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1.xml" ContentType="application/vnd.openxmlformats-officedocument.spreadsheetml.externalLink+xml"/>
  <Override PartName="/customXml/itemProps3.xml" ContentType="application/vnd.openxmlformats-officedocument.customXmlProperties+xml"/>
  <Override PartName="/xl/externalLinks/externalLink5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0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480" yWindow="225" windowWidth="8355" windowHeight="6750" tabRatio="921"/>
  </bookViews>
  <sheets>
    <sheet name="RAD_ECRC_42_1A" sheetId="34" r:id="rId1"/>
    <sheet name="RAD_ECRC_42_2A" sheetId="35" r:id="rId2"/>
    <sheet name="RAD_ECRC_42_3A" sheetId="36" r:id="rId3"/>
    <sheet name="RAD_ECRC_42_4A_1" sheetId="37" r:id="rId4"/>
    <sheet name="RAD_ECRC_42_4A_2" sheetId="38" r:id="rId5"/>
    <sheet name="RAD_ECRC_42_5A_1_pg_1" sheetId="50" r:id="rId6"/>
    <sheet name="RAD_ECRC_42_5A_1_pg_2" sheetId="49" r:id="rId7"/>
    <sheet name="RAD_ECRC_42_5A_2" sheetId="48" r:id="rId8"/>
    <sheet name="RAD_ECRC_42_6A_1" sheetId="42" r:id="rId9"/>
    <sheet name="RAD_ECRC_42_6A_2" sheetId="43" r:id="rId10"/>
    <sheet name="RAD_ECRC_42_7A_1_pg_1" sheetId="53" r:id="rId11"/>
    <sheet name="RAD_ECRC_42_7A_1_pg_2" sheetId="52" r:id="rId12"/>
    <sheet name="RAD_ECRC_42_7A_2" sheetId="51" r:id="rId13"/>
    <sheet name="RAD_ECRC_42_8A_All_Projects" sheetId="55" r:id="rId14"/>
    <sheet name="RAD_Def_Gains_Capital" sheetId="31" r:id="rId15"/>
    <sheet name="Form 42-8A Annual Cap Sch" sheetId="54" r:id="rId16"/>
    <sheet name="ECRC_42_9A Jan-Jun" sheetId="1" r:id="rId17"/>
    <sheet name="ECRC_42_9A Jul-Dec" sheetId="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A" localSheetId="16">#REF!</definedName>
    <definedName name="\a">[1]FTI!#REF!</definedName>
    <definedName name="\b" localSheetId="16">#REF!</definedName>
    <definedName name="\B">#REF!</definedName>
    <definedName name="\C" localSheetId="16">#REF!</definedName>
    <definedName name="\c">[2]ISFPLSUB!#REF!</definedName>
    <definedName name="\d" localSheetId="16">#REF!</definedName>
    <definedName name="\d">[2]ISFPLSUB!#REF!</definedName>
    <definedName name="\e">'[3]SUMMARY-OLD'!#REF!</definedName>
    <definedName name="\f">#REF!</definedName>
    <definedName name="\g">#REF!</definedName>
    <definedName name="\h">#REF!</definedName>
    <definedName name="\K">#REF!</definedName>
    <definedName name="\l">[2]ISFPLSUB!#REF!</definedName>
    <definedName name="\o">#REF!</definedName>
    <definedName name="\P" localSheetId="16">'[4]Cost of Capital Worksheet'!#REF!</definedName>
    <definedName name="\p">#N/A</definedName>
    <definedName name="\q">'[3]SUMMARY-OLD'!#REF!</definedName>
    <definedName name="\s">#REF!</definedName>
    <definedName name="\t">'[3]SUMMARY-OLD'!#REF!</definedName>
    <definedName name="\W">#REF!</definedName>
    <definedName name="\y" localSheetId="16">#REF!</definedName>
    <definedName name="\y">[2]JVTAX.XLS!#REF!</definedName>
    <definedName name="\Z">#REF!</definedName>
    <definedName name="___________n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C44">#REF!</definedName>
    <definedName name="________n4" hidden="1">{"EXCELHLP.HLP!1802";5;10;5;10;13;13;13;8;5;5;10;14;13;13;13;13;5;10;14;13;5;10;1;2;24}</definedName>
    <definedName name="_______C44">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C44" localSheetId="16">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CH1">#REF!</definedName>
    <definedName name="______SCH2">#REF!</definedName>
    <definedName name="______WN1">#REF!</definedName>
    <definedName name="______WN2">#REF!</definedName>
    <definedName name="_____C44" localSheetId="16">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CH1">#REF!</definedName>
    <definedName name="_____SCH2">#REF!</definedName>
    <definedName name="_____WN1">#REF!</definedName>
    <definedName name="_____WN2">#REF!</definedName>
    <definedName name="____C44" localSheetId="16">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CH1">#REF!</definedName>
    <definedName name="____SCH2">#REF!</definedName>
    <definedName name="____WN1">#REF!</definedName>
    <definedName name="____WN2">#REF!</definedName>
    <definedName name="___C44" localSheetId="16">#REF!</definedName>
    <definedName name="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'[5]EE Detail'!#REF!</definedName>
    <definedName name="___DOC1">#REF!</definedName>
    <definedName name="___DOC2">#REF!</definedName>
    <definedName name="___ESY12">[2]ISFPLSUB!#REF!</definedName>
    <definedName name="___INP5">[1]SITRP!#REF!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CH1">#REF!</definedName>
    <definedName name="___SCH2">#REF!</definedName>
    <definedName name="___WN1">#REF!</definedName>
    <definedName name="___WN2">#REF!</definedName>
    <definedName name="__C44" localSheetId="16">#REF!</definedName>
    <definedName name="__C4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ESY12">[2]ISFPLSUB!#REF!</definedName>
    <definedName name="__FDS_HYPERLINK_TOGGLE_STATE__" hidden="1">"ON"</definedName>
    <definedName name="__INP5">[1]SITRP!#REF!</definedName>
    <definedName name="__IntlFixup" hidden="1">TRUE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CH1">#REF!</definedName>
    <definedName name="__SCH2">#REF!</definedName>
    <definedName name="__WN1">#REF!</definedName>
    <definedName name="__WN2">#REF!</definedName>
    <definedName name="_10C_38B">[6]REPORT!$A$1:$N$56</definedName>
    <definedName name="_10C_56">[7]REPORT!$A$1:$P$56</definedName>
    <definedName name="_10D_1">#REF!</definedName>
    <definedName name="_10PG_1">#REF!</definedName>
    <definedName name="_11C_56">[8]REPORT!$A$1:$P$56</definedName>
    <definedName name="_11C_58">#REF!</definedName>
    <definedName name="_11PG_1">#REF!</definedName>
    <definedName name="_12C_58">#REF!</definedName>
    <definedName name="_12C_9">#REF!</definedName>
    <definedName name="_12MOS">[2]ISFPLSUB!#REF!</definedName>
    <definedName name="_12MOSA">[2]ISFPLSUB!#REF!</definedName>
    <definedName name="_13C_9">#REF!</definedName>
    <definedName name="_14D_1">#REF!</definedName>
    <definedName name="_15PG_1">#REF!</definedName>
    <definedName name="_16PG_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6">#REF!</definedName>
    <definedName name="_1B_7_2OF3">#REF!</definedName>
    <definedName name="_1C_12">[9]REPORT!$A$1:$AB$56</definedName>
    <definedName name="_1D_1">#REF!</definedName>
    <definedName name="_2B_6">#REF!</definedName>
    <definedName name="_2B_7_1OF3">#REF!</definedName>
    <definedName name="_2B_7_3OF3">#REF!</definedName>
    <definedName name="_2C_38B">[10]REPORT!$A$1:$N$56</definedName>
    <definedName name="_2PG_1">#REF!</definedName>
    <definedName name="_3B_7_2OF3">#REF!</definedName>
    <definedName name="_3B_9A">#REF!</definedName>
    <definedName name="_3C_38B">[11]REPORT!$A$1:$N$56</definedName>
    <definedName name="_3C_56">[12]REPORT!$A$1:$P$56</definedName>
    <definedName name="_4B_7_3OF3">#REF!</definedName>
    <definedName name="_4B_9B">#REF!</definedName>
    <definedName name="_4C_12">[13]REPORT!$A$1:$AB$56</definedName>
    <definedName name="_4C_56">[14]REPORT!$A$1:$P$56</definedName>
    <definedName name="_5B_9A">#REF!</definedName>
    <definedName name="_5C_12">[15]REPORT!$A$1:$AB$56</definedName>
    <definedName name="_6B_9B">#REF!</definedName>
    <definedName name="_6C_19">#REF!</definedName>
    <definedName name="_6C_38B">[16]REPORT!$A$1:$N$56</definedName>
    <definedName name="_7C_12">[15]REPORT!$A$1:$AB$56</definedName>
    <definedName name="_7C_2">#REF!</definedName>
    <definedName name="_7C_38B">[16]REPORT!$A$1:$N$56</definedName>
    <definedName name="_7C_56">[7]REPORT!$A$1:$P$56</definedName>
    <definedName name="_8C_2">#REF!</definedName>
    <definedName name="_8C_56">[7]REPORT!$A$1:$P$56</definedName>
    <definedName name="_8C_9">#REF!</definedName>
    <definedName name="_9C_38A">#REF!</definedName>
    <definedName name="_9C_38B">[17]REPORT!$A$1:$N$56</definedName>
    <definedName name="_9C_9">#REF!</definedName>
    <definedName name="_9D_1">#REF!</definedName>
    <definedName name="_ATPRegress_Dlg_Results" localSheetId="16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16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16" hidden="1">'[18]ST Corrections'!#REF!</definedName>
    <definedName name="_ATPRegress_Range1" hidden="1">'[19]ST Corrections'!#REF!</definedName>
    <definedName name="_ATPRegress_Range2" localSheetId="16" hidden="1">'[18]ST Corrections'!#REF!</definedName>
    <definedName name="_ATPRegress_Range2" hidden="1">'[19]ST Corrections'!#REF!</definedName>
    <definedName name="_ATPRegress_Range3" localSheetId="16" hidden="1">'[18]ST Corrections'!#REF!</definedName>
    <definedName name="_ATPRegress_Range3" hidden="1">'[19]ST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'[20]D1 - Books'!#REF!</definedName>
    <definedName name="_DAT2">#REF!</definedName>
    <definedName name="_DAT20">'[20]D1 - Books'!#REF!</definedName>
    <definedName name="_DAT21">'[20]D1 - Books'!#REF!</definedName>
    <definedName name="_DAT22">'[20]D1 - Books'!#REF!</definedName>
    <definedName name="_DAT23">'[20]D1 - Books'!#REF!</definedName>
    <definedName name="_DAT24">'[20]D1 - Books'!#REF!</definedName>
    <definedName name="_DAT25">'[20]D1 - Books'!#REF!</definedName>
    <definedName name="_DAT26">'[20]D1 - Books'!#REF!</definedName>
    <definedName name="_DAT27">'[20]D1 - Books'!#REF!</definedName>
    <definedName name="_DAT28">'[20]D1 - Books'!#REF!</definedName>
    <definedName name="_DAT29">'[20]D1 - Books'!#REF!</definedName>
    <definedName name="_DAT3">#REF!</definedName>
    <definedName name="_DAT30">'[20]D1 - Books'!#REF!</definedName>
    <definedName name="_DAT31">'[20]D1 - Books'!#REF!</definedName>
    <definedName name="_DAT32">'[20]D1 - Books'!#REF!</definedName>
    <definedName name="_DAT33">'[20]D1 - Books'!#REF!</definedName>
    <definedName name="_DAT34">'[20]D1 - Books'!#REF!</definedName>
    <definedName name="_DAT35">'[20]D1 - Books'!#REF!</definedName>
    <definedName name="_DAT36">'[20]D1 - Books'!#REF!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DOC1">#REF!</definedName>
    <definedName name="_DOC2">#REF!</definedName>
    <definedName name="_ESY12">[2]ISFPLSUB!#REF!</definedName>
    <definedName name="_Fill" localSheetId="16" hidden="1">#REF!</definedName>
    <definedName name="_Fill" hidden="1">#REF!</definedName>
    <definedName name="_xlnm._FilterDatabase" localSheetId="15" hidden="1">'Form 42-8A Annual Cap Sch'!$A$6:$G$268</definedName>
    <definedName name="_xlnm._FilterDatabase" localSheetId="6" hidden="1">RAD_ECRC_42_5A_1_pg_2!$A$5:$H$65</definedName>
    <definedName name="_hpe1">#REF!</definedName>
    <definedName name="_hpe2">#REF!</definedName>
    <definedName name="_hwp1">#REF!</definedName>
    <definedName name="_hwp2">#REF!</definedName>
    <definedName name="_INP5">[1]SITRP!#REF!</definedName>
    <definedName name="_Key1" hidden="1">'[21]1999'!$D$9</definedName>
    <definedName name="_key2" localSheetId="16" hidden="1">#REF!</definedName>
    <definedName name="_key2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Own10">#REF!</definedName>
    <definedName name="_Own11">#REF!</definedName>
    <definedName name="_Own4">#REF!</definedName>
    <definedName name="_Own5">#REF!</definedName>
    <definedName name="_Own6">#REF!</definedName>
    <definedName name="_Own8">#REF!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localSheetId="16" hidden="1">'[21]1999'!#REF!</definedName>
    <definedName name="_Sort" hidden="1">'[21]1999'!#REF!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N1">#REF!</definedName>
    <definedName name="_WN2">#REF!</definedName>
    <definedName name="a" localSheetId="16">#REF!</definedName>
    <definedName name="a" hidden="1">{"Martin Oct94_Mar95",#N/A,FALSE,"Martin Oct94 - Mar95"}</definedName>
    <definedName name="A_">#REF!</definedName>
    <definedName name="A_1">#REF!</definedName>
    <definedName name="A6_">[22]A6!#REF!</definedName>
    <definedName name="A6_OS">[22]A6!#REF!</definedName>
    <definedName name="A6_PTD_DATA">[22]A6!#REF!</definedName>
    <definedName name="A6a">[22]A6!#REF!</definedName>
    <definedName name="A6a_C">[22]A6!#REF!</definedName>
    <definedName name="A8_">#REF!</definedName>
    <definedName name="A9_">[23]A9!#REF!</definedName>
    <definedName name="A9_PTD_DATA">[23]A9!#REF!</definedName>
    <definedName name="A9Worksheet">[23]A9!#REF!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6" hidden="1">{#N/A,#N/A,FALSE,"T COST";#N/A,#N/A,FALSE,"COST_FH"}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bit">0.000000001</definedName>
    <definedName name="ACCNT">#REF!</definedName>
    <definedName name="ACCOUNTS">#REF!</definedName>
    <definedName name="acct_desc">[24]sys_desc!$B:$C</definedName>
    <definedName name="ACE">#REF!</definedName>
    <definedName name="ACGDIST">#REF!</definedName>
    <definedName name="ACTUALS">#REF!</definedName>
    <definedName name="ADDCOST">#REF!</definedName>
    <definedName name="ALANDCO">'[3]SUMMARY-OLD'!#REF!</definedName>
    <definedName name="ALL">'[25]#REF'!$N$6:$W$59</definedName>
    <definedName name="alloc1">#REF!</definedName>
    <definedName name="alloc2">#REF!</definedName>
    <definedName name="ALTADJ">#REF!</definedName>
    <definedName name="AMOUNT" localSheetId="16">'[26]~4600717'!$C$2:$C$15</definedName>
    <definedName name="AMOUNT" localSheetId="17">'[26]~4600717'!$C$2:$C$15</definedName>
    <definedName name="amount">[27]sys_data!$D$1:$D$65536</definedName>
    <definedName name="AMT">#REF!</definedName>
    <definedName name="ANALYSIS_OF_BREAKDOWN_OF_OS_SALE_BYACCOUNTS">#REF!</definedName>
    <definedName name="ANNUAL">[2]ISFPLSUB!#REF!</definedName>
    <definedName name="anscount" hidden="1">1</definedName>
    <definedName name="Application" localSheetId="16">#REF!</definedName>
    <definedName name="Application">#REF!</definedName>
    <definedName name="apr">#REF!</definedName>
    <definedName name="april">#REF!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>#REF!</definedName>
    <definedName name="assumptions97">#REF!</definedName>
    <definedName name="assumptions98">#REF!</definedName>
    <definedName name="assumptions99">#REF!</definedName>
    <definedName name="ATAX">#REF!</definedName>
    <definedName name="aug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ird">#REF!</definedName>
    <definedName name="balancesheet">#REF!</definedName>
    <definedName name="bayatxinc">'[28]All Companies'!#REF!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'[29]WCEC water reclam'!#REF!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'[29]WCEC water reclam'!#REF!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'[29]WCEC water reclam'!#REF!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'[29]WCEC water reclam'!#REF!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'[29]WCEC water reclam'!#REF!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'[29]WCEC water reclam'!#REF!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ADJ">#REF!</definedName>
    <definedName name="BONNIE">#N/A</definedName>
    <definedName name="bonus">'[30]Restoration - Detail'!$D$33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 localSheetId="16">#REF!</definedName>
    <definedName name="BottomUDA">#REF!</definedName>
    <definedName name="bra">[31]ConBeg!#REF!</definedName>
    <definedName name="bradtxinc">'[32]All Companies'!#REF!</definedName>
    <definedName name="BTL_06Actual_Essbase">#REF!</definedName>
    <definedName name="btwcols">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</definedName>
    <definedName name="bud" hidden="1">{"summary",#N/A,FALSE,"PCR DIRECTORY"}</definedName>
    <definedName name="BUSelection" localSheetId="16">#REF!</definedName>
    <definedName name="BUSelection">#REF!</definedName>
    <definedName name="c_">#REF!</definedName>
    <definedName name="c_1">#REF!</definedName>
    <definedName name="C_5">#REF!</definedName>
    <definedName name="C00_tax_rptBak">#REF!</definedName>
    <definedName name="CALC">#REF!</definedName>
    <definedName name="calitxinc">'[28]All Companies'!#REF!</definedName>
    <definedName name="Cap_06Actual_Essbase">#REF!</definedName>
    <definedName name="CAP_STRUCT_ITEM">'[26]~4600717'!$A$2:$A$15</definedName>
    <definedName name="CapacityRate">HLOOKUP(ProjectYear,tblCapRate,swCaptbl+1)</definedName>
    <definedName name="capBig">#REF!,#REF!,#REF!,#REF!,#REF!,#REF!,#REF!</definedName>
    <definedName name="CAPCALC">#REF!</definedName>
    <definedName name="capData">#REF!</definedName>
    <definedName name="CapGL">#REF!</definedName>
    <definedName name="capSmall">#REF!,#REF!,#REF!,#REF!,#REF!,#REF!</definedName>
    <definedName name="CAPTI">#REF!</definedName>
    <definedName name="CASH">#REF!</definedName>
    <definedName name="cashflowstatement">#REF!</definedName>
    <definedName name="cell_data">'[33]R-Sched Sample'!$F$8,'[33]R-Sched Sample'!$B$7:$C$11,'[33]R-Sched Sample'!$B$8:$C$12,'[33]R-Sched Sample'!$B$15:$C$19,'[33]R-Sched Sample'!$B$22:$C$26,'[33]R-Sched Sample'!$B$29:$C$30,'[33]R-Sched Sample'!$B$33:$C$37,'[33]R-Sched Sample'!$B$40:$C$43,'[33]R-Sched Sample'!$F$7:$F$11,'[33]R-Sched Sample'!$F$8:$F$12,'[33]R-Sched Sample'!$F$15:$F$19,'[33]R-Sched Sample'!$F$22:$F$26,'[33]R-Sched Sample'!$F$29:$F$30,'[33]R-Sched Sample'!$F$33:$F$37,'[33]R-Sched Sample'!$F$40:$F$43,'[33]R-Sched Sample'!$I$7:$I$11,'[33]R-Sched Sample'!$I$8:$I$12,'[33]R-Sched Sample'!$I$15:$I$19,'[33]R-Sched Sample'!$I$22:$I$26,'[33]R-Sched Sample'!$I$29:$I$30,'[33]R-Sched Sample'!$I$33:$I$37,'[33]R-Sched Sample'!$I$40:$I$43</definedName>
    <definedName name="cell_data1">'[33]R-Sched Sample'!$L$7:$L$11,'[33]R-Sched Sample'!#REF!,'[33]R-Sched Sample'!#REF!,'[33]R-Sched Sample'!$L$8:$L$12,'[33]R-Sched Sample'!#REF!,'[33]R-Sched Sample'!#REF!,'[33]R-Sched Sample'!$L$15:$L$19,'[33]R-Sched Sample'!#REF!,'[33]R-Sched Sample'!#REF!,'[33]R-Sched Sample'!$L$22:$L$26,'[33]R-Sched Sample'!#REF!,'[33]R-Sched Sample'!#REF!,'[33]R-Sched Sample'!$L$29:$L$30,'[33]R-Sched Sample'!#REF!,'[33]R-Sched Sample'!#REF!,'[33]R-Sched Sample'!$L$33:$L$37,'[33]R-Sched Sample'!#REF!,'[33]R-Sched Sample'!#REF!</definedName>
    <definedName name="cell_data2">'[33]R-Sched Sample'!#REF!,'[33]R-Sched Sample'!$L$40:$L$43,'[33]R-Sched Sample'!#REF!,'[33]R-Sched Sample'!#REF!</definedName>
    <definedName name="CER">#REF!</definedName>
    <definedName name="ChartAccounts">#REF!</definedName>
    <definedName name="clause_acct">[27]sys_data!$B$1:$B$65536</definedName>
    <definedName name="CMCY">[2]ISFPLSUB!#REF!</definedName>
    <definedName name="co_name_line1">#REF!</definedName>
    <definedName name="co_name_line2">#REF!</definedName>
    <definedName name="col_fin">'[33]R-Sched Sample'!$B$1:$B$65536,'[33]R-Sched Sample'!$C$1:$C$65536,'[33]R-Sched Sample'!#REF!,'[33]R-Sched Sample'!#REF!,'[33]R-Sched Sample'!$F$1:$F$65536,'[33]R-Sched Sample'!$I$1:$I$65536,'[33]R-Sched Sample'!$L$1:$L$65536,'[33]R-Sched Sample'!#REF!,'[33]R-Sched Sample'!#REF!</definedName>
    <definedName name="col_percent">'[33]R-Sched Sample'!$H$1:$H$65536,'[33]R-Sched Sample'!$K$1:$K$65536,'[33]R-Sched Sample'!$N$1:$N$65536,'[33]R-Sched Sample'!#REF!,'[33]R-Sched Sample'!#REF!</definedName>
    <definedName name="cold">'[34]FPSC TU'!#REF!</definedName>
    <definedName name="cold2">'[34]FPSC TU'!#REF!</definedName>
    <definedName name="COLUMN1">'[35]FPSC TU'!#REF!</definedName>
    <definedName name="COLUMN2">'[35]FPSC TU'!#REF!</definedName>
    <definedName name="COLUMN3">'[35]FPSC TU'!#REF!</definedName>
    <definedName name="COLUMN4">'[35]FPSC TU'!#REF!</definedName>
    <definedName name="COLUMN5">'[35]FPSC TU'!#REF!</definedName>
    <definedName name="COLUMN6">'[35]FPSC TU'!#REF!</definedName>
    <definedName name="COLUMN7">'[35]FPSC TU'!#REF!</definedName>
    <definedName name="COLUMN8">'[35]FPSC TU'!#REF!</definedName>
    <definedName name="COLUMN9">'[35]FPSC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NSOL">'[3]SUMMARY-OLD'!$C$3:$T$30</definedName>
    <definedName name="Contacts">#REF!</definedName>
    <definedName name="CorpSec_OM_06Actual_Essbase">#REF!</definedName>
    <definedName name="COS_ID">'[26]~4600717'!$B$2:$B$15</definedName>
    <definedName name="COS_ID_DESC">'[36]Cap Structure Adj'!$A:$A</definedName>
    <definedName name="cosotxinc">#REF!</definedName>
    <definedName name="cost" localSheetId="16" hidden="1">{#N/A,#N/A,FALSE,"T COST";#N/A,#N/A,FALSE,"COST_FH"}</definedName>
    <definedName name="cost">#REF!</definedName>
    <definedName name="cost_1" hidden="1">{#N/A,#N/A,FALSE,"T COST";#N/A,#N/A,FALSE,"COST_FH"}</definedName>
    <definedName name="cost_offpeak">#REF!</definedName>
    <definedName name="cost_onpeak">#REF!</definedName>
    <definedName name="COSTS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redits">#REF!</definedName>
    <definedName name="CRIT5">[1]SITRP!#REF!</definedName>
    <definedName name="_xlnm.Criteria">#REF!</definedName>
    <definedName name="Criteria_MI">[1]SITRP!#REF!</definedName>
    <definedName name="CSAMOUNT">'[36]Cap Structure'!$D:$D</definedName>
    <definedName name="CSCATEGORY">'[36]Cap Structure'!$A:$A</definedName>
    <definedName name="CSLEDGER_MONTH">'[36]Cap Structure'!$B:$B</definedName>
    <definedName name="CSRAMOUNT">'[36]Cap Structure Cost Rates'!$D:$D</definedName>
    <definedName name="CSRCAP_STRUCTURE_ITEM">'[36]Cap Structure Cost Rates'!$A:$A</definedName>
    <definedName name="CSRLEDGER_MONTH">'[36]Cap Structure Cost Rates'!$C:$C</definedName>
    <definedName name="CurrentOptions" localSheetId="16">#REF!</definedName>
    <definedName name="CurrentOptions">#REF!</definedName>
    <definedName name="Customers">#REF!</definedName>
    <definedName name="Cwvu.GREY_ALL." hidden="1">#REF!</definedName>
    <definedName name="D">#REF!</definedName>
    <definedName name="d_">#REF!</definedName>
    <definedName name="D_1">#REF!</definedName>
    <definedName name="d_acct">[24]sys_data!$D$2:$D$2095</definedName>
    <definedName name="d_amt">[24]sys_data!$E$2:$E$2095</definedName>
    <definedName name="d_month">[24]sys_data!$B$2:$B$2095</definedName>
    <definedName name="d_year">[24]sys_data!$A$2:$A$2095</definedName>
    <definedName name="data_FIN">'[33]R-Sched Sample'!$B$7:$F$46,'[33]R-Sched Sample'!$I$7:$I$46,'[33]R-Sched Sample'!$L$7:$L$46,'[33]R-Sched Sample'!#REF!,'[33]R-Sched Sample'!#REF!,'[33]R-Sched Sample'!#REF!</definedName>
    <definedName name="data_PER">'[33]R-Sched Sample'!$H$7:$H$46,'[33]R-Sched Sample'!$K$7:$K$46,'[33]R-Sched Sample'!$N$7:$N$46,'[33]R-Sched Sample'!#REF!,'[33]R-Sched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Origin" hidden="1">'[37]HP Detail'!#REF!</definedName>
    <definedName name="date">#REF!</definedName>
    <definedName name="DATE1">'[35]FPSC TU'!#REF!</definedName>
    <definedName name="Ddd" localSheetId="16">#REF!,#REF!,#REF!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>#REF!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cwip">#REF!</definedName>
    <definedName name="DefaultPageMember1" localSheetId="16">#REF!</definedName>
    <definedName name="DefaultPageMember1">#REF!</definedName>
    <definedName name="DefaultTitle" localSheetId="16">#REF!</definedName>
    <definedName name="DefaultTitle">#REF!</definedName>
    <definedName name="DefaultUDA" localSheetId="16">#REF!</definedName>
    <definedName name="DefaultUDA">#REF!</definedName>
    <definedName name="delete" hidden="1">{"summary",#N/A,FALSE,"PCR DIRECTORY"}</definedName>
    <definedName name="depreciation">#REF!</definedName>
    <definedName name="depreciation97">#REF!</definedName>
    <definedName name="depreciation98">#REF!</definedName>
    <definedName name="depreciation99">#REF!</definedName>
    <definedName name="detail_colB">'[33]Cal 8 Sch 1rev1'!$B$1:$B$65536,'[33]Cal 8 Sch 1rev1'!$H$1:$H$65536,'[33]Cal 8 Sch 1rev1'!#REF!,'[33]Cal 8 Sch 1rev1'!$N$1:$N$65536,'[33]Cal 8 Sch 1rev1'!$T$1:$T$65536,'[33]Cal 8 Sch 1rev1'!$Z$1:$Z$65536</definedName>
    <definedName name="detail_colS">'[33]Cal 8 Sch 1rev1'!$E$1:$E$65536,'[33]Cal 8 Sch 1rev1'!#REF!,'[33]Cal 8 Sch 1rev1'!$M$1:$M$65536,'[33]Cal 8 Sch 1rev1'!$S$1:$S$65536,'[33]Cal 8 Sch 1rev1'!$Y$1:$Y$65536</definedName>
    <definedName name="detail_data">'[33]Cal 8 Sch 1rev1'!$B$8:$Z$50,'[33]Cal 8 Sch 1rev1'!#REF!</definedName>
    <definedName name="DETAIL_EST" localSheetId="16">#REF!</definedName>
    <definedName name="DETAIL_EST">#REF!</definedName>
    <definedName name="DF_GRID_1">By [38]Acct!$F$15:$T$21</definedName>
    <definedName name="DF_NAVPANEL_13">#REF!</definedName>
    <definedName name="DF_NAVPANEL_18">#REF!</definedName>
    <definedName name="DF_Sheet4_GRID_1">#REF!</definedName>
    <definedName name="DF_Sheet5_Sheet4_GRID_1">Incentive [39]Pool!$F$15:$T$17</definedName>
    <definedName name="DIF_DETAIL" localSheetId="16">#REF!</definedName>
    <definedName name="DIF_DETAIL">#REF!</definedName>
    <definedName name="DIF_SUM" localSheetId="16">#REF!</definedName>
    <definedName name="DIF_SUM">#REF!</definedName>
    <definedName name="DIF_SUM_SUM" localSheetId="16">#REF!</definedName>
    <definedName name="DIF_SUM_SUM">#REF!</definedName>
    <definedName name="diffexpl">'[28]All Companies'!#REF!</definedName>
    <definedName name="DISTR">#REF!</definedName>
    <definedName name="DOC1">#REF!</definedName>
    <definedName name="DOC1A">#REF!</definedName>
    <definedName name="DOC2">#REF!</definedName>
    <definedName name="docket_no">#REF!</definedName>
    <definedName name="docket_num" localSheetId="16">#REF!</definedName>
    <definedName name="docket_num">'[40]C-44 TP5 Adj 5_31_08'!#REF!</definedName>
    <definedName name="done" hidden="1">{"summary",#N/A,FALSE,"PCR DIRECTORY"}</definedName>
    <definedName name="doswtxinc">#REF!</definedName>
    <definedName name="doubtxinc">'[28]All Companies'!#REF!</definedName>
    <definedName name="DRI_Mnemonics">#REF!</definedName>
    <definedName name="dwnld_all">[41]sys_data!$A$1:$M$65536</definedName>
    <definedName name="e">#REF!</definedName>
    <definedName name="E_1">#REF!</definedName>
    <definedName name="E4Sys1">#REF!</definedName>
    <definedName name="E4Sys2">#REF!</definedName>
    <definedName name="E4sys3">#REF!</definedName>
    <definedName name="E6Sys1">#REF!</definedName>
    <definedName name="ebentxinc">'[28]All Companies'!#REF!</definedName>
    <definedName name="ECCR">'[25]#REF'!$P$20</definedName>
    <definedName name="Energy">HLOOKUP(ProjectYear,tblEnergyRate,swEnergytbl+1)</definedName>
    <definedName name="Energy_Sales" localSheetId="16">#REF!</definedName>
    <definedName name="Energy_Sales">#REF!</definedName>
    <definedName name="EnergyRate">HLOOKUP(ProjectYear,tblEnergyRate,swEnergytbl+1)</definedName>
    <definedName name="EntityName">[42]Input!$C$6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_Table">[43]Tables!$A$3:$C$13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>'[3]SUMMARY-OLD'!#REF!</definedName>
    <definedName name="esireport">'[28]All Companies'!$D$1:$H$118,'[28]All Companies'!$L$1:$M$118,'[28]All Companies'!$N$1:$O$118,'[28]All Companies'!$P$1:$Q$118,'[28]All Companies'!$R$1:$T$118,'[28]All Companies'!$U$1:$W$118,'[28]All Companies'!$X$1:$Y$118,'[28]All Companies'!$Z$1:$AA$118</definedName>
    <definedName name="Ess_300">#REF!</definedName>
    <definedName name="Ess_304">#REF!</definedName>
    <definedName name="Ess_Database" localSheetId="16">#REF!</definedName>
    <definedName name="Ess_Database">#REF!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EXAMP">#REF!</definedName>
    <definedName name="exc">#REF!</definedName>
    <definedName name="exp">#REF!</definedName>
    <definedName name="EXP_OFFSET">#REF!</definedName>
    <definedName name="_xlnm.Extract">[1]SITRP!#REF!</definedName>
    <definedName name="Extract_MI">[1]SITRP!#REF!</definedName>
    <definedName name="f" hidden="1">{#N/A,#N/A,TRUE,"TOTAL DISTRIBUTION";#N/A,#N/A,TRUE,"SOUTH";#N/A,#N/A,TRUE,"NORTHEAST";#N/A,#N/A,TRUE,"WEST"}</definedName>
    <definedName name="f_acct_top">[44]Final!#REF!</definedName>
    <definedName name="f_roi">[44]Final!#REF!</definedName>
    <definedName name="feb">#REF!</definedName>
    <definedName name="fed_other">[45]BalancesNew!#REF!</definedName>
    <definedName name="FERC">#REF!</definedName>
    <definedName name="FERCTAX">#REF!</definedName>
    <definedName name="fg" hidden="1">{#N/A,#N/A,FALSE,"T COST";#N/A,#N/A,FALSE,"COST_FH"}</definedName>
    <definedName name="file">[46]A!$A$1</definedName>
    <definedName name="financials">#REF!</definedName>
    <definedName name="financials97">#REF!</definedName>
    <definedName name="financials98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>#REF!</definedName>
    <definedName name="fixedcost">#REF!</definedName>
    <definedName name="FormatSelection" localSheetId="16">#REF!</definedName>
    <definedName name="FormatSelection">#REF!</definedName>
    <definedName name="fpc_pur">#REF!</definedName>
    <definedName name="fpl">#REF!</definedName>
    <definedName name="fplds">#REF!</definedName>
    <definedName name="fplitxinc">#REF!</definedName>
    <definedName name="FPLPAIDS">#REF!</definedName>
    <definedName name="fplreport">'[28]All Companies'!$D$1:$H$92,'[28]All Companies'!$L$1:$M$92,'[28]All Companies'!$N$1:$O$92,'[28]All Companies'!$P$1:$Q$92,'[28]All Companies'!$R$1:$T$92,'[28]All Companies'!$U$1:$W$92,'[28]All Companies'!$X$1:$Y$92,'[28]All Companies'!$Z$1:$AA$92</definedName>
    <definedName name="FPSC">#REF!</definedName>
    <definedName name="FPSCTAX">#REF!</definedName>
    <definedName name="FUEL2">'[25]#REF'!$N$21:$O$52</definedName>
    <definedName name="FUND">#REF!</definedName>
    <definedName name="G">#REF!</definedName>
    <definedName name="GAAP_Other">[45]BalancesNew!#REF!</definedName>
    <definedName name="gas_offpeak">#REF!</definedName>
    <definedName name="gas_onpeak">#REF!</definedName>
    <definedName name="GASADD">#REF!</definedName>
    <definedName name="gh" hidden="1">{"view1",#N/A,FALSE,"ON AIR"}</definedName>
    <definedName name="gh_1" hidden="1">{"view1",#N/A,FALSE,"ON AIR"}</definedName>
    <definedName name="GP_COMPSTUD_Sheet" localSheetId="16">'[4]Cost of Capital Worksheet'!#REF!</definedName>
    <definedName name="GP_COMPSTUD_Sheet">'[47]Cost of Capital Worksheet'!#REF!</definedName>
    <definedName name="GP_Cost_of_Capital" localSheetId="16">#REF!</definedName>
    <definedName name="GP_Cost_of_Capital">#REF!</definedName>
    <definedName name="GP_Sheet1" localSheetId="16">#REF!</definedName>
    <definedName name="GP_Sheet1">#REF!</definedName>
    <definedName name="group">#REF!</definedName>
    <definedName name="GRPCALC">#REF!</definedName>
    <definedName name="GRPTI">#REF!</definedName>
    <definedName name="GUY">[1]SITRP!#REF!</definedName>
    <definedName name="H">#REF!</definedName>
    <definedName name="HDLGSTI">#REF!</definedName>
    <definedName name="HELD">#REF!</definedName>
    <definedName name="hg" hidden="1">{#N/A,#N/A,FALSE,"MARKET"}</definedName>
    <definedName name="hg_1" hidden="1">{#N/A,#N/A,FALSE,"MARKET"}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ICAL_YEAR_DATE">#REF!</definedName>
    <definedName name="HISTORICAL_YEAR_X">#REF!</definedName>
    <definedName name="HISTORY">[2]ISFPLSUB!#REF!</definedName>
    <definedName name="HLDGSCALC">#REF!</definedName>
    <definedName name="howToChange">#REF!</definedName>
    <definedName name="howToCheck">#REF!</definedName>
    <definedName name="hwpcoc">#REF!</definedName>
    <definedName name="hwpcoc2">#REF!</definedName>
    <definedName name="hyp8txinc">#REF!</definedName>
    <definedName name="hyp9txinc">#REF!</definedName>
    <definedName name="impetxinc">'[28]All Companies'!#REF!</definedName>
    <definedName name="incomestatement">#REF!</definedName>
    <definedName name="incr">[45]MMaint!A2=0</definedName>
    <definedName name="INCSTA">[1]A194!#REF!</definedName>
    <definedName name="IND">#REF!</definedName>
    <definedName name="index">#REF!</definedName>
    <definedName name="InfoPane">#REF!</definedName>
    <definedName name="InformationPane">#REF!</definedName>
    <definedName name="InfpPane">#REF!</definedName>
    <definedName name="INP5">[1]SITRP!#REF!</definedName>
    <definedName name="INPUT5">[1]SITRP!#REF!</definedName>
    <definedName name="INPUTS">#REF!</definedName>
    <definedName name="insvc">'[48]in svc pt'!$A$3:$B$201</definedName>
    <definedName name="INTCALC">#REF!</definedName>
    <definedName name="jan">#REF!</definedName>
    <definedName name="JE_S">#REF!</definedName>
    <definedName name="JEs">[49]JEs!$H$4,[49]JEs!$H$55,[49]JEs!$H$107,[49]JEs!$H$156,[49]JEs!$H$205,[49]JEs!$H$254,[49]JEs!$H$304,[49]JEs!$H$351,[49]JEs!$H$399,[49]JEs!$H$448,[49]JEs!$H$495,[49]JEs!$H$541,[49]JEs!$H$587,[49]JEs!$H$636,[49]JEs!$H$685,[49]JEs!$H$729,[49]JEs!$H$772,[49]JEs!$H$817,[49]JEs!$H$862,[49]JEs!$H$907</definedName>
    <definedName name="jonetxinc">'[32]All Companies'!#REF!</definedName>
    <definedName name="jpg" localSheetId="16" hidden="1">{"detail305",#N/A,FALSE,"BI-305"}</definedName>
    <definedName name="jpg" hidden="1">{"detail305",#N/A,FALSE,"BI-305"}</definedName>
    <definedName name="july">#REF!</definedName>
    <definedName name="Jun2K4K7200">#REF!</definedName>
    <definedName name="june">#REF!</definedName>
    <definedName name="JV1_38_90">#REF!</definedName>
    <definedName name="kerntxinc">'[32]All Companies'!#REF!</definedName>
    <definedName name="keys" localSheetId="16">#REF!</definedName>
    <definedName name="keys">#REF!</definedName>
    <definedName name="KL" hidden="1">{"summary",#N/A,FALSE,"PCR DIRECTORY"}</definedName>
    <definedName name="KWH_Data" localSheetId="16">#REF!</definedName>
    <definedName name="KWH_Data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EDGER_MONTH">'[36]Cap Structure Adj'!$B:$B</definedName>
    <definedName name="LFKWH">#REF!</definedName>
    <definedName name="LIST">#REF!</definedName>
    <definedName name="loads">#REF!</definedName>
    <definedName name="LOLD">1</definedName>
    <definedName name="LOLD_Table">7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 localSheetId="16">#REF!</definedName>
    <definedName name="MACROS">'[1]Storm Fund Earn Gross Up'!#REF!</definedName>
    <definedName name="mar">#REF!</definedName>
    <definedName name="march_01_capital_accrual">'[50]CAPITAL ACCRUAL CALC JAN01'!$A$1:$F$41</definedName>
    <definedName name="MARY" hidden="1">{#N/A,#N/A,TRUE,"TOTAL DISTRIBUTION";#N/A,#N/A,TRUE,"SOUTH";#N/A,#N/A,TRUE,"NORTHEAST";#N/A,#N/A,TRUE,"WEST"}</definedName>
    <definedName name="may">#REF!</definedName>
    <definedName name="midcols">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Companies'!#REF!,'[28]All Companies'!#REF!</definedName>
    <definedName name="MIKE" localSheetId="16" hidden="1">{"detail305",#N/A,FALSE,"BI-305"}</definedName>
    <definedName name="MIKE" hidden="1">{"detail305",#N/A,FALSE,"BI-305"}</definedName>
    <definedName name="mkwh_stats1">#REF!</definedName>
    <definedName name="mkwh_stats2" localSheetId="16">#REF!</definedName>
    <definedName name="mkwh_stats2">#REF!</definedName>
    <definedName name="mnth_range">#REF!</definedName>
    <definedName name="Month" localSheetId="16">#REF!</definedName>
    <definedName name="MONTH">[2]ISFPLSUB!#REF!</definedName>
    <definedName name="Month2" localSheetId="16">#REF!</definedName>
    <definedName name="Month2">#REF!</definedName>
    <definedName name="MONTHS">#N/A</definedName>
    <definedName name="Monthy2">#REF!</definedName>
    <definedName name="monttxinc">'[28]All Companies'!#REF!</definedName>
    <definedName name="mthincst2003">#REF!</definedName>
    <definedName name="mthincstmt2002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>#REF!</definedName>
    <definedName name="naec2">#REF!</definedName>
    <definedName name="naeccoc">#REF!</definedName>
    <definedName name="NAECCOC2">#REF!</definedName>
    <definedName name="name" localSheetId="16">#REF!</definedName>
    <definedName name="Name">#REF!</definedName>
    <definedName name="NAMES">#REF!</definedName>
    <definedName name="NavPane">#REF!</definedName>
    <definedName name="Net_Generation" localSheetId="16">#REF!</definedName>
    <definedName name="Net_Generation">#REF!</definedName>
    <definedName name="Net_Income" localSheetId="16">#REF!</definedName>
    <definedName name="Net_Income">#REF!</definedName>
    <definedName name="NEW" localSheetId="16">#REF!</definedName>
    <definedName name="New">'[51]Monthly Expenditures'!$A$2:$R$66</definedName>
    <definedName name="new_name">[52]tbl_festub_details!$A$1:$AZ$1067</definedName>
    <definedName name="newacct">[53]Sheet2!$K$2:$K$4</definedName>
    <definedName name="newdata">[54]ytd!$A$2:$B$115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ewtable">[55]table!$A$1:$B$287</definedName>
    <definedName name="none" hidden="1">{#N/A,#N/A,TRUE,"TOTAL DISTRIBUTION";#N/A,#N/A,TRUE,"SOUTH";#N/A,#N/A,TRUE,"NORTHEAST";#N/A,#N/A,TRUE,"WEST"}</definedName>
    <definedName name="NonUtil_06Actual_Essbase">#REF!</definedName>
    <definedName name="nov">#REF!</definedName>
    <definedName name="NUAMOUNT">'[36]NON UTILITY'!$C:$C</definedName>
    <definedName name="NUITEM_LIST">'[36]NON UTILITY'!$B:$B</definedName>
    <definedName name="NULEDGER_MONTH">'[36]NON UTILITY'!$A:$A</definedName>
    <definedName name="numqtrs">#REF!</definedName>
    <definedName name="OBC">#REF!</definedName>
    <definedName name="OBO">[1]A194!#REF!</definedName>
    <definedName name="OBODEFTX">'[56]0394OBF.XLS'!#REF!</definedName>
    <definedName name="OFF">'[25]#REF'!$L$10</definedName>
    <definedName name="off_peak_days">#REF!</definedName>
    <definedName name="offpeak_days">#REF!</definedName>
    <definedName name="oiladd">#REF!</definedName>
    <definedName name="OldDblClickSetting" localSheetId="16">#REF!</definedName>
    <definedName name="OldDblClickSetting">#REF!</definedName>
    <definedName name="OldOptions" localSheetId="16">#REF!</definedName>
    <definedName name="OldOptions">#REF!</definedName>
    <definedName name="OldRMouseSetting" localSheetId="16">#REF!</definedName>
    <definedName name="OldRMouseSetting">#REF!</definedName>
    <definedName name="OM_06Actual_Essbase">#REF!</definedName>
    <definedName name="ON">'[25]#REF'!#REF!</definedName>
    <definedName name="on_peak_days">#REF!</definedName>
    <definedName name="ONE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RIGACCR">'[57]1999 ACCRUAL'!$A$2:$B$13</definedName>
    <definedName name="ormetxinc">'[28]All Companies'!#REF!</definedName>
    <definedName name="OTHER" localSheetId="16">#REF!</definedName>
    <definedName name="OTHER">#REF!</definedName>
    <definedName name="OTHINC">[1]A194!#REF!</definedName>
    <definedName name="Otl_Dims" localSheetId="16">#REF!</definedName>
    <definedName name="Otl_Dims">#REF!</definedName>
    <definedName name="outbasis_esi">[45]BalancesNew!#REF!</definedName>
    <definedName name="outbasis_other">[45]BalancesNew!#REF!</definedName>
    <definedName name="OUTPUT5">[1]SITRP!#REF!</definedName>
    <definedName name="Own">#REF!</definedName>
    <definedName name="P1_" localSheetId="16">'[58]Overhauls, pg 2'!#REF!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">[1]FTI!#REF!</definedName>
    <definedName name="PAGE10">'[59]NUKEX Jul2011-Dec2012'!#REF!</definedName>
    <definedName name="PAGE11">'[59]NUKEX Jul2011-Dec2012'!#REF!</definedName>
    <definedName name="PAGE12">'[59]NUKEX Jul2011-Dec2012'!#REF!</definedName>
    <definedName name="page1a">'[60]1997 PSA'!#REF!</definedName>
    <definedName name="PAGE2" localSheetId="16">#N/A</definedName>
    <definedName name="PAGE2">[1]FTI!#REF!</definedName>
    <definedName name="PAGE21">'[1]Storm Fund Earn Gross Up'!#REF!</definedName>
    <definedName name="PAGE2VIEWS" localSheetId="16">#REF!</definedName>
    <definedName name="PAGE2VIEWS">#REF!</definedName>
    <definedName name="PAGE3">[2]ISFPLSUB!#REF!</definedName>
    <definedName name="PAGE4">'[59]NUKEX Jul2011-Dec2012'!#REF!</definedName>
    <definedName name="PAGE5">'[59]NUKEX Jul2011-Dec2012'!#REF!</definedName>
    <definedName name="PAGE6">'[59]NUKEX Jul2011-Dec2012'!#REF!</definedName>
    <definedName name="PAGE7">'[59]NUKEX Jul2011-Dec2012'!#REF!</definedName>
    <definedName name="PAGE8">'[59]NUKEX Jul2011-Dec2012'!#REF!</definedName>
    <definedName name="PAGE9">'[59]NUKEX Jul2011-Dec2012'!#REF!</definedName>
    <definedName name="PageDim1" localSheetId="16">#REF!</definedName>
    <definedName name="PageDim1">#REF!</definedName>
    <definedName name="Pal_Workbook_GUID" hidden="1">"8JHMH9DXSMHNF44G668W66ZD"</definedName>
    <definedName name="panel">#REF!</definedName>
    <definedName name="parea">'[28]All Companies'!$D$6:$L$49,'[28]All Companies'!$M$6:$M$49,'[28]All Companies'!$N$6:$O$49,'[28]All Companies'!$Q$6:$R$49,'[28]All Companies'!$S$6:$T$49,'[28]All Companies'!$U$6:$W$49,'[28]All Companies'!$X$6:$Y$49,'[28]All Companies'!$D$54:$L$118,'[28]All Companies'!$M$54:$M$118,'[28]All Companies'!$N$54:$O$118,'[28]All Companies'!$Q$54:$R$118,'[28]All Companies'!$S$54:$T$118,'[28]All Companies'!$U$54:$W$118,'[28]All Companies'!$X$54:$Y$118,'[28]All Companies'!#REF!</definedName>
    <definedName name="pareaold">'[28]All Companies'!$D$6:$L$49,'[28]All Companies'!$M$6:$M$49,'[28]All Companies'!$N$6:$O$49,'[28]All Companies'!$Q$6:$R$49,'[28]All Companies'!$S$6:$T$49,'[28]All Companies'!$U$6:$W$49,'[28]All Companies'!$X$6:$Y$49,'[28]All Companies'!$D$54:$L$118,'[28]All Companies'!$M$54:$M$118,'[28]All Companies'!$N$54:$O$118,'[28]All Companies'!$Q$54:$R$118,'[28]All Companies'!$S$54:$T$118,'[28]All Companies'!$U$54:$W$118,'[28]All Companies'!$X$54:$Y$118,'[28]All Companies'!#REF!</definedName>
    <definedName name="Partialyr">[45]Assume1!$K$29</definedName>
    <definedName name="Password" localSheetId="16">#REF!</definedName>
    <definedName name="Password">#REF!</definedName>
    <definedName name="PEAK">#REF!</definedName>
    <definedName name="peaks">#REF!</definedName>
    <definedName name="Period" localSheetId="16">[42]Input!$C$8</definedName>
    <definedName name="PERIOD">#REF!</definedName>
    <definedName name="PG1">#N/A</definedName>
    <definedName name="PG2">#N/A</definedName>
    <definedName name="PG3">#N/A</definedName>
    <definedName name="PGD" localSheetId="16" hidden="1">{"detail305",#N/A,FALSE,"BI-305"}</definedName>
    <definedName name="PGD" hidden="1">{"detail305",#N/A,FALSE,"BI-305"}</definedName>
    <definedName name="pig_dig5" localSheetId="16" hidden="1">{#N/A,#N/A,FALSE,"T COST";#N/A,#N/A,FALSE,"COST_FH"}</definedName>
    <definedName name="pig_dig5" hidden="1">{#N/A,#N/A,FALSE,"T COST";#N/A,#N/A,FALSE,"COST_FH"}</definedName>
    <definedName name="pig_dog" localSheetId="16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16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1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16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16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16" hidden="1">{#N/A,#N/A,FALSE,"INPUTDATA";#N/A,#N/A,FALSE,"SUMMARY"}</definedName>
    <definedName name="pig_dog7" hidden="1">{#N/A,#N/A,FALSE,"INPUTDATA";#N/A,#N/A,FALSE,"SUMMARY"}</definedName>
    <definedName name="pig_dog8" localSheetId="16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>#REF!</definedName>
    <definedName name="pmm" localSheetId="16" hidden="1">{"summary",#N/A,FALSE,"PCR DIRECTORY"}</definedName>
    <definedName name="pmm" hidden="1">{"summary",#N/A,FALSE,"PCR DIRECTORY"}</definedName>
    <definedName name="PMT" localSheetId="16" hidden="1">{"detail305",#N/A,FALSE,"BI-305"}</definedName>
    <definedName name="PMT" hidden="1">{"detail305",#N/A,FALSE,"BI-305"}</definedName>
    <definedName name="PMX" localSheetId="16" hidden="1">{"detail305",#N/A,FALSE,"BI-305"}</definedName>
    <definedName name="PMX" hidden="1">{"detail305",#N/A,FALSE,"BI-305"}</definedName>
    <definedName name="posdtxinc">#REF!</definedName>
    <definedName name="PPage">#REF!</definedName>
    <definedName name="PPage1">#REF!</definedName>
    <definedName name="PPage2">#REF!</definedName>
    <definedName name="Ppas">#REF!</definedName>
    <definedName name="PRAXIS">#REF!</definedName>
    <definedName name="Prel_Estimate_for_Final" localSheetId="16">#REF!</definedName>
    <definedName name="Prel_Estimate_for_Final">#REF!</definedName>
    <definedName name="PRELIMINARY_DETAIL_on_Summary_data" localSheetId="16">#REF!</definedName>
    <definedName name="PRELIMINARY_DETAIL_on_Summary_data">#REF!</definedName>
    <definedName name="Preliminary_Estimate" localSheetId="16">#REF!</definedName>
    <definedName name="Preliminary_Estimate">#REF!</definedName>
    <definedName name="PRhandicap">#REF!</definedName>
    <definedName name="PRINT" localSheetId="16">#REF!</definedName>
    <definedName name="PRINT">[1]FTI!#REF!</definedName>
    <definedName name="_xlnm.Print_Area" localSheetId="16">'ECRC_42_9A Jan-Jun'!$A$1:$F$54</definedName>
    <definedName name="_xlnm.Print_Area" localSheetId="17">'ECRC_42_9A Jul-Dec'!$A$1:$F$61</definedName>
    <definedName name="_xlnm.Print_Area" localSheetId="0">RAD_ECRC_42_1A!$A$1:$E$17</definedName>
    <definedName name="_xlnm.Print_Area" localSheetId="1">RAD_ECRC_42_2A!$A$1:$N$26</definedName>
    <definedName name="_xlnm.Print_Area" localSheetId="3">RAD_ECRC_42_4A_1!$A$1:$E$43</definedName>
    <definedName name="_xlnm.Print_Area" localSheetId="4">RAD_ECRC_42_4A_2!$A$1:$F$22</definedName>
    <definedName name="_xlnm.Print_Area" localSheetId="6">RAD_ECRC_42_5A_1_pg_2!$A$1:$I$65</definedName>
    <definedName name="_xlnm.Print_Area" localSheetId="8">RAD_ECRC_42_6A_1!$A$1:$F$41</definedName>
    <definedName name="_xlnm.Print_Area" localSheetId="9">RAD_ECRC_42_6A_2!$A$1:$F$21</definedName>
    <definedName name="_xlnm.Print_Area" localSheetId="11">RAD_ECRC_42_7A_1_pg_2!$A$1:$G$64</definedName>
    <definedName name="_xlnm.Print_Area" localSheetId="13">RAD_ECRC_42_8A_All_Projects!$A$1:$O$2225</definedName>
    <definedName name="_xlnm.Print_Area">'[61]Final Fuel Sch 2001'!#REF!</definedName>
    <definedName name="Print_Area_MI" localSheetId="16">#REF!</definedName>
    <definedName name="PRINT_AREA_MI">#REF!</definedName>
    <definedName name="print_sheet">#REF!</definedName>
    <definedName name="_xlnm.Print_Titles" localSheetId="15">'Form 42-8A Annual Cap Sch'!$6:$6</definedName>
    <definedName name="_xlnm.Print_Titles" localSheetId="14">RAD_Def_Gains_Capital!$A:$A,RAD_Def_Gains_Capital!$3:$3</definedName>
    <definedName name="_xlnm.Print_Titles" localSheetId="0">RAD_ECRC_42_1A!$A:$A,RAD_ECRC_42_1A!$1:$4</definedName>
    <definedName name="_xlnm.Print_Titles" localSheetId="1">RAD_ECRC_42_2A!$A:$A,RAD_ECRC_42_2A!$1:$6</definedName>
    <definedName name="_xlnm.Print_Titles" localSheetId="2">RAD_ECRC_42_3A!$A:$A,RAD_ECRC_42_3A!$1:$6</definedName>
    <definedName name="_xlnm.Print_Titles" localSheetId="3">RAD_ECRC_42_4A_1!$A:$A,RAD_ECRC_42_4A_1!$1:$7</definedName>
    <definedName name="_xlnm.Print_Titles" localSheetId="4">RAD_ECRC_42_4A_2!$A:$A,RAD_ECRC_42_4A_2!$1:$6</definedName>
    <definedName name="_xlnm.Print_Titles" localSheetId="5">RAD_ECRC_42_5A_1_pg_1!$A:$B,RAD_ECRC_42_5A_1_pg_1!$1:$6</definedName>
    <definedName name="_xlnm.Print_Titles" localSheetId="6">RAD_ECRC_42_5A_1_pg_2!$A:$B,RAD_ECRC_42_5A_1_pg_2!$1:$6</definedName>
    <definedName name="_xlnm.Print_Titles" localSheetId="7">RAD_ECRC_42_5A_2!$A:$A,RAD_ECRC_42_5A_2!$1:$5</definedName>
    <definedName name="_xlnm.Print_Titles" localSheetId="8">RAD_ECRC_42_6A_1!$A:$A,RAD_ECRC_42_6A_1!$1:$7</definedName>
    <definedName name="_xlnm.Print_Titles" localSheetId="9">RAD_ECRC_42_6A_2!$A:$A,RAD_ECRC_42_6A_2!$1:$7</definedName>
    <definedName name="_xlnm.Print_Titles" localSheetId="10">RAD_ECRC_42_7A_1_pg_1!$A:$B,RAD_ECRC_42_7A_1_pg_1!$1:$7</definedName>
    <definedName name="_xlnm.Print_Titles" localSheetId="11">RAD_ECRC_42_7A_1_pg_2!$A:$B,RAD_ECRC_42_7A_1_pg_2!$1:$6</definedName>
    <definedName name="_xlnm.Print_Titles" localSheetId="12">RAD_ECRC_42_7A_2!$A:$A,RAD_ECRC_42_7A_2!$1:$5</definedName>
    <definedName name="_xlnm.Print_Titles" localSheetId="13">RAD_ECRC_42_8A_All_Projects!$1:$4</definedName>
    <definedName name="Print_Titles_MI" localSheetId="16">#REF!</definedName>
    <definedName name="PRINT_TITLES_MI">'[25]#REF'!$A$1:$IV$9</definedName>
    <definedName name="PRINT1">'[25]#REF'!$L$5:$M$58</definedName>
    <definedName name="PrintArea" localSheetId="16">#REF!</definedName>
    <definedName name="PrintArea">#REF!</definedName>
    <definedName name="printfpli">'[28]All Companies'!$S$6:$Z$49,'[28]All Companies'!$S$54:$Z$118,'[28]All Companies'!#REF!</definedName>
    <definedName name="PRIOR">[2]JVTAX.XLS!#REF!</definedName>
    <definedName name="PRIOR_YEAR_DATE">#REF!</definedName>
    <definedName name="PRIOR_YEAR_X" localSheetId="16">#REF!</definedName>
    <definedName name="PRIOR_YEAR_X">'[40]C-44 TP5 Adj 5_31_08'!#REF!</definedName>
    <definedName name="Profile">[62]PROFILES!$A$10:$B$15</definedName>
    <definedName name="proj_info">[24]sys_proj!$C:$H</definedName>
    <definedName name="project" localSheetId="16">[42]Input!$C$7</definedName>
    <definedName name="Project">[63]stratadata!$A$2:$A$25</definedName>
    <definedName name="project_top">[44]Final!#REF!</definedName>
    <definedName name="ProjectScenario">[45]Assume1!$B$13</definedName>
    <definedName name="ProjectStrata">[63]stratadata!$A$2:$B$25</definedName>
    <definedName name="ProjectTitle">[45]Assume1!$E$12</definedName>
    <definedName name="Proposed" hidden="1">{#N/A,#N/A,TRUE,"TOTAL DISTRIBUTION";#N/A,#N/A,TRUE,"SOUTH";#N/A,#N/A,TRUE,"NORTHEAST";#N/A,#N/A,TRUE,"WEST"}</definedName>
    <definedName name="prtrecon">'[28]All Companies'!#REF!,'[28]All Companies'!#REF!,'[28]All Companies'!#REF!,'[28]All Companies'!#REF!</definedName>
    <definedName name="psnh1">#REF!</definedName>
    <definedName name="psnh2">#REF!</definedName>
    <definedName name="psnhcoc">#REF!</definedName>
    <definedName name="PSNHCOC2">#REF!</definedName>
    <definedName name="PURCHASE">#REF!</definedName>
    <definedName name="PURE">[1]SITRP!#REF!</definedName>
    <definedName name="PUREC">[1]SITRP!#REF!</definedName>
    <definedName name="Purpose">#REF!</definedName>
    <definedName name="qqq" hidden="1">{"Martin Oct94_Mar95",#N/A,FALSE,"Martin Oct94 - Mar95"}</definedName>
    <definedName name="QUALTEC">'[3]SUMMARY-OLD'!#REF!</definedName>
    <definedName name="QUALTEC_QUALITY_SERVICES__INC.">#REF!</definedName>
    <definedName name="RAIL">#REF!</definedName>
    <definedName name="rate_schedule">'[28]All Companies'!#REF!</definedName>
    <definedName name="RATES">'[25]#REF'!#REF!</definedName>
    <definedName name="RECON">#REF!</definedName>
    <definedName name="reconciliation" localSheetId="16">#REF!</definedName>
    <definedName name="Reconciliation">#REF!</definedName>
    <definedName name="ref">[64]ref!$A$20:$C$144</definedName>
    <definedName name="Rem">'[30]Restoration - Detail'!$D$34</definedName>
    <definedName name="RepAllFormat" localSheetId="16">#REF!</definedName>
    <definedName name="RepAllFormat">#REF!</definedName>
    <definedName name="RepAllHead" localSheetId="16">#REF!</definedName>
    <definedName name="RepAllHead">#REF!</definedName>
    <definedName name="RepDataFormat" localSheetId="16">#REF!</definedName>
    <definedName name="RepDataFormat">#REF!</definedName>
    <definedName name="RepDataMoney">'[65]Incr Hedg'!#REF!</definedName>
    <definedName name="RepDataMoney1" localSheetId="16">'[66]Standard Reports with reconc'!#REF!</definedName>
    <definedName name="RepDataMoney1">'[65]Incr Hedg'!#REF!</definedName>
    <definedName name="RepDataMoney2" localSheetId="16">'[66]Standard Reports with reconc'!#REF!</definedName>
    <definedName name="RepDataMoney2">'[65]Incr Hedg'!#REF!</definedName>
    <definedName name="RepDataMoney3" localSheetId="16">'[66]Standard Reports with reconc'!#REF!</definedName>
    <definedName name="RepDataMoney3">'[65]Incr Hedg'!#REF!</definedName>
    <definedName name="RepDataMoney4" localSheetId="16">'[66]Standard Reports with reconc'!#REF!</definedName>
    <definedName name="RepDataMoney4">'[65]Incr Hedg'!#REF!</definedName>
    <definedName name="RepDataPercent">'[65]Incr Hedg'!#REF!</definedName>
    <definedName name="RepDataPercent1" localSheetId="16">'[66]Standard Reports with reconc'!#REF!</definedName>
    <definedName name="RepDataPercent1">'[65]Incr Hedg'!#REF!</definedName>
    <definedName name="RepDataPercent2" localSheetId="16">'[66]Standard Reports with reconc'!#REF!</definedName>
    <definedName name="RepDataPercent2">'[65]Incr Hedg'!#REF!</definedName>
    <definedName name="RepDataPercent3" localSheetId="16">'[66]Standard Reports with reconc'!#REF!</definedName>
    <definedName name="RepDataPercent3">'[65]Incr Hedg'!#REF!</definedName>
    <definedName name="RepDelete" localSheetId="16">'[66]Standard Reports with reconc'!#REF!</definedName>
    <definedName name="RepDelete">'[65]Incr Hedg'!#REF!</definedName>
    <definedName name="REPORT">#REF!</definedName>
    <definedName name="Report1Layout" localSheetId="16">#REF!</definedName>
    <definedName name="Report1Layout">#REF!</definedName>
    <definedName name="Report1Title" localSheetId="16">#REF!</definedName>
    <definedName name="Report1Title">#REF!</definedName>
    <definedName name="Report2Layout" localSheetId="16">#REF!</definedName>
    <definedName name="Report2Layout">#REF!</definedName>
    <definedName name="Report2Title" localSheetId="16">#REF!</definedName>
    <definedName name="Report2Title">#REF!</definedName>
    <definedName name="Report3Layout" localSheetId="16">#REF!</definedName>
    <definedName name="Report3Layout">#REF!</definedName>
    <definedName name="Report3Title" localSheetId="16">#REF!</definedName>
    <definedName name="Report3Title">#REF!</definedName>
    <definedName name="Report4Layout" localSheetId="16">#REF!</definedName>
    <definedName name="Report4Layout">#REF!</definedName>
    <definedName name="Report4Title" localSheetId="16">#REF!</definedName>
    <definedName name="Report4Title">#REF!</definedName>
    <definedName name="ReportRange" localSheetId="16">#REF!</definedName>
    <definedName name="ReportRange">#REF!</definedName>
    <definedName name="ReportSelection" localSheetId="16">#REF!</definedName>
    <definedName name="ReportSelection">#REF!</definedName>
    <definedName name="RepPercent" localSheetId="16">#REF!</definedName>
    <definedName name="RepPercent">#REF!</definedName>
    <definedName name="RES">#REF!</definedName>
    <definedName name="reserves">#REF!</definedName>
    <definedName name="RESP1">#REF!</definedName>
    <definedName name="rev" hidden="1">{#N/A,#N/A,TRUE,"TOTAL DISTRIBUTION";#N/A,#N/A,TRUE,"SOUTH";#N/A,#N/A,TRUE,"NORTHEAST";#N/A,#N/A,TRUE,"WEST"}</definedName>
    <definedName name="REVENUERPT">'[35]FPSC TU'!#REF!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 localSheetId="16">#REF!</definedName>
    <definedName name="RoundingOption">#REF!</definedName>
    <definedName name="row_blank">'[33]R-Sched Sample'!#REF!,'[33]R-Sched Sample'!$A$14:$IV$14,'[33]R-Sched Sample'!$A$21:$IV$21,'[33]R-Sched Sample'!$A$28:$IV$28,'[33]R-Sched Sample'!$A$31:$IV$31,'[33]R-Sched Sample'!$A$39:$IV$39,'[33]R-Sched Sample'!$A$45:$IV$45</definedName>
    <definedName name="row_data">'[33]R-Sched Sample'!$A$7:$IV$11,'[33]R-Sched Sample'!$A$8:$IV$12,'[33]R-Sched Sample'!$A$15:$IV$19,'[33]R-Sched Sample'!$A$22:$IV$26,'[33]R-Sched Sample'!$A$29:$IV$30,'[33]R-Sched Sample'!$A$33:$IV$37,'[33]R-Sched Sample'!$A$40:$IV$43</definedName>
    <definedName name="row_header">'[33]R-Sched Sample'!#REF!,'[33]R-Sched Sample'!#REF!,'[33]R-Sched Sample'!#REF!,'[33]R-Sched Sample'!$H$5,'[33]R-Sched Sample'!#REF!,'[33]R-Sched Sample'!$A$5:$IV$5,'[33]R-Sched Sample'!#REF!,'[33]R-Sched Sample'!#REF!,'[33]R-Sched Sample'!#REF!,'[33]R-Sched Sample'!$H$5,'[33]R-Sched Sample'!#REF!,'[33]R-Sched Sample'!$A$6:$IV$6,'[33]R-Sched Sample'!$A$32:$IV$32</definedName>
    <definedName name="rp_efoh_puf_yrs_rp_efoh_puf_yrs_List" localSheetId="16">#REF!</definedName>
    <definedName name="rp_efoh_puf_yrs_rp_efoh_puf_yrs_List">#REF!</definedName>
    <definedName name="Rpt1_RequiredRev" localSheetId="16">#REF!</definedName>
    <definedName name="Rpt1_RequiredRev">#REF!</definedName>
    <definedName name="RTAX">#REF!</definedName>
    <definedName name="RTSLABEL">'[25]#REF'!#REF!</definedName>
    <definedName name="S">#REF!</definedName>
    <definedName name="s_year">[24]sys_header!$G$2:$G$14</definedName>
    <definedName name="S1V76">#REF!</definedName>
    <definedName name="sada" localSheetId="16" hidden="1">{"summary",#N/A,FALSE,"PCR DIRECTORY"}</definedName>
    <definedName name="sada" hidden="1">{"summary",#N/A,FALSE,"PCR DIRECTORY"}</definedName>
    <definedName name="SALES">#REF!</definedName>
    <definedName name="SAPBEXdnldView" hidden="1">"4EH01FY13RS12ZA68YZQEBXE6"</definedName>
    <definedName name="SAPBEXhrIndnt" localSheetId="16" hidden="1">"Wide"</definedName>
    <definedName name="SAPBEXhrIndnt" hidden="1">1</definedName>
    <definedName name="SAPBEXrevision" localSheetId="16" hidden="1">1</definedName>
    <definedName name="SAPBEXrevision" hidden="1">0</definedName>
    <definedName name="SAPBEXrevision_1" hidden="1">0</definedName>
    <definedName name="SAPBEXsysID" hidden="1">"GP1"</definedName>
    <definedName name="SAPBEXwbID" localSheetId="16" hidden="1">"4D8X20OALWEWUQH3FZZD2Q9XJ"</definedName>
    <definedName name="SAPBEXwbID" hidden="1">"4AFKCASG4W23WCCEKVGAHCKQ9"</definedName>
    <definedName name="SAPsysID" hidden="1">"708C5W7SBKP804JT78WJ0JNKI"</definedName>
    <definedName name="SAPwbID" hidden="1">"ARS"</definedName>
    <definedName name="SCALC">#REF!</definedName>
    <definedName name="SCH">#REF!</definedName>
    <definedName name="SCH1">#REF!</definedName>
    <definedName name="SCH2">#REF!</definedName>
    <definedName name="SCHC22P1">#REF!</definedName>
    <definedName name="SCHC22P2">#REF!</definedName>
    <definedName name="Scherer">'[61]Final Fuel Sch 2001'!#REF!</definedName>
    <definedName name="SecOps_OM_06Actual_Essbase">#REF!</definedName>
    <definedName name="sematxinc">'[28]All Companies'!#REF!</definedName>
    <definedName name="sencount" hidden="1">1</definedName>
    <definedName name="sep">#REF!</definedName>
    <definedName name="serp">#REF!</definedName>
    <definedName name="Server" localSheetId="16">#REF!</definedName>
    <definedName name="Server">#REF!</definedName>
    <definedName name="SIDE">'[3]SUMMARY-OLD'!$A$2:$A$30</definedName>
    <definedName name="siertxinc">'[28]All Companies'!#REF!</definedName>
    <definedName name="sign_date">'[67]October additions to ppd comm'!#REF!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e">#REF!</definedName>
    <definedName name="spec">[68]Detail!#REF!</definedName>
    <definedName name="SRCA" localSheetId="16">#REF!</definedName>
    <definedName name="SRCA">#REF!</definedName>
    <definedName name="SRCM" localSheetId="16">#REF!</definedName>
    <definedName name="SRCM">#REF!</definedName>
    <definedName name="startupgas">#REF!</definedName>
    <definedName name="state_other">[45]BalancesNew!#REF!</definedName>
    <definedName name="Stats_App" localSheetId="16">#REF!</definedName>
    <definedName name="Stats_App">#REF!</definedName>
    <definedName name="Stats_Data" localSheetId="16">#REF!</definedName>
    <definedName name="Stats_Data">#REF!</definedName>
    <definedName name="Stats_DB" localSheetId="16">#REF!</definedName>
    <definedName name="Stats_DB">#REF!</definedName>
    <definedName name="Stats_EAC" localSheetId="16">#REF!</definedName>
    <definedName name="Stats_EAC">#REF!</definedName>
    <definedName name="Stats_Rpt" localSheetId="16">#REF!</definedName>
    <definedName name="Stats_Rpt">#REF!</definedName>
    <definedName name="Stats_Title1" localSheetId="16">#REF!</definedName>
    <definedName name="Stats_Title1">#REF!</definedName>
    <definedName name="Stats_Title2" localSheetId="16">#REF!</definedName>
    <definedName name="Stats_Title2">#REF!</definedName>
    <definedName name="STI">#REF!</definedName>
    <definedName name="STRATAKEY">[63]STRATAKEY!$G$2:$H$155</definedName>
    <definedName name="Stratification_of_Cost" localSheetId="16">#REF!</definedName>
    <definedName name="Stratification_of_Cost">#REF!</definedName>
    <definedName name="SUBSEQUENT_YEAR_DATE" localSheetId="16">#REF!</definedName>
    <definedName name="SUBSEQUENT_YEAR_DATE">'[40]C-44 TP5 Adj 5_31_08'!#REF!</definedName>
    <definedName name="SUBSEQUENT_YEAR_X" localSheetId="16">#REF!</definedName>
    <definedName name="SUBSEQUENT_YEAR_X">'[40]C-44 TP5 Adj 5_31_08'!#REF!</definedName>
    <definedName name="SUE" hidden="1">{#N/A,#N/A,TRUE,"TOTAL DISTRIBUTION";#N/A,#N/A,TRUE,"SOUTH";#N/A,#N/A,TRUE,"NORTHEAST";#N/A,#N/A,TRUE,"WEST"}</definedName>
    <definedName name="sum">#REF!</definedName>
    <definedName name="SUMM">#REF!</definedName>
    <definedName name="SUMMARY">#REF!</definedName>
    <definedName name="sumtran2">#REF!</definedName>
    <definedName name="sumtrans">#REF!</definedName>
    <definedName name="SumUDA" localSheetId="16">#REF!</definedName>
    <definedName name="SumUDA">#REF!</definedName>
    <definedName name="T">'[35]NFE 518 (FEB)'!#REF!</definedName>
    <definedName name="TAMI" localSheetId="16" hidden="1">{"summary",#N/A,FALSE,"PCR DIRECTORY"}</definedName>
    <definedName name="TAMI" hidden="1">{"summary",#N/A,FALSE,"PCR DIRECTORY"}</definedName>
    <definedName name="tbl_festub_ack">#REF!</definedName>
    <definedName name="tbl_festub_details">#REF!</definedName>
    <definedName name="teast" hidden="1">{#N/A,#N/A,TRUE,"TOTAL DSBN";#N/A,#N/A,TRUE,"WEST";#N/A,#N/A,TRUE,"SOUTH";#N/A,#N/A,TRUE,"NORTHEAST"}</definedName>
    <definedName name="temppt">'[28]All Companies'!$D$6:$L$49,'[28]All Companies'!$M$6:$M$49,'[28]All Companies'!$N$6:$Q$49,'[28]All Companies'!$R$6:$Z$49,'[28]All Companies'!$S$6:$U$49,'[28]All Companies'!$V$6:$W$49,'[28]All Companies'!$X$6:$Y$49,'[28]All Companies'!$D$54:$L$118,'[28]All Companies'!$M$54:$M$118,'[28]All Companies'!$N$54:$Q$118,'[28]All Companies'!$R$54:$R$118,'[28]All Companies'!$S$54:$U$118,'[28]All Companies'!$V$54:$W$118,'[28]All Companies'!$X$54:$Y$118</definedName>
    <definedName name="TEN">#REF!</definedName>
    <definedName name="test" localSheetId="16" hidden="1">{"detail305",#N/A,FALSE,"BI-305"}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h">#REF!</definedName>
    <definedName name="thjty" hidden="1">{#N/A,#N/A,TRUE,"TOTAL DSBN";#N/A,#N/A,TRUE,"WEST";#N/A,#N/A,TRUE,"SOUTH";#N/A,#N/A,TRUE,"NORTHEAST"}</definedName>
    <definedName name="THREE">#REF!</definedName>
    <definedName name="TI">#REF!</definedName>
    <definedName name="titles">'[28]All Companies'!$1:$5,'[28]All Companies'!$A:$A</definedName>
    <definedName name="TOP">#REF!</definedName>
    <definedName name="tot_cost">#REF!</definedName>
    <definedName name="Total_Co" localSheetId="16">#REF!</definedName>
    <definedName name="Total_Co">#REF!</definedName>
    <definedName name="totaltrans">#REF!</definedName>
    <definedName name="TRUPCALC">#REF!</definedName>
    <definedName name="TRUPVAR">#REF!</definedName>
    <definedName name="Ttt" localSheetId="16">#REF!,#REF!,#REF!</definedName>
    <definedName name="Ttt">#REF!,#REF!,#REF!</definedName>
    <definedName name="TURNER">'[3]SUMMARY-OLD'!#REF!</definedName>
    <definedName name="Turner2">[69]ENTRY!#REF!</definedName>
    <definedName name="two" localSheetId="16">#REF!</definedName>
    <definedName name="TWO">#REF!</definedName>
    <definedName name="TYPE">#REF!</definedName>
    <definedName name="unitclassstrata">[63]stratadata!$G$2:$H$57</definedName>
    <definedName name="unlock_NonOp">'[33]Sched 4'!$B$7:$B$23,'[33]Sched 4'!#REF!,'[33]Sched 4'!$C$7:$C$23,'[33]Sched 4'!$A$3:$IV$4</definedName>
    <definedName name="User" localSheetId="16">#REF!</definedName>
    <definedName name="User">#REF!</definedName>
    <definedName name="UserPageMember1" localSheetId="16">#REF!</definedName>
    <definedName name="UserPageMember1">#REF!</definedName>
    <definedName name="UserParameters" localSheetId="16">#REF!</definedName>
    <definedName name="UserParameters">#REF!</definedName>
    <definedName name="Variance">#REF!</definedName>
    <definedName name="victtxinc">#REF!</definedName>
    <definedName name="votingshare">#REF!</definedName>
    <definedName name="W1X42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sttxinc">'[28]All Companies'!#REF!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>#REF!</definedName>
    <definedName name="wmeco1">#REF!</definedName>
    <definedName name="wmeco2">#REF!</definedName>
    <definedName name="wmecococ">#REF!</definedName>
    <definedName name="WMECOCOC2">#REF!</definedName>
    <definedName name="wo">#REF!</definedName>
    <definedName name="woorder">'[70]DESCRIPTION TABLE'!#REF!</definedName>
    <definedName name="workingcapitalloan">#REF!</definedName>
    <definedName name="WorkOrders">#REF!</definedName>
    <definedName name="wpdesc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CTUAL._.ALL._.PAGES." hidden="1">{"ACTUAL",#N/A,FALSE,"OVER_UND"}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FUDC." hidden="1">{#N/A,#N/A,FALSE,"AFDC"}</definedName>
    <definedName name="wrn.ALL." localSheetId="1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1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6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16" hidden="1">{#N/A,#N/A,FALSE,"T COST";#N/A,#N/A,FALSE,"COST_FH"}</definedName>
    <definedName name="wrn.COST." hidden="1">{#N/A,#N/A,FALSE,"T COST";#N/A,#N/A,FALSE,"COST_FH"}</definedName>
    <definedName name="wrn.COST._1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localSheetId="16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16" hidden="1">{#N/A,#N/A,FALSE,"INPUTDATA";#N/A,#N/A,FALSE,"SUMMARY"}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n._.Air._.Op._.Exp." hidden="1">{"view1",#N/A,FALSE,"ON AIR"}</definedName>
    <definedName name="wrn.On._.Air._.Op._.Exp._1" hidden="1">{"view1",#N/A,FALSE,"ON AIR"}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localSheetId="16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yoming">'[71](C-3) Middle Tier'!$A$11:$A$52</definedName>
    <definedName name="xpg" localSheetId="16" hidden="1">{"detail305",#N/A,FALSE,"BI-305"}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localSheetId="16" hidden="1">{"detail305",#N/A,FALSE,"BI-305"}</definedName>
    <definedName name="xxx.detail" hidden="1">{"detail305",#N/A,FALSE,"BI-305"}</definedName>
    <definedName name="xxx.detail_1" hidden="1">{"detail305",#N/A,FALSE,"BI-305"}</definedName>
    <definedName name="xxx.directory" localSheetId="16" hidden="1">{"summary",#N/A,FALSE,"PCR DIRECTORY"}</definedName>
    <definedName name="xxx.directory" hidden="1">{"summary",#N/A,FALSE,"PCR DIRECTORY"}</definedName>
    <definedName name="xxx.directory_1" hidden="1">{"summary",#N/A,FALSE,"PCR DIRECTORY"}</definedName>
    <definedName name="xxxxx" localSheetId="16" hidden="1">{#N/A,#N/A,TRUE,"TOTAL DISTRIBUTION";#N/A,#N/A,TRUE,"SOUTH";#N/A,#N/A,TRUE,"NORTHEAST";#N/A,#N/A,TRUE,"WEST"}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  <definedName name="Year" localSheetId="16">#REF!</definedName>
    <definedName name="YEAR">[2]ISFPLSUB!#REF!</definedName>
    <definedName name="Year2" localSheetId="16">#REF!</definedName>
    <definedName name="Year2">#REF!</definedName>
    <definedName name="ytd">#REF!</definedName>
    <definedName name="YTDA">[2]ISFPLSUB!#REF!</definedName>
    <definedName name="Yyyy" localSheetId="16">#REF!,#REF!,#REF!,#REF!</definedName>
    <definedName name="Yyyy">#REF!,#REF!,#REF!,#REF!</definedName>
    <definedName name="zzz" localSheetId="16" hidden="1">{"detail305",#N/A,FALSE,"BI-305"}</definedName>
    <definedName name="zzz">'[72]Final Fuel Sch 2001'!#REF!</definedName>
  </definedNames>
  <calcPr calcId="162913"/>
</workbook>
</file>

<file path=xl/calcChain.xml><?xml version="1.0" encoding="utf-8"?>
<calcChain xmlns="http://schemas.openxmlformats.org/spreadsheetml/2006/main">
  <c r="O23" i="31" l="1"/>
  <c r="O26" i="31" s="1"/>
  <c r="D26" i="31"/>
  <c r="E26" i="31"/>
  <c r="F26" i="31"/>
  <c r="G26" i="31"/>
  <c r="H26" i="31"/>
  <c r="I26" i="31"/>
  <c r="J26" i="31"/>
  <c r="K26" i="31"/>
  <c r="L26" i="31"/>
  <c r="M26" i="31"/>
  <c r="N26" i="31"/>
  <c r="C26" i="31"/>
  <c r="O19" i="31"/>
  <c r="O18" i="31"/>
  <c r="O20" i="31" s="1"/>
  <c r="D20" i="31"/>
  <c r="D28" i="31" s="1"/>
  <c r="D29" i="31" s="1"/>
  <c r="D35" i="31" s="1"/>
  <c r="D38" i="31" s="1"/>
  <c r="E20" i="31"/>
  <c r="E28" i="31" s="1"/>
  <c r="E29" i="31" s="1"/>
  <c r="E35" i="31" s="1"/>
  <c r="E38" i="31" s="1"/>
  <c r="F20" i="31"/>
  <c r="F28" i="31" s="1"/>
  <c r="F29" i="31" s="1"/>
  <c r="F35" i="31" s="1"/>
  <c r="F38" i="31" s="1"/>
  <c r="G20" i="31"/>
  <c r="G28" i="31" s="1"/>
  <c r="G29" i="31" s="1"/>
  <c r="G35" i="31" s="1"/>
  <c r="G38" i="31" s="1"/>
  <c r="H20" i="31"/>
  <c r="H28" i="31" s="1"/>
  <c r="H29" i="31" s="1"/>
  <c r="H35" i="31" s="1"/>
  <c r="H38" i="31" s="1"/>
  <c r="I20" i="31"/>
  <c r="I28" i="31" s="1"/>
  <c r="I29" i="31" s="1"/>
  <c r="I35" i="31" s="1"/>
  <c r="I38" i="31" s="1"/>
  <c r="J20" i="31"/>
  <c r="J28" i="31" s="1"/>
  <c r="J29" i="31" s="1"/>
  <c r="J35" i="31" s="1"/>
  <c r="J38" i="31" s="1"/>
  <c r="K20" i="31"/>
  <c r="K28" i="31" s="1"/>
  <c r="K29" i="31" s="1"/>
  <c r="K35" i="31" s="1"/>
  <c r="K38" i="31" s="1"/>
  <c r="L20" i="31"/>
  <c r="L28" i="31" s="1"/>
  <c r="L29" i="31" s="1"/>
  <c r="L35" i="31" s="1"/>
  <c r="L38" i="31" s="1"/>
  <c r="M20" i="31"/>
  <c r="M28" i="31" s="1"/>
  <c r="M29" i="31" s="1"/>
  <c r="M35" i="31" s="1"/>
  <c r="M38" i="31" s="1"/>
  <c r="N20" i="31"/>
  <c r="N28" i="31" s="1"/>
  <c r="N29" i="31" s="1"/>
  <c r="N35" i="31" s="1"/>
  <c r="N38" i="31" s="1"/>
  <c r="C20" i="31"/>
  <c r="C28" i="31" s="1"/>
  <c r="O11" i="31"/>
  <c r="O13" i="31" s="1"/>
  <c r="C13" i="31"/>
  <c r="D13" i="31"/>
  <c r="E13" i="31"/>
  <c r="F13" i="31"/>
  <c r="G13" i="31"/>
  <c r="H13" i="31"/>
  <c r="I13" i="31"/>
  <c r="J13" i="31"/>
  <c r="K13" i="31"/>
  <c r="L13" i="31"/>
  <c r="M13" i="31"/>
  <c r="N13" i="31"/>
  <c r="B13" i="31"/>
  <c r="O28" i="31" l="1"/>
  <c r="C29" i="31"/>
  <c r="C32" i="51"/>
  <c r="D32" i="51"/>
  <c r="E32" i="51"/>
  <c r="F32" i="51"/>
  <c r="G32" i="51"/>
  <c r="H32" i="51"/>
  <c r="I32" i="51"/>
  <c r="J32" i="51"/>
  <c r="K32" i="51"/>
  <c r="L32" i="51"/>
  <c r="M32" i="51"/>
  <c r="C33" i="51"/>
  <c r="D33" i="51"/>
  <c r="E33" i="51"/>
  <c r="F33" i="51"/>
  <c r="G33" i="51"/>
  <c r="H33" i="51"/>
  <c r="I33" i="51"/>
  <c r="J33" i="51"/>
  <c r="K33" i="51"/>
  <c r="L33" i="51"/>
  <c r="M33" i="51"/>
  <c r="C34" i="51"/>
  <c r="D34" i="51"/>
  <c r="E34" i="51"/>
  <c r="F34" i="51"/>
  <c r="G34" i="51"/>
  <c r="H34" i="51"/>
  <c r="I34" i="51"/>
  <c r="J34" i="51"/>
  <c r="K34" i="51"/>
  <c r="L34" i="51"/>
  <c r="M34" i="51"/>
  <c r="C35" i="51"/>
  <c r="D35" i="51"/>
  <c r="E35" i="51"/>
  <c r="F35" i="51"/>
  <c r="G35" i="51"/>
  <c r="H35" i="51"/>
  <c r="I35" i="51"/>
  <c r="J35" i="51"/>
  <c r="K35" i="51"/>
  <c r="L35" i="51"/>
  <c r="M35" i="51"/>
  <c r="C36" i="51"/>
  <c r="D36" i="51"/>
  <c r="E36" i="51"/>
  <c r="F36" i="51"/>
  <c r="G36" i="51"/>
  <c r="H36" i="51"/>
  <c r="I36" i="51"/>
  <c r="J36" i="51"/>
  <c r="K36" i="51"/>
  <c r="L36" i="51"/>
  <c r="M36" i="51"/>
  <c r="C37" i="51"/>
  <c r="D37" i="51"/>
  <c r="E37" i="51"/>
  <c r="F37" i="51"/>
  <c r="G37" i="51"/>
  <c r="H37" i="51"/>
  <c r="I37" i="51"/>
  <c r="J37" i="51"/>
  <c r="K37" i="51"/>
  <c r="L37" i="51"/>
  <c r="M37" i="51"/>
  <c r="C38" i="51"/>
  <c r="D38" i="51"/>
  <c r="E38" i="51"/>
  <c r="F38" i="51"/>
  <c r="G38" i="51"/>
  <c r="H38" i="51"/>
  <c r="I38" i="51"/>
  <c r="J38" i="51"/>
  <c r="K38" i="51"/>
  <c r="L38" i="51"/>
  <c r="M38" i="51"/>
  <c r="B38" i="51"/>
  <c r="B37" i="51"/>
  <c r="B36" i="51"/>
  <c r="B35" i="51"/>
  <c r="B34" i="51"/>
  <c r="B33" i="51"/>
  <c r="B32" i="51"/>
  <c r="C35" i="31" l="1"/>
  <c r="O29" i="31"/>
  <c r="D488" i="55"/>
  <c r="E488" i="55"/>
  <c r="F488" i="55"/>
  <c r="G488" i="55"/>
  <c r="H488" i="55"/>
  <c r="I488" i="55"/>
  <c r="J488" i="55"/>
  <c r="K488" i="55"/>
  <c r="L488" i="55"/>
  <c r="M488" i="55"/>
  <c r="N488" i="55"/>
  <c r="C38" i="31" l="1"/>
  <c r="O35" i="31"/>
  <c r="O38" i="31" s="1"/>
  <c r="B40" i="51"/>
  <c r="B38" i="48" l="1"/>
  <c r="C38" i="48"/>
  <c r="D38" i="48"/>
  <c r="E38" i="48"/>
  <c r="F38" i="48"/>
  <c r="G38" i="48"/>
  <c r="H38" i="48"/>
  <c r="I38" i="48"/>
  <c r="K11" i="48"/>
  <c r="K38" i="48" s="1"/>
  <c r="L11" i="48"/>
  <c r="L38" i="48" s="1"/>
  <c r="M11" i="48"/>
  <c r="M38" i="48" s="1"/>
  <c r="J11" i="48"/>
  <c r="J38" i="48" s="1"/>
  <c r="M8" i="48"/>
  <c r="L8" i="48"/>
  <c r="K8" i="48"/>
  <c r="J8" i="48"/>
  <c r="N11" i="48" l="1"/>
  <c r="N2208" i="55"/>
  <c r="M2208" i="55"/>
  <c r="L2208" i="55"/>
  <c r="K2208" i="55"/>
  <c r="J2208" i="55"/>
  <c r="I2208" i="55"/>
  <c r="H2208" i="55"/>
  <c r="G2208" i="55"/>
  <c r="F2208" i="55"/>
  <c r="E2208" i="55"/>
  <c r="D2208" i="55"/>
  <c r="C2208" i="55"/>
  <c r="O2206" i="55"/>
  <c r="O2205" i="55"/>
  <c r="O2204" i="55"/>
  <c r="O2203" i="55"/>
  <c r="O2202" i="55"/>
  <c r="O2199" i="55"/>
  <c r="O2198" i="55"/>
  <c r="O2187" i="55"/>
  <c r="O2186" i="55"/>
  <c r="O2185" i="55"/>
  <c r="O2184" i="55"/>
  <c r="O2160" i="55"/>
  <c r="O2159" i="55"/>
  <c r="O2158" i="55"/>
  <c r="O2157" i="55"/>
  <c r="O2156" i="55"/>
  <c r="O2153" i="55"/>
  <c r="O2152" i="55"/>
  <c r="O2142" i="55"/>
  <c r="O2141" i="55"/>
  <c r="O2140" i="55"/>
  <c r="O2139" i="55"/>
  <c r="N2162" i="55"/>
  <c r="M2162" i="55"/>
  <c r="L2162" i="55"/>
  <c r="K2162" i="55"/>
  <c r="J2162" i="55"/>
  <c r="I2162" i="55"/>
  <c r="H2162" i="55"/>
  <c r="G2162" i="55"/>
  <c r="F2162" i="55"/>
  <c r="E2162" i="55"/>
  <c r="D2162" i="55"/>
  <c r="C2162" i="55"/>
  <c r="N2117" i="55"/>
  <c r="M2117" i="55"/>
  <c r="L2117" i="55"/>
  <c r="K2117" i="55"/>
  <c r="J2117" i="55"/>
  <c r="I2117" i="55"/>
  <c r="H2117" i="55"/>
  <c r="G2117" i="55"/>
  <c r="F2117" i="55"/>
  <c r="E2117" i="55"/>
  <c r="D2117" i="55"/>
  <c r="C2117" i="55"/>
  <c r="O2115" i="55"/>
  <c r="O2114" i="55"/>
  <c r="O2113" i="55"/>
  <c r="O2112" i="55"/>
  <c r="O2111" i="55"/>
  <c r="O2108" i="55"/>
  <c r="O2107" i="55"/>
  <c r="O2097" i="55"/>
  <c r="O2096" i="55"/>
  <c r="O2095" i="55"/>
  <c r="O2094" i="55"/>
  <c r="N2072" i="55"/>
  <c r="M2072" i="55"/>
  <c r="L2072" i="55"/>
  <c r="K2072" i="55"/>
  <c r="J2072" i="55"/>
  <c r="I2072" i="55"/>
  <c r="H2072" i="55"/>
  <c r="G2072" i="55"/>
  <c r="F2072" i="55"/>
  <c r="E2072" i="55"/>
  <c r="D2072" i="55"/>
  <c r="C2072" i="55"/>
  <c r="O2070" i="55"/>
  <c r="O2069" i="55"/>
  <c r="O2068" i="55"/>
  <c r="O2067" i="55"/>
  <c r="O2066" i="55"/>
  <c r="O2063" i="55"/>
  <c r="O2062" i="55"/>
  <c r="O2052" i="55"/>
  <c r="O2051" i="55"/>
  <c r="O2050" i="55"/>
  <c r="O2049" i="55"/>
  <c r="N2027" i="55"/>
  <c r="M2027" i="55"/>
  <c r="L2027" i="55"/>
  <c r="K2027" i="55"/>
  <c r="J2027" i="55"/>
  <c r="I2027" i="55"/>
  <c r="H2027" i="55"/>
  <c r="G2027" i="55"/>
  <c r="F2027" i="55"/>
  <c r="E2027" i="55"/>
  <c r="D2027" i="55"/>
  <c r="C2027" i="55"/>
  <c r="O2025" i="55"/>
  <c r="O2024" i="55"/>
  <c r="O2023" i="55"/>
  <c r="O2022" i="55"/>
  <c r="O2021" i="55"/>
  <c r="O2018" i="55"/>
  <c r="O2017" i="55"/>
  <c r="O2007" i="55"/>
  <c r="O2006" i="55"/>
  <c r="O2005" i="55"/>
  <c r="O2004" i="55"/>
  <c r="N1982" i="55"/>
  <c r="M1982" i="55"/>
  <c r="L1982" i="55"/>
  <c r="K1982" i="55"/>
  <c r="J1982" i="55"/>
  <c r="I1982" i="55"/>
  <c r="H1982" i="55"/>
  <c r="G1982" i="55"/>
  <c r="F1982" i="55"/>
  <c r="E1982" i="55"/>
  <c r="D1982" i="55"/>
  <c r="C1982" i="55"/>
  <c r="O1980" i="55"/>
  <c r="O1979" i="55"/>
  <c r="O1978" i="55"/>
  <c r="O1977" i="55"/>
  <c r="O1976" i="55"/>
  <c r="O1973" i="55"/>
  <c r="O1972" i="55"/>
  <c r="O1962" i="55"/>
  <c r="O1961" i="55"/>
  <c r="O1960" i="55"/>
  <c r="O1959" i="55"/>
  <c r="N1937" i="55"/>
  <c r="M1937" i="55"/>
  <c r="L1937" i="55"/>
  <c r="K1937" i="55"/>
  <c r="J1937" i="55"/>
  <c r="I1937" i="55"/>
  <c r="H1937" i="55"/>
  <c r="G1937" i="55"/>
  <c r="F1937" i="55"/>
  <c r="E1937" i="55"/>
  <c r="D1937" i="55"/>
  <c r="C1937" i="55"/>
  <c r="O1935" i="55"/>
  <c r="O1934" i="55"/>
  <c r="O1933" i="55"/>
  <c r="O1932" i="55"/>
  <c r="O1931" i="55"/>
  <c r="O1928" i="55"/>
  <c r="O1927" i="55"/>
  <c r="O1917" i="55"/>
  <c r="O1916" i="55"/>
  <c r="O1915" i="55"/>
  <c r="O1914" i="55"/>
  <c r="N1892" i="55"/>
  <c r="M1892" i="55"/>
  <c r="L1892" i="55"/>
  <c r="K1892" i="55"/>
  <c r="J1892" i="55"/>
  <c r="I1892" i="55"/>
  <c r="H1892" i="55"/>
  <c r="G1892" i="55"/>
  <c r="F1892" i="55"/>
  <c r="E1892" i="55"/>
  <c r="D1892" i="55"/>
  <c r="C1892" i="55"/>
  <c r="O1890" i="55"/>
  <c r="O1889" i="55"/>
  <c r="O1888" i="55"/>
  <c r="O1887" i="55"/>
  <c r="O1886" i="55"/>
  <c r="O1883" i="55"/>
  <c r="O1882" i="55"/>
  <c r="O1872" i="55"/>
  <c r="O1871" i="55"/>
  <c r="O1870" i="55"/>
  <c r="O1869" i="55"/>
  <c r="N1847" i="55"/>
  <c r="M1847" i="55"/>
  <c r="L1847" i="55"/>
  <c r="K1847" i="55"/>
  <c r="J1847" i="55"/>
  <c r="I1847" i="55"/>
  <c r="H1847" i="55"/>
  <c r="G1847" i="55"/>
  <c r="F1847" i="55"/>
  <c r="E1847" i="55"/>
  <c r="D1847" i="55"/>
  <c r="C1847" i="55"/>
  <c r="O1845" i="55"/>
  <c r="O1844" i="55"/>
  <c r="O1843" i="55"/>
  <c r="O1842" i="55"/>
  <c r="O1841" i="55"/>
  <c r="O1838" i="55"/>
  <c r="O1837" i="55"/>
  <c r="O1827" i="55"/>
  <c r="O1826" i="55"/>
  <c r="O1825" i="55"/>
  <c r="O1824" i="55"/>
  <c r="N1802" i="55"/>
  <c r="M1802" i="55"/>
  <c r="L1802" i="55"/>
  <c r="K1802" i="55"/>
  <c r="J1802" i="55"/>
  <c r="I1802" i="55"/>
  <c r="H1802" i="55"/>
  <c r="G1802" i="55"/>
  <c r="F1802" i="55"/>
  <c r="E1802" i="55"/>
  <c r="D1802" i="55"/>
  <c r="C1802" i="55"/>
  <c r="O1800" i="55"/>
  <c r="O1799" i="55"/>
  <c r="O1798" i="55"/>
  <c r="O1797" i="55"/>
  <c r="O1796" i="55"/>
  <c r="O1793" i="55"/>
  <c r="O1792" i="55"/>
  <c r="O1781" i="55"/>
  <c r="O1780" i="55"/>
  <c r="O1779" i="55"/>
  <c r="O1778" i="55"/>
  <c r="N1756" i="55"/>
  <c r="M1756" i="55"/>
  <c r="L1756" i="55"/>
  <c r="K1756" i="55"/>
  <c r="J1756" i="55"/>
  <c r="I1756" i="55"/>
  <c r="H1756" i="55"/>
  <c r="G1756" i="55"/>
  <c r="F1756" i="55"/>
  <c r="E1756" i="55"/>
  <c r="D1756" i="55"/>
  <c r="C1756" i="55"/>
  <c r="O1754" i="55"/>
  <c r="O1753" i="55"/>
  <c r="O1752" i="55"/>
  <c r="O1751" i="55"/>
  <c r="O1750" i="55"/>
  <c r="O1747" i="55"/>
  <c r="O1746" i="55"/>
  <c r="O1735" i="55"/>
  <c r="O1734" i="55"/>
  <c r="O1733" i="55"/>
  <c r="O1732" i="55"/>
  <c r="D1710" i="55"/>
  <c r="E1710" i="55"/>
  <c r="F1710" i="55"/>
  <c r="G1710" i="55"/>
  <c r="H1710" i="55"/>
  <c r="I1710" i="55"/>
  <c r="J1710" i="55"/>
  <c r="K1710" i="55"/>
  <c r="L1710" i="55"/>
  <c r="M1710" i="55"/>
  <c r="N1710" i="55"/>
  <c r="C1710" i="55"/>
  <c r="O1708" i="55"/>
  <c r="O1707" i="55"/>
  <c r="O1706" i="55"/>
  <c r="O1705" i="55"/>
  <c r="O1704" i="55"/>
  <c r="O1701" i="55"/>
  <c r="O1700" i="55"/>
  <c r="O1689" i="55"/>
  <c r="O1688" i="55"/>
  <c r="O1687" i="55"/>
  <c r="O1686" i="55"/>
  <c r="N1664" i="55"/>
  <c r="M1664" i="55"/>
  <c r="L1664" i="55"/>
  <c r="K1664" i="55"/>
  <c r="J1664" i="55"/>
  <c r="I1664" i="55"/>
  <c r="H1664" i="55"/>
  <c r="G1664" i="55"/>
  <c r="F1664" i="55"/>
  <c r="E1664" i="55"/>
  <c r="D1664" i="55"/>
  <c r="C1664" i="55"/>
  <c r="O1662" i="55"/>
  <c r="O1661" i="55"/>
  <c r="O1660" i="55"/>
  <c r="O1659" i="55"/>
  <c r="O1658" i="55"/>
  <c r="O1655" i="55"/>
  <c r="O1654" i="55"/>
  <c r="O1644" i="55"/>
  <c r="O1643" i="55"/>
  <c r="O1642" i="55"/>
  <c r="O1641" i="55"/>
  <c r="N1619" i="55"/>
  <c r="M1619" i="55"/>
  <c r="L1619" i="55"/>
  <c r="K1619" i="55"/>
  <c r="J1619" i="55"/>
  <c r="I1619" i="55"/>
  <c r="H1619" i="55"/>
  <c r="G1619" i="55"/>
  <c r="F1619" i="55"/>
  <c r="E1619" i="55"/>
  <c r="D1619" i="55"/>
  <c r="C1619" i="55"/>
  <c r="O1617" i="55"/>
  <c r="O1616" i="55"/>
  <c r="O1615" i="55"/>
  <c r="O1614" i="55"/>
  <c r="O1613" i="55"/>
  <c r="O1610" i="55"/>
  <c r="O1609" i="55"/>
  <c r="O1599" i="55"/>
  <c r="O1598" i="55"/>
  <c r="O1597" i="55"/>
  <c r="O1596" i="55"/>
  <c r="N1574" i="55"/>
  <c r="M1574" i="55"/>
  <c r="L1574" i="55"/>
  <c r="K1574" i="55"/>
  <c r="J1574" i="55"/>
  <c r="I1574" i="55"/>
  <c r="H1574" i="55"/>
  <c r="G1574" i="55"/>
  <c r="F1574" i="55"/>
  <c r="E1574" i="55"/>
  <c r="D1574" i="55"/>
  <c r="C1574" i="55"/>
  <c r="O1572" i="55"/>
  <c r="O1571" i="55"/>
  <c r="O1570" i="55"/>
  <c r="O1569" i="55"/>
  <c r="O1568" i="55"/>
  <c r="O1565" i="55"/>
  <c r="O1564" i="55"/>
  <c r="O1554" i="55"/>
  <c r="O1553" i="55"/>
  <c r="O1552" i="55"/>
  <c r="O1551" i="55"/>
  <c r="N1529" i="55"/>
  <c r="M1529" i="55"/>
  <c r="L1529" i="55"/>
  <c r="K1529" i="55"/>
  <c r="J1529" i="55"/>
  <c r="I1529" i="55"/>
  <c r="H1529" i="55"/>
  <c r="G1529" i="55"/>
  <c r="F1529" i="55"/>
  <c r="E1529" i="55"/>
  <c r="D1529" i="55"/>
  <c r="C1529" i="55"/>
  <c r="O1527" i="55"/>
  <c r="O1526" i="55"/>
  <c r="O1525" i="55"/>
  <c r="O1524" i="55"/>
  <c r="O1523" i="55"/>
  <c r="O1520" i="55"/>
  <c r="O1519" i="55"/>
  <c r="O1509" i="55"/>
  <c r="O1508" i="55"/>
  <c r="O1507" i="55"/>
  <c r="O1506" i="55"/>
  <c r="N1484" i="55"/>
  <c r="M1484" i="55"/>
  <c r="L1484" i="55"/>
  <c r="K1484" i="55"/>
  <c r="J1484" i="55"/>
  <c r="I1484" i="55"/>
  <c r="H1484" i="55"/>
  <c r="G1484" i="55"/>
  <c r="F1484" i="55"/>
  <c r="E1484" i="55"/>
  <c r="D1484" i="55"/>
  <c r="C1484" i="55"/>
  <c r="O1482" i="55"/>
  <c r="O1481" i="55"/>
  <c r="O1480" i="55"/>
  <c r="O1479" i="55"/>
  <c r="O1478" i="55"/>
  <c r="O1475" i="55"/>
  <c r="O1474" i="55"/>
  <c r="O1463" i="55"/>
  <c r="O1462" i="55"/>
  <c r="O1461" i="55"/>
  <c r="O1460" i="55"/>
  <c r="N1438" i="55"/>
  <c r="M1438" i="55"/>
  <c r="L1438" i="55"/>
  <c r="K1438" i="55"/>
  <c r="J1438" i="55"/>
  <c r="I1438" i="55"/>
  <c r="H1438" i="55"/>
  <c r="G1438" i="55"/>
  <c r="F1438" i="55"/>
  <c r="E1438" i="55"/>
  <c r="D1438" i="55"/>
  <c r="C1438" i="55"/>
  <c r="O1436" i="55"/>
  <c r="O1435" i="55"/>
  <c r="O1434" i="55"/>
  <c r="O1433" i="55"/>
  <c r="O1432" i="55"/>
  <c r="O1429" i="55"/>
  <c r="O1428" i="55"/>
  <c r="O1417" i="55"/>
  <c r="O1416" i="55"/>
  <c r="O1415" i="55"/>
  <c r="O1414" i="55"/>
  <c r="N1392" i="55"/>
  <c r="M1392" i="55"/>
  <c r="L1392" i="55"/>
  <c r="K1392" i="55"/>
  <c r="J1392" i="55"/>
  <c r="I1392" i="55"/>
  <c r="H1392" i="55"/>
  <c r="G1392" i="55"/>
  <c r="F1392" i="55"/>
  <c r="E1392" i="55"/>
  <c r="D1392" i="55"/>
  <c r="C1392" i="55"/>
  <c r="O1390" i="55"/>
  <c r="O1389" i="55"/>
  <c r="O1388" i="55"/>
  <c r="O1387" i="55"/>
  <c r="O1386" i="55"/>
  <c r="O1383" i="55"/>
  <c r="O1382" i="55"/>
  <c r="O1372" i="55"/>
  <c r="O1371" i="55"/>
  <c r="O1370" i="55"/>
  <c r="O1369" i="55"/>
  <c r="N1347" i="55"/>
  <c r="M1347" i="55"/>
  <c r="L1347" i="55"/>
  <c r="K1347" i="55"/>
  <c r="J1347" i="55"/>
  <c r="I1347" i="55"/>
  <c r="H1347" i="55"/>
  <c r="G1347" i="55"/>
  <c r="F1347" i="55"/>
  <c r="E1347" i="55"/>
  <c r="D1347" i="55"/>
  <c r="C1347" i="55"/>
  <c r="N1302" i="55"/>
  <c r="M1302" i="55"/>
  <c r="L1302" i="55"/>
  <c r="K1302" i="55"/>
  <c r="J1302" i="55"/>
  <c r="I1302" i="55"/>
  <c r="H1302" i="55"/>
  <c r="G1302" i="55"/>
  <c r="F1302" i="55"/>
  <c r="E1302" i="55"/>
  <c r="D1302" i="55"/>
  <c r="C1302" i="55"/>
  <c r="O1345" i="55"/>
  <c r="O1344" i="55"/>
  <c r="O1343" i="55"/>
  <c r="O1342" i="55"/>
  <c r="O1341" i="55"/>
  <c r="O1338" i="55"/>
  <c r="O1337" i="55"/>
  <c r="O1327" i="55"/>
  <c r="O1326" i="55"/>
  <c r="O1325" i="55"/>
  <c r="O1324" i="55"/>
  <c r="O2117" i="55" l="1"/>
  <c r="O2162" i="55"/>
  <c r="O1392" i="55"/>
  <c r="O1574" i="55"/>
  <c r="O1438" i="55"/>
  <c r="O1710" i="55"/>
  <c r="O1664" i="55"/>
  <c r="O1756" i="55"/>
  <c r="O1802" i="55"/>
  <c r="O1847" i="55"/>
  <c r="O1937" i="55"/>
  <c r="O1982" i="55"/>
  <c r="O2072" i="55"/>
  <c r="O1302" i="55"/>
  <c r="O1347" i="55"/>
  <c r="O1529" i="55"/>
  <c r="O1892" i="55"/>
  <c r="O2027" i="55"/>
  <c r="O2208" i="55"/>
  <c r="O1484" i="55"/>
  <c r="O1619" i="55"/>
  <c r="O1300" i="55"/>
  <c r="O1299" i="55"/>
  <c r="O1298" i="55"/>
  <c r="O1297" i="55"/>
  <c r="O1296" i="55"/>
  <c r="O1293" i="55"/>
  <c r="O1292" i="55"/>
  <c r="O1281" i="55"/>
  <c r="O1280" i="55"/>
  <c r="O1279" i="55"/>
  <c r="O1278" i="55"/>
  <c r="N1256" i="55"/>
  <c r="M1256" i="55"/>
  <c r="L1256" i="55"/>
  <c r="K1256" i="55"/>
  <c r="J1256" i="55"/>
  <c r="I1256" i="55"/>
  <c r="H1256" i="55"/>
  <c r="G1256" i="55"/>
  <c r="F1256" i="55"/>
  <c r="E1256" i="55"/>
  <c r="D1256" i="55"/>
  <c r="C1256" i="55"/>
  <c r="O1254" i="55"/>
  <c r="O1253" i="55"/>
  <c r="O1252" i="55"/>
  <c r="O1251" i="55"/>
  <c r="O1250" i="55"/>
  <c r="O1247" i="55"/>
  <c r="O1246" i="55"/>
  <c r="O1236" i="55"/>
  <c r="O1235" i="55"/>
  <c r="O1234" i="55"/>
  <c r="O1233" i="55"/>
  <c r="N1211" i="55"/>
  <c r="M1211" i="55"/>
  <c r="L1211" i="55"/>
  <c r="K1211" i="55"/>
  <c r="J1211" i="55"/>
  <c r="I1211" i="55"/>
  <c r="H1211" i="55"/>
  <c r="G1211" i="55"/>
  <c r="F1211" i="55"/>
  <c r="E1211" i="55"/>
  <c r="D1211" i="55"/>
  <c r="C1211" i="55"/>
  <c r="O1209" i="55"/>
  <c r="O1208" i="55"/>
  <c r="O1207" i="55"/>
  <c r="O1206" i="55"/>
  <c r="O1205" i="55"/>
  <c r="O1202" i="55"/>
  <c r="O1201" i="55"/>
  <c r="O1191" i="55"/>
  <c r="O1190" i="55"/>
  <c r="O1189" i="55"/>
  <c r="O1188" i="55"/>
  <c r="N1166" i="55"/>
  <c r="M1166" i="55"/>
  <c r="L1166" i="55"/>
  <c r="K1166" i="55"/>
  <c r="J1166" i="55"/>
  <c r="I1166" i="55"/>
  <c r="H1166" i="55"/>
  <c r="G1166" i="55"/>
  <c r="F1166" i="55"/>
  <c r="E1166" i="55"/>
  <c r="D1166" i="55"/>
  <c r="C1166" i="55"/>
  <c r="O1164" i="55"/>
  <c r="O1163" i="55"/>
  <c r="O1162" i="55"/>
  <c r="O1161" i="55"/>
  <c r="O1160" i="55"/>
  <c r="O1157" i="55"/>
  <c r="O1156" i="55"/>
  <c r="O1146" i="55"/>
  <c r="O1145" i="55"/>
  <c r="O1144" i="55"/>
  <c r="O1143" i="55"/>
  <c r="N1121" i="55"/>
  <c r="M1121" i="55"/>
  <c r="L1121" i="55"/>
  <c r="K1121" i="55"/>
  <c r="J1121" i="55"/>
  <c r="I1121" i="55"/>
  <c r="H1121" i="55"/>
  <c r="G1121" i="55"/>
  <c r="F1121" i="55"/>
  <c r="E1121" i="55"/>
  <c r="D1121" i="55"/>
  <c r="C1121" i="55"/>
  <c r="O1119" i="55"/>
  <c r="O1118" i="55"/>
  <c r="O1117" i="55"/>
  <c r="O1116" i="55"/>
  <c r="O1115" i="55"/>
  <c r="O1112" i="55"/>
  <c r="O1111" i="55"/>
  <c r="O1101" i="55"/>
  <c r="O1100" i="55"/>
  <c r="O1099" i="55"/>
  <c r="O1098" i="55"/>
  <c r="N1076" i="55"/>
  <c r="M1076" i="55"/>
  <c r="L1076" i="55"/>
  <c r="K1076" i="55"/>
  <c r="J1076" i="55"/>
  <c r="I1076" i="55"/>
  <c r="H1076" i="55"/>
  <c r="G1076" i="55"/>
  <c r="F1076" i="55"/>
  <c r="E1076" i="55"/>
  <c r="D1076" i="55"/>
  <c r="C1076" i="55"/>
  <c r="O1074" i="55"/>
  <c r="O1073" i="55"/>
  <c r="O1072" i="55"/>
  <c r="O1071" i="55"/>
  <c r="O1070" i="55"/>
  <c r="O1067" i="55"/>
  <c r="O1066" i="55"/>
  <c r="O1055" i="55"/>
  <c r="O1054" i="55"/>
  <c r="O1053" i="55"/>
  <c r="O1052" i="55"/>
  <c r="N1030" i="55"/>
  <c r="M1030" i="55"/>
  <c r="L1030" i="55"/>
  <c r="K1030" i="55"/>
  <c r="J1030" i="55"/>
  <c r="I1030" i="55"/>
  <c r="H1030" i="55"/>
  <c r="G1030" i="55"/>
  <c r="F1030" i="55"/>
  <c r="E1030" i="55"/>
  <c r="D1030" i="55"/>
  <c r="C1030" i="55"/>
  <c r="O1028" i="55"/>
  <c r="O1027" i="55"/>
  <c r="O1026" i="55"/>
  <c r="O1025" i="55"/>
  <c r="O1024" i="55"/>
  <c r="O1021" i="55"/>
  <c r="O1020" i="55"/>
  <c r="O1009" i="55"/>
  <c r="O1008" i="55"/>
  <c r="O1007" i="55"/>
  <c r="O1006" i="55"/>
  <c r="N984" i="55"/>
  <c r="M984" i="55"/>
  <c r="L984" i="55"/>
  <c r="K984" i="55"/>
  <c r="J984" i="55"/>
  <c r="I984" i="55"/>
  <c r="H984" i="55"/>
  <c r="G984" i="55"/>
  <c r="F984" i="55"/>
  <c r="E984" i="55"/>
  <c r="D984" i="55"/>
  <c r="C984" i="55"/>
  <c r="O982" i="55"/>
  <c r="O981" i="55"/>
  <c r="O980" i="55"/>
  <c r="O979" i="55"/>
  <c r="O978" i="55"/>
  <c r="O975" i="55"/>
  <c r="O974" i="55"/>
  <c r="O964" i="55"/>
  <c r="O963" i="55"/>
  <c r="O962" i="55"/>
  <c r="O961" i="55"/>
  <c r="N939" i="55"/>
  <c r="M939" i="55"/>
  <c r="L939" i="55"/>
  <c r="K939" i="55"/>
  <c r="J939" i="55"/>
  <c r="I939" i="55"/>
  <c r="H939" i="55"/>
  <c r="G939" i="55"/>
  <c r="F939" i="55"/>
  <c r="E939" i="55"/>
  <c r="D939" i="55"/>
  <c r="C939" i="55"/>
  <c r="O937" i="55"/>
  <c r="O936" i="55"/>
  <c r="O935" i="55"/>
  <c r="O934" i="55"/>
  <c r="O933" i="55"/>
  <c r="O930" i="55"/>
  <c r="O929" i="55"/>
  <c r="O919" i="55"/>
  <c r="O918" i="55"/>
  <c r="O917" i="55"/>
  <c r="O916" i="55"/>
  <c r="N894" i="55"/>
  <c r="M894" i="55"/>
  <c r="L894" i="55"/>
  <c r="K894" i="55"/>
  <c r="J894" i="55"/>
  <c r="I894" i="55"/>
  <c r="H894" i="55"/>
  <c r="G894" i="55"/>
  <c r="F894" i="55"/>
  <c r="E894" i="55"/>
  <c r="D894" i="55"/>
  <c r="C894" i="55"/>
  <c r="O892" i="55"/>
  <c r="O891" i="55"/>
  <c r="O890" i="55"/>
  <c r="O889" i="55"/>
  <c r="O888" i="55"/>
  <c r="O885" i="55"/>
  <c r="O884" i="55"/>
  <c r="O874" i="55"/>
  <c r="O873" i="55"/>
  <c r="O872" i="55"/>
  <c r="O871" i="55"/>
  <c r="O1030" i="55" l="1"/>
  <c r="O1166" i="55"/>
  <c r="O939" i="55"/>
  <c r="O1211" i="55"/>
  <c r="O1256" i="55"/>
  <c r="O984" i="55"/>
  <c r="O894" i="55"/>
  <c r="O1076" i="55"/>
  <c r="O1121" i="55"/>
  <c r="N849" i="55"/>
  <c r="M849" i="55"/>
  <c r="L849" i="55"/>
  <c r="K849" i="55"/>
  <c r="J849" i="55"/>
  <c r="I849" i="55"/>
  <c r="H849" i="55"/>
  <c r="G849" i="55"/>
  <c r="F849" i="55"/>
  <c r="E849" i="55"/>
  <c r="D849" i="55"/>
  <c r="C849" i="55"/>
  <c r="O847" i="55"/>
  <c r="O846" i="55"/>
  <c r="O845" i="55"/>
  <c r="O844" i="55"/>
  <c r="O843" i="55"/>
  <c r="O840" i="55"/>
  <c r="O839" i="55"/>
  <c r="O829" i="55"/>
  <c r="O828" i="55"/>
  <c r="O827" i="55"/>
  <c r="O826" i="55"/>
  <c r="N804" i="55"/>
  <c r="M804" i="55"/>
  <c r="L804" i="55"/>
  <c r="K804" i="55"/>
  <c r="J804" i="55"/>
  <c r="I804" i="55"/>
  <c r="H804" i="55"/>
  <c r="G804" i="55"/>
  <c r="F804" i="55"/>
  <c r="E804" i="55"/>
  <c r="D804" i="55"/>
  <c r="C804" i="55"/>
  <c r="O802" i="55"/>
  <c r="O801" i="55"/>
  <c r="O800" i="55"/>
  <c r="O799" i="55"/>
  <c r="O798" i="55"/>
  <c r="O795" i="55"/>
  <c r="O794" i="55"/>
  <c r="O784" i="55"/>
  <c r="O783" i="55"/>
  <c r="O782" i="55"/>
  <c r="O781" i="55"/>
  <c r="N759" i="55"/>
  <c r="M759" i="55"/>
  <c r="L759" i="55"/>
  <c r="K759" i="55"/>
  <c r="J759" i="55"/>
  <c r="I759" i="55"/>
  <c r="H759" i="55"/>
  <c r="G759" i="55"/>
  <c r="F759" i="55"/>
  <c r="E759" i="55"/>
  <c r="D759" i="55"/>
  <c r="C759" i="55"/>
  <c r="O757" i="55"/>
  <c r="O756" i="55"/>
  <c r="O755" i="55"/>
  <c r="O754" i="55"/>
  <c r="O753" i="55"/>
  <c r="O750" i="55"/>
  <c r="O749" i="55"/>
  <c r="O739" i="55"/>
  <c r="O738" i="55"/>
  <c r="O737" i="55"/>
  <c r="O736" i="55"/>
  <c r="N714" i="55"/>
  <c r="M714" i="55"/>
  <c r="L714" i="55"/>
  <c r="K714" i="55"/>
  <c r="J714" i="55"/>
  <c r="I714" i="55"/>
  <c r="H714" i="55"/>
  <c r="G714" i="55"/>
  <c r="F714" i="55"/>
  <c r="E714" i="55"/>
  <c r="D714" i="55"/>
  <c r="C714" i="55"/>
  <c r="O712" i="55"/>
  <c r="O711" i="55"/>
  <c r="O710" i="55"/>
  <c r="O709" i="55"/>
  <c r="O708" i="55"/>
  <c r="O705" i="55"/>
  <c r="O704" i="55"/>
  <c r="O694" i="55"/>
  <c r="O693" i="55"/>
  <c r="O692" i="55"/>
  <c r="O691" i="55"/>
  <c r="N669" i="55"/>
  <c r="M669" i="55"/>
  <c r="L669" i="55"/>
  <c r="K669" i="55"/>
  <c r="J669" i="55"/>
  <c r="I669" i="55"/>
  <c r="H669" i="55"/>
  <c r="G669" i="55"/>
  <c r="F669" i="55"/>
  <c r="E669" i="55"/>
  <c r="D669" i="55"/>
  <c r="C669" i="55"/>
  <c r="O667" i="55"/>
  <c r="O666" i="55"/>
  <c r="O665" i="55"/>
  <c r="O664" i="55"/>
  <c r="O663" i="55"/>
  <c r="O660" i="55"/>
  <c r="O659" i="55"/>
  <c r="O649" i="55"/>
  <c r="O648" i="55"/>
  <c r="O647" i="55"/>
  <c r="O646" i="55"/>
  <c r="N624" i="55"/>
  <c r="M624" i="55"/>
  <c r="L624" i="55"/>
  <c r="K624" i="55"/>
  <c r="J624" i="55"/>
  <c r="I624" i="55"/>
  <c r="H624" i="55"/>
  <c r="G624" i="55"/>
  <c r="F624" i="55"/>
  <c r="E624" i="55"/>
  <c r="D624" i="55"/>
  <c r="C624" i="55"/>
  <c r="O622" i="55"/>
  <c r="O621" i="55"/>
  <c r="O620" i="55"/>
  <c r="O619" i="55"/>
  <c r="O618" i="55"/>
  <c r="O615" i="55"/>
  <c r="O614" i="55"/>
  <c r="O604" i="55"/>
  <c r="O603" i="55"/>
  <c r="O602" i="55"/>
  <c r="O601" i="55"/>
  <c r="O577" i="55"/>
  <c r="O576" i="55"/>
  <c r="O575" i="55"/>
  <c r="O574" i="55"/>
  <c r="O573" i="55"/>
  <c r="O570" i="55"/>
  <c r="O569" i="55"/>
  <c r="N579" i="55"/>
  <c r="M579" i="55"/>
  <c r="L579" i="55"/>
  <c r="K579" i="55"/>
  <c r="J579" i="55"/>
  <c r="I579" i="55"/>
  <c r="H579" i="55"/>
  <c r="G579" i="55"/>
  <c r="F579" i="55"/>
  <c r="E579" i="55"/>
  <c r="D579" i="55"/>
  <c r="C579" i="55"/>
  <c r="O559" i="55"/>
  <c r="O558" i="55"/>
  <c r="O557" i="55"/>
  <c r="O556" i="55"/>
  <c r="N534" i="55"/>
  <c r="M534" i="55"/>
  <c r="L534" i="55"/>
  <c r="K534" i="55"/>
  <c r="J534" i="55"/>
  <c r="I534" i="55"/>
  <c r="H534" i="55"/>
  <c r="G534" i="55"/>
  <c r="F534" i="55"/>
  <c r="E534" i="55"/>
  <c r="D534" i="55"/>
  <c r="C534" i="55"/>
  <c r="O532" i="55"/>
  <c r="O531" i="55"/>
  <c r="O530" i="55"/>
  <c r="O529" i="55"/>
  <c r="O528" i="55"/>
  <c r="O525" i="55"/>
  <c r="O524" i="55"/>
  <c r="O513" i="55"/>
  <c r="O512" i="55"/>
  <c r="O511" i="55"/>
  <c r="O510" i="55"/>
  <c r="C488" i="55"/>
  <c r="O486" i="55"/>
  <c r="O485" i="55"/>
  <c r="O484" i="55"/>
  <c r="O483" i="55"/>
  <c r="O482" i="55"/>
  <c r="O479" i="55"/>
  <c r="O478" i="55"/>
  <c r="O467" i="55"/>
  <c r="O466" i="55"/>
  <c r="O465" i="55"/>
  <c r="N443" i="55"/>
  <c r="M443" i="55"/>
  <c r="L443" i="55"/>
  <c r="K443" i="55"/>
  <c r="J443" i="55"/>
  <c r="I443" i="55"/>
  <c r="H443" i="55"/>
  <c r="G443" i="55"/>
  <c r="F443" i="55"/>
  <c r="E443" i="55"/>
  <c r="D443" i="55"/>
  <c r="C443" i="55"/>
  <c r="O441" i="55"/>
  <c r="O440" i="55"/>
  <c r="O439" i="55"/>
  <c r="O438" i="55"/>
  <c r="O437" i="55"/>
  <c r="O434" i="55"/>
  <c r="O433" i="55"/>
  <c r="O423" i="55"/>
  <c r="O422" i="55"/>
  <c r="O421" i="55"/>
  <c r="O420" i="55"/>
  <c r="N398" i="55"/>
  <c r="M398" i="55"/>
  <c r="L398" i="55"/>
  <c r="K398" i="55"/>
  <c r="J398" i="55"/>
  <c r="I398" i="55"/>
  <c r="H398" i="55"/>
  <c r="G398" i="55"/>
  <c r="F398" i="55"/>
  <c r="E398" i="55"/>
  <c r="D398" i="55"/>
  <c r="C398" i="55"/>
  <c r="N353" i="55"/>
  <c r="M353" i="55"/>
  <c r="L353" i="55"/>
  <c r="K353" i="55"/>
  <c r="J353" i="55"/>
  <c r="I353" i="55"/>
  <c r="H353" i="55"/>
  <c r="G353" i="55"/>
  <c r="F353" i="55"/>
  <c r="E353" i="55"/>
  <c r="D353" i="55"/>
  <c r="C353" i="55"/>
  <c r="O396" i="55"/>
  <c r="O395" i="55"/>
  <c r="O394" i="55"/>
  <c r="O393" i="55"/>
  <c r="O392" i="55"/>
  <c r="O389" i="55"/>
  <c r="O388" i="55"/>
  <c r="O378" i="55"/>
  <c r="O377" i="55"/>
  <c r="O376" i="55"/>
  <c r="O375" i="55"/>
  <c r="O351" i="55"/>
  <c r="O350" i="55"/>
  <c r="O349" i="55"/>
  <c r="O348" i="55"/>
  <c r="O347" i="55"/>
  <c r="O344" i="55"/>
  <c r="O343" i="55"/>
  <c r="O332" i="55"/>
  <c r="O331" i="55"/>
  <c r="O330" i="55"/>
  <c r="O329" i="55"/>
  <c r="N307" i="55"/>
  <c r="M307" i="55"/>
  <c r="L307" i="55"/>
  <c r="K307" i="55"/>
  <c r="J307" i="55"/>
  <c r="I307" i="55"/>
  <c r="H307" i="55"/>
  <c r="G307" i="55"/>
  <c r="F307" i="55"/>
  <c r="E307" i="55"/>
  <c r="D307" i="55"/>
  <c r="C307" i="55"/>
  <c r="O305" i="55"/>
  <c r="O304" i="55"/>
  <c r="O303" i="55"/>
  <c r="O302" i="55"/>
  <c r="O301" i="55"/>
  <c r="O298" i="55"/>
  <c r="O297" i="55"/>
  <c r="O286" i="55"/>
  <c r="O285" i="55"/>
  <c r="O284" i="55"/>
  <c r="O283" i="55"/>
  <c r="N261" i="55"/>
  <c r="M261" i="55"/>
  <c r="L261" i="55"/>
  <c r="K261" i="55"/>
  <c r="J261" i="55"/>
  <c r="I261" i="55"/>
  <c r="H261" i="55"/>
  <c r="G261" i="55"/>
  <c r="F261" i="55"/>
  <c r="E261" i="55"/>
  <c r="D261" i="55"/>
  <c r="C261" i="55"/>
  <c r="O259" i="55"/>
  <c r="O258" i="55"/>
  <c r="O257" i="55"/>
  <c r="O256" i="55"/>
  <c r="O255" i="55"/>
  <c r="O252" i="55"/>
  <c r="O251" i="55"/>
  <c r="O241" i="55"/>
  <c r="O240" i="55"/>
  <c r="O239" i="55"/>
  <c r="O238" i="55"/>
  <c r="N216" i="55"/>
  <c r="M216" i="55"/>
  <c r="L216" i="55"/>
  <c r="K216" i="55"/>
  <c r="J216" i="55"/>
  <c r="I216" i="55"/>
  <c r="H216" i="55"/>
  <c r="G216" i="55"/>
  <c r="F216" i="55"/>
  <c r="E216" i="55"/>
  <c r="D216" i="55"/>
  <c r="C216" i="55"/>
  <c r="O214" i="55"/>
  <c r="O213" i="55"/>
  <c r="O212" i="55"/>
  <c r="O211" i="55"/>
  <c r="O210" i="55"/>
  <c r="O207" i="55"/>
  <c r="O206" i="55"/>
  <c r="O195" i="55"/>
  <c r="O194" i="55"/>
  <c r="O193" i="55"/>
  <c r="O192" i="55"/>
  <c r="O168" i="55"/>
  <c r="O167" i="55"/>
  <c r="O166" i="55"/>
  <c r="O165" i="55"/>
  <c r="O164" i="55"/>
  <c r="O161" i="55"/>
  <c r="O160" i="55"/>
  <c r="O149" i="55"/>
  <c r="O148" i="55"/>
  <c r="O147" i="55"/>
  <c r="O146" i="55"/>
  <c r="N170" i="55"/>
  <c r="M170" i="55"/>
  <c r="L170" i="55"/>
  <c r="K170" i="55"/>
  <c r="J170" i="55"/>
  <c r="I170" i="55"/>
  <c r="H170" i="55"/>
  <c r="G170" i="55"/>
  <c r="F170" i="55"/>
  <c r="E170" i="55"/>
  <c r="D170" i="55"/>
  <c r="C170" i="55"/>
  <c r="N124" i="55"/>
  <c r="M124" i="55"/>
  <c r="L124" i="55"/>
  <c r="K124" i="55"/>
  <c r="J124" i="55"/>
  <c r="I124" i="55"/>
  <c r="H124" i="55"/>
  <c r="G124" i="55"/>
  <c r="F124" i="55"/>
  <c r="E124" i="55"/>
  <c r="D124" i="55"/>
  <c r="C124" i="55"/>
  <c r="O122" i="55"/>
  <c r="O121" i="55"/>
  <c r="O120" i="55"/>
  <c r="O119" i="55"/>
  <c r="O118" i="55"/>
  <c r="O115" i="55"/>
  <c r="O114" i="55"/>
  <c r="O103" i="55"/>
  <c r="O102" i="55"/>
  <c r="O101" i="55"/>
  <c r="O100" i="55"/>
  <c r="D78" i="55"/>
  <c r="E78" i="55"/>
  <c r="F78" i="55"/>
  <c r="G78" i="55"/>
  <c r="H78" i="55"/>
  <c r="I78" i="55"/>
  <c r="J78" i="55"/>
  <c r="K78" i="55"/>
  <c r="L78" i="55"/>
  <c r="M78" i="55"/>
  <c r="N78" i="55"/>
  <c r="C78" i="55"/>
  <c r="O76" i="55"/>
  <c r="O75" i="55"/>
  <c r="O74" i="55"/>
  <c r="O73" i="55"/>
  <c r="O72" i="55"/>
  <c r="O69" i="55"/>
  <c r="O68" i="55"/>
  <c r="O55" i="55"/>
  <c r="O56" i="55"/>
  <c r="O57" i="55"/>
  <c r="O54" i="55"/>
  <c r="D32" i="55"/>
  <c r="E32" i="55"/>
  <c r="F32" i="55"/>
  <c r="G32" i="55"/>
  <c r="H32" i="55"/>
  <c r="I32" i="55"/>
  <c r="J32" i="55"/>
  <c r="K32" i="55"/>
  <c r="L32" i="55"/>
  <c r="M32" i="55"/>
  <c r="N32" i="55"/>
  <c r="C32" i="55"/>
  <c r="O30" i="55"/>
  <c r="O29" i="55"/>
  <c r="O28" i="55"/>
  <c r="O27" i="55"/>
  <c r="O26" i="55"/>
  <c r="O23" i="55"/>
  <c r="O22" i="55"/>
  <c r="O9" i="55"/>
  <c r="O10" i="55"/>
  <c r="O11" i="55"/>
  <c r="O8" i="55"/>
  <c r="O9" i="53"/>
  <c r="O10" i="53"/>
  <c r="O11" i="53"/>
  <c r="O12" i="53"/>
  <c r="O13" i="53"/>
  <c r="O14" i="53"/>
  <c r="O15" i="53"/>
  <c r="O16" i="53"/>
  <c r="O17" i="53"/>
  <c r="O18" i="53"/>
  <c r="O19" i="53"/>
  <c r="O20" i="53"/>
  <c r="O21" i="53"/>
  <c r="O22" i="53"/>
  <c r="O23" i="53"/>
  <c r="O24" i="53"/>
  <c r="O25" i="53"/>
  <c r="O26" i="53"/>
  <c r="O27" i="53"/>
  <c r="O28" i="53"/>
  <c r="O29" i="53"/>
  <c r="O30" i="53"/>
  <c r="O31" i="53"/>
  <c r="O32" i="53"/>
  <c r="O33" i="53"/>
  <c r="O34" i="53"/>
  <c r="O35" i="53"/>
  <c r="O36" i="53"/>
  <c r="O37" i="53"/>
  <c r="O38" i="53"/>
  <c r="O39" i="53"/>
  <c r="O40" i="53"/>
  <c r="O41" i="53"/>
  <c r="O42" i="53"/>
  <c r="O43" i="53"/>
  <c r="O44" i="53"/>
  <c r="O45" i="53"/>
  <c r="O46" i="53"/>
  <c r="O47" i="53"/>
  <c r="O48" i="53"/>
  <c r="O49" i="53"/>
  <c r="O50" i="53"/>
  <c r="O51" i="53"/>
  <c r="O52" i="53"/>
  <c r="O53" i="53"/>
  <c r="O54" i="53"/>
  <c r="O55" i="53"/>
  <c r="O56" i="53"/>
  <c r="O57" i="53"/>
  <c r="O58" i="53"/>
  <c r="O59" i="53"/>
  <c r="O60" i="53"/>
  <c r="O8" i="53"/>
  <c r="O488" i="55" l="1"/>
  <c r="O61" i="53"/>
  <c r="O579" i="55"/>
  <c r="O849" i="55"/>
  <c r="O307" i="55"/>
  <c r="O353" i="55"/>
  <c r="O759" i="55"/>
  <c r="O170" i="55"/>
  <c r="O216" i="55"/>
  <c r="O534" i="55"/>
  <c r="O443" i="55"/>
  <c r="O624" i="55"/>
  <c r="O669" i="55"/>
  <c r="O714" i="55"/>
  <c r="O261" i="55"/>
  <c r="O398" i="55"/>
  <c r="O804" i="55"/>
  <c r="O124" i="55"/>
  <c r="O78" i="55"/>
  <c r="O32" i="55"/>
  <c r="C16" i="43"/>
  <c r="D63" i="50"/>
  <c r="E63" i="50"/>
  <c r="F63" i="50"/>
  <c r="G63" i="50"/>
  <c r="H63" i="50"/>
  <c r="I63" i="50"/>
  <c r="J63" i="50"/>
  <c r="K63" i="50"/>
  <c r="L63" i="50"/>
  <c r="M63" i="50"/>
  <c r="N63" i="50"/>
  <c r="C63" i="50"/>
  <c r="J8" i="35"/>
  <c r="H8" i="35" l="1"/>
  <c r="I8" i="35"/>
  <c r="B8" i="35"/>
  <c r="F8" i="35"/>
  <c r="G8" i="35"/>
  <c r="E8" i="35"/>
  <c r="L8" i="35"/>
  <c r="K8" i="35"/>
  <c r="C8" i="35"/>
  <c r="M8" i="35"/>
  <c r="D8" i="35"/>
  <c r="D30" i="2"/>
  <c r="B30" i="2"/>
  <c r="D29" i="2"/>
  <c r="B29" i="2"/>
  <c r="D28" i="2"/>
  <c r="B28" i="2"/>
  <c r="B21" i="2"/>
  <c r="C16" i="2" s="1"/>
  <c r="E16" i="2" s="1"/>
  <c r="F16" i="2" s="1"/>
  <c r="D30" i="1"/>
  <c r="B30" i="1"/>
  <c r="D29" i="1"/>
  <c r="B29" i="1"/>
  <c r="D28" i="1"/>
  <c r="B28" i="1"/>
  <c r="B21" i="1"/>
  <c r="C18" i="1" s="1"/>
  <c r="E18" i="1" s="1"/>
  <c r="F18" i="1" s="1"/>
  <c r="C13" i="2" l="1"/>
  <c r="E13" i="2" s="1"/>
  <c r="F13" i="2" s="1"/>
  <c r="C14" i="2"/>
  <c r="E14" i="2" s="1"/>
  <c r="F14" i="2" s="1"/>
  <c r="C15" i="2"/>
  <c r="E15" i="2" s="1"/>
  <c r="B43" i="2" s="1"/>
  <c r="C11" i="2"/>
  <c r="E11" i="2" s="1"/>
  <c r="B36" i="2" s="1"/>
  <c r="C18" i="2"/>
  <c r="E18" i="2" s="1"/>
  <c r="F18" i="2" s="1"/>
  <c r="C19" i="2"/>
  <c r="C12" i="2"/>
  <c r="E12" i="2" s="1"/>
  <c r="B37" i="2" s="1"/>
  <c r="C13" i="1"/>
  <c r="E13" i="1" s="1"/>
  <c r="F13" i="1" s="1"/>
  <c r="C12" i="1"/>
  <c r="E12" i="1" s="1"/>
  <c r="F12" i="1" s="1"/>
  <c r="C15" i="1"/>
  <c r="E15" i="1" s="1"/>
  <c r="B43" i="1" s="1"/>
  <c r="B32" i="1"/>
  <c r="C28" i="1" s="1"/>
  <c r="E28" i="1" s="1"/>
  <c r="B32" i="2"/>
  <c r="C28" i="2" s="1"/>
  <c r="E28" i="2" s="1"/>
  <c r="C16" i="1"/>
  <c r="E16" i="1" s="1"/>
  <c r="F16" i="1" s="1"/>
  <c r="B42" i="2"/>
  <c r="C19" i="1"/>
  <c r="C11" i="1"/>
  <c r="C14" i="1"/>
  <c r="E14" i="1" s="1"/>
  <c r="B38" i="2" l="1"/>
  <c r="F11" i="2"/>
  <c r="C29" i="2"/>
  <c r="E29" i="2" s="1"/>
  <c r="C30" i="2"/>
  <c r="E30" i="2" s="1"/>
  <c r="F30" i="2" s="1"/>
  <c r="B42" i="1"/>
  <c r="B37" i="1"/>
  <c r="C21" i="2"/>
  <c r="C30" i="1"/>
  <c r="E30" i="1" s="1"/>
  <c r="F30" i="1" s="1"/>
  <c r="F12" i="2"/>
  <c r="F15" i="2"/>
  <c r="F15" i="1"/>
  <c r="C29" i="1"/>
  <c r="F28" i="2"/>
  <c r="B39" i="2"/>
  <c r="B40" i="2" s="1"/>
  <c r="F29" i="2"/>
  <c r="C21" i="1"/>
  <c r="E11" i="1"/>
  <c r="B38" i="1"/>
  <c r="F14" i="1"/>
  <c r="B39" i="1"/>
  <c r="F28" i="1"/>
  <c r="E32" i="2" l="1"/>
  <c r="D19" i="2" s="1"/>
  <c r="E19" i="2" s="1"/>
  <c r="E21" i="2" s="1"/>
  <c r="F19" i="2"/>
  <c r="F21" i="2" s="1"/>
  <c r="C32" i="2"/>
  <c r="B44" i="2"/>
  <c r="B45" i="2" s="1"/>
  <c r="B47" i="2" s="1"/>
  <c r="B48" i="2" s="1"/>
  <c r="F19" i="1"/>
  <c r="E29" i="1"/>
  <c r="C32" i="1"/>
  <c r="F32" i="2"/>
  <c r="F11" i="1"/>
  <c r="B36" i="1"/>
  <c r="B40" i="1" s="1"/>
  <c r="B46" i="2" l="1"/>
  <c r="F21" i="1"/>
  <c r="F29" i="1"/>
  <c r="F32" i="1" s="1"/>
  <c r="B44" i="1"/>
  <c r="B45" i="1" s="1"/>
  <c r="B47" i="1" s="1"/>
  <c r="B48" i="1" s="1"/>
  <c r="E32" i="1"/>
  <c r="D19" i="1" s="1"/>
  <c r="E19" i="1" s="1"/>
  <c r="E21" i="1" s="1"/>
  <c r="B46" i="1" l="1"/>
  <c r="D61" i="53"/>
  <c r="E61" i="53"/>
  <c r="F61" i="53"/>
  <c r="G61" i="53"/>
  <c r="H61" i="53"/>
  <c r="I61" i="53"/>
  <c r="J61" i="53"/>
  <c r="K61" i="53"/>
  <c r="L61" i="53"/>
  <c r="M61" i="53"/>
  <c r="N61" i="53"/>
  <c r="C61" i="53"/>
  <c r="C17" i="38" l="1"/>
  <c r="C20" i="35"/>
  <c r="D20" i="35"/>
  <c r="E20" i="35"/>
  <c r="F20" i="35"/>
  <c r="G20" i="35"/>
  <c r="H20" i="35"/>
  <c r="I20" i="35"/>
  <c r="J20" i="35"/>
  <c r="K20" i="35"/>
  <c r="L20" i="35"/>
  <c r="M20" i="35"/>
  <c r="B20" i="35"/>
  <c r="B18" i="35"/>
  <c r="B7" i="36" l="1"/>
  <c r="D9" i="42" l="1"/>
  <c r="E9" i="42" s="1"/>
  <c r="D10" i="42"/>
  <c r="E10" i="42" s="1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3" i="42"/>
  <c r="E23" i="42" s="1"/>
  <c r="D24" i="42"/>
  <c r="E24" i="42" s="1"/>
  <c r="D25" i="42"/>
  <c r="E25" i="42" s="1"/>
  <c r="D26" i="42"/>
  <c r="E26" i="42" s="1"/>
  <c r="D27" i="42"/>
  <c r="E27" i="42" s="1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8" i="42"/>
  <c r="E8" i="42" s="1"/>
  <c r="B36" i="42"/>
  <c r="G268" i="54"/>
  <c r="B8" i="43" l="1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7" i="52"/>
  <c r="C6" i="51" l="1"/>
  <c r="D6" i="51"/>
  <c r="E6" i="51"/>
  <c r="F6" i="51"/>
  <c r="G6" i="51"/>
  <c r="H6" i="51"/>
  <c r="I6" i="51"/>
  <c r="J6" i="51"/>
  <c r="K6" i="51"/>
  <c r="L6" i="51"/>
  <c r="M6" i="51"/>
  <c r="B6" i="51"/>
  <c r="F62" i="52"/>
  <c r="G62" i="52"/>
  <c r="E62" i="52"/>
  <c r="C62" i="52"/>
  <c r="N15" i="51"/>
  <c r="N16" i="51"/>
  <c r="N17" i="51"/>
  <c r="N18" i="51"/>
  <c r="N14" i="51"/>
  <c r="N13" i="51"/>
  <c r="N12" i="51"/>
  <c r="N9" i="51"/>
  <c r="N10" i="51"/>
  <c r="N8" i="51"/>
  <c r="B13" i="43" l="1"/>
  <c r="D13" i="43" s="1"/>
  <c r="B14" i="43"/>
  <c r="D14" i="43" s="1"/>
  <c r="B11" i="43"/>
  <c r="D11" i="43" s="1"/>
  <c r="B10" i="43"/>
  <c r="D10" i="43" s="1"/>
  <c r="G40" i="51"/>
  <c r="G13" i="35" s="1"/>
  <c r="B13" i="35"/>
  <c r="J40" i="51"/>
  <c r="J13" i="35" s="1"/>
  <c r="H40" i="51"/>
  <c r="H13" i="35" s="1"/>
  <c r="F40" i="51"/>
  <c r="F13" i="35" s="1"/>
  <c r="I40" i="51"/>
  <c r="I13" i="35" s="1"/>
  <c r="M40" i="51"/>
  <c r="M13" i="35" s="1"/>
  <c r="E40" i="51"/>
  <c r="E13" i="35" s="1"/>
  <c r="L40" i="51"/>
  <c r="L13" i="35" s="1"/>
  <c r="D40" i="51"/>
  <c r="D13" i="35" s="1"/>
  <c r="N35" i="51"/>
  <c r="K40" i="51"/>
  <c r="K13" i="35" s="1"/>
  <c r="C40" i="51"/>
  <c r="C13" i="35" s="1"/>
  <c r="N37" i="51"/>
  <c r="N34" i="51"/>
  <c r="N33" i="51"/>
  <c r="N6" i="51"/>
  <c r="N36" i="51"/>
  <c r="N38" i="51"/>
  <c r="N32" i="51"/>
  <c r="N40" i="51" l="1"/>
  <c r="C39" i="48"/>
  <c r="D39" i="48"/>
  <c r="E39" i="48"/>
  <c r="F39" i="48"/>
  <c r="G39" i="48"/>
  <c r="H39" i="48"/>
  <c r="I39" i="48"/>
  <c r="J39" i="48"/>
  <c r="K39" i="48"/>
  <c r="L39" i="48"/>
  <c r="M39" i="48"/>
  <c r="B39" i="48"/>
  <c r="N9" i="48"/>
  <c r="N10" i="48"/>
  <c r="N13" i="48"/>
  <c r="N14" i="48"/>
  <c r="N15" i="48"/>
  <c r="N16" i="48"/>
  <c r="N17" i="48"/>
  <c r="N18" i="48"/>
  <c r="N20" i="48"/>
  <c r="B11" i="38" s="1"/>
  <c r="M35" i="48"/>
  <c r="L35" i="48"/>
  <c r="K35" i="48"/>
  <c r="M37" i="48"/>
  <c r="L37" i="48"/>
  <c r="K37" i="48"/>
  <c r="J37" i="48"/>
  <c r="I37" i="48"/>
  <c r="H37" i="48"/>
  <c r="G37" i="48"/>
  <c r="F37" i="48"/>
  <c r="E37" i="48"/>
  <c r="D37" i="48"/>
  <c r="C37" i="48"/>
  <c r="M36" i="48"/>
  <c r="L36" i="48"/>
  <c r="K36" i="48"/>
  <c r="J36" i="48"/>
  <c r="I36" i="48"/>
  <c r="H36" i="48"/>
  <c r="G36" i="48"/>
  <c r="F36" i="48"/>
  <c r="E36" i="48"/>
  <c r="D36" i="48"/>
  <c r="C36" i="48"/>
  <c r="I35" i="48"/>
  <c r="H35" i="48"/>
  <c r="G35" i="48"/>
  <c r="F35" i="48"/>
  <c r="E35" i="48"/>
  <c r="D35" i="48"/>
  <c r="C35" i="48"/>
  <c r="M34" i="48"/>
  <c r="L34" i="48"/>
  <c r="K34" i="48"/>
  <c r="J34" i="48"/>
  <c r="I34" i="48"/>
  <c r="H34" i="48"/>
  <c r="G34" i="48"/>
  <c r="F34" i="48"/>
  <c r="E34" i="48"/>
  <c r="D34" i="48"/>
  <c r="C34" i="48"/>
  <c r="B37" i="48"/>
  <c r="B36" i="48"/>
  <c r="B35" i="48"/>
  <c r="B34" i="48"/>
  <c r="J35" i="48"/>
  <c r="C6" i="48"/>
  <c r="D6" i="48"/>
  <c r="E6" i="48"/>
  <c r="F6" i="48"/>
  <c r="G6" i="48"/>
  <c r="H6" i="48"/>
  <c r="I6" i="48"/>
  <c r="J6" i="48"/>
  <c r="K6" i="48"/>
  <c r="L6" i="48"/>
  <c r="M6" i="48"/>
  <c r="B6" i="48"/>
  <c r="G65" i="49"/>
  <c r="B14" i="38" s="1"/>
  <c r="H65" i="49"/>
  <c r="B15" i="38" s="1"/>
  <c r="E64" i="49"/>
  <c r="F64" i="49" s="1"/>
  <c r="F65" i="49" s="1"/>
  <c r="B13" i="38" s="1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7" i="49"/>
  <c r="O63" i="50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8" i="50"/>
  <c r="O47" i="50"/>
  <c r="O46" i="50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0" i="50"/>
  <c r="O9" i="50"/>
  <c r="O8" i="50"/>
  <c r="O7" i="50"/>
  <c r="B10" i="38" l="1"/>
  <c r="N34" i="48"/>
  <c r="F41" i="48"/>
  <c r="F12" i="35" s="1"/>
  <c r="G41" i="48"/>
  <c r="G12" i="35" s="1"/>
  <c r="N36" i="48"/>
  <c r="H41" i="48"/>
  <c r="H12" i="35" s="1"/>
  <c r="N6" i="48"/>
  <c r="I41" i="48"/>
  <c r="I12" i="35" s="1"/>
  <c r="C41" i="48"/>
  <c r="C12" i="35" s="1"/>
  <c r="N38" i="48"/>
  <c r="D41" i="48"/>
  <c r="D12" i="35" s="1"/>
  <c r="L41" i="48"/>
  <c r="L12" i="35" s="1"/>
  <c r="J41" i="48"/>
  <c r="J12" i="35" s="1"/>
  <c r="E41" i="48"/>
  <c r="E12" i="35" s="1"/>
  <c r="M41" i="48"/>
  <c r="M12" i="35" s="1"/>
  <c r="N35" i="48"/>
  <c r="K41" i="48"/>
  <c r="K12" i="35" s="1"/>
  <c r="B41" i="48"/>
  <c r="B12" i="35" s="1"/>
  <c r="N39" i="48"/>
  <c r="N8" i="48"/>
  <c r="B9" i="38" s="1"/>
  <c r="N37" i="48"/>
  <c r="C38" i="37"/>
  <c r="N41" i="48" l="1"/>
  <c r="C65" i="49"/>
  <c r="E65" i="49"/>
  <c r="C15" i="36" l="1"/>
  <c r="C16" i="36" s="1"/>
  <c r="C17" i="36" s="1"/>
  <c r="D15" i="36"/>
  <c r="D16" i="36" s="1"/>
  <c r="D17" i="36" s="1"/>
  <c r="E15" i="36"/>
  <c r="E16" i="36" s="1"/>
  <c r="E17" i="36" s="1"/>
  <c r="F15" i="36"/>
  <c r="F16" i="36" s="1"/>
  <c r="F17" i="36" s="1"/>
  <c r="G15" i="36"/>
  <c r="G16" i="36" s="1"/>
  <c r="G17" i="36" s="1"/>
  <c r="H15" i="36"/>
  <c r="H16" i="36" s="1"/>
  <c r="H17" i="36" s="1"/>
  <c r="I15" i="36"/>
  <c r="I16" i="36" s="1"/>
  <c r="I17" i="36" s="1"/>
  <c r="J15" i="36"/>
  <c r="J16" i="36" s="1"/>
  <c r="J17" i="36" s="1"/>
  <c r="K15" i="36"/>
  <c r="K16" i="36" s="1"/>
  <c r="K17" i="36" s="1"/>
  <c r="L15" i="36"/>
  <c r="L16" i="36" s="1"/>
  <c r="L17" i="36" s="1"/>
  <c r="M15" i="36"/>
  <c r="M16" i="36" s="1"/>
  <c r="M17" i="36" s="1"/>
  <c r="B15" i="36"/>
  <c r="B16" i="36" s="1"/>
  <c r="B17" i="36" s="1"/>
  <c r="D9" i="37"/>
  <c r="E9" i="37" s="1"/>
  <c r="D10" i="37"/>
  <c r="E10" i="37" s="1"/>
  <c r="D11" i="37"/>
  <c r="E11" i="37" s="1"/>
  <c r="D12" i="37"/>
  <c r="E12" i="37" s="1"/>
  <c r="D13" i="37"/>
  <c r="D14" i="37"/>
  <c r="E14" i="37" s="1"/>
  <c r="D15" i="37"/>
  <c r="E15" i="37" s="1"/>
  <c r="D16" i="37"/>
  <c r="E16" i="37" s="1"/>
  <c r="D17" i="37"/>
  <c r="E17" i="37" s="1"/>
  <c r="D18" i="37"/>
  <c r="E18" i="37" s="1"/>
  <c r="D19" i="37"/>
  <c r="E19" i="37" s="1"/>
  <c r="D20" i="37"/>
  <c r="E20" i="37" s="1"/>
  <c r="D21" i="37"/>
  <c r="E21" i="37" s="1"/>
  <c r="D22" i="37"/>
  <c r="E22" i="37" s="1"/>
  <c r="D23" i="37"/>
  <c r="E23" i="37" s="1"/>
  <c r="D24" i="37"/>
  <c r="E24" i="37" s="1"/>
  <c r="D25" i="37"/>
  <c r="E25" i="37" s="1"/>
  <c r="D26" i="37"/>
  <c r="E26" i="37" s="1"/>
  <c r="D27" i="37"/>
  <c r="E27" i="37" s="1"/>
  <c r="D28" i="37"/>
  <c r="E28" i="37" s="1"/>
  <c r="D29" i="37"/>
  <c r="E29" i="37" s="1"/>
  <c r="D30" i="37"/>
  <c r="E30" i="37" s="1"/>
  <c r="D31" i="37"/>
  <c r="E31" i="37" s="1"/>
  <c r="D32" i="37"/>
  <c r="E32" i="37" s="1"/>
  <c r="D33" i="37"/>
  <c r="E33" i="37" s="1"/>
  <c r="D34" i="37"/>
  <c r="E34" i="37" s="1"/>
  <c r="D35" i="37"/>
  <c r="E35" i="37" s="1"/>
  <c r="D36" i="37"/>
  <c r="D37" i="37"/>
  <c r="E37" i="37" s="1"/>
  <c r="D8" i="37"/>
  <c r="E8" i="37" s="1"/>
  <c r="C7" i="38"/>
  <c r="B38" i="37"/>
  <c r="B7" i="38" s="1"/>
  <c r="N20" i="35"/>
  <c r="N7" i="35"/>
  <c r="D38" i="37" l="1"/>
  <c r="E38" i="37" s="1"/>
  <c r="B16" i="43" l="1"/>
  <c r="D16" i="43"/>
  <c r="C36" i="42"/>
  <c r="D36" i="42" l="1"/>
  <c r="E36" i="42" s="1"/>
  <c r="C8" i="43"/>
  <c r="D8" i="43" s="1"/>
  <c r="B17" i="38"/>
  <c r="D17" i="38" s="1"/>
  <c r="E17" i="38" s="1"/>
  <c r="D15" i="38"/>
  <c r="E15" i="38" s="1"/>
  <c r="D14" i="38"/>
  <c r="E14" i="38" s="1"/>
  <c r="D13" i="38"/>
  <c r="E13" i="38" s="1"/>
  <c r="D11" i="38"/>
  <c r="E11" i="38" s="1"/>
  <c r="D10" i="38"/>
  <c r="E10" i="38" s="1"/>
  <c r="D9" i="38"/>
  <c r="E9" i="38" s="1"/>
  <c r="D7" i="38"/>
  <c r="E7" i="38" s="1"/>
  <c r="N18" i="35"/>
  <c r="J14" i="35"/>
  <c r="F14" i="35"/>
  <c r="B14" i="35"/>
  <c r="N12" i="35"/>
  <c r="M9" i="35"/>
  <c r="L9" i="35"/>
  <c r="K9" i="35"/>
  <c r="J9" i="35"/>
  <c r="I9" i="35"/>
  <c r="H9" i="35"/>
  <c r="G9" i="35"/>
  <c r="F9" i="35"/>
  <c r="E9" i="35"/>
  <c r="D9" i="35"/>
  <c r="C9" i="35"/>
  <c r="B9" i="35"/>
  <c r="B11" i="34"/>
  <c r="G14" i="35" l="1"/>
  <c r="G16" i="35" s="1"/>
  <c r="L14" i="35"/>
  <c r="L16" i="35" s="1"/>
  <c r="E14" i="35"/>
  <c r="E16" i="35" s="1"/>
  <c r="I14" i="35"/>
  <c r="I16" i="35" s="1"/>
  <c r="M14" i="35"/>
  <c r="M16" i="35" s="1"/>
  <c r="C14" i="35"/>
  <c r="C16" i="35" s="1"/>
  <c r="K14" i="35"/>
  <c r="K16" i="35" s="1"/>
  <c r="D14" i="35"/>
  <c r="D16" i="35" s="1"/>
  <c r="H14" i="35"/>
  <c r="H16" i="35" s="1"/>
  <c r="B16" i="35"/>
  <c r="B8" i="36" s="1"/>
  <c r="B9" i="36" s="1"/>
  <c r="B10" i="36" s="1"/>
  <c r="B19" i="36" s="1"/>
  <c r="B17" i="35" s="1"/>
  <c r="C18" i="35" s="1"/>
  <c r="C7" i="36" s="1"/>
  <c r="F16" i="35"/>
  <c r="J16" i="35"/>
  <c r="N13" i="35"/>
  <c r="N14" i="35" s="1"/>
  <c r="C8" i="36" l="1"/>
  <c r="C9" i="36" s="1"/>
  <c r="C10" i="36" s="1"/>
  <c r="C19" i="36" s="1"/>
  <c r="C17" i="35" s="1"/>
  <c r="D18" i="35" s="1"/>
  <c r="D7" i="36" s="1"/>
  <c r="D8" i="36" s="1"/>
  <c r="D9" i="36" s="1"/>
  <c r="D10" i="36" s="1"/>
  <c r="D19" i="36" s="1"/>
  <c r="D17" i="35" s="1"/>
  <c r="E18" i="35" s="1"/>
  <c r="B21" i="35"/>
  <c r="B23" i="35" s="1"/>
  <c r="C21" i="35" l="1"/>
  <c r="C23" i="35" s="1"/>
  <c r="D21" i="35"/>
  <c r="D23" i="35" s="1"/>
  <c r="E7" i="36"/>
  <c r="E8" i="36" s="1"/>
  <c r="E9" i="36" s="1"/>
  <c r="E10" i="36" s="1"/>
  <c r="E19" i="36" s="1"/>
  <c r="E17" i="35" s="1"/>
  <c r="F18" i="35" s="1"/>
  <c r="E21" i="35" l="1"/>
  <c r="E23" i="35" s="1"/>
  <c r="F7" i="36"/>
  <c r="F8" i="36" s="1"/>
  <c r="F9" i="36" s="1"/>
  <c r="F10" i="36" s="1"/>
  <c r="F19" i="36" s="1"/>
  <c r="F17" i="35" s="1"/>
  <c r="G18" i="35" s="1"/>
  <c r="N9" i="35"/>
  <c r="N16" i="35" s="1"/>
  <c r="B5" i="34" s="1"/>
  <c r="G7" i="36" l="1"/>
  <c r="G8" i="36" s="1"/>
  <c r="G9" i="36" s="1"/>
  <c r="G10" i="36" s="1"/>
  <c r="G19" i="36" s="1"/>
  <c r="G17" i="35" s="1"/>
  <c r="H18" i="35" s="1"/>
  <c r="F21" i="35"/>
  <c r="F23" i="35" s="1"/>
  <c r="G21" i="35" l="1"/>
  <c r="G23" i="35" s="1"/>
  <c r="H7" i="36"/>
  <c r="H8" i="36" s="1"/>
  <c r="H9" i="36" s="1"/>
  <c r="H10" i="36" s="1"/>
  <c r="H19" i="36" s="1"/>
  <c r="H17" i="35" s="1"/>
  <c r="I18" i="35" s="1"/>
  <c r="I7" i="36" l="1"/>
  <c r="I8" i="36" s="1"/>
  <c r="I9" i="36" s="1"/>
  <c r="I10" i="36" s="1"/>
  <c r="I19" i="36" s="1"/>
  <c r="I17" i="35" s="1"/>
  <c r="J18" i="35" s="1"/>
  <c r="H21" i="35"/>
  <c r="H23" i="35" s="1"/>
  <c r="J7" i="36" l="1"/>
  <c r="J8" i="36" s="1"/>
  <c r="J9" i="36" s="1"/>
  <c r="J10" i="36" s="1"/>
  <c r="J19" i="36" s="1"/>
  <c r="J17" i="35" s="1"/>
  <c r="K18" i="35" s="1"/>
  <c r="I21" i="35"/>
  <c r="I23" i="35" s="1"/>
  <c r="K7" i="36" l="1"/>
  <c r="K8" i="36" s="1"/>
  <c r="K9" i="36" s="1"/>
  <c r="K10" i="36" s="1"/>
  <c r="K19" i="36" s="1"/>
  <c r="K17" i="35" s="1"/>
  <c r="L18" i="35" s="1"/>
  <c r="J21" i="35"/>
  <c r="J23" i="35" s="1"/>
  <c r="K21" i="35" l="1"/>
  <c r="K23" i="35" s="1"/>
  <c r="L7" i="36"/>
  <c r="L8" i="36" s="1"/>
  <c r="L9" i="36" s="1"/>
  <c r="L10" i="36" s="1"/>
  <c r="L19" i="36" s="1"/>
  <c r="L17" i="35" s="1"/>
  <c r="M18" i="35" s="1"/>
  <c r="L21" i="35" l="1"/>
  <c r="L23" i="35" s="1"/>
  <c r="M7" i="36"/>
  <c r="M8" i="36" s="1"/>
  <c r="M9" i="36" s="1"/>
  <c r="M10" i="36" s="1"/>
  <c r="M19" i="36" s="1"/>
  <c r="M17" i="35" l="1"/>
  <c r="N19" i="36"/>
  <c r="B6" i="34" s="1"/>
  <c r="B7" i="34" s="1"/>
  <c r="B13" i="34" s="1"/>
  <c r="M21" i="35" l="1"/>
  <c r="M23" i="35" s="1"/>
  <c r="N17" i="35"/>
  <c r="N21" i="35" s="1"/>
  <c r="N23" i="35" s="1"/>
  <c r="O468" i="55"/>
</calcChain>
</file>

<file path=xl/sharedStrings.xml><?xml version="1.0" encoding="utf-8"?>
<sst xmlns="http://schemas.openxmlformats.org/spreadsheetml/2006/main" count="11028" uniqueCount="473">
  <si>
    <t>FLORIDA POWER &amp; LIGHT COMPANY</t>
  </si>
  <si>
    <t xml:space="preserve"> COST RECOVERY CLAUSES</t>
  </si>
  <si>
    <t xml:space="preserve"> </t>
  </si>
  <si>
    <t>Equity @ 10.55%</t>
  </si>
  <si>
    <t>PRE-TAX</t>
  </si>
  <si>
    <t>ADJUSTED</t>
  </si>
  <si>
    <t>MIDPOINT</t>
  </si>
  <si>
    <t>WEIGHTED</t>
  </si>
  <si>
    <t>RETAIL</t>
  </si>
  <si>
    <t>RATIO</t>
  </si>
  <si>
    <t>COST RATES</t>
  </si>
  <si>
    <t>COST</t>
  </si>
  <si>
    <t>LONG_TERM_DEBT</t>
  </si>
  <si>
    <t>SHORT_TERM_DEBT</t>
  </si>
  <si>
    <t>PREFERRED_STOCK</t>
  </si>
  <si>
    <t>CUSTOMER_DEPOSITS</t>
  </si>
  <si>
    <t>COMMON_EQUITY</t>
  </si>
  <si>
    <t>DEFERRED_INCOME_TAX</t>
  </si>
  <si>
    <t>INVESTMENT_TAX_CREDITS</t>
  </si>
  <si>
    <t xml:space="preserve">   ZERO COST</t>
  </si>
  <si>
    <t xml:space="preserve">   WEIGHTED COST</t>
  </si>
  <si>
    <t>TOTAL</t>
  </si>
  <si>
    <t>CALCULATION OF THE WEIGHTED COST FOR CONVERTIBLE INVESTMENT TAX CREDITS (C-ITC) (a)</t>
  </si>
  <si>
    <t>PRE TAX</t>
  </si>
  <si>
    <t>RATE</t>
  </si>
  <si>
    <t>LONG TERM DEBT</t>
  </si>
  <si>
    <t>PREFERRED STOCK</t>
  </si>
  <si>
    <t>COMMON EQUITY</t>
  </si>
  <si>
    <t>DEBT COMPONENTS:</t>
  </si>
  <si>
    <t>SHORT TERM DEBT</t>
  </si>
  <si>
    <t>CUSTOMER DEPOSITS</t>
  </si>
  <si>
    <t>TAX CREDITS -WEIGHTED</t>
  </si>
  <si>
    <t>TOTAL DEBT</t>
  </si>
  <si>
    <t>EQUITY COMPONENTS:</t>
  </si>
  <si>
    <t>TOTAL EQUITY</t>
  </si>
  <si>
    <t xml:space="preserve">TOTAL </t>
  </si>
  <si>
    <t>PRE-TAX EQUITY</t>
  </si>
  <si>
    <t>PRE-TAX TOTAL</t>
  </si>
  <si>
    <t xml:space="preserve">       </t>
  </si>
  <si>
    <t>Note:</t>
  </si>
  <si>
    <t>(a) This capital structure applies only to Convertible Investment Tax Credit (C-ITC)</t>
  </si>
  <si>
    <t>CAPITAL STRUCTURE AND COST RATES PER
MAY 2017 EARNINGS SURVEILLANCE REPORT</t>
  </si>
  <si>
    <t xml:space="preserve">     </t>
  </si>
  <si>
    <t xml:space="preserve">    </t>
  </si>
  <si>
    <t>02 - Low NOX Burner Technology</t>
  </si>
  <si>
    <t>Beginning of Period Amount</t>
  </si>
  <si>
    <t>January Actual</t>
  </si>
  <si>
    <t>February Actual</t>
  </si>
  <si>
    <t>March Actual</t>
  </si>
  <si>
    <t>April Actual</t>
  </si>
  <si>
    <t>May Actual</t>
  </si>
  <si>
    <t>June Actual</t>
  </si>
  <si>
    <t>July Actual</t>
  </si>
  <si>
    <t>August Actual</t>
  </si>
  <si>
    <t>September Actual</t>
  </si>
  <si>
    <t>October Actual</t>
  </si>
  <si>
    <t>November Actual</t>
  </si>
  <si>
    <t>December Actual</t>
  </si>
  <si>
    <t>Total</t>
  </si>
  <si>
    <t/>
  </si>
  <si>
    <t>5. Net Investment (Lines 2 - 3 + 4)</t>
  </si>
  <si>
    <t>7. Return on Average Net Investment</t>
  </si>
  <si>
    <t>8. Investment Expenses</t>
  </si>
  <si>
    <t>07 - Relocate Turbine Lube Oil Underground Piping to Above Ground</t>
  </si>
  <si>
    <t>08 - Oil Spill Clean-up/Response Equipment</t>
  </si>
  <si>
    <t>10 - Relocate Storm Water Runoff</t>
  </si>
  <si>
    <t>12 - Scherer Discharge Pipeline</t>
  </si>
  <si>
    <t>20 - Wastewater Discharge Elimination &amp; Reuse</t>
  </si>
  <si>
    <t>21 - St. Lucie Turtle Nets</t>
  </si>
  <si>
    <t>22 - Pipeline Integrity Management</t>
  </si>
  <si>
    <t>23 - SPCC - Spill Prevention, Control &amp; Countermeasures</t>
  </si>
  <si>
    <t>24 - Manatee Reburn</t>
  </si>
  <si>
    <t>25 - Pt. Everglades ESP Technology</t>
  </si>
  <si>
    <t>26 - UST Remove/Replacement</t>
  </si>
  <si>
    <t>28 - CWA 316(b) Phase II Rule</t>
  </si>
  <si>
    <t>33 - MATS Project</t>
  </si>
  <si>
    <t>34 - St Lucie Cooling Water System Inspection &amp; Maintenance</t>
  </si>
  <si>
    <t>35 - Martin Plant Drinking Water System Compliance</t>
  </si>
  <si>
    <t>36 - Low-Level Radioactive Waste Storage</t>
  </si>
  <si>
    <t xml:space="preserve">37 - DeSoto Next Generation Solar Energy Center </t>
  </si>
  <si>
    <t>a. Average ITC Balance</t>
  </si>
  <si>
    <t xml:space="preserve">38 - Space Coast Next Generation Solar Energy Center </t>
  </si>
  <si>
    <t xml:space="preserve">39 - Martin Next Generation Solar Energy Center </t>
  </si>
  <si>
    <t xml:space="preserve">41 - Manatee Temporary Heating System </t>
  </si>
  <si>
    <t>42 - Turkey Point Cooling Canal Monitoring Plan</t>
  </si>
  <si>
    <t>44 - Martin Plant Barley Barber Swamp Iron Mitigation</t>
  </si>
  <si>
    <t>45 - 800 MW Unit ESP</t>
  </si>
  <si>
    <t>54 - Coal Combustion Residuals</t>
  </si>
  <si>
    <t>Twelve Month Amount</t>
  </si>
  <si>
    <t>1.  Working Capital Dr (Cr)</t>
  </si>
  <si>
    <t>a. 158.100 Allowance Inventory</t>
  </si>
  <si>
    <t>b. 158.200 Allowances Withheld</t>
  </si>
  <si>
    <t>c. 182.300 Other Regulatory Assets-Losses</t>
  </si>
  <si>
    <t>d. 254.900 Other Regulatory Liabilities-Gains</t>
  </si>
  <si>
    <t>2.  Total Working Capital</t>
  </si>
  <si>
    <t>3.  Average Net Working Capital Balance</t>
  </si>
  <si>
    <t>4.  Return on Average Net Working Capital Balance</t>
  </si>
  <si>
    <r>
      <t>a. Equity Component grossed up for taxes</t>
    </r>
    <r>
      <rPr>
        <vertAlign val="superscript"/>
        <sz val="10"/>
        <rFont val="Arial"/>
        <family val="2"/>
      </rPr>
      <t xml:space="preserve"> (a)</t>
    </r>
  </si>
  <si>
    <r>
      <t>b. Debt Component</t>
    </r>
    <r>
      <rPr>
        <vertAlign val="superscript"/>
        <sz val="10"/>
        <rFont val="Arial"/>
        <family val="2"/>
      </rPr>
      <t xml:space="preserve"> (b)</t>
    </r>
  </si>
  <si>
    <t>6.  Expense Dr (Cr)</t>
  </si>
  <si>
    <t>a. 411.800 Gains from Dispositions of Allowances</t>
  </si>
  <si>
    <t>b. 411.900 Losses from Dispositions of Allowances</t>
  </si>
  <si>
    <t>c. 509.000 Allowance Expense</t>
  </si>
  <si>
    <t>8.  Total System Recoverable Expenses (Lines 5+7)</t>
  </si>
  <si>
    <t>a. Recoverable Costs Allocated to Energy</t>
  </si>
  <si>
    <t>b. Recoverable Costs Allocated to Demand</t>
  </si>
  <si>
    <t>9.  Energy Jurisdictional Factor</t>
  </si>
  <si>
    <t>10.  Demand Jurisdictional Factor</t>
  </si>
  <si>
    <r>
      <t>11. Retail Energy-Related Recoverable Costs</t>
    </r>
    <r>
      <rPr>
        <vertAlign val="superscript"/>
        <sz val="10"/>
        <rFont val="Arial"/>
        <family val="2"/>
      </rPr>
      <t xml:space="preserve"> (c)</t>
    </r>
  </si>
  <si>
    <r>
      <t>12. Retail Demand-Related Recoverable Costs</t>
    </r>
    <r>
      <rPr>
        <vertAlign val="superscript"/>
        <sz val="10"/>
        <rFont val="Arial"/>
        <family val="2"/>
      </rPr>
      <t xml:space="preserve"> (d)</t>
    </r>
  </si>
  <si>
    <t>13.  Total Jurisdictional Recoverable Costs (Lines11+12)</t>
  </si>
  <si>
    <t>054-Coal Combustion Residuals Total</t>
  </si>
  <si>
    <t>SJRPP - Comm</t>
  </si>
  <si>
    <t>02 - Steam Generation Plant</t>
  </si>
  <si>
    <t>054-Coal Combustion Residuals</t>
  </si>
  <si>
    <t>Scherer Comm</t>
  </si>
  <si>
    <t>045-800 MW UNIT ESP PROJECT Total</t>
  </si>
  <si>
    <t>Martin U2</t>
  </si>
  <si>
    <t>045-800 MW UNIT ESP PROJECT</t>
  </si>
  <si>
    <t>Martin U1</t>
  </si>
  <si>
    <t>Manatee U2</t>
  </si>
  <si>
    <t>Manatee U1</t>
  </si>
  <si>
    <t>Manatee Comm</t>
  </si>
  <si>
    <t>044-Barley Barber Swamp Iron Mitiga Total</t>
  </si>
  <si>
    <t>Martin Comm</t>
  </si>
  <si>
    <t>044-Barley Barber Swamp Iron Mitiga</t>
  </si>
  <si>
    <t>042-PTN COOLING CANAL MONITORING SYS Total</t>
  </si>
  <si>
    <t>Turkey Pt Comm</t>
  </si>
  <si>
    <t>03 - Nuclear Generation Plant</t>
  </si>
  <si>
    <t>042-PTN COOLING CANAL MONITORING SYS</t>
  </si>
  <si>
    <t>041-PRV MANATEE HEATING SYSTEM Total</t>
  </si>
  <si>
    <t>7-Year</t>
  </si>
  <si>
    <t>General Plant</t>
  </si>
  <si>
    <t>08 - General Plant</t>
  </si>
  <si>
    <t>041-PRV MANATEE HEATING SYSTEM</t>
  </si>
  <si>
    <t>various</t>
  </si>
  <si>
    <t>Mass Distribution Plant</t>
  </si>
  <si>
    <t>07 - Distribution Plant - Electric</t>
  </si>
  <si>
    <t>Transmission Plant - Electric</t>
  </si>
  <si>
    <t>06 - Transmission Plant - Electric</t>
  </si>
  <si>
    <t>CapeCanaveral Comm</t>
  </si>
  <si>
    <t>05 - Other Generation Plant</t>
  </si>
  <si>
    <t>42 mos.</t>
  </si>
  <si>
    <t>PtEverglades Comm</t>
  </si>
  <si>
    <t>039-MARTIN SOLAR PROJECT Total</t>
  </si>
  <si>
    <t>039-MARTIN SOLAR PROJECT</t>
  </si>
  <si>
    <t>Martin U8</t>
  </si>
  <si>
    <t>Martin Solar</t>
  </si>
  <si>
    <t>5-Year</t>
  </si>
  <si>
    <t>038-SPACE COAST SOLAR PROJECT Total</t>
  </si>
  <si>
    <t>038-SPACE COAST SOLAR PROJECT</t>
  </si>
  <si>
    <t>TransGeneratorLead</t>
  </si>
  <si>
    <t>Space Coast Solar</t>
  </si>
  <si>
    <t>3-Year</t>
  </si>
  <si>
    <t>Intangible Plant</t>
  </si>
  <si>
    <t>01 - Intangible Plant</t>
  </si>
  <si>
    <t>037-DE SOTO SOLAR PROJECT Total</t>
  </si>
  <si>
    <t>037-DE SOTO SOLAR PROJECT</t>
  </si>
  <si>
    <t>Desoto Solar</t>
  </si>
  <si>
    <t>036-LOW LEV RADI WSTE-LLW Total</t>
  </si>
  <si>
    <t>036-LOW LEV RADI WSTE-LLW</t>
  </si>
  <si>
    <t>StLucie Comm</t>
  </si>
  <si>
    <t>035-MARTIN PLANT DRINKING WATER COMP Total</t>
  </si>
  <si>
    <t>035-MARTIN PLANT DRINKING WATER COMP</t>
  </si>
  <si>
    <t>033-CLEAN AIR MERCURY RULE-CAMR Total</t>
  </si>
  <si>
    <t>SJRPP U2</t>
  </si>
  <si>
    <t>033-CLEAN AIR MERCURY RULE-CAMR</t>
  </si>
  <si>
    <t>SJRPP U1</t>
  </si>
  <si>
    <t>Scherer U4</t>
  </si>
  <si>
    <t>Scherer Comm U3&amp;4</t>
  </si>
  <si>
    <t>031-CLEAN AIR INTERSTATE RULE-CAIR Total</t>
  </si>
  <si>
    <t>031-CLEAN AIR INTERSTATE RULE-CAIR</t>
  </si>
  <si>
    <t>PtEverglades GTs</t>
  </si>
  <si>
    <t>FtMyers GTs</t>
  </si>
  <si>
    <t>FtLauderdale GTs</t>
  </si>
  <si>
    <t>028-CWA 316B PHASE II RULE Total</t>
  </si>
  <si>
    <t>CapeCana Comm CC</t>
  </si>
  <si>
    <t>028-CWA 316B PHASE II RULE</t>
  </si>
  <si>
    <t>026-UST REPLACEMENT/REMOVAL Total</t>
  </si>
  <si>
    <t>026-UST REPLACEMENT/REMOVAL</t>
  </si>
  <si>
    <t>024-GAS REBURN Total</t>
  </si>
  <si>
    <t>024-GAS REBURN</t>
  </si>
  <si>
    <t>023-SPILL PREVENTION CLEAN-UP &amp; COUNTERMEASURES Total</t>
  </si>
  <si>
    <t>023-SPILL PREVENTION CLEAN-UP &amp; COUNTERMEASURES</t>
  </si>
  <si>
    <t>Radial</t>
  </si>
  <si>
    <t>Sanford Comm</t>
  </si>
  <si>
    <t>FtMyers U3 SC Peaker</t>
  </si>
  <si>
    <t>FtMyers U2</t>
  </si>
  <si>
    <t>FtLauderdale Comm</t>
  </si>
  <si>
    <t>StLucie U2</t>
  </si>
  <si>
    <t>StLucie U1</t>
  </si>
  <si>
    <t>022-PIPELINE INTEGRITY MANAGEMENT Total</t>
  </si>
  <si>
    <t>022-PIPELINE INTEGRITY MANAGEMENT</t>
  </si>
  <si>
    <t>021-ST.LUCIE TURTLE NETS Total</t>
  </si>
  <si>
    <t>021-ST.LUCIE TURTLE NETS</t>
  </si>
  <si>
    <t>020-WASTEWATER/STORMWATER DISCH ELIMINATION Total</t>
  </si>
  <si>
    <t>020-WASTEWATER/STORMWATER DISCH ELIMINATION</t>
  </si>
  <si>
    <t>012-SCHERER DISCHARGE PIPELINE Total</t>
  </si>
  <si>
    <t>012-SCHERER DISCHARGE PIPELINE</t>
  </si>
  <si>
    <t>010-REROUTE STORMWATER RUNOFF Total</t>
  </si>
  <si>
    <t>010-REROUTE STORMWATER RUNOFF</t>
  </si>
  <si>
    <t>008-OIL SPILL CLEANUP/RESPONSE EQUIPMENT Total</t>
  </si>
  <si>
    <t>008-OIL SPILL CLEANUP/RESPONSE EQUIPMENT</t>
  </si>
  <si>
    <t>FtMyers Comm</t>
  </si>
  <si>
    <t>007-RELOCATE TURBINE LUBE OIL PIPING Total</t>
  </si>
  <si>
    <t>007-RELOCATE TURBINE LUBE OIL PIPING</t>
  </si>
  <si>
    <t>005-MAINTENANCE OF ABOVE GROUND FUEL TANKS Total</t>
  </si>
  <si>
    <t>005-MAINTENANCE OF ABOVE GROUND FUEL TANKS</t>
  </si>
  <si>
    <t>004-CLEAN CLOSURE EQUIVALENCY DEMONSTRATION Total</t>
  </si>
  <si>
    <t>004-CLEAN CLOSURE EQUIVALENCY DEMONSTRATION</t>
  </si>
  <si>
    <t>003-CONTINUOUS EMISSION MONITORING Total</t>
  </si>
  <si>
    <t>Sanford U5</t>
  </si>
  <si>
    <t>003-CONTINUOUS EMISSION MONITORING</t>
  </si>
  <si>
    <t>Sanford U4</t>
  </si>
  <si>
    <t>Martin U4</t>
  </si>
  <si>
    <t>Martin U3</t>
  </si>
  <si>
    <t>Manatee U3</t>
  </si>
  <si>
    <t>FtLauderdale U5</t>
  </si>
  <si>
    <t>FtLauderdale U4</t>
  </si>
  <si>
    <t>Turkey Pt U1</t>
  </si>
  <si>
    <t>002-LOW NOX BURNER TECHNOLOGY Total</t>
  </si>
  <si>
    <t>002-LOW NOX BURNER TECHNOLOGY</t>
  </si>
  <si>
    <t>Plant Balance December 2017</t>
  </si>
  <si>
    <t>Utility</t>
  </si>
  <si>
    <t>Unit</t>
  </si>
  <si>
    <t>Function</t>
  </si>
  <si>
    <t>Project</t>
  </si>
  <si>
    <t>Environmental Cost Recovery Clause</t>
  </si>
  <si>
    <t>Florida Power &amp; Light Company</t>
  </si>
  <si>
    <t>1. Over/(Under) Recovery for the Current Period (Form 42-2A, Line 5)</t>
  </si>
  <si>
    <t>2. Interest Provision (Form 42-2A, Line 6)</t>
  </si>
  <si>
    <t>3. Total</t>
  </si>
  <si>
    <r>
      <t>4. Actual/Estimated Over/(Under) Recovery for the Same Period</t>
    </r>
    <r>
      <rPr>
        <vertAlign val="superscript"/>
        <sz val="8"/>
        <rFont val="Arial"/>
        <family val="2"/>
      </rPr>
      <t xml:space="preserve"> (a)</t>
    </r>
  </si>
  <si>
    <t>5. Interest Provision</t>
  </si>
  <si>
    <t>6. 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</si>
  <si>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</si>
  <si>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</si>
  <si>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</si>
  <si>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</si>
  <si>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</si>
  <si>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</si>
  <si>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</si>
  <si>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</si>
  <si>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</si>
  <si>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</si>
  <si>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</si>
  <si>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</si>
  <si>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</si>
  <si>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</si>
  <si>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 ECRC Revenues (net of Revenue Taxes)</t>
  </si>
  <si>
    <t>2. True-up Provision</t>
  </si>
  <si>
    <t>3. ECRC Revenues Applicable to Period (Lines 1 + 2)</t>
  </si>
  <si>
    <t>4. Jurisdictional ECRC Costs</t>
  </si>
  <si>
    <t>c. Total  Jurisdictional ECRC Costs</t>
  </si>
  <si>
    <t>5. Over/(Under) Recovery  (Line 3 - Line 4c)</t>
  </si>
  <si>
    <t>6. Interest Provision  (Form 42-3A, Line 10)</t>
  </si>
  <si>
    <t>7. Prior Periods True-Up to be (Collected)/Refunded</t>
  </si>
  <si>
    <r>
      <t>a. Deferred True-Up (Form 42-1A, Line 7)</t>
    </r>
    <r>
      <rPr>
        <vertAlign val="superscript"/>
        <sz val="8"/>
        <rFont val="Arial"/>
        <family val="2"/>
      </rPr>
      <t xml:space="preserve"> (a)</t>
    </r>
  </si>
  <si>
    <t>8. True-Up Collected /(Refunded) (See Line 2)</t>
  </si>
  <si>
    <t>9. End of Period True-Up (Lines 5+6+7+7a+8)</t>
  </si>
  <si>
    <t>10. Adjustments to Period Total True-Up Including Interest</t>
  </si>
  <si>
    <t>11. End of Period Total Net True-Up (Lines 9+10)</t>
  </si>
  <si>
    <t>1. Beginning  True-Up Amount (Form 42-2A, Lines 7 + 7a + 10)</t>
  </si>
  <si>
    <t>3. Total of Beginning &amp; Ending True-Up (Lines 1 + 2)</t>
  </si>
  <si>
    <t>4. Average True-Up  Amount (Line 3 x 1/2)</t>
  </si>
  <si>
    <t>5. Interest Rate (First Day of Reporting Month)</t>
  </si>
  <si>
    <t>6. Interest Rate (First Day of Subsequent Month)</t>
  </si>
  <si>
    <t>7. Total of Beginning &amp; Ending Interest Rates (Lines 5 + 6)</t>
  </si>
  <si>
    <t>8. Average Interest Rate (Line 7 x 1/2)</t>
  </si>
  <si>
    <t>9. Monthly Average Interest Rate (Line 8 x 1/12)</t>
  </si>
  <si>
    <t>10. Interest Provision for the Month  (Line 4 x Line 9)</t>
  </si>
  <si>
    <t>VARIANCE REPORT OF O&amp;M ACTIVITES</t>
  </si>
  <si>
    <t xml:space="preserve"> O&amp;M Projects</t>
  </si>
  <si>
    <t>1 - Air Operating Permit Fees</t>
  </si>
  <si>
    <t>3a - Continuous Emission Monitoring Systems</t>
  </si>
  <si>
    <t>5a - Maintenance of Stationary Above Ground Fuel Storage Tanks</t>
  </si>
  <si>
    <t>8a - Oil Spill Clean-up/Response Equipment</t>
  </si>
  <si>
    <t>NA-Amortization of Gains on Sales of Emissions Allowances</t>
  </si>
  <si>
    <t>14 - NPDES Permit Fees</t>
  </si>
  <si>
    <t>17a - Disposal of Non-Containerized Liquid Waste</t>
  </si>
  <si>
    <t>19a - Substation Pollutant Discharge Prevention &amp; Removal - Distribution</t>
  </si>
  <si>
    <t>27 - Lowest Quality Water Source</t>
  </si>
  <si>
    <t>29 - SCR Consumables</t>
  </si>
  <si>
    <t>31 - Clean Air Interstate Rule (CAIR) Compliance</t>
  </si>
  <si>
    <t>47 - NPDES Permit Renewal Requirements</t>
  </si>
  <si>
    <t xml:space="preserve">48 - Industrial Boiler MACT </t>
  </si>
  <si>
    <t>50 - Steam Electric Effluent Guidelines Revised Rules</t>
  </si>
  <si>
    <t>51 - Gopher Tortoise Relocations</t>
  </si>
  <si>
    <t>52 - Numeric Nutrient Criteria Water Quality Standards in Florida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</si>
  <si>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The 12-Month Totals on Form 42-5A</t>
    </r>
  </si>
  <si>
    <r>
      <rPr>
        <vertAlign val="superscript"/>
        <sz val="8"/>
        <rFont val="Arial"/>
        <family val="2"/>
      </rPr>
      <t xml:space="preserve">(c) </t>
    </r>
    <r>
      <rPr>
        <sz val="8"/>
        <rFont val="Arial"/>
        <family val="2"/>
      </rPr>
      <t>Column (2) - Column (3)</t>
    </r>
  </si>
  <si>
    <r>
      <rPr>
        <vertAlign val="superscript"/>
        <sz val="8"/>
        <rFont val="Arial"/>
        <family val="2"/>
      </rPr>
      <t xml:space="preserve">(d) </t>
    </r>
    <r>
      <rPr>
        <sz val="8"/>
        <rFont val="Arial"/>
        <family val="2"/>
      </rPr>
      <t>Column (4) / Column (3)</t>
    </r>
  </si>
  <si>
    <t>2. Total of O&amp;M Activities</t>
  </si>
  <si>
    <t>3. Recoverable Costs Allocated to Energy</t>
  </si>
  <si>
    <t>4a. Recoverable Costs Allocated to CP Demand</t>
  </si>
  <si>
    <t>4b. Recoverable Costs Allocated to GCP Demand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</si>
  <si>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</si>
  <si>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</si>
  <si>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</si>
  <si>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</si>
  <si>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Method of Classification</t>
  </si>
  <si>
    <t>Energy</t>
  </si>
  <si>
    <t>CP Demand</t>
  </si>
  <si>
    <t>GCP Demand</t>
  </si>
  <si>
    <t>VARIANCE REPORT OF CAPITAL INVESTMENT PROJECTS - RECOVERABLE COSTS</t>
  </si>
  <si>
    <t>Capital Projects</t>
  </si>
  <si>
    <t>2 - Low NOX Burner Technology</t>
  </si>
  <si>
    <t>3 - Continuous Emission Monitoring Systems</t>
  </si>
  <si>
    <t>5 - Maintenance of Stationary Above Ground Fuel Storage Tanks</t>
  </si>
  <si>
    <t>7 - Relocate Turbine Lube Oil Underground Piping to Above Ground</t>
  </si>
  <si>
    <t>8 - Oil Spill Clean-up/Response Equipment</t>
  </si>
  <si>
    <t>       VARIANCE REPORT OF CAPITAL INVESTMENT PROJECTS - RECOVERABLE COSTS</t>
  </si>
  <si>
    <t>2. Total Investment Projects - Recoverable Costs</t>
  </si>
  <si>
    <t>4. Recoverable Costs Allocated to Demand</t>
  </si>
  <si>
    <t>8. Jurisdictional Demand Recoverable Costs</t>
  </si>
  <si>
    <t>9. Total Jurisdictional Recoverable Costs for Investment Projects</t>
  </si>
  <si>
    <t>CAPITAL INVESTMENT PROJECTS-RECOVERABLE COSTS</t>
  </si>
  <si>
    <t>Capital Investment Projects</t>
  </si>
  <si>
    <t>7. Net True-Up for the period Over/(Under)</t>
  </si>
  <si>
    <t>2. Ending True-Up Amount before Interest (Line 1 + Form 42-2A, Lines 5 + 8)</t>
  </si>
  <si>
    <t>19b - Substation Pollutant Discharge Prevention &amp; Removal - Transmission</t>
  </si>
  <si>
    <t>Note: Totals may not add due to rounding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</si>
  <si>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The 12-Month Totals on Form 42-7A</t>
    </r>
  </si>
  <si>
    <r>
      <t>5.  Total Return Component</t>
    </r>
    <r>
      <rPr>
        <vertAlign val="superscript"/>
        <sz val="10"/>
        <rFont val="Arial"/>
        <family val="2"/>
      </rPr>
      <t xml:space="preserve"> (e)</t>
    </r>
  </si>
  <si>
    <r>
      <t>7. Net Expense (Lines 6a+6b+6c)</t>
    </r>
    <r>
      <rPr>
        <vertAlign val="superscript"/>
        <sz val="10"/>
        <rFont val="Arial"/>
        <family val="2"/>
      </rPr>
      <t xml:space="preserve"> (f)</t>
    </r>
  </si>
  <si>
    <t>      JANUARY 2018 THROUGH DECEMBER 2018</t>
  </si>
  <si>
    <t>JANUARY 2018 THROUGH DECEMBER 2018</t>
  </si>
  <si>
    <t>  JANUARY 2018 THROUGH DECEMBER 2018</t>
  </si>
  <si>
    <t>2018 Annual Capital Depreciation Schedule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</si>
  <si>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</si>
  <si>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</si>
  <si>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</si>
  <si>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</si>
  <si>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</si>
  <si>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</si>
  <si>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</si>
  <si>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</si>
  <si>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</si>
  <si>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</si>
  <si>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</si>
  <si>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</si>
  <si>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r>
      <t>ECRC - 2018 Final True-Up</t>
    </r>
    <r>
      <rPr>
        <vertAlign val="superscript"/>
        <sz val="8"/>
        <rFont val="Arial"/>
        <family val="2"/>
      </rPr>
      <t xml:space="preserve"> (a)</t>
    </r>
  </si>
  <si>
    <r>
      <t>ECRC - 2018 Actual/Estimated</t>
    </r>
    <r>
      <rPr>
        <vertAlign val="superscript"/>
        <sz val="8"/>
        <rFont val="Arial"/>
        <family val="2"/>
      </rPr>
      <t xml:space="preserve"> (b)</t>
    </r>
  </si>
  <si>
    <t>55 - Solar Site Avian Monitoring and Reporting</t>
  </si>
  <si>
    <t>    JANUARY 2019 THROUGH DECEMBER 2019</t>
  </si>
  <si>
    <t>  O&amp;M ACTIVITIES</t>
  </si>
  <si>
    <t>2.  Total of O&amp;M Activities</t>
  </si>
  <si>
    <t>Recoverable Costs Allocated to Energy - Intermediate</t>
  </si>
  <si>
    <t>Recoverable Costs Allocated to Energy - Peaking</t>
  </si>
  <si>
    <t>4.  Recoverable Costs Jurisdictionalized on 12 CP Demand - Transmission</t>
  </si>
  <si>
    <t>Recoverable Costs Jurisdictionalized on 12 CP Demand - Production - Base</t>
  </si>
  <si>
    <t>Recoverable Costs Jurisdictionalized on 12 CP Demand - Production - Interm.</t>
  </si>
  <si>
    <t>Recoverable Costs Jurisdictionalized on 12 CP Demand - Production - Peaking</t>
  </si>
  <si>
    <t>Recoverable Costs Jurisdictionalized on 12 CP Demand - Production - Solar</t>
  </si>
  <si>
    <t>Recoverable Costs Jurisdictionalized on 12 CP Demand - Distribution</t>
  </si>
  <si>
    <t>5.  Recoverable Costs Jurisdictionalized on GCP Demand - Distribution</t>
  </si>
  <si>
    <t>6.  Retail Production Energy Jurisdictional Factor - Base</t>
  </si>
  <si>
    <t>Retail Production Energy Jurisdictional Factor - Intermediate</t>
  </si>
  <si>
    <t>Retail Production Energy Jurisdictional Factor - Peaking</t>
  </si>
  <si>
    <t>7.  Retail Distribution Demand Jurisdictional Factor</t>
  </si>
  <si>
    <t>Retail Transmission Demand Jurisdictional Factor</t>
  </si>
  <si>
    <t>Retail Production Demand Jurisdictional Factor - Base</t>
  </si>
  <si>
    <t>Retail Production Demand Jurisdictional Factor - Intermediate</t>
  </si>
  <si>
    <t>Retail Production Demand Jurisdictional Factor - Peaking</t>
  </si>
  <si>
    <t>Retail Production Demand Jurisdictional Factor - Solar</t>
  </si>
  <si>
    <t>Jurisdictional Recoverable Costs - Production - Base</t>
  </si>
  <si>
    <t>Jurisdictional Recoverable Costs - Production - Intermediate</t>
  </si>
  <si>
    <t>Jurisdictional Recoverable Costs - Production - Peaking</t>
  </si>
  <si>
    <t>Jurisdictional Recoverable Costs - Production - Solar</t>
  </si>
  <si>
    <t>Jurisdictional Recoverable Costs - Distribution</t>
  </si>
  <si>
    <t>JANUARY 2018 THROUGH DECEMBER 2018</t>
  </si>
  <si>
    <t xml:space="preserve"> O&amp;M Project</t>
  </si>
  <si>
    <t xml:space="preserve"> Strata</t>
  </si>
  <si>
    <t>Monthly Data</t>
  </si>
  <si>
    <t>Jurisdictionalization</t>
  </si>
  <si>
    <t>Twelve Month Total</t>
  </si>
  <si>
    <t>Jurisdictional Factor</t>
  </si>
  <si>
    <t>Juris Twelve Month Amount</t>
  </si>
  <si>
    <t>Base</t>
  </si>
  <si>
    <t>Intermediate</t>
  </si>
  <si>
    <t>Peaking</t>
  </si>
  <si>
    <t>Distribution</t>
  </si>
  <si>
    <t>Transmission</t>
  </si>
  <si>
    <t>Solar</t>
  </si>
  <si>
    <t>O&amp;M Projects</t>
  </si>
  <si>
    <t>55 - Solar Site Avian Monitoring and Reporting Project</t>
  </si>
  <si>
    <t xml:space="preserve">8.  Jurisdictional Recoverable Costs- Transmission </t>
  </si>
  <si>
    <t>2. Total of Capital Investment Projects</t>
  </si>
  <si>
    <t>3. Recoverable Costs Jurisdictionalized on Energy - Base</t>
  </si>
  <si>
    <t>Recoverable Costs Jurisdictionalized on Energy - Intermediate</t>
  </si>
  <si>
    <t>Recoverable Costs Jurisdictionalized on Energy - Peaking</t>
  </si>
  <si>
    <t>4. Recoverable Costs Jurisdictionalized on 12 CP Demand - Transmission</t>
  </si>
  <si>
    <t>Recoverable Costs Jurisdicitionalized on 12 CP Demand - General</t>
  </si>
  <si>
    <t>Recoverable Costs Jurisdictionalized on 12 CP Demand  - Distribution</t>
  </si>
  <si>
    <t>5.  Retail Production Energy Jurisdictional Factor - Base</t>
  </si>
  <si>
    <t>6.  Retail Transmission Demand Jurisdictional Factor</t>
  </si>
  <si>
    <t>Retail Production Demand Jurisdictional Factor  - General</t>
  </si>
  <si>
    <t>Retail Distribution Demand Jurisdictional Factor</t>
  </si>
  <si>
    <t>8.  Total Jurisdictional Recoverable Costs for Capital Investment Activities</t>
  </si>
  <si>
    <t>3.  Recoverable Costs Allocated to Energy - Base</t>
  </si>
  <si>
    <t>Capital Project</t>
  </si>
  <si>
    <t>Strata</t>
  </si>
  <si>
    <t>03 - Continuous Emission Monitoring Systems</t>
  </si>
  <si>
    <t>05 - Maintenance of Stationary Above Ground Fuel Storage Tanks</t>
  </si>
  <si>
    <t>General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</si>
  <si>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Each project's Total Recoverable Costs on Form 42-8A, Line 9.</t>
    </r>
  </si>
  <si>
    <t>b. Capital Investment Projects (Form 42-7A, Line 8)</t>
  </si>
  <si>
    <t>DEPR RATE</t>
  </si>
  <si>
    <t>Plant Balance December 2018</t>
  </si>
  <si>
    <t>Grand Total</t>
  </si>
  <si>
    <t>1. Investments</t>
  </si>
  <si>
    <t>a. Expenditures/Additions</t>
  </si>
  <si>
    <t>b. Clearings to Plant</t>
  </si>
  <si>
    <t>c. Retirements</t>
  </si>
  <si>
    <t>d. Other (a)</t>
  </si>
  <si>
    <t>2. Plant-In-Service/Depreciation Base (b)</t>
  </si>
  <si>
    <t>3a. Less: Accumulated Depreciation</t>
  </si>
  <si>
    <t>3b. Less: Capital Recovery Unamortized Balance</t>
  </si>
  <si>
    <t>4. CWIP Non-Interest Bearing</t>
  </si>
  <si>
    <t>6. Average Net Investment</t>
  </si>
  <si>
    <t>a. Equity Component grossed up for taxes (c)(h)</t>
  </si>
  <si>
    <t>b. Debt Component (Line 6 x debt rate x 1/12) (d)(h)</t>
  </si>
  <si>
    <t>a. Depreciation (e)</t>
  </si>
  <si>
    <t>b. Amortization (f)</t>
  </si>
  <si>
    <t>c. Dismantlement (g)</t>
  </si>
  <si>
    <t>d. Property Expenses</t>
  </si>
  <si>
    <t>e. Other</t>
  </si>
  <si>
    <t>9. Total System Recoverable Costs (Lines 7 &amp; 8)</t>
  </si>
  <si>
    <t>a. O&amp;M Activities (Form 42-5A - 2, Line 9)</t>
  </si>
  <si>
    <t>CAPITAL STRUCTURE AND COST RATES PER
MAY 2018 EARNINGS SURVEILLANCE REPORT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</si>
  <si>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 xml:space="preserve">Approved in Order No. PSC-2018-0594-FOF-EI issued on December 20, 2018		</t>
    </r>
  </si>
  <si>
    <r>
      <rPr>
        <vertAlign val="superscript"/>
        <sz val="8"/>
        <rFont val="Arial"/>
        <family val="2"/>
      </rPr>
      <t xml:space="preserve">(b) </t>
    </r>
    <r>
      <rPr>
        <sz val="8"/>
        <rFont val="Arial"/>
        <family val="2"/>
      </rPr>
      <t>The approved projected amount in accordance with FPSC Order No. PSC-2018-0594-FOF-EI</t>
    </r>
  </si>
  <si>
    <t>(15)</t>
  </si>
  <si>
    <t xml:space="preserve">            JANUARY 2018 THROUGH DECEMBER 2018</t>
  </si>
  <si>
    <t>Recoverable Costs Jurisdictionalized on 12 CP Demand - Production - Intermediate</t>
  </si>
  <si>
    <t>0.0%</t>
  </si>
  <si>
    <t>Recoverable Costs Allocated to Energy - Solar</t>
  </si>
  <si>
    <t>Retail Production Energy Jurisdictional Factor - Solar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</si>
  <si>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From FPL's 2017 Revised Final True-up filed on July 25, 2018</t>
    </r>
  </si>
  <si>
    <t xml:space="preserve">   and approved by the PSC in decision PSC-2018-0594-FOF-EI.</t>
  </si>
  <si>
    <t>N/A</t>
  </si>
  <si>
    <t>7  .Jurisdictional Energy Recoverable Costs - Transmission</t>
  </si>
  <si>
    <t>Jurisdictional Energy Recoverable Costs - Production - Base</t>
  </si>
  <si>
    <t>Jurisdictional Energy Recoverable Costs - Production - Intermediate</t>
  </si>
  <si>
    <t>Jurisdictional Energy Recoverable Costs - Production - Peaking</t>
  </si>
  <si>
    <t>Jurisdictional Energy Recoverable Costs - Production - Solar</t>
  </si>
  <si>
    <t>Jurisdictional Energy Recoverable Costs - General</t>
  </si>
  <si>
    <t>Jurisdictional Energy Recoverable Costs - Distribution</t>
  </si>
  <si>
    <t>RAD - ECRC - 42 - 7A - 2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</si>
  <si>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>Applicable to reserve salvage and removal cost</t>
    </r>
  </si>
  <si>
    <r>
      <rPr>
        <vertAlign val="superscript"/>
        <sz val="8"/>
        <color indexed="8"/>
        <rFont val="Arial"/>
        <family val="2"/>
      </rPr>
      <t xml:space="preserve">(c) </t>
    </r>
    <r>
      <rPr>
        <sz val="8"/>
        <color indexed="8"/>
        <rFont val="Arial"/>
        <family val="2"/>
      </rPr>
      <t xml:space="preserve">The Gross-up factor for taxes is 1/0.74655, which reflects the Federal Income Tax Rate of 21%. The Equity Component for the Jan. – Jun. 2018 period is 4.8251%, based on May 2017 </t>
    </r>
  </si>
  <si>
    <t xml:space="preserve">  Earning Surveillance Report and reflects a 10.55% return on equity, and the Equity Component for the Jul. – Dec. 2018 period is 4.7156% based on the May 2018 Earning Surveillance Report and reflects a 10.55% return on equity.</t>
  </si>
  <si>
    <r>
      <rPr>
        <vertAlign val="superscript"/>
        <sz val="8"/>
        <color indexed="8"/>
        <rFont val="Arial"/>
        <family val="2"/>
      </rPr>
      <t xml:space="preserve">(d) </t>
    </r>
    <r>
      <rPr>
        <sz val="8"/>
        <color indexed="8"/>
        <rFont val="Arial"/>
        <family val="2"/>
      </rPr>
      <t>The Debt Component for the Jan. – Jun. 2018 period is 1.3413% is based on the May 2017 Earning Surveillance Report and the Debt Component for</t>
    </r>
  </si>
  <si>
    <t xml:space="preserve">     the Jul. – Dec. 2018 period is 1.3297% based on the May 2018 Earning Surveillance Report.</t>
  </si>
  <si>
    <r>
      <rPr>
        <vertAlign val="superscript"/>
        <sz val="8"/>
        <color indexed="8"/>
        <rFont val="Arial"/>
        <family val="2"/>
      </rPr>
      <t xml:space="preserve">(g) </t>
    </r>
    <r>
      <rPr>
        <sz val="8"/>
        <color indexed="8"/>
        <rFont val="Arial"/>
        <family val="2"/>
      </rPr>
      <t>Dismantlement only applies to Solar projects - DeSoto (37), NASA (38) &amp; Martin (39).</t>
    </r>
  </si>
  <si>
    <r>
      <rPr>
        <vertAlign val="superscript"/>
        <sz val="8"/>
        <color indexed="8"/>
        <rFont val="Arial"/>
        <family val="2"/>
      </rPr>
      <t xml:space="preserve">(h) </t>
    </r>
    <r>
      <rPr>
        <sz val="8"/>
        <color indexed="8"/>
        <rFont val="Arial"/>
        <family val="2"/>
      </rPr>
      <t xml:space="preserve">For solar projects the return on investment calculation is comprised of two parts:      </t>
    </r>
  </si>
  <si>
    <t xml:space="preserve">     Return on the Average Net Investment: See footnotes (b) and (c).</t>
  </si>
  <si>
    <t xml:space="preserve">     Return on the Average Unamortized ITC Balance:</t>
  </si>
  <si>
    <t xml:space="preserve">     Equity Component:  Gross-up factor for taxes  is 1/0.74655, which reflects the Federal Income Tax Rate of 21%; the Equity Component for the Jan. – Jun. 2018 period of 6.557% based on the May 2017 Earning Surveillance Report </t>
  </si>
  <si>
    <t xml:space="preserve">          and reflects a 10.55% return on equity, and the Equity Component for the Jul. – Dec. 2018 period of 6.480% based on the May 2018 Earning Surveillance Report reflects a 10.55% return on equity.</t>
  </si>
  <si>
    <t xml:space="preserve">          Debt Component:  the Debt Component for the Jan. – Jun. 2018 period of 1.716% based on the May 2017 Earning Surveillance Report and the Debt Component for the</t>
  </si>
  <si>
    <t xml:space="preserve">          Jul. – Dec. 2018 period of 1.670% based on the May 2018 Earning Surveillance Report.</t>
  </si>
  <si>
    <r>
      <rPr>
        <vertAlign val="superscript"/>
        <sz val="8"/>
        <rFont val="Arial"/>
        <family val="2"/>
      </rPr>
      <t xml:space="preserve">(a) </t>
    </r>
    <r>
      <rPr>
        <sz val="8"/>
        <rFont val="Arial"/>
        <family val="2"/>
      </rPr>
      <t xml:space="preserve">The Gross-up factor for taxes is 1/0.74655, which reflects the Federal Income Tax Rate of 21%. The Equity Component for the Jan. – Jun. 2018 period is 4.8251%, based on May 2017 </t>
    </r>
  </si>
  <si>
    <r>
      <rPr>
        <vertAlign val="superscript"/>
        <sz val="8"/>
        <color indexed="8"/>
        <rFont val="Arial"/>
        <family val="2"/>
      </rPr>
      <t xml:space="preserve">(b) </t>
    </r>
    <r>
      <rPr>
        <sz val="8"/>
        <color indexed="8"/>
        <rFont val="Arial"/>
        <family val="2"/>
      </rPr>
      <t>The Debt Component for the Jan. – Jun. 2018 period is 1.3413% is based on the May 2017 Earning Surveillance Report and the Debt Component for</t>
    </r>
  </si>
  <si>
    <r>
      <rPr>
        <vertAlign val="superscript"/>
        <sz val="8"/>
        <rFont val="Arial"/>
        <family val="2"/>
      </rPr>
      <t xml:space="preserve">(c) </t>
    </r>
    <r>
      <rPr>
        <sz val="8"/>
        <rFont val="Arial"/>
        <family val="2"/>
      </rPr>
      <t>Line 8a times Line 9</t>
    </r>
  </si>
  <si>
    <r>
      <rPr>
        <vertAlign val="superscript"/>
        <sz val="8"/>
        <rFont val="Arial"/>
        <family val="2"/>
      </rPr>
      <t xml:space="preserve">(d) </t>
    </r>
    <r>
      <rPr>
        <sz val="8"/>
        <rFont val="Arial"/>
        <family val="2"/>
      </rPr>
      <t>Line 8b times Line 10</t>
    </r>
  </si>
  <si>
    <r>
      <rPr>
        <vertAlign val="superscript"/>
        <sz val="8"/>
        <rFont val="Arial"/>
        <family val="2"/>
      </rPr>
      <t xml:space="preserve">(e) </t>
    </r>
    <r>
      <rPr>
        <sz val="8"/>
        <rFont val="Arial"/>
        <family val="2"/>
      </rPr>
      <t>Line 5 is reported on Capital Schedule</t>
    </r>
  </si>
  <si>
    <r>
      <rPr>
        <vertAlign val="superscript"/>
        <sz val="8"/>
        <rFont val="Arial"/>
        <family val="2"/>
      </rPr>
      <t xml:space="preserve">(f) </t>
    </r>
    <r>
      <rPr>
        <sz val="8"/>
        <rFont val="Arial"/>
        <family val="2"/>
      </rPr>
      <t>Line 7 is reported on O&amp;M Schedule</t>
    </r>
  </si>
  <si>
    <t>(b) Applicable beginning of period and end of period depreciable base by production plant name(s), unit(s), or plant account(s).  See Form 42-8A, pages 64-67.</t>
  </si>
  <si>
    <t>(e) Applicable depreciation rate or rates.  See Form 42-8A, pages 64-67.</t>
  </si>
  <si>
    <t>(f) Applicable amortization period(s).  See Form 42-8A, pages 64-67.</t>
  </si>
  <si>
    <r>
      <t>Dif. ECRC - 2018 Final True-up - Actual/Estimated</t>
    </r>
    <r>
      <rPr>
        <vertAlign val="superscript"/>
        <sz val="8"/>
        <rFont val="Arial"/>
        <family val="2"/>
      </rPr>
      <t xml:space="preserve"> (c)</t>
    </r>
  </si>
  <si>
    <r>
      <t>% Dif. ECRC - 2018 Final True-up - Actual/Estimated</t>
    </r>
    <r>
      <rPr>
        <vertAlign val="superscript"/>
        <sz val="8"/>
        <rFont val="Arial"/>
        <family val="2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</si>
</sst>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%"/>
    <numFmt numFmtId="166" formatCode="_(* #,##0.0000000000000000000000_);_(* \(#,##0.0000000000000000000000\);_(* &quot;-&quot;??_);_(@_)"/>
    <numFmt numFmtId="167" formatCode="_(* #,##0.00000000000000000_);_(* \(#,##0.00000000000000000\);_(* &quot;-&quot;??_);_(@_)"/>
    <numFmt numFmtId="168" formatCode="_(* #,##0.00000000000000_);_(* \(#,##0.00000000000000\);_(* &quot;-&quot;??_);_(@_)"/>
    <numFmt numFmtId="169" formatCode="0.0000%"/>
    <numFmt numFmtId="170" formatCode="_(* #,##0.000000000000_);_(* \(#,##0.000000000000\);_(* &quot;-&quot;??_);_(@_)"/>
    <numFmt numFmtId="171" formatCode="#,##0.0_);\(#,##0.0\)"/>
    <numFmt numFmtId="172" formatCode="#,##0;\(#,##0\)"/>
    <numFmt numFmtId="173" formatCode="0.000000"/>
    <numFmt numFmtId="174" formatCode="0.0%"/>
    <numFmt numFmtId="175" formatCode="#,##0.000_);\(#,##0.000\)"/>
    <numFmt numFmtId="176" formatCode=";;;"/>
    <numFmt numFmtId="177" formatCode="&quot;$&quot;#,##0.00;[Red]\-&quot;$&quot;#,##0.00"/>
    <numFmt numFmtId="178" formatCode="0.0_)\%;\(0.0\)\%;0.0_)\%;@_)_%"/>
    <numFmt numFmtId="179" formatCode="_(* 0.0\%;_(* \(0.0\)\%;0.0\%;@\ \ "/>
    <numFmt numFmtId="180" formatCode="0.0\%;\(0.0\)\%;@\ \ "/>
    <numFmt numFmtId="181" formatCode="0.0\%;\(0.0\)\%;0.0\ \)\%;@\ \ "/>
    <numFmt numFmtId="182" formatCode="#,##0.0_)_%;\(#,##0.0\)_%;0.0_)_%;@_)_%"/>
    <numFmt numFmtId="183" formatCode="_(* #,##0.0\ \ \ \ ;_(* \(#,##0.0\)\ \ \ ;@\ \ "/>
    <numFmt numFmtId="184" formatCode="#,##0.0\ \ \ ;\(#,##0.0\)\ \ ;@\ \ "/>
    <numFmt numFmtId="185" formatCode="#,##0.0\ \ \ _x;\(#,##0.0\)\ \ _x;@\ \ _x"/>
    <numFmt numFmtId="186" formatCode="&quot;$&quot;#,##0.0_);[Red]\(&quot;$&quot;#,##0.0\)"/>
    <numFmt numFmtId="187" formatCode="&quot;$&quot;\ \ #,##0_);[Red]\(&quot;$&quot;\ \ #,##0\)"/>
    <numFmt numFmtId="188" formatCode="&quot;\&quot;#,##0;[Red]&quot;\&quot;\-#,##0"/>
    <numFmt numFmtId="189" formatCode="#,##0.0_)\x;\(#,##0.0\)\x"/>
    <numFmt numFmtId="190" formatCode="#,##0_);[Red]\(#,##0\);\-"/>
    <numFmt numFmtId="191" formatCode="#,##0.00000___;"/>
    <numFmt numFmtId="192" formatCode="mm/dd/yy"/>
    <numFmt numFmtId="193" formatCode="&quot;$&quot;#,##0.00;\-&quot;$&quot;#,##0.00"/>
    <numFmt numFmtId="194" formatCode="0.0_%;\(0.0\)%;\ \-\ \ \ "/>
    <numFmt numFmtId="195" formatCode="#,###.000000_);\(#,##0.000000\);\ \-\ _ "/>
    <numFmt numFmtId="196" formatCode="&quot;$&quot;\ \ #,##0.0_);[Red]\(&quot;$&quot;\ \ #,##0.0\)"/>
    <numFmt numFmtId="197" formatCode="&quot;$&quot;\ \ #,##0.00_);[Red]\(&quot;$&quot;\ \ #,##0.00\)"/>
    <numFmt numFmtId="198" formatCode="#,##0_);\(#,##0\);_ \-\ \ "/>
    <numFmt numFmtId="199" formatCode="&quot;$&quot;#,##0;[Red]\-&quot;$&quot;#,##0"/>
    <numFmt numFmtId="200" formatCode="#,##0___);\(#,##0\);___-\ \ "/>
    <numFmt numFmtId="201" formatCode="_([$€-2]* #,##0.00_);_([$€-2]* \(#,##0.00\);_([$€-2]* &quot;-&quot;??_)"/>
    <numFmt numFmtId="202" formatCode="#,##0_);\(#,##0\);#,##0_);@_)"/>
    <numFmt numFmtId="203" formatCode="#,##0.0_);\(#,##0.0\);#,##0.0_);@_)"/>
    <numFmt numFmtId="204" formatCode="&quot;$&quot;_(#,##0.00_);&quot;$&quot;\(#,##0.00\)"/>
    <numFmt numFmtId="205" formatCode="[$£-809]_(#,##0_);[$£-809]\(#,##0\);[$£-809]_(0_);@_)"/>
    <numFmt numFmtId="206" formatCode="&quot;$&quot;_(#,##0.00_);&quot;$&quot;\(#,##0.00\);&quot;$&quot;_(0.00_);@_)"/>
    <numFmt numFmtId="207" formatCode="&quot;$&quot;_(#,##0_);&quot;$&quot;\(#,##0\);&quot;$&quot;_(0_);@_)"/>
    <numFmt numFmtId="208" formatCode="&quot;SFr.&quot;_(#,##0.00_);&quot;SFr.&quot;\(#,##0.00\)"/>
    <numFmt numFmtId="209" formatCode="0.0"/>
    <numFmt numFmtId="210" formatCode="#,##0.00_);\(#,##0.00\);0.00_);@_)"/>
    <numFmt numFmtId="211" formatCode="#,##0_);\(#,##0\);0_);@_)"/>
    <numFmt numFmtId="212" formatCode="\€_(#,##0.00_);\€\(#,##0.00\);\€_(0.00_);@_)"/>
    <numFmt numFmtId="213" formatCode="&quot;$&quot;_(#,##0.0_);&quot;$&quot;\(#,##0.0\)"/>
    <numFmt numFmtId="214" formatCode="&quot;£&quot;_(#,##0_);&quot;£&quot;\(#,##0\)"/>
    <numFmt numFmtId="215" formatCode="#,##0_)&quot;months&quot;;\(#,##0\)&quot;months&quot;"/>
    <numFmt numFmtId="216" formatCode="#,##0_)\x;\(#,##0\)\x;0_)\x;@_)_x"/>
    <numFmt numFmtId="217" formatCode="#,##0.0\ \x;\(#,##0.0\)\x;@\ \ \x"/>
    <numFmt numFmtId="218" formatCode="#,##0.0_)\x;\(#,##0.0\)\x;0.0_)\x;@_)_x"/>
    <numFmt numFmtId="219" formatCode="#,##0.0_)\x;\(#,##0.0\)\x;@_)_x"/>
    <numFmt numFmtId="220" formatCode="0.E+00"/>
    <numFmt numFmtId="221" formatCode="#,##0&quot;x&quot;_);\(#,##0&quot;x&quot;\)"/>
    <numFmt numFmtId="222" formatCode="#,##0.0_)_x;\(#,##0.0\)_x"/>
    <numFmt numFmtId="223" formatCode="#,##0_)_x;\(#,##0\)_x;0_)_x;@_)_x"/>
    <numFmt numFmtId="224" formatCode="#,##0.0_)_x;\(#,##0.0\)_x;@_)_x"/>
    <numFmt numFmtId="225" formatCode="#,##0.0_)_x;\(#,##0.0\)_x;0.0_)_x;@_)_x"/>
    <numFmt numFmtId="226" formatCode="#,##0.0_)_x;\(#,##0.0\)_x;* @_)_x"/>
    <numFmt numFmtId="227" formatCode="0.0.E+00"/>
    <numFmt numFmtId="228" formatCode="&quot;$&quot;#,##0.0_%_);\(&quot;$&quot;#,##0.0\)_%;&quot;$&quot;#,##0.0_%_);@_%_)"/>
    <numFmt numFmtId="229" formatCode="0.0_)\%;\(0.0\)\%"/>
    <numFmt numFmtId="230" formatCode="&quot;$&quot;#,##0.0_);\(&quot;$&quot;#,##0.0\)"/>
    <numFmt numFmtId="231" formatCode="#,##0.0_)_%;\(#,##0.0\)_%"/>
    <numFmt numFmtId="232" formatCode="yyyy"/>
    <numFmt numFmtId="233" formatCode="&quot;$&quot;#,##0.00_%_);\(&quot;$&quot;#,##0.00\)_%;**;@_%_)"/>
    <numFmt numFmtId="234" formatCode="#,##0.0&quot;x&quot;_);\(#,##0.0&quot;x&quot;\)"/>
    <numFmt numFmtId="235" formatCode="#,##0_)&quot;years&quot;;\(#,##0\)&quot;years&quot;"/>
    <numFmt numFmtId="236" formatCode="_(* #,##0.00_)&quot;/MWh&quot;;_(* \(#,##0.00\)&quot;/MWh&quot;;_(* &quot;-&quot;??_);_(@_)"/>
    <numFmt numFmtId="237" formatCode="&quot;$&quot;#,##0.00_%_);\(&quot;$&quot;#,##0.00\)_%;&quot;$&quot;#,##0.00_%_);@_%_)"/>
    <numFmt numFmtId="238" formatCode="#,##0.0000_%_);\(#,##0.0000\)_%;#,##0.0000_%_);@_%_)"/>
    <numFmt numFmtId="239" formatCode="#,##0.0\x"/>
    <numFmt numFmtId="240" formatCode="0.0%;\(0.0%\)"/>
    <numFmt numFmtId="241" formatCode="_(* #,##0.0_);_(* \(#,##0.0\);_(* &quot;-&quot;??_);_(@_)"/>
    <numFmt numFmtId="242" formatCode="#,##0.0"/>
    <numFmt numFmtId="243" formatCode="_(* #,##0.000_);_(* \(#,##0.000\);_(* &quot;-&quot;??_);_(@_)"/>
    <numFmt numFmtId="244" formatCode="[$-409]mmm\-yy;@"/>
    <numFmt numFmtId="245" formatCode="_(&quot;$&quot;* #,##0.0_);_(&quot;$&quot;* \(#,##0.0\);_(&quot;$&quot;* &quot;-&quot;??_);_(@_)"/>
    <numFmt numFmtId="246" formatCode="\+\ #,##0.0_);\-\ #,##0.0_);&quot;—&quot;_);@_)"/>
    <numFmt numFmtId="247" formatCode="_(* #,##0.0_);_(* \(#,##0.0\);_(* &quot;-&quot;?_);_(@_)"/>
    <numFmt numFmtId="248" formatCode="0;[Red]0"/>
    <numFmt numFmtId="249" formatCode="d\.m\.yy"/>
    <numFmt numFmtId="250" formatCode="_(* #,##0.0_);_(* \(#,##0.0\);_(* &quot;-&quot;????_);_(@_)"/>
    <numFmt numFmtId="251" formatCode="0.000"/>
    <numFmt numFmtId="252" formatCode="#,##0.0_);[Red]\(#,##0.0\)"/>
    <numFmt numFmtId="253" formatCode="\$0.00&quot;   &quot;_);&quot;($&quot;0.00&quot;)   &quot;"/>
    <numFmt numFmtId="254" formatCode="0.0;\(0.0\)"/>
    <numFmt numFmtId="255" formatCode="&quot;$&quot;\ \ \ #,##0;&quot;$&quot;\ \ \(#,##0\)"/>
    <numFmt numFmtId="256" formatCode="[Blue]#,##0.000_);[Blue]\(#,##0.000\)"/>
    <numFmt numFmtId="257" formatCode="[Blue]\$#,##0.000_);[Blue]&quot;($&quot;#,##0.000\)"/>
    <numFmt numFmtId="258" formatCode="0.0\x;\(0.0\x\)"/>
    <numFmt numFmtId="259" formatCode="&quot;£&quot;#,##0_);[Red]\(&quot;£&quot;#,##0\)"/>
    <numFmt numFmtId="260" formatCode="#,##0.00&quot; $&quot;;\-#,##0.00&quot; $&quot;"/>
    <numFmt numFmtId="261" formatCode="0.00;[Red]0.00"/>
    <numFmt numFmtId="262" formatCode="#,##0.00&quot; F&quot;_);\(#,##0.00&quot; F&quot;\)"/>
    <numFmt numFmtId="263" formatCode="_(* #,##0.00000_);_(* \(#,##0.00000\);_(* &quot;-&quot;??_);_(@_)"/>
    <numFmt numFmtId="264" formatCode="_(* #,##0_);_(* \(#,##0\);_(* &quot;-      &quot;_);_(@_)"/>
    <numFmt numFmtId="265" formatCode="###0.0;\(###0.0\)"/>
    <numFmt numFmtId="266" formatCode="&quot;$&quot;#,##0.00&quot;(l)&quot;_);\(&quot;$&quot;#,##0.00&quot;(l)&quot;\)"/>
    <numFmt numFmtId="267" formatCode="0.000_)"/>
    <numFmt numFmtId="268" formatCode="_-* #,##0\ _D_M_-;\-* #,##0\ _D_M_-;_-* &quot;-&quot;\ _D_M_-;_-@_-"/>
    <numFmt numFmtId="269" formatCode="[Blue]0%"/>
    <numFmt numFmtId="270" formatCode="_(* #,##0.00_);_(* \(#,##0.00\);_(* &quot;-&quot;_);_(@_)"/>
    <numFmt numFmtId="271" formatCode="0.0000"/>
    <numFmt numFmtId="272" formatCode="_-* #,##0.00\ _D_M_-;\-* #,##0.00\ _D_M_-;_-* &quot;-&quot;??\ _D_M_-;_-@_-"/>
    <numFmt numFmtId="273" formatCode="_(\ #,##0_);_(\ \(#,##0\);_(* &quot;-&quot;??_);_(@_)"/>
    <numFmt numFmtId="274" formatCode="#,##0,_);\(#,##0,\)"/>
    <numFmt numFmtId="275" formatCode="&quot;$&quot;#,##0,_);[Red]\(&quot;$&quot;#,##0,\)"/>
    <numFmt numFmtId="276" formatCode="&quot;$&quot;#,##0.0;\(&quot;$&quot;#,##0.0\);&quot;$&quot;#,##0.0"/>
    <numFmt numFmtId="277" formatCode="&quot;$&quot;#,##0.000_);\(&quot;$&quot;#,##0.000\)"/>
    <numFmt numFmtId="278" formatCode="#,##0.00000_);\(#,##0.00000\)"/>
    <numFmt numFmtId="279" formatCode="&quot;$&quot;#,##0\ ;\(&quot;$&quot;#,##0\)"/>
    <numFmt numFmtId="280" formatCode="_(* #,##0_);_(* \(#,##0\);_(* &quot;-&quot;??_);_(@_)"/>
    <numFmt numFmtId="281" formatCode="#,##0_ ;[Red]\(#,##0\)"/>
    <numFmt numFmtId="282" formatCode="d\-mmm\-yy_)"/>
    <numFmt numFmtId="283" formatCode="m/d/yy_)"/>
    <numFmt numFmtId="284" formatCode="m/yy_)"/>
    <numFmt numFmtId="285" formatCode="mmm\-d\-yyyy"/>
    <numFmt numFmtId="286" formatCode="mmm\-yy_)"/>
    <numFmt numFmtId="287" formatCode="mmm\-yyyy"/>
    <numFmt numFmtId="288" formatCode="yyyy_)"/>
    <numFmt numFmtId="289" formatCode="&quot;$&quot;#,##0"/>
    <numFmt numFmtId="290" formatCode="_-* #,##0_-;\-* #,##0_-;_-* &quot;-&quot;_-;_-@_-"/>
    <numFmt numFmtId="291" formatCode="_-* #,##0.00_-;\-* #,##0.00_-;_-* &quot;-&quot;??_-;_-@_-"/>
    <numFmt numFmtId="292" formatCode="#,##0.0000_);\(#,##0.0000\)"/>
    <numFmt numFmtId="293" formatCode="0.0\x"/>
    <numFmt numFmtId="294" formatCode="#,##0.000"/>
    <numFmt numFmtId="295" formatCode="#,##0,_);[Red]\(#,##0,\)"/>
    <numFmt numFmtId="296" formatCode="###0_);\(###0\)"/>
    <numFmt numFmtId="297" formatCode="\«#,##0;_(* #,##0;_(* &quot;-&quot;??_);_(@_)"/>
    <numFmt numFmtId="298" formatCode="mm/dd/yy;@"/>
    <numFmt numFmtId="299" formatCode="_(&quot;$&quot;* #,##0_);_(&quot;$&quot;* \(#,##0\);_(&quot;$&quot;* &quot;-&quot;??_);_(@_)"/>
    <numFmt numFmtId="300" formatCode="0.00%;\(0.00%\)"/>
    <numFmt numFmtId="301" formatCode="[Blue]0.0%"/>
    <numFmt numFmtId="302" formatCode="&quot;$&quot;#,##0.00"/>
    <numFmt numFmtId="303" formatCode="#,##0\x_);\(#,##0\x\)"/>
    <numFmt numFmtId="304" formatCode="#,##0%_);\(#,##0%\)"/>
    <numFmt numFmtId="305" formatCode="_(&quot;R$ &quot;* #,##0.00_);_(&quot;R$ &quot;* \(#,##0.00\);_(&quot;R$ &quot;* &quot;-&quot;??_);_(@_)"/>
    <numFmt numFmtId="306" formatCode="_(* #,##0.000000000000000000000000_);_(* \(#,##0.000000000000000000000000\);_(* &quot;-&quot;??_);_(@_)"/>
    <numFmt numFmtId="307" formatCode="_(* #,##0.0\x_);_(* \(#,##0.0\x\);_(* &quot;-&quot;??_);_(@_)"/>
    <numFmt numFmtId="308" formatCode="&quot;$&quot;#,##0.0"/>
    <numFmt numFmtId="309" formatCode="0.00_);\(0.00\);0.00_);@_)"/>
    <numFmt numFmtId="310" formatCode="#,##0.0\x_);\(#,##0.0\x\);#,##0.0\x_);@_)"/>
    <numFmt numFmtId="311" formatCode="0.0;[Red]0.0"/>
    <numFmt numFmtId="312" formatCode="0.0000%;\ \(0.0000%\)"/>
    <numFmt numFmtId="313" formatCode="#,##0.0_);[Red]\(#,##0.0\);&quot;N/A &quot;"/>
    <numFmt numFmtId="314" formatCode="#,##0.0\x_);\(#,##0.0\x\);&quot;-x&quot;_);@_)"/>
    <numFmt numFmtId="315" formatCode="_-&quot;£&quot;* #,##0.00_-;\-&quot;£&quot;* #,##0.00_-;_-&quot;£&quot;* &quot;-&quot;??_-;_-@_-"/>
    <numFmt numFmtId="316" formatCode="0.00_)"/>
    <numFmt numFmtId="317" formatCode="#,##0.000_);[Red]\(#,##0.000\)"/>
    <numFmt numFmtId="318" formatCode="0_);\(0\)"/>
    <numFmt numFmtId="319" formatCode="#,##0.0_)\ \ ;[Red]\(#,##0.0\)\ \ "/>
    <numFmt numFmtId="320" formatCode="0.00_);\(0.00\)"/>
    <numFmt numFmtId="321" formatCode="#,##0.0\ ;\(#,##0.0\)"/>
    <numFmt numFmtId="322" formatCode="0.0%&quot;NWI/Sls&quot;"/>
    <numFmt numFmtId="323" formatCode="#,##0.00;[Red]\(#,##0.00\)"/>
    <numFmt numFmtId="324" formatCode="_(* 0.00%"/>
    <numFmt numFmtId="325" formatCode="_(* #,##0.0000000000000000000000000_);_(* \(#,##0.0000000000000000000000000\);_(* &quot;-&quot;??_);_(@_)"/>
    <numFmt numFmtId="326" formatCode="_-* #,##0.0_-;\-* #,##0.0_-;_-* &quot;-&quot;??_-;_-@_-"/>
    <numFmt numFmtId="327" formatCode="#,##0.000000000"/>
    <numFmt numFmtId="328" formatCode="#,##0.0\%_);\(#,##0.0\%\);#,##0.0\%_);@_)"/>
    <numFmt numFmtId="329" formatCode="_(&quot;$&quot;* #,##0.00000_);_(&quot;$&quot;* \(#,##0.00000\);_(&quot;$&quot;* &quot;-&quot;?????_);_(@_)"/>
    <numFmt numFmtId="330" formatCode="_(&quot;$&quot;* #,##0.000_);_(&quot;$&quot;* \(#,##0.000\);_(&quot;$&quot;* &quot;-&quot;???_);_(@_)"/>
    <numFmt numFmtId="331" formatCode="_(* #,##0_);_(* \(#,##0\);_(* &quot;-&quot;_)"/>
    <numFmt numFmtId="332" formatCode="###,000"/>
    <numFmt numFmtId="333" formatCode="_(&quot;$&quot;* #,##0.00_);_(&quot;$&quot;* \(#,##0.00\);_(* &quot;-&quot;_);_(@_)"/>
    <numFmt numFmtId="334" formatCode="_(&quot;$&quot;* #,##0.0_);_(&quot;$&quot;* \(#,##0.0\);_(* &quot;-&quot;_);_(@_)"/>
    <numFmt numFmtId="335" formatCode="_(* #,##0.0_);_(* \(#,##0.0\);_(* &quot;-&quot;_);_(@_)"/>
    <numFmt numFmtId="336" formatCode="_(* #,##0_);_(* \(#,##0\);_(* &quot;&quot;_);_(@_)"/>
    <numFmt numFmtId="337" formatCode="#,##0&quot; $&quot;;\-#,##0&quot; $&quot;"/>
    <numFmt numFmtId="338" formatCode="#,##0&quot; $&quot;;[Red]\-#,##0&quot; $&quot;"/>
    <numFmt numFmtId="339" formatCode="&quot;$&quot;#,##0.0;\(&quot;$&quot;#,##0.00\)"/>
    <numFmt numFmtId="340" formatCode="#,##0_____);\(#,##0\);_____-\ \ "/>
    <numFmt numFmtId="341" formatCode="_(#,##0_);_(\(#,##0\);_(\ &quot;&quot;_);_(@_)"/>
    <numFmt numFmtId="342" formatCode="_(#,##0_);_(\(#,##0\);_(&quot;&quot;_);_(@_)"/>
    <numFmt numFmtId="343" formatCode="0.000_);\(0.000\)"/>
    <numFmt numFmtId="344" formatCode="_(&quot;$&quot;* #,##0.00_);_(&quot;$&quot;* \(#,##0.00\);_(&quot;$&quot;* &quot;-&quot;????_);_(@_)"/>
    <numFmt numFmtId="345" formatCode="\$#,##0_);\(\$#,##0\);\$0_)"/>
    <numFmt numFmtId="346" formatCode="\$#,##0_);[Red]\(\$#,##0\);&quot; &quot;"/>
    <numFmt numFmtId="347" formatCode="\$#,##0_);\(\$#,##0\);&quot; &quot;"/>
    <numFmt numFmtId="348" formatCode="#,##0.00000%_);\(#,##0.00000%\);&quot;-&quot;"/>
    <numFmt numFmtId="349" formatCode="\$#,##0_);\(\$#,##0\);&quot;-&quot;"/>
    <numFmt numFmtId="350" formatCode="#,##0_);[Red]\(#,##0\);&quot; &quot;"/>
    <numFmt numFmtId="351" formatCode="&quot;N/A&quot;;&quot;N/A&quot;"/>
    <numFmt numFmtId="352" formatCode="#,##0.00000%_);[Red]\(#,##0.00000%\);&quot; &quot;"/>
    <numFmt numFmtId="353" formatCode="#,##0.0%_);[Red]\(#,##0.0%\);&quot; &quot;"/>
    <numFmt numFmtId="354" formatCode="#,##0.0000%_);[Red]\(#,##0.0000%\);&quot; &quot;"/>
    <numFmt numFmtId="355" formatCode="#,##0.0%_);\(#,##0.0%\);&quot; &quot;"/>
    <numFmt numFmtId="356" formatCode="#,##0.00%_);\(#,##0.00%\);&quot; &quot;"/>
    <numFmt numFmtId="357" formatCode="#,##0_);\(#,##0\);&quot; &quot;"/>
  </numFmts>
  <fonts count="3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b/>
      <sz val="9"/>
      <name val="Arial"/>
      <family val="2"/>
    </font>
    <font>
      <sz val="11"/>
      <name val="Arial"/>
      <family val="2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Tms Rmn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name val="Helvetica"/>
      <family val="2"/>
    </font>
    <font>
      <sz val="12"/>
      <color indexed="12"/>
      <name val="times new roman"/>
      <family val="1"/>
    </font>
    <font>
      <sz val="10"/>
      <color indexed="8"/>
      <name val="Palatino"/>
      <family val="1"/>
    </font>
    <font>
      <b/>
      <sz val="11"/>
      <name val="Book Antiqua"/>
      <family val="1"/>
    </font>
    <font>
      <i/>
      <sz val="12"/>
      <color indexed="8"/>
      <name val="Times New Roman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color theme="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indexed="8"/>
      <name val="宋体"/>
      <charset val="134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0"/>
      <color indexed="9"/>
      <name val="Arial"/>
      <family val="2"/>
    </font>
    <font>
      <sz val="10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i/>
      <u/>
      <sz val="10"/>
      <name val="Times New Roman"/>
      <family val="1"/>
    </font>
    <font>
      <b/>
      <sz val="9"/>
      <color indexed="9"/>
      <name val="Trebuchet MS"/>
      <family val="2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0"/>
      <color indexed="12"/>
      <name val="Times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9"/>
      <name val="Trebuchet MS"/>
      <family val="2"/>
    </font>
    <font>
      <b/>
      <sz val="14"/>
      <name val="Arial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12"/>
      <name val="Times"/>
      <family val="1"/>
    </font>
    <font>
      <b/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2"/>
      <name val="Tms Rmn"/>
    </font>
    <font>
      <b/>
      <sz val="12"/>
      <color indexed="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name val="Book Antiqua"/>
      <family val="1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name val="Helv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  <family val="1"/>
    </font>
    <font>
      <sz val="8"/>
      <name val="Palatino"/>
      <family val="1"/>
    </font>
    <font>
      <sz val="10"/>
      <color theme="1"/>
      <name val="Calibri"/>
      <family val="2"/>
    </font>
    <font>
      <b/>
      <sz val="10"/>
      <color indexed="64"/>
      <name val="Arial"/>
      <family val="2"/>
    </font>
    <font>
      <sz val="10"/>
      <name val="Univers (WN)"/>
    </font>
    <font>
      <sz val="10"/>
      <color indexed="8"/>
      <name val="Frutiger 45 Light"/>
      <family val="2"/>
    </font>
    <font>
      <sz val="10"/>
      <name val="Goudy"/>
      <family val="1"/>
    </font>
    <font>
      <sz val="10"/>
      <color indexed="24"/>
      <name val="Arial"/>
      <family val="2"/>
    </font>
    <font>
      <sz val="6"/>
      <name val="Helv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1"/>
      <name val="Times New Roman"/>
      <family val="1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  <scheme val="minor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b/>
      <sz val="10"/>
      <color indexed="39"/>
      <name val="Times New Roman"/>
      <family val="1"/>
    </font>
    <font>
      <sz val="12"/>
      <color indexed="24"/>
      <name val="Arial"/>
      <family val="2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u val="double"/>
      <sz val="8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Calibri"/>
      <family val="2"/>
    </font>
    <font>
      <sz val="10"/>
      <color indexed="22"/>
      <name val="Arial"/>
      <family val="2"/>
    </font>
    <font>
      <sz val="7"/>
      <name val="Arial"/>
      <family val="2"/>
    </font>
    <font>
      <sz val="12"/>
      <color indexed="16"/>
      <name val="SWISS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8"/>
      <name val="MS Sans Serif"/>
      <family val="2"/>
    </font>
    <font>
      <b/>
      <u/>
      <sz val="11"/>
      <color indexed="16"/>
      <name val="Arial"/>
      <family val="2"/>
    </font>
    <font>
      <b/>
      <sz val="10"/>
      <color indexed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2"/>
      <color indexed="24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8"/>
      <color indexed="24"/>
      <name val="Arial"/>
      <family val="2"/>
    </font>
    <font>
      <b/>
      <i/>
      <sz val="22"/>
      <name val="Times New Roman"/>
      <family val="1"/>
    </font>
    <font>
      <b/>
      <u/>
      <sz val="14"/>
      <name val="Arial Narrow"/>
      <family val="2"/>
    </font>
    <font>
      <u/>
      <sz val="10"/>
      <color theme="10"/>
      <name val="Arial"/>
      <family val="2"/>
    </font>
    <font>
      <u/>
      <sz val="8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  <family val="1"/>
    </font>
    <font>
      <sz val="11"/>
      <color indexed="53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8"/>
      <color indexed="17"/>
      <name val="Arial"/>
      <family val="2"/>
    </font>
    <font>
      <sz val="8"/>
      <name val="Tms Rmn"/>
    </font>
    <font>
      <sz val="10"/>
      <name val="Arial"/>
      <family val="2"/>
      <charset val="177"/>
    </font>
    <font>
      <sz val="8"/>
      <color indexed="55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0"/>
      <color indexed="56"/>
      <name val="Times New Roman"/>
      <family val="1"/>
    </font>
    <font>
      <b/>
      <i/>
      <sz val="16"/>
      <name val="Helv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9"/>
      <color theme="1"/>
      <name val="Arial"/>
      <family val="2"/>
    </font>
    <font>
      <sz val="9"/>
      <name val="Microsoft Sans Serif"/>
      <family val="2"/>
    </font>
    <font>
      <sz val="8"/>
      <color indexed="72"/>
      <name val="Courier New"/>
      <family val="3"/>
    </font>
    <font>
      <sz val="11"/>
      <color theme="1"/>
      <name val="Arial"/>
      <family val="2"/>
    </font>
    <font>
      <sz val="9"/>
      <color indexed="24"/>
      <name val="Geneva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b/>
      <sz val="26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55"/>
      <name val="Arial"/>
      <family val="2"/>
    </font>
    <font>
      <sz val="11"/>
      <color indexed="8"/>
      <name val="Arial"/>
      <family val="2"/>
    </font>
    <font>
      <i/>
      <sz val="10"/>
      <color indexed="11"/>
      <name val="Arial"/>
      <family val="2"/>
    </font>
    <font>
      <sz val="10"/>
      <color indexed="10"/>
      <name val="Arial"/>
      <family val="2"/>
      <charset val="177"/>
    </font>
    <font>
      <sz val="10"/>
      <name val="NewtonCTT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12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strike/>
      <sz val="10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sz val="8"/>
      <color indexed="39"/>
      <name val="Arial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indexed="16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4"/>
      <name val="Calibri"/>
      <family val="2"/>
    </font>
    <font>
      <sz val="10"/>
      <name val="Arial"/>
      <family val="2"/>
    </font>
    <font>
      <sz val="9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1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rgb="FF00CCFF"/>
        <bgColor rgb="FFFFFFFF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rgb="FF99CCFF"/>
        <bgColor rgb="FFFFFFFF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light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 style="double">
        <color indexed="64"/>
      </bottom>
      <diagonal/>
    </border>
  </borders>
  <cellStyleXfs count="64988">
    <xf numFmtId="0" fontId="0" fillId="0" borderId="0"/>
    <xf numFmtId="164" fontId="17" fillId="0" borderId="0"/>
    <xf numFmtId="4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171" fontId="24" fillId="0" borderId="0"/>
    <xf numFmtId="172" fontId="23" fillId="0" borderId="0" applyBorder="0"/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2" fontId="23" fillId="0" borderId="0" applyBorder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0" fontId="25" fillId="0" borderId="0"/>
    <xf numFmtId="0" fontId="22" fillId="0" borderId="0"/>
    <xf numFmtId="8" fontId="26" fillId="0" borderId="0" applyFont="0" applyFill="0" applyBorder="0" applyAlignment="0" applyProtection="0"/>
    <xf numFmtId="0" fontId="27" fillId="0" borderId="0">
      <alignment horizontal="right"/>
    </xf>
    <xf numFmtId="0" fontId="27" fillId="0" borderId="0">
      <alignment horizontal="right"/>
    </xf>
    <xf numFmtId="38" fontId="23" fillId="0" borderId="0"/>
    <xf numFmtId="38" fontId="28" fillId="0" borderId="0"/>
    <xf numFmtId="0" fontId="23" fillId="0" borderId="0" applyFill="0" applyBorder="0" applyProtection="0">
      <alignment horizontal="left" wrapText="1"/>
    </xf>
    <xf numFmtId="5" fontId="26" fillId="0" borderId="0" applyFont="0" applyFill="0" applyBorder="0" applyAlignment="0" applyProtection="0"/>
    <xf numFmtId="0" fontId="22" fillId="0" borderId="0"/>
    <xf numFmtId="0" fontId="29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15" fontId="23" fillId="0" borderId="23" applyBorder="0"/>
    <xf numFmtId="15" fontId="1" fillId="0" borderId="0" applyBorder="0"/>
    <xf numFmtId="0" fontId="29" fillId="33" borderId="0"/>
    <xf numFmtId="0" fontId="30" fillId="33" borderId="0"/>
    <xf numFmtId="0" fontId="30" fillId="33" borderId="0"/>
    <xf numFmtId="0" fontId="30" fillId="33" borderId="0">
      <alignment horizontal="right"/>
    </xf>
    <xf numFmtId="0" fontId="30" fillId="33" borderId="0">
      <alignment horizontal="right"/>
    </xf>
    <xf numFmtId="0" fontId="23" fillId="0" borderId="0"/>
    <xf numFmtId="0" fontId="23" fillId="0" borderId="0" applyFont="0" applyFill="0" applyBorder="0" applyAlignment="0" applyProtection="0"/>
    <xf numFmtId="10" fontId="31" fillId="0" borderId="0"/>
    <xf numFmtId="0" fontId="23" fillId="0" borderId="0"/>
    <xf numFmtId="10" fontId="31" fillId="0" borderId="0"/>
    <xf numFmtId="10" fontId="31" fillId="0" borderId="0"/>
    <xf numFmtId="10" fontId="31" fillId="0" borderId="0"/>
    <xf numFmtId="9" fontId="23" fillId="0" borderId="0"/>
    <xf numFmtId="9" fontId="28" fillId="0" borderId="0"/>
    <xf numFmtId="0" fontId="24" fillId="0" borderId="0"/>
    <xf numFmtId="0" fontId="24" fillId="0" borderId="0"/>
    <xf numFmtId="10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31" fillId="0" borderId="0"/>
    <xf numFmtId="0" fontId="23" fillId="0" borderId="0"/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0" fontId="31" fillId="0" borderId="0"/>
    <xf numFmtId="174" fontId="23" fillId="0" borderId="0" applyFill="0" applyBorder="0" applyProtection="0">
      <alignment horizontal="left" wrapText="1"/>
    </xf>
    <xf numFmtId="174" fontId="23" fillId="0" borderId="0" applyFill="0" applyBorder="0" applyProtection="0">
      <alignment horizontal="left" wrapText="1"/>
    </xf>
    <xf numFmtId="1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Protection="0">
      <alignment horizontal="left" wrapText="1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/>
    <xf numFmtId="174" fontId="24" fillId="0" borderId="0"/>
    <xf numFmtId="10" fontId="24" fillId="0" borderId="0"/>
    <xf numFmtId="0" fontId="24" fillId="0" borderId="0"/>
    <xf numFmtId="0" fontId="25" fillId="0" borderId="0" applyFill="0" applyBorder="0">
      <alignment horizontal="right"/>
    </xf>
    <xf numFmtId="0" fontId="25" fillId="0" borderId="0" applyFill="0" applyBorder="0">
      <alignment horizontal="right"/>
    </xf>
    <xf numFmtId="0" fontId="25" fillId="0" borderId="0" applyFill="0" applyBorder="0">
      <alignment horizontal="right"/>
    </xf>
    <xf numFmtId="0" fontId="25" fillId="0" borderId="0" applyFill="0" applyBorder="0">
      <alignment horizontal="right"/>
    </xf>
    <xf numFmtId="0" fontId="25" fillId="0" borderId="0" applyFill="0" applyBorder="0">
      <alignment horizontal="right"/>
    </xf>
    <xf numFmtId="0" fontId="25" fillId="0" borderId="0" applyFill="0" applyBorder="0">
      <alignment horizontal="right"/>
    </xf>
    <xf numFmtId="0" fontId="33" fillId="0" borderId="0" applyNumberFormat="0" applyFont="0" applyFill="0" applyBorder="0" applyAlignment="0" applyProtection="0"/>
    <xf numFmtId="0" fontId="23" fillId="0" borderId="17" applyBorder="0"/>
    <xf numFmtId="0" fontId="23" fillId="0" borderId="17" applyBorder="0"/>
    <xf numFmtId="0" fontId="34" fillId="33" borderId="0" applyBorder="0" applyAlignment="0"/>
    <xf numFmtId="37" fontId="23" fillId="0" borderId="0" applyFill="0" applyBorder="0" applyProtection="0">
      <alignment horizontal="left" wrapText="1"/>
    </xf>
    <xf numFmtId="0" fontId="24" fillId="0" borderId="0"/>
    <xf numFmtId="171" fontId="25" fillId="0" borderId="0"/>
    <xf numFmtId="175" fontId="24" fillId="0" borderId="24"/>
    <xf numFmtId="0" fontId="25" fillId="0" borderId="0"/>
    <xf numFmtId="39" fontId="23" fillId="0" borderId="0" applyFill="0" applyBorder="0" applyProtection="0">
      <alignment horizontal="left" wrapText="1"/>
    </xf>
    <xf numFmtId="175" fontId="23" fillId="0" borderId="0" applyFill="0" applyBorder="0" applyProtection="0">
      <alignment horizontal="left" wrapText="1"/>
    </xf>
    <xf numFmtId="171" fontId="23" fillId="0" borderId="0" applyFill="0" applyBorder="0" applyProtection="0">
      <alignment horizontal="left" wrapText="1"/>
    </xf>
    <xf numFmtId="0" fontId="24" fillId="0" borderId="0"/>
    <xf numFmtId="174" fontId="35" fillId="0" borderId="0">
      <alignment horizontal="right"/>
    </xf>
    <xf numFmtId="39" fontId="23" fillId="0" borderId="0" applyFill="0" applyBorder="0" applyProtection="0">
      <alignment horizontal="left" wrapText="1"/>
    </xf>
    <xf numFmtId="175" fontId="23" fillId="0" borderId="0" applyFill="0" applyBorder="0" applyProtection="0">
      <alignment horizontal="left" wrapText="1"/>
    </xf>
    <xf numFmtId="0" fontId="24" fillId="0" borderId="0"/>
    <xf numFmtId="0" fontId="23" fillId="0" borderId="0" applyFill="0" applyBorder="0"/>
    <xf numFmtId="0" fontId="23" fillId="0" borderId="0" applyFill="0" applyBorder="0"/>
    <xf numFmtId="0" fontId="24" fillId="0" borderId="0"/>
    <xf numFmtId="39" fontId="24" fillId="0" borderId="0"/>
    <xf numFmtId="171" fontId="24" fillId="0" borderId="25"/>
    <xf numFmtId="0" fontId="24" fillId="0" borderId="0"/>
    <xf numFmtId="176" fontId="25" fillId="0" borderId="0" applyFont="0" applyFill="0" applyBorder="0" applyAlignment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9" fillId="0" borderId="0"/>
    <xf numFmtId="0" fontId="40" fillId="0" borderId="0" applyFont="0" applyAlignment="0">
      <alignment horizontal="center" vertical="center"/>
    </xf>
    <xf numFmtId="0" fontId="27" fillId="0" borderId="0"/>
    <xf numFmtId="0" fontId="25" fillId="0" borderId="0"/>
    <xf numFmtId="0" fontId="23" fillId="0" borderId="0"/>
    <xf numFmtId="38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79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180" fontId="1" fillId="0" borderId="0" applyFont="0" applyFill="0" applyBorder="0" applyProtection="0">
      <alignment horizontal="right"/>
    </xf>
    <xf numFmtId="173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81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>
      <alignment horizontal="left" wrapText="1"/>
    </xf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8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184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85" fontId="1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188" fontId="42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6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6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8" fillId="0" borderId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8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9" fillId="0" borderId="0"/>
    <xf numFmtId="0" fontId="48" fillId="0" borderId="0"/>
    <xf numFmtId="0" fontId="48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8" fillId="0" borderId="0"/>
    <xf numFmtId="0" fontId="48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8" fillId="0" borderId="0"/>
    <xf numFmtId="0" fontId="48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6" fillId="0" borderId="0"/>
    <xf numFmtId="0" fontId="46" fillId="0" borderId="0"/>
    <xf numFmtId="0" fontId="47" fillId="0" borderId="0"/>
    <xf numFmtId="0" fontId="50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4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4" fillId="0" borderId="0"/>
    <xf numFmtId="0" fontId="44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6" fillId="0" borderId="0"/>
    <xf numFmtId="0" fontId="47" fillId="0" borderId="0"/>
    <xf numFmtId="0" fontId="47" fillId="0" borderId="0"/>
    <xf numFmtId="0" fontId="44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4" fillId="0" borderId="0"/>
    <xf numFmtId="0" fontId="44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7" fillId="0" borderId="0"/>
    <xf numFmtId="0" fontId="44" fillId="0" borderId="0"/>
    <xf numFmtId="0" fontId="44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7" fillId="0" borderId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/>
    <xf numFmtId="0" fontId="23" fillId="0" borderId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3" fillId="0" borderId="0"/>
    <xf numFmtId="0" fontId="23" fillId="0" borderId="0"/>
    <xf numFmtId="0" fontId="44" fillId="0" borderId="0"/>
    <xf numFmtId="0" fontId="44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6" fillId="0" borderId="0"/>
    <xf numFmtId="0" fontId="46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44" fillId="0" borderId="0"/>
    <xf numFmtId="0" fontId="44" fillId="0" borderId="0"/>
    <xf numFmtId="40" fontId="43" fillId="0" borderId="0" applyFont="0" applyFill="0" applyBorder="0" applyAlignment="0" applyProtection="0"/>
    <xf numFmtId="0" fontId="44" fillId="0" borderId="0"/>
    <xf numFmtId="40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44" fillId="0" borderId="0"/>
    <xf numFmtId="40" fontId="43" fillId="0" borderId="0" applyFont="0" applyFill="0" applyBorder="0" applyAlignment="0" applyProtection="0"/>
    <xf numFmtId="0" fontId="44" fillId="0" borderId="0"/>
    <xf numFmtId="0" fontId="44" fillId="0" borderId="0"/>
    <xf numFmtId="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44" fillId="0" borderId="0"/>
    <xf numFmtId="0" fontId="44" fillId="0" borderId="0"/>
    <xf numFmtId="40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0"/>
    <xf numFmtId="0" fontId="44" fillId="0" borderId="0"/>
    <xf numFmtId="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46" fillId="0" borderId="0"/>
    <xf numFmtId="0" fontId="4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6" fillId="0" borderId="0"/>
    <xf numFmtId="0" fontId="4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6" fillId="0" borderId="0"/>
    <xf numFmtId="0" fontId="46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8" fillId="0" borderId="0"/>
    <xf numFmtId="0" fontId="48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2" fillId="0" borderId="0"/>
    <xf numFmtId="0" fontId="4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7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7" fillId="0" borderId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7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7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7" fillId="0" borderId="0"/>
    <xf numFmtId="0" fontId="47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0" fillId="0" borderId="0"/>
    <xf numFmtId="194" fontId="23" fillId="0" borderId="0" applyFont="0" applyFill="0" applyBorder="0" applyAlignment="0" applyProtection="0"/>
    <xf numFmtId="0" fontId="20" fillId="0" borderId="0"/>
    <xf numFmtId="0" fontId="20" fillId="0" borderId="0"/>
    <xf numFmtId="0" fontId="47" fillId="0" borderId="0"/>
    <xf numFmtId="0" fontId="47" fillId="0" borderId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7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7" fillId="0" borderId="0"/>
    <xf numFmtId="0" fontId="47" fillId="0" borderId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7" fillId="0" borderId="0"/>
    <xf numFmtId="0" fontId="47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7" fillId="0" borderId="0"/>
    <xf numFmtId="0" fontId="47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3" fillId="0" borderId="0"/>
    <xf numFmtId="0" fontId="23" fillId="0" borderId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0" fillId="0" borderId="0"/>
    <xf numFmtId="0" fontId="20" fillId="0" borderId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0" fillId="0" borderId="0"/>
    <xf numFmtId="0" fontId="20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47" fillId="0" borderId="0"/>
    <xf numFmtId="0" fontId="47" fillId="0" borderId="0"/>
    <xf numFmtId="0" fontId="53" fillId="0" borderId="0"/>
    <xf numFmtId="0" fontId="46" fillId="0" borderId="0"/>
    <xf numFmtId="0" fontId="46" fillId="0" borderId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46" fillId="0" borderId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46" fillId="0" borderId="0"/>
    <xf numFmtId="0" fontId="46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46" fillId="0" borderId="0"/>
    <xf numFmtId="0" fontId="46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vertical="top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2" fillId="0" borderId="0" applyFont="0" applyFill="0" applyBorder="0" applyProtection="0">
      <alignment horizontal="right"/>
    </xf>
    <xf numFmtId="0" fontId="56" fillId="0" borderId="0" applyFont="0" applyFill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57" fillId="0" borderId="0" applyFill="0" applyBorder="0" applyProtection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3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34" borderId="0"/>
    <xf numFmtId="0" fontId="23" fillId="0" borderId="0">
      <alignment horizontal="left" wrapText="1"/>
    </xf>
    <xf numFmtId="173" fontId="23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/>
    <xf numFmtId="202" fontId="1" fillId="0" borderId="0"/>
    <xf numFmtId="0" fontId="23" fillId="0" borderId="0"/>
    <xf numFmtId="0" fontId="23" fillId="0" borderId="0"/>
    <xf numFmtId="0" fontId="23" fillId="0" borderId="0"/>
    <xf numFmtId="20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37" fontId="23" fillId="0" borderId="0" applyFont="0" applyFill="0" applyBorder="0" applyAlignment="0" applyProtection="0"/>
    <xf numFmtId="37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204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05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05" fontId="1" fillId="0" borderId="0"/>
    <xf numFmtId="0" fontId="23" fillId="0" borderId="0"/>
    <xf numFmtId="205" fontId="1" fillId="0" borderId="0"/>
    <xf numFmtId="0" fontId="23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1" fillId="0" borderId="0"/>
    <xf numFmtId="0" fontId="23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1" fillId="0" borderId="0"/>
    <xf numFmtId="0" fontId="23" fillId="0" borderId="0"/>
    <xf numFmtId="20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59" fillId="0" borderId="0">
      <alignment horizontal="right" vertical="center"/>
      <protection locked="0"/>
    </xf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59" fillId="0" borderId="0">
      <alignment horizontal="right" vertical="center"/>
      <protection locked="0"/>
    </xf>
    <xf numFmtId="0" fontId="59" fillId="0" borderId="0">
      <alignment horizontal="right" vertical="center"/>
      <protection locked="0"/>
    </xf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23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8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Protection="0">
      <alignment horizontal="right"/>
    </xf>
    <xf numFmtId="204" fontId="1" fillId="0" borderId="0" applyProtection="0">
      <alignment horizontal="right"/>
    </xf>
    <xf numFmtId="0" fontId="23" fillId="0" borderId="0" applyProtection="0">
      <alignment horizontal="right"/>
    </xf>
    <xf numFmtId="204" fontId="1" fillId="0" borderId="0" applyProtection="0">
      <alignment horizontal="right"/>
    </xf>
    <xf numFmtId="0" fontId="23" fillId="0" borderId="0" applyProtection="0">
      <alignment horizontal="right"/>
    </xf>
    <xf numFmtId="0" fontId="23" fillId="0" borderId="0" applyProtection="0">
      <alignment horizontal="right"/>
    </xf>
    <xf numFmtId="0" fontId="23" fillId="0" borderId="0" applyProtection="0">
      <alignment horizontal="right"/>
    </xf>
    <xf numFmtId="0" fontId="23" fillId="0" borderId="0" applyProtection="0">
      <alignment horizontal="right"/>
    </xf>
    <xf numFmtId="0" fontId="23" fillId="0" borderId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59" fillId="0" borderId="0">
      <alignment horizontal="right" vertical="center"/>
      <protection locked="0"/>
    </xf>
    <xf numFmtId="0" fontId="59" fillId="0" borderId="0">
      <alignment horizontal="right" vertical="center"/>
      <protection locked="0"/>
    </xf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2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4" fontId="23" fillId="35" borderId="0"/>
    <xf numFmtId="4" fontId="1" fillId="0" borderId="0"/>
    <xf numFmtId="4" fontId="23" fillId="35" borderId="0"/>
    <xf numFmtId="4" fontId="23" fillId="35" borderId="0"/>
    <xf numFmtId="4" fontId="23" fillId="35" borderId="0"/>
    <xf numFmtId="4" fontId="1" fillId="0" borderId="0"/>
    <xf numFmtId="4" fontId="23" fillId="35" borderId="0"/>
    <xf numFmtId="4" fontId="23" fillId="35" borderId="0"/>
    <xf numFmtId="4" fontId="23" fillId="35" borderId="0"/>
    <xf numFmtId="4" fontId="23" fillId="35" borderId="0"/>
    <xf numFmtId="4" fontId="23" fillId="35" borderId="0"/>
    <xf numFmtId="4" fontId="23" fillId="35" borderId="0"/>
    <xf numFmtId="14" fontId="22" fillId="0" borderId="0" applyFont="0" applyFill="0" applyBorder="0" applyProtection="0">
      <alignment horizontal="right"/>
    </xf>
    <xf numFmtId="0" fontId="60" fillId="0" borderId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04" fontId="1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4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40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21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40" fillId="0" borderId="26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26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58" fillId="0" borderId="26" applyFont="0" applyFill="0" applyBorder="0" applyAlignment="0" applyProtection="0"/>
    <xf numFmtId="0" fontId="58" fillId="0" borderId="26" applyFont="0" applyFill="0" applyBorder="0" applyAlignment="0" applyProtection="0"/>
    <xf numFmtId="0" fontId="40" fillId="0" borderId="26" applyFont="0" applyFill="0" applyBorder="0" applyAlignment="0" applyProtection="0"/>
    <xf numFmtId="0" fontId="58" fillId="0" borderId="26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61" fillId="0" borderId="0" applyNumberForma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0" fillId="36" borderId="0" applyNumberFormat="0" applyFont="0" applyAlignment="0" applyProtection="0"/>
    <xf numFmtId="173" fontId="23" fillId="36" borderId="0" applyNumberFormat="0" applyFont="0" applyAlignment="0" applyProtection="0">
      <alignment horizontal="left" wrapText="1"/>
    </xf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2" fillId="36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2" fillId="36" borderId="0" applyNumberFormat="0" applyFont="0" applyAlignment="0" applyProtection="0"/>
    <xf numFmtId="0" fontId="22" fillId="37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5" fillId="36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2" fillId="38" borderId="0" applyNumberFormat="0" applyFont="0" applyAlignment="0" applyProtection="0"/>
    <xf numFmtId="0" fontId="22" fillId="37" borderId="0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0" fontId="23" fillId="36" borderId="0" applyNumberFormat="0" applyFont="0" applyAlignment="0" applyProtection="0"/>
    <xf numFmtId="0" fontId="1" fillId="0" borderId="0" applyNumberFormat="0" applyFont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57" fillId="0" borderId="0" applyFill="0" applyBorder="0" applyProtection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5" fillId="0" borderId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62" fillId="39" borderId="0"/>
    <xf numFmtId="0" fontId="63" fillId="39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215" fontId="1" fillId="0" borderId="0"/>
    <xf numFmtId="0" fontId="23" fillId="0" borderId="0"/>
    <xf numFmtId="0" fontId="23" fillId="0" borderId="0"/>
    <xf numFmtId="0" fontId="23" fillId="0" borderId="0"/>
    <xf numFmtId="21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89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2" fillId="0" borderId="27" applyBorder="0">
      <alignment horizontal="right"/>
    </xf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19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59" fillId="0" borderId="0">
      <alignment horizontal="left" vertical="center" indent="4"/>
      <protection locked="0"/>
    </xf>
    <xf numFmtId="0" fontId="59" fillId="0" borderId="0">
      <alignment horizontal="left" vertical="center" indent="4"/>
      <protection locked="0"/>
    </xf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220" fontId="23" fillId="0" borderId="0" applyFont="0" applyFill="0" applyBorder="0" applyAlignment="0" applyProtection="0"/>
    <xf numFmtId="221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41" fillId="0" borderId="0" applyFill="0" applyProtection="0">
      <alignment horizontal="center"/>
    </xf>
    <xf numFmtId="0" fontId="41" fillId="0" borderId="0" applyFill="0" applyProtection="0">
      <alignment horizontal="center"/>
    </xf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19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41" fillId="0" borderId="0" applyFont="0" applyFill="0" applyBorder="0" applyProtection="0">
      <alignment horizontal="right"/>
    </xf>
    <xf numFmtId="0" fontId="4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4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4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5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left" indent="4"/>
    </xf>
    <xf numFmtId="222" fontId="1" fillId="0" borderId="0" applyFont="0" applyFill="0" applyBorder="0" applyProtection="0">
      <alignment horizontal="left" indent="4"/>
    </xf>
    <xf numFmtId="0" fontId="23" fillId="0" borderId="0" applyFont="0" applyFill="0" applyBorder="0" applyProtection="0">
      <alignment horizontal="left" indent="4"/>
    </xf>
    <xf numFmtId="222" fontId="1" fillId="0" borderId="0" applyFont="0" applyFill="0" applyBorder="0" applyProtection="0">
      <alignment horizontal="left" indent="4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Protection="0">
      <alignment horizontal="right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4" fontId="1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223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5" fillId="0" borderId="0"/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22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78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59" fillId="0" borderId="28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23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82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233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Protection="0">
      <alignment horizontal="right"/>
    </xf>
    <xf numFmtId="182" fontId="1" fillId="0" borderId="0" applyFont="0" applyFill="0" applyBorder="0" applyProtection="0">
      <alignment horizontal="right"/>
    </xf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33" fillId="0" borderId="0" applyNumberFormat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65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65" fillId="0" borderId="0"/>
    <xf numFmtId="0" fontId="65" fillId="0" borderId="0"/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/>
    <xf numFmtId="0" fontId="2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173" fontId="23" fillId="0" borderId="0">
      <alignment horizontal="left" wrapText="1"/>
    </xf>
    <xf numFmtId="0" fontId="23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1" fillId="0" borderId="0">
      <alignment horizontal="left" wrapText="1"/>
    </xf>
    <xf numFmtId="173" fontId="23" fillId="0" borderId="0">
      <alignment horizontal="left" wrapText="1"/>
    </xf>
    <xf numFmtId="173" fontId="1" fillId="0" borderId="0">
      <alignment horizontal="left" wrapText="1"/>
    </xf>
    <xf numFmtId="173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0" fontId="65" fillId="0" borderId="0"/>
    <xf numFmtId="0" fontId="65" fillId="0" borderId="0"/>
    <xf numFmtId="0" fontId="23" fillId="0" borderId="0"/>
    <xf numFmtId="0" fontId="65" fillId="0" borderId="0"/>
    <xf numFmtId="0" fontId="23" fillId="0" borderId="0"/>
    <xf numFmtId="0" fontId="65" fillId="0" borderId="0"/>
    <xf numFmtId="0" fontId="23" fillId="0" borderId="0"/>
    <xf numFmtId="0" fontId="65" fillId="0" borderId="0"/>
    <xf numFmtId="0" fontId="23" fillId="0" borderId="0"/>
    <xf numFmtId="0" fontId="65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0" fontId="65" fillId="0" borderId="0"/>
    <xf numFmtId="0" fontId="65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38" fontId="20" fillId="0" borderId="0" applyFont="0" applyFill="0" applyBorder="0" applyAlignment="0" applyProtection="0"/>
    <xf numFmtId="0" fontId="65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65" fillId="0" borderId="0"/>
    <xf numFmtId="38" fontId="20" fillId="0" borderId="0" applyFont="0" applyFill="0" applyBorder="0" applyAlignment="0" applyProtection="0"/>
    <xf numFmtId="0" fontId="65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8" fontId="20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65" fillId="0" borderId="0"/>
    <xf numFmtId="37" fontId="23" fillId="0" borderId="0">
      <alignment horizontal="left" wrapText="1"/>
    </xf>
    <xf numFmtId="0" fontId="65" fillId="0" borderId="0"/>
    <xf numFmtId="0" fontId="65" fillId="0" borderId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65" fillId="0" borderId="0"/>
    <xf numFmtId="0" fontId="65" fillId="0" borderId="0"/>
    <xf numFmtId="37" fontId="23" fillId="0" borderId="0">
      <alignment horizontal="left" wrapText="1"/>
    </xf>
    <xf numFmtId="0" fontId="65" fillId="0" borderId="0"/>
    <xf numFmtId="37" fontId="23" fillId="0" borderId="0">
      <alignment horizontal="left" wrapText="1"/>
    </xf>
    <xf numFmtId="0" fontId="65" fillId="0" borderId="0"/>
    <xf numFmtId="37" fontId="23" fillId="0" borderId="0">
      <alignment horizontal="left" wrapText="1"/>
    </xf>
    <xf numFmtId="0" fontId="65" fillId="0" borderId="0"/>
    <xf numFmtId="37" fontId="23" fillId="0" borderId="0">
      <alignment horizontal="left" wrapText="1"/>
    </xf>
    <xf numFmtId="0" fontId="65" fillId="0" borderId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65" fillId="0" borderId="0"/>
    <xf numFmtId="0" fontId="65" fillId="0" borderId="0"/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37" fontId="23" fillId="0" borderId="0">
      <alignment horizontal="left" wrapText="1"/>
    </xf>
    <xf numFmtId="0" fontId="65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173" fontId="66" fillId="0" borderId="0" applyNumberFormat="0" applyFill="0" applyBorder="0" applyProtection="0">
      <alignment vertical="top"/>
    </xf>
    <xf numFmtId="173" fontId="66" fillId="0" borderId="0" applyNumberFormat="0" applyFill="0" applyBorder="0" applyProtection="0">
      <alignment vertical="top"/>
    </xf>
    <xf numFmtId="173" fontId="66" fillId="0" borderId="0" applyNumberFormat="0" applyFill="0" applyBorder="0" applyProtection="0">
      <alignment vertical="top"/>
    </xf>
    <xf numFmtId="173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164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173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173" fontId="23" fillId="0" borderId="0">
      <alignment horizontal="left" wrapText="1"/>
    </xf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73" fontId="59" fillId="0" borderId="28" applyNumberFormat="0" applyFill="0" applyAlignment="0" applyProtection="0">
      <alignment horizontal="left" wrapText="1"/>
    </xf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73" fontId="59" fillId="0" borderId="28" applyNumberFormat="0" applyFill="0" applyAlignment="0" applyProtection="0">
      <alignment horizontal="left" wrapText="1"/>
    </xf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164" fontId="1" fillId="0" borderId="0" applyNumberFormat="0" applyFill="0" applyAlignment="0" applyProtection="0"/>
    <xf numFmtId="164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73" fontId="59" fillId="0" borderId="28" applyNumberFormat="0" applyFill="0" applyAlignment="0" applyProtection="0">
      <alignment horizontal="left" wrapText="1"/>
    </xf>
    <xf numFmtId="173" fontId="59" fillId="0" borderId="28" applyNumberFormat="0" applyFill="0" applyAlignment="0" applyProtection="0">
      <alignment horizontal="left" wrapText="1"/>
    </xf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9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173" fontId="67" fillId="0" borderId="30" applyNumberFormat="0" applyFill="0" applyProtection="0">
      <alignment horizontal="center"/>
    </xf>
    <xf numFmtId="173" fontId="67" fillId="0" borderId="30" applyNumberFormat="0" applyFill="0" applyProtection="0">
      <alignment horizontal="center"/>
    </xf>
    <xf numFmtId="173" fontId="67" fillId="0" borderId="30" applyNumberFormat="0" applyFill="0" applyProtection="0">
      <alignment horizontal="center"/>
    </xf>
    <xf numFmtId="173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8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8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8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173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67" fillId="0" borderId="3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23" fillId="0" borderId="31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173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Protection="0">
      <alignment horizontal="left"/>
    </xf>
    <xf numFmtId="173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173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70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70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ont="0" applyFill="0" applyBorder="0" applyAlignment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70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173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59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5" fillId="0" borderId="0"/>
    <xf numFmtId="0" fontId="65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2" fillId="0" borderId="0">
      <alignment vertical="top"/>
    </xf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17" fillId="0" borderId="0">
      <alignment vertical="center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20" fillId="0" borderId="0" applyFont="0" applyFill="0" applyBorder="0" applyAlignment="0" applyProtection="0"/>
    <xf numFmtId="0" fontId="65" fillId="0" borderId="0"/>
    <xf numFmtId="0" fontId="23" fillId="0" borderId="0">
      <alignment horizontal="left" wrapText="1"/>
    </xf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1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23" fillId="0" borderId="0">
      <alignment horizontal="left" wrapText="1"/>
    </xf>
    <xf numFmtId="0" fontId="65" fillId="0" borderId="0"/>
    <xf numFmtId="0" fontId="58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38" fontId="20" fillId="0" borderId="0" applyFont="0" applyFill="0" applyBorder="0" applyAlignment="0" applyProtection="0"/>
    <xf numFmtId="0" fontId="65" fillId="0" borderId="0"/>
    <xf numFmtId="38" fontId="20" fillId="0" borderId="0" applyFont="0" applyFill="0" applyBorder="0" applyAlignment="0" applyProtection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2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65" fillId="0" borderId="0"/>
    <xf numFmtId="0" fontId="65" fillId="0" borderId="0"/>
    <xf numFmtId="0" fontId="23" fillId="0" borderId="0"/>
    <xf numFmtId="235" fontId="1" fillId="0" borderId="0"/>
    <xf numFmtId="0" fontId="23" fillId="0" borderId="0"/>
    <xf numFmtId="0" fontId="23" fillId="0" borderId="0"/>
    <xf numFmtId="0" fontId="23" fillId="0" borderId="0"/>
    <xf numFmtId="23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3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22" fillId="0" borderId="0">
      <alignment vertical="top"/>
    </xf>
    <xf numFmtId="8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65" fillId="0" borderId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/>
    <xf numFmtId="0" fontId="24" fillId="0" borderId="0" applyFont="0" applyFill="0" applyBorder="0" applyAlignment="0" applyProtection="0"/>
    <xf numFmtId="0" fontId="65" fillId="0" borderId="0"/>
    <xf numFmtId="9" fontId="23" fillId="40" borderId="0"/>
    <xf numFmtId="9" fontId="1" fillId="0" borderId="0"/>
    <xf numFmtId="41" fontId="23" fillId="0" borderId="0" applyFont="0" applyFill="0" applyBorder="0" applyAlignment="0" applyProtection="0"/>
    <xf numFmtId="0" fontId="23" fillId="0" borderId="0"/>
    <xf numFmtId="0" fontId="23" fillId="0" borderId="0"/>
    <xf numFmtId="0" fontId="65" fillId="0" borderId="0"/>
    <xf numFmtId="0" fontId="23" fillId="0" borderId="0"/>
    <xf numFmtId="0" fontId="65" fillId="0" borderId="0"/>
    <xf numFmtId="0" fontId="23" fillId="0" borderId="0"/>
    <xf numFmtId="0" fontId="65" fillId="0" borderId="0"/>
    <xf numFmtId="0" fontId="65" fillId="0" borderId="0"/>
    <xf numFmtId="0" fontId="23" fillId="0" borderId="0"/>
    <xf numFmtId="0" fontId="75" fillId="0" borderId="0"/>
    <xf numFmtId="0" fontId="20" fillId="0" borderId="0"/>
    <xf numFmtId="0" fontId="76" fillId="0" borderId="0" applyNumberFormat="0" applyFont="0">
      <alignment horizontal="right"/>
    </xf>
    <xf numFmtId="0" fontId="65" fillId="0" borderId="0"/>
    <xf numFmtId="9" fontId="23" fillId="0" borderId="0"/>
    <xf numFmtId="0" fontId="23" fillId="0" borderId="0"/>
    <xf numFmtId="0" fontId="24" fillId="0" borderId="0"/>
    <xf numFmtId="0" fontId="65" fillId="0" borderId="0"/>
    <xf numFmtId="209" fontId="20" fillId="0" borderId="0"/>
    <xf numFmtId="0" fontId="77" fillId="0" borderId="0">
      <alignment horizontal="left"/>
      <protection locked="0"/>
    </xf>
    <xf numFmtId="174" fontId="20" fillId="0" borderId="0"/>
    <xf numFmtId="0" fontId="20" fillId="0" borderId="0"/>
    <xf numFmtId="2" fontId="20" fillId="0" borderId="0"/>
    <xf numFmtId="10" fontId="20" fillId="0" borderId="0"/>
    <xf numFmtId="0" fontId="78" fillId="0" borderId="31" applyFont="0" applyFill="0" applyBorder="0" applyAlignment="0" applyProtection="0"/>
    <xf numFmtId="184" fontId="23" fillId="0" borderId="0" applyFill="0" applyBorder="0" applyProtection="0"/>
    <xf numFmtId="184" fontId="23" fillId="0" borderId="0" applyFill="0" applyBorder="0" applyProtection="0"/>
    <xf numFmtId="184" fontId="1" fillId="0" borderId="0" applyFill="0" applyBorder="0" applyProtection="0"/>
    <xf numFmtId="0" fontId="42" fillId="0" borderId="0" applyBorder="0"/>
    <xf numFmtId="236" fontId="23" fillId="0" borderId="0" applyBorder="0"/>
    <xf numFmtId="237" fontId="23" fillId="0" borderId="0" applyBorder="0"/>
    <xf numFmtId="238" fontId="42" fillId="0" borderId="0" applyBorder="0"/>
    <xf numFmtId="0" fontId="20" fillId="0" borderId="0"/>
    <xf numFmtId="172" fontId="23" fillId="0" borderId="0" applyBorder="0"/>
    <xf numFmtId="172" fontId="23" fillId="0" borderId="0" applyBorder="0"/>
    <xf numFmtId="172" fontId="23" fillId="0" borderId="0" applyBorder="0"/>
    <xf numFmtId="172" fontId="23" fillId="0" borderId="0" applyBorder="0"/>
    <xf numFmtId="0" fontId="24" fillId="0" borderId="0"/>
    <xf numFmtId="0" fontId="24" fillId="0" borderId="0"/>
    <xf numFmtId="0" fontId="23" fillId="0" borderId="0" applyBorder="0"/>
    <xf numFmtId="0" fontId="24" fillId="0" borderId="0"/>
    <xf numFmtId="0" fontId="24" fillId="0" borderId="0"/>
    <xf numFmtId="172" fontId="23" fillId="0" borderId="0" applyBorder="0"/>
    <xf numFmtId="0" fontId="23" fillId="0" borderId="0" applyBorder="0"/>
    <xf numFmtId="38" fontId="25" fillId="0" borderId="32"/>
    <xf numFmtId="0" fontId="23" fillId="0" borderId="0" applyFont="0" applyFill="0" applyBorder="0"/>
    <xf numFmtId="0" fontId="24" fillId="0" borderId="33" applyBorder="0">
      <alignment horizontal="right"/>
    </xf>
    <xf numFmtId="0" fontId="19" fillId="0" borderId="0" applyFont="0" applyFill="0" applyBorder="0" applyAlignment="0" applyProtection="0"/>
    <xf numFmtId="0" fontId="79" fillId="0" borderId="0">
      <alignment horizontal="right"/>
    </xf>
    <xf numFmtId="0" fontId="24" fillId="41" borderId="32"/>
    <xf numFmtId="0" fontId="65" fillId="0" borderId="0"/>
    <xf numFmtId="0" fontId="19" fillId="0" borderId="0"/>
    <xf numFmtId="239" fontId="80" fillId="42" borderId="0">
      <alignment horizontal="center" vertical="center"/>
    </xf>
    <xf numFmtId="0" fontId="81" fillId="42" borderId="0">
      <alignment horizontal="center" vertical="center"/>
    </xf>
    <xf numFmtId="0" fontId="81" fillId="42" borderId="0">
      <alignment horizontal="center" vertical="center"/>
    </xf>
    <xf numFmtId="239" fontId="81" fillId="42" borderId="0">
      <alignment horizontal="center" vertical="center"/>
    </xf>
    <xf numFmtId="0" fontId="81" fillId="42" borderId="0">
      <alignment horizontal="center" vertical="center"/>
    </xf>
    <xf numFmtId="239" fontId="81" fillId="42" borderId="0">
      <alignment horizontal="center" vertical="center"/>
    </xf>
    <xf numFmtId="0" fontId="81" fillId="42" borderId="0">
      <alignment horizontal="center" vertical="center"/>
    </xf>
    <xf numFmtId="0" fontId="82" fillId="42" borderId="34">
      <alignment horizontal="center" vertical="center"/>
    </xf>
    <xf numFmtId="0" fontId="82" fillId="42" borderId="34">
      <alignment horizontal="center" vertical="center"/>
    </xf>
    <xf numFmtId="0" fontId="82" fillId="42" borderId="34">
      <alignment horizontal="center" vertical="center"/>
    </xf>
    <xf numFmtId="0" fontId="82" fillId="42" borderId="34">
      <alignment horizontal="center" vertical="center"/>
    </xf>
    <xf numFmtId="239" fontId="81" fillId="42" borderId="0">
      <alignment horizontal="center" vertical="center"/>
    </xf>
    <xf numFmtId="0" fontId="24" fillId="0" borderId="0"/>
    <xf numFmtId="0" fontId="65" fillId="0" borderId="0"/>
    <xf numFmtId="1" fontId="25" fillId="0" borderId="0">
      <alignment horizontal="left" wrapText="1"/>
    </xf>
    <xf numFmtId="0" fontId="65" fillId="0" borderId="0"/>
    <xf numFmtId="240" fontId="23" fillId="0" borderId="0">
      <alignment horizontal="right"/>
    </xf>
    <xf numFmtId="173" fontId="25" fillId="0" borderId="0" applyFill="0" applyBorder="0" applyProtection="0">
      <alignment horizontal="left" wrapText="1"/>
    </xf>
    <xf numFmtId="0" fontId="65" fillId="0" borderId="0"/>
    <xf numFmtId="43" fontId="23" fillId="0" borderId="0" applyFont="0" applyFill="0" applyBorder="0" applyAlignment="0" applyProtection="0"/>
    <xf numFmtId="0" fontId="19" fillId="0" borderId="17" applyFont="0" applyFill="0" applyBorder="0" applyAlignment="0" applyProtection="0">
      <alignment horizontal="right"/>
    </xf>
    <xf numFmtId="173" fontId="24" fillId="0" borderId="0" applyFill="0" applyBorder="0" applyProtection="0">
      <alignment horizontal="left" wrapText="1"/>
    </xf>
    <xf numFmtId="0" fontId="65" fillId="0" borderId="0"/>
    <xf numFmtId="173" fontId="83" fillId="0" borderId="0" applyFill="0" applyBorder="0" applyProtection="0">
      <alignment horizontal="left" wrapText="1"/>
    </xf>
    <xf numFmtId="0" fontId="65" fillId="0" borderId="0"/>
    <xf numFmtId="173" fontId="84" fillId="0" borderId="0" applyFill="0" applyBorder="0" applyProtection="0">
      <alignment horizontal="left" wrapText="1"/>
    </xf>
    <xf numFmtId="0" fontId="65" fillId="0" borderId="0"/>
    <xf numFmtId="241" fontId="85" fillId="0" borderId="17">
      <alignment horizontal="center"/>
    </xf>
    <xf numFmtId="0" fontId="24" fillId="0" borderId="0"/>
    <xf numFmtId="0" fontId="65" fillId="0" borderId="0"/>
    <xf numFmtId="37" fontId="24" fillId="0" borderId="0"/>
    <xf numFmtId="242" fontId="86" fillId="43" borderId="34">
      <alignment horizontal="center" vertical="center"/>
    </xf>
    <xf numFmtId="49" fontId="86" fillId="43" borderId="0">
      <alignment horizontal="left" vertical="center"/>
    </xf>
    <xf numFmtId="0" fontId="65" fillId="39" borderId="0" applyNumberFormat="0" applyBorder="0" applyAlignment="0" applyProtection="0"/>
    <xf numFmtId="0" fontId="87" fillId="44" borderId="0" applyNumberFormat="0" applyBorder="0" applyAlignment="0" applyProtection="0"/>
    <xf numFmtId="0" fontId="1" fillId="10" borderId="0" applyNumberFormat="0" applyBorder="0" applyAlignment="0" applyProtection="0"/>
    <xf numFmtId="0" fontId="6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8" fillId="44" borderId="0" applyNumberFormat="0" applyBorder="0" applyAlignment="0" applyProtection="0"/>
    <xf numFmtId="0" fontId="65" fillId="44" borderId="0" applyNumberFormat="0" applyBorder="0" applyAlignment="0" applyProtection="0"/>
    <xf numFmtId="0" fontId="87" fillId="45" borderId="0" applyNumberFormat="0" applyBorder="0" applyAlignment="0" applyProtection="0"/>
    <xf numFmtId="0" fontId="65" fillId="0" borderId="0"/>
    <xf numFmtId="0" fontId="88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8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46" borderId="0" applyNumberFormat="0" applyBorder="0" applyAlignment="0" applyProtection="0"/>
    <xf numFmtId="0" fontId="87" fillId="47" borderId="0" applyNumberFormat="0" applyBorder="0" applyAlignment="0" applyProtection="0"/>
    <xf numFmtId="0" fontId="1" fillId="14" borderId="0" applyNumberFormat="0" applyBorder="0" applyAlignment="0" applyProtection="0"/>
    <xf numFmtId="0" fontId="6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8" fillId="47" borderId="0" applyNumberFormat="0" applyBorder="0" applyAlignment="0" applyProtection="0"/>
    <xf numFmtId="0" fontId="65" fillId="47" borderId="0" applyNumberFormat="0" applyBorder="0" applyAlignment="0" applyProtection="0"/>
    <xf numFmtId="0" fontId="87" fillId="48" borderId="0" applyNumberFormat="0" applyBorder="0" applyAlignment="0" applyProtection="0"/>
    <xf numFmtId="0" fontId="65" fillId="0" borderId="0"/>
    <xf numFmtId="0" fontId="8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8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39" borderId="0" applyNumberFormat="0" applyBorder="0" applyAlignment="0" applyProtection="0"/>
    <xf numFmtId="0" fontId="87" fillId="49" borderId="0" applyNumberFormat="0" applyBorder="0" applyAlignment="0" applyProtection="0"/>
    <xf numFmtId="0" fontId="1" fillId="18" borderId="0" applyNumberFormat="0" applyBorder="0" applyAlignment="0" applyProtection="0"/>
    <xf numFmtId="0" fontId="6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8" fillId="49" borderId="0" applyNumberFormat="0" applyBorder="0" applyAlignment="0" applyProtection="0"/>
    <xf numFmtId="0" fontId="65" fillId="49" borderId="0" applyNumberFormat="0" applyBorder="0" applyAlignment="0" applyProtection="0"/>
    <xf numFmtId="0" fontId="87" fillId="50" borderId="0" applyNumberFormat="0" applyBorder="0" applyAlignment="0" applyProtection="0"/>
    <xf numFmtId="0" fontId="65" fillId="0" borderId="0"/>
    <xf numFmtId="0" fontId="88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8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8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22" borderId="0" applyNumberFormat="0" applyBorder="0" applyAlignment="0" applyProtection="0"/>
    <xf numFmtId="0" fontId="6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8" fillId="51" borderId="0" applyNumberFormat="0" applyBorder="0" applyAlignment="0" applyProtection="0"/>
    <xf numFmtId="0" fontId="65" fillId="51" borderId="0" applyNumberFormat="0" applyBorder="0" applyAlignment="0" applyProtection="0"/>
    <xf numFmtId="0" fontId="87" fillId="39" borderId="0" applyNumberFormat="0" applyBorder="0" applyAlignment="0" applyProtection="0"/>
    <xf numFmtId="0" fontId="65" fillId="0" borderId="0"/>
    <xf numFmtId="0" fontId="8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8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39" borderId="0" applyNumberFormat="0" applyBorder="0" applyAlignment="0" applyProtection="0"/>
    <xf numFmtId="0" fontId="87" fillId="52" borderId="0" applyNumberFormat="0" applyBorder="0" applyAlignment="0" applyProtection="0"/>
    <xf numFmtId="0" fontId="1" fillId="26" borderId="0" applyNumberFormat="0" applyBorder="0" applyAlignment="0" applyProtection="0"/>
    <xf numFmtId="0" fontId="65" fillId="0" borderId="0"/>
    <xf numFmtId="0" fontId="1" fillId="26" borderId="0" applyNumberFormat="0" applyBorder="0" applyAlignment="0" applyProtection="0"/>
    <xf numFmtId="0" fontId="65" fillId="52" borderId="0" applyNumberFormat="0" applyBorder="0" applyAlignment="0" applyProtection="0"/>
    <xf numFmtId="0" fontId="87" fillId="53" borderId="0" applyNumberFormat="0" applyBorder="0" applyAlignment="0" applyProtection="0"/>
    <xf numFmtId="0" fontId="65" fillId="0" borderId="0"/>
    <xf numFmtId="0" fontId="88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8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87" fillId="46" borderId="0" applyNumberFormat="0" applyBorder="0" applyAlignment="0" applyProtection="0"/>
    <xf numFmtId="0" fontId="1" fillId="30" borderId="0" applyNumberFormat="0" applyBorder="0" applyAlignment="0" applyProtection="0"/>
    <xf numFmtId="0" fontId="65" fillId="0" borderId="0"/>
    <xf numFmtId="0" fontId="1" fillId="30" borderId="0" applyNumberFormat="0" applyBorder="0" applyAlignment="0" applyProtection="0"/>
    <xf numFmtId="0" fontId="65" fillId="46" borderId="0" applyNumberFormat="0" applyBorder="0" applyAlignment="0" applyProtection="0"/>
    <xf numFmtId="0" fontId="87" fillId="47" borderId="0" applyNumberFormat="0" applyBorder="0" applyAlignment="0" applyProtection="0"/>
    <xf numFmtId="0" fontId="65" fillId="0" borderId="0"/>
    <xf numFmtId="0" fontId="88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8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44" borderId="0" applyNumberFormat="0" applyBorder="0" applyAlignment="0" applyProtection="0"/>
    <xf numFmtId="0" fontId="65" fillId="47" borderId="0" applyNumberFormat="0" applyBorder="0" applyAlignment="0" applyProtection="0"/>
    <xf numFmtId="0" fontId="65" fillId="49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46" borderId="0" applyNumberFormat="0" applyBorder="0" applyAlignment="0" applyProtection="0"/>
    <xf numFmtId="0" fontId="65" fillId="44" borderId="0" applyNumberFormat="0" applyBorder="0" applyAlignment="0" applyProtection="0"/>
    <xf numFmtId="0" fontId="65" fillId="47" borderId="0" applyNumberFormat="0" applyBorder="0" applyAlignment="0" applyProtection="0"/>
    <xf numFmtId="0" fontId="65" fillId="49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46" borderId="0" applyNumberFormat="0" applyBorder="0" applyAlignment="0" applyProtection="0"/>
    <xf numFmtId="0" fontId="90" fillId="44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173" fontId="25" fillId="0" borderId="0" applyFill="0" applyBorder="0" applyProtection="0">
      <alignment horizontal="left" wrapText="1"/>
    </xf>
    <xf numFmtId="0" fontId="65" fillId="0" borderId="0"/>
    <xf numFmtId="0" fontId="24" fillId="0" borderId="35" applyBorder="0">
      <alignment horizontal="right"/>
    </xf>
    <xf numFmtId="0" fontId="91" fillId="0" borderId="17">
      <alignment horizontal="right"/>
    </xf>
    <xf numFmtId="243" fontId="25" fillId="0" borderId="0" applyFont="0" applyFill="0" applyBorder="0" applyAlignment="0">
      <alignment horizontal="right"/>
    </xf>
    <xf numFmtId="0" fontId="65" fillId="0" borderId="0"/>
    <xf numFmtId="0" fontId="22" fillId="0" borderId="27" applyFont="0" applyBorder="0"/>
    <xf numFmtId="0" fontId="92" fillId="54" borderId="0" applyNumberFormat="0" applyAlignment="0" applyProtection="0"/>
    <xf numFmtId="244" fontId="93" fillId="54" borderId="0" applyNumberFormat="0" applyFont="0" applyAlignment="0" applyProtection="0"/>
    <xf numFmtId="244" fontId="93" fillId="54" borderId="0" applyNumberFormat="0" applyFont="0" applyAlignment="0" applyProtection="0"/>
    <xf numFmtId="244" fontId="93" fillId="54" borderId="0" applyNumberFormat="0" applyFont="0" applyAlignment="0" applyProtection="0"/>
    <xf numFmtId="244" fontId="93" fillId="54" borderId="0" applyNumberFormat="0" applyFont="0" applyAlignment="0" applyProtection="0"/>
    <xf numFmtId="245" fontId="93" fillId="54" borderId="0" applyNumberFormat="0" applyFont="0" applyAlignment="0" applyProtection="0"/>
    <xf numFmtId="245" fontId="93" fillId="54" borderId="0" applyNumberFormat="0" applyFont="0" applyAlignment="0" applyProtection="0"/>
    <xf numFmtId="245" fontId="93" fillId="54" borderId="0" applyNumberFormat="0" applyFont="0" applyAlignment="0" applyProtection="0"/>
    <xf numFmtId="0" fontId="23" fillId="0" borderId="17">
      <alignment horizontal="right"/>
    </xf>
    <xf numFmtId="0" fontId="17" fillId="0" borderId="0"/>
    <xf numFmtId="0" fontId="94" fillId="55" borderId="0">
      <alignment vertical="center"/>
    </xf>
    <xf numFmtId="0" fontId="19" fillId="56" borderId="36"/>
    <xf numFmtId="0" fontId="19" fillId="56" borderId="12"/>
    <xf numFmtId="0" fontId="19" fillId="56" borderId="22"/>
    <xf numFmtId="0" fontId="19" fillId="56" borderId="37"/>
    <xf numFmtId="0" fontId="19" fillId="57" borderId="16"/>
    <xf numFmtId="0" fontId="19" fillId="56" borderId="37"/>
    <xf numFmtId="0" fontId="19" fillId="57" borderId="18"/>
    <xf numFmtId="0" fontId="19" fillId="57" borderId="17"/>
    <xf numFmtId="0" fontId="94" fillId="55" borderId="0">
      <alignment vertical="center"/>
    </xf>
    <xf numFmtId="0" fontId="94" fillId="58" borderId="16">
      <alignment vertical="center"/>
    </xf>
    <xf numFmtId="0" fontId="94" fillId="58" borderId="0">
      <alignment vertical="center"/>
    </xf>
    <xf numFmtId="0" fontId="94" fillId="58" borderId="0">
      <alignment vertical="center"/>
    </xf>
    <xf numFmtId="0" fontId="94" fillId="58" borderId="17">
      <alignment vertical="center"/>
    </xf>
    <xf numFmtId="0" fontId="94" fillId="59" borderId="38">
      <alignment vertical="center"/>
    </xf>
    <xf numFmtId="0" fontId="94" fillId="58" borderId="0">
      <alignment vertical="center"/>
    </xf>
    <xf numFmtId="0" fontId="94" fillId="59" borderId="0">
      <alignment vertical="center"/>
    </xf>
    <xf numFmtId="0" fontId="94" fillId="59" borderId="39">
      <alignment vertical="center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95" fillId="60" borderId="0" applyNumberFormat="0" applyFont="0" applyAlignment="0" applyProtection="0"/>
    <xf numFmtId="0" fontId="65" fillId="39" borderId="0" applyNumberFormat="0" applyBorder="0" applyAlignment="0" applyProtection="0"/>
    <xf numFmtId="0" fontId="87" fillId="53" borderId="0" applyNumberFormat="0" applyBorder="0" applyAlignment="0" applyProtection="0"/>
    <xf numFmtId="0" fontId="1" fillId="11" borderId="0" applyNumberFormat="0" applyBorder="0" applyAlignment="0" applyProtection="0"/>
    <xf numFmtId="0" fontId="65" fillId="0" borderId="0"/>
    <xf numFmtId="0" fontId="1" fillId="11" borderId="0" applyNumberFormat="0" applyBorder="0" applyAlignment="0" applyProtection="0"/>
    <xf numFmtId="0" fontId="65" fillId="53" borderId="0" applyNumberFormat="0" applyBorder="0" applyAlignment="0" applyProtection="0"/>
    <xf numFmtId="0" fontId="87" fillId="61" borderId="0" applyNumberFormat="0" applyBorder="0" applyAlignment="0" applyProtection="0"/>
    <xf numFmtId="0" fontId="65" fillId="0" borderId="0"/>
    <xf numFmtId="0" fontId="88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8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46" borderId="0" applyNumberFormat="0" applyBorder="0" applyAlignment="0" applyProtection="0"/>
    <xf numFmtId="0" fontId="87" fillId="48" borderId="0" applyNumberFormat="0" applyBorder="0" applyAlignment="0" applyProtection="0"/>
    <xf numFmtId="0" fontId="1" fillId="15" borderId="0" applyNumberFormat="0" applyBorder="0" applyAlignment="0" applyProtection="0"/>
    <xf numFmtId="0" fontId="65" fillId="0" borderId="0"/>
    <xf numFmtId="0" fontId="1" fillId="15" borderId="0" applyNumberFormat="0" applyBorder="0" applyAlignment="0" applyProtection="0"/>
    <xf numFmtId="0" fontId="65" fillId="48" borderId="0" applyNumberFormat="0" applyBorder="0" applyAlignment="0" applyProtection="0"/>
    <xf numFmtId="0" fontId="87" fillId="48" borderId="0" applyNumberFormat="0" applyBorder="0" applyAlignment="0" applyProtection="0"/>
    <xf numFmtId="0" fontId="65" fillId="0" borderId="0"/>
    <xf numFmtId="0" fontId="88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8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36" borderId="0" applyNumberFormat="0" applyBorder="0" applyAlignment="0" applyProtection="0"/>
    <xf numFmtId="0" fontId="87" fillId="62" borderId="0" applyNumberFormat="0" applyBorder="0" applyAlignment="0" applyProtection="0"/>
    <xf numFmtId="0" fontId="1" fillId="19" borderId="0" applyNumberFormat="0" applyBorder="0" applyAlignment="0" applyProtection="0"/>
    <xf numFmtId="0" fontId="6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8" fillId="62" borderId="0" applyNumberFormat="0" applyBorder="0" applyAlignment="0" applyProtection="0"/>
    <xf numFmtId="0" fontId="65" fillId="62" borderId="0" applyNumberFormat="0" applyBorder="0" applyAlignment="0" applyProtection="0"/>
    <xf numFmtId="0" fontId="87" fillId="63" borderId="0" applyNumberFormat="0" applyBorder="0" applyAlignment="0" applyProtection="0"/>
    <xf numFmtId="0" fontId="65" fillId="0" borderId="0"/>
    <xf numFmtId="0" fontId="88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8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46" borderId="0" applyNumberFormat="0" applyBorder="0" applyAlignment="0" applyProtection="0"/>
    <xf numFmtId="0" fontId="87" fillId="51" borderId="0" applyNumberFormat="0" applyBorder="0" applyAlignment="0" applyProtection="0"/>
    <xf numFmtId="0" fontId="1" fillId="23" borderId="0" applyNumberFormat="0" applyBorder="0" applyAlignment="0" applyProtection="0"/>
    <xf numFmtId="0" fontId="65" fillId="0" borderId="0"/>
    <xf numFmtId="0" fontId="1" fillId="23" borderId="0" applyNumberFormat="0" applyBorder="0" applyAlignment="0" applyProtection="0"/>
    <xf numFmtId="0" fontId="65" fillId="51" borderId="0" applyNumberFormat="0" applyBorder="0" applyAlignment="0" applyProtection="0"/>
    <xf numFmtId="0" fontId="87" fillId="64" borderId="0" applyNumberFormat="0" applyBorder="0" applyAlignment="0" applyProtection="0"/>
    <xf numFmtId="0" fontId="65" fillId="0" borderId="0"/>
    <xf numFmtId="0" fontId="88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8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64" borderId="0" applyNumberFormat="0" applyBorder="0" applyAlignment="0" applyProtection="0"/>
    <xf numFmtId="0" fontId="87" fillId="53" borderId="0" applyNumberFormat="0" applyBorder="0" applyAlignment="0" applyProtection="0"/>
    <xf numFmtId="0" fontId="1" fillId="27" borderId="0" applyNumberFormat="0" applyBorder="0" applyAlignment="0" applyProtection="0"/>
    <xf numFmtId="0" fontId="65" fillId="0" borderId="0"/>
    <xf numFmtId="0" fontId="1" fillId="27" borderId="0" applyNumberFormat="0" applyBorder="0" applyAlignment="0" applyProtection="0"/>
    <xf numFmtId="0" fontId="65" fillId="53" borderId="0" applyNumberFormat="0" applyBorder="0" applyAlignment="0" applyProtection="0"/>
    <xf numFmtId="0" fontId="87" fillId="61" borderId="0" applyNumberFormat="0" applyBorder="0" applyAlignment="0" applyProtection="0"/>
    <xf numFmtId="0" fontId="65" fillId="0" borderId="0"/>
    <xf numFmtId="0" fontId="88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8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87" fillId="65" borderId="0" applyNumberFormat="0" applyBorder="0" applyAlignment="0" applyProtection="0"/>
    <xf numFmtId="0" fontId="1" fillId="31" borderId="0" applyNumberFormat="0" applyBorder="0" applyAlignment="0" applyProtection="0"/>
    <xf numFmtId="0" fontId="65" fillId="0" borderId="0"/>
    <xf numFmtId="0" fontId="1" fillId="31" borderId="0" applyNumberFormat="0" applyBorder="0" applyAlignment="0" applyProtection="0"/>
    <xf numFmtId="0" fontId="65" fillId="65" borderId="0" applyNumberFormat="0" applyBorder="0" applyAlignment="0" applyProtection="0"/>
    <xf numFmtId="0" fontId="87" fillId="46" borderId="0" applyNumberFormat="0" applyBorder="0" applyAlignment="0" applyProtection="0"/>
    <xf numFmtId="0" fontId="65" fillId="0" borderId="0"/>
    <xf numFmtId="0" fontId="88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8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53" borderId="0" applyNumberFormat="0" applyBorder="0" applyAlignment="0" applyProtection="0"/>
    <xf numFmtId="0" fontId="65" fillId="48" borderId="0" applyNumberFormat="0" applyBorder="0" applyAlignment="0" applyProtection="0"/>
    <xf numFmtId="0" fontId="65" fillId="62" borderId="0" applyNumberFormat="0" applyBorder="0" applyAlignment="0" applyProtection="0"/>
    <xf numFmtId="0" fontId="65" fillId="51" borderId="0" applyNumberFormat="0" applyBorder="0" applyAlignment="0" applyProtection="0"/>
    <xf numFmtId="0" fontId="65" fillId="53" borderId="0" applyNumberFormat="0" applyBorder="0" applyAlignment="0" applyProtection="0"/>
    <xf numFmtId="0" fontId="65" fillId="65" borderId="0" applyNumberFormat="0" applyBorder="0" applyAlignment="0" applyProtection="0"/>
    <xf numFmtId="0" fontId="65" fillId="53" borderId="0" applyNumberFormat="0" applyBorder="0" applyAlignment="0" applyProtection="0"/>
    <xf numFmtId="0" fontId="65" fillId="48" borderId="0" applyNumberFormat="0" applyBorder="0" applyAlignment="0" applyProtection="0"/>
    <xf numFmtId="0" fontId="65" fillId="62" borderId="0" applyNumberFormat="0" applyBorder="0" applyAlignment="0" applyProtection="0"/>
    <xf numFmtId="0" fontId="65" fillId="64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90" fillId="53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24" fillId="0" borderId="0" applyBorder="0"/>
    <xf numFmtId="0" fontId="65" fillId="0" borderId="0"/>
    <xf numFmtId="39" fontId="25" fillId="0" borderId="40"/>
    <xf numFmtId="0" fontId="65" fillId="0" borderId="0"/>
    <xf numFmtId="0" fontId="95" fillId="0" borderId="0" applyNumberFormat="0" applyFont="0" applyAlignment="0" applyProtection="0"/>
    <xf numFmtId="0" fontId="96" fillId="67" borderId="0" applyNumberFormat="0" applyBorder="0" applyAlignment="0" applyProtection="0"/>
    <xf numFmtId="0" fontId="65" fillId="0" borderId="0"/>
    <xf numFmtId="0" fontId="97" fillId="67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65" fillId="0" borderId="0"/>
    <xf numFmtId="0" fontId="97" fillId="67" borderId="0" applyNumberFormat="0" applyBorder="0" applyAlignment="0" applyProtection="0"/>
    <xf numFmtId="0" fontId="16" fillId="12" borderId="0" applyNumberFormat="0" applyBorder="0" applyAlignment="0" applyProtection="0"/>
    <xf numFmtId="0" fontId="98" fillId="12" borderId="0" applyNumberFormat="0" applyBorder="0" applyAlignment="0" applyProtection="0"/>
    <xf numFmtId="0" fontId="97" fillId="67" borderId="0" applyNumberFormat="0" applyBorder="0" applyAlignment="0" applyProtection="0"/>
    <xf numFmtId="0" fontId="96" fillId="48" borderId="0" applyNumberFormat="0" applyBorder="0" applyAlignment="0" applyProtection="0"/>
    <xf numFmtId="0" fontId="65" fillId="0" borderId="0"/>
    <xf numFmtId="0" fontId="97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65" fillId="0" borderId="0"/>
    <xf numFmtId="0" fontId="97" fillId="48" borderId="0" applyNumberFormat="0" applyBorder="0" applyAlignment="0" applyProtection="0"/>
    <xf numFmtId="0" fontId="16" fillId="16" borderId="0" applyNumberFormat="0" applyBorder="0" applyAlignment="0" applyProtection="0"/>
    <xf numFmtId="0" fontId="98" fillId="16" borderId="0" applyNumberFormat="0" applyBorder="0" applyAlignment="0" applyProtection="0"/>
    <xf numFmtId="0" fontId="97" fillId="48" borderId="0" applyNumberFormat="0" applyBorder="0" applyAlignment="0" applyProtection="0"/>
    <xf numFmtId="0" fontId="96" fillId="62" borderId="0" applyNumberFormat="0" applyBorder="0" applyAlignment="0" applyProtection="0"/>
    <xf numFmtId="0" fontId="65" fillId="0" borderId="0"/>
    <xf numFmtId="0" fontId="16" fillId="20" borderId="0" applyNumberFormat="0" applyBorder="0" applyAlignment="0" applyProtection="0"/>
    <xf numFmtId="0" fontId="96" fillId="63" borderId="0" applyNumberFormat="0" applyBorder="0" applyAlignment="0" applyProtection="0"/>
    <xf numFmtId="0" fontId="97" fillId="62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7" fillId="62" borderId="0" applyNumberFormat="0" applyBorder="0" applyAlignment="0" applyProtection="0"/>
    <xf numFmtId="0" fontId="16" fillId="62" borderId="0" applyNumberFormat="0" applyBorder="0" applyAlignment="0" applyProtection="0"/>
    <xf numFmtId="0" fontId="98" fillId="20" borderId="0" applyNumberFormat="0" applyBorder="0" applyAlignment="0" applyProtection="0"/>
    <xf numFmtId="0" fontId="97" fillId="62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16" fillId="24" borderId="0" applyNumberFormat="0" applyBorder="0" applyAlignment="0" applyProtection="0"/>
    <xf numFmtId="0" fontId="96" fillId="64" borderId="0" applyNumberFormat="0" applyBorder="0" applyAlignment="0" applyProtection="0"/>
    <xf numFmtId="0" fontId="97" fillId="68" borderId="0" applyNumberFormat="0" applyBorder="0" applyAlignment="0" applyProtection="0"/>
    <xf numFmtId="0" fontId="96" fillId="64" borderId="0" applyNumberFormat="0" applyBorder="0" applyAlignment="0" applyProtection="0"/>
    <xf numFmtId="0" fontId="65" fillId="0" borderId="0"/>
    <xf numFmtId="0" fontId="97" fillId="68" borderId="0" applyNumberFormat="0" applyBorder="0" applyAlignment="0" applyProtection="0"/>
    <xf numFmtId="0" fontId="16" fillId="68" borderId="0" applyNumberFormat="0" applyBorder="0" applyAlignment="0" applyProtection="0"/>
    <xf numFmtId="0" fontId="98" fillId="24" borderId="0" applyNumberFormat="0" applyBorder="0" applyAlignment="0" applyProtection="0"/>
    <xf numFmtId="0" fontId="97" fillId="68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7" fillId="69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65" fillId="0" borderId="0"/>
    <xf numFmtId="0" fontId="97" fillId="69" borderId="0" applyNumberFormat="0" applyBorder="0" applyAlignment="0" applyProtection="0"/>
    <xf numFmtId="0" fontId="16" fillId="28" borderId="0" applyNumberFormat="0" applyBorder="0" applyAlignment="0" applyProtection="0"/>
    <xf numFmtId="0" fontId="98" fillId="28" borderId="0" applyNumberFormat="0" applyBorder="0" applyAlignment="0" applyProtection="0"/>
    <xf numFmtId="0" fontId="97" fillId="69" borderId="0" applyNumberFormat="0" applyBorder="0" applyAlignment="0" applyProtection="0"/>
    <xf numFmtId="0" fontId="96" fillId="70" borderId="0" applyNumberFormat="0" applyBorder="0" applyAlignment="0" applyProtection="0"/>
    <xf numFmtId="0" fontId="65" fillId="0" borderId="0"/>
    <xf numFmtId="0" fontId="16" fillId="32" borderId="0" applyNumberFormat="0" applyBorder="0" applyAlignment="0" applyProtection="0"/>
    <xf numFmtId="0" fontId="96" fillId="46" borderId="0" applyNumberFormat="0" applyBorder="0" applyAlignment="0" applyProtection="0"/>
    <xf numFmtId="0" fontId="97" fillId="70" borderId="0" applyNumberFormat="0" applyBorder="0" applyAlignment="0" applyProtection="0"/>
    <xf numFmtId="0" fontId="96" fillId="46" borderId="0" applyNumberFormat="0" applyBorder="0" applyAlignment="0" applyProtection="0"/>
    <xf numFmtId="0" fontId="65" fillId="0" borderId="0"/>
    <xf numFmtId="0" fontId="97" fillId="70" borderId="0" applyNumberFormat="0" applyBorder="0" applyAlignment="0" applyProtection="0"/>
    <xf numFmtId="0" fontId="16" fillId="70" borderId="0" applyNumberFormat="0" applyBorder="0" applyAlignment="0" applyProtection="0"/>
    <xf numFmtId="0" fontId="98" fillId="32" borderId="0" applyNumberFormat="0" applyBorder="0" applyAlignment="0" applyProtection="0"/>
    <xf numFmtId="0" fontId="97" fillId="70" borderId="0" applyNumberFormat="0" applyBorder="0" applyAlignment="0" applyProtection="0"/>
    <xf numFmtId="0" fontId="99" fillId="67" borderId="0" applyNumberFormat="0" applyBorder="0" applyAlignment="0" applyProtection="0"/>
    <xf numFmtId="0" fontId="99" fillId="48" borderId="0" applyNumberFormat="0" applyBorder="0" applyAlignment="0" applyProtection="0"/>
    <xf numFmtId="0" fontId="99" fillId="62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99" fillId="70" borderId="0" applyNumberFormat="0" applyBorder="0" applyAlignment="0" applyProtection="0"/>
    <xf numFmtId="0" fontId="99" fillId="67" borderId="0" applyNumberFormat="0" applyBorder="0" applyAlignment="0" applyProtection="0"/>
    <xf numFmtId="0" fontId="99" fillId="48" borderId="0" applyNumberFormat="0" applyBorder="0" applyAlignment="0" applyProtection="0"/>
    <xf numFmtId="0" fontId="99" fillId="62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99" fillId="70" borderId="0" applyNumberFormat="0" applyBorder="0" applyAlignment="0" applyProtection="0"/>
    <xf numFmtId="0" fontId="100" fillId="67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62" borderId="0" applyNumberFormat="0" applyBorder="0" applyAlignment="0" applyProtection="0">
      <alignment vertical="center"/>
    </xf>
    <xf numFmtId="0" fontId="100" fillId="68" borderId="0" applyNumberFormat="0" applyBorder="0" applyAlignment="0" applyProtection="0">
      <alignment vertical="center"/>
    </xf>
    <xf numFmtId="0" fontId="100" fillId="69" borderId="0" applyNumberFormat="0" applyBorder="0" applyAlignment="0" applyProtection="0">
      <alignment vertical="center"/>
    </xf>
    <xf numFmtId="0" fontId="100" fillId="70" borderId="0" applyNumberFormat="0" applyBorder="0" applyAlignment="0" applyProtection="0">
      <alignment vertical="center"/>
    </xf>
    <xf numFmtId="37" fontId="31" fillId="0" borderId="0">
      <alignment horizontal="center"/>
    </xf>
    <xf numFmtId="0" fontId="101" fillId="0" borderId="0"/>
    <xf numFmtId="0" fontId="65" fillId="0" borderId="0"/>
    <xf numFmtId="0" fontId="92" fillId="71" borderId="0" applyNumberFormat="0" applyFont="0" applyAlignment="0" applyProtection="0">
      <alignment horizontal="left"/>
    </xf>
    <xf numFmtId="0" fontId="101" fillId="0" borderId="0"/>
    <xf numFmtId="0" fontId="101" fillId="0" borderId="0"/>
    <xf numFmtId="0" fontId="1" fillId="0" borderId="0"/>
    <xf numFmtId="0" fontId="102" fillId="0" borderId="0">
      <alignment horizontal="right"/>
      <protection locked="0"/>
    </xf>
    <xf numFmtId="173" fontId="85" fillId="0" borderId="0" applyFill="0" applyBorder="0" applyProtection="0">
      <alignment horizontal="left" wrapText="1"/>
    </xf>
    <xf numFmtId="0" fontId="65" fillId="0" borderId="0"/>
    <xf numFmtId="0" fontId="103" fillId="0" borderId="0" applyAlignment="0">
      <alignment horizontal="right"/>
    </xf>
    <xf numFmtId="0" fontId="65" fillId="0" borderId="0"/>
    <xf numFmtId="0" fontId="104" fillId="72" borderId="0">
      <alignment horizontal="right"/>
    </xf>
    <xf numFmtId="0" fontId="104" fillId="72" borderId="0">
      <alignment horizontal="right"/>
    </xf>
    <xf numFmtId="0" fontId="104" fillId="72" borderId="0">
      <alignment horizontal="right"/>
    </xf>
    <xf numFmtId="0" fontId="104" fillId="72" borderId="0">
      <alignment horizontal="right"/>
    </xf>
    <xf numFmtId="0" fontId="104" fillId="72" borderId="0">
      <alignment horizontal="right"/>
    </xf>
    <xf numFmtId="0" fontId="104" fillId="72" borderId="0">
      <alignment horizontal="right"/>
    </xf>
    <xf numFmtId="0" fontId="104" fillId="72" borderId="0">
      <alignment horizontal="right"/>
    </xf>
    <xf numFmtId="0" fontId="104" fillId="72" borderId="0">
      <alignment horizontal="right"/>
    </xf>
    <xf numFmtId="0" fontId="31" fillId="0" borderId="0" applyFont="0" applyFill="0" applyBorder="0" applyAlignment="0" applyProtection="0"/>
    <xf numFmtId="0" fontId="23" fillId="0" borderId="0" applyFill="0" applyBorder="0" applyProtection="0">
      <alignment horizontal="left" wrapText="1"/>
    </xf>
    <xf numFmtId="0" fontId="65" fillId="0" borderId="0"/>
    <xf numFmtId="0" fontId="17" fillId="0" borderId="0"/>
    <xf numFmtId="246" fontId="22" fillId="0" borderId="0" applyFont="0" applyFill="0" applyBorder="0" applyAlignment="0" applyProtection="0"/>
    <xf numFmtId="37" fontId="25" fillId="0" borderId="0" applyNumberFormat="0" applyFont="0" applyFill="0" applyBorder="0" applyProtection="0">
      <alignment horizontal="centerContinuous"/>
    </xf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65" fillId="0" borderId="0"/>
    <xf numFmtId="0" fontId="65" fillId="0" borderId="0"/>
    <xf numFmtId="0" fontId="65" fillId="73" borderId="0" applyNumberFormat="0" applyBorder="0" applyAlignment="0" applyProtection="0"/>
    <xf numFmtId="0" fontId="65" fillId="0" borderId="0"/>
    <xf numFmtId="0" fontId="65" fillId="0" borderId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0" borderId="0"/>
    <xf numFmtId="0" fontId="65" fillId="0" borderId="0"/>
    <xf numFmtId="0" fontId="65" fillId="75" borderId="0" applyNumberFormat="0" applyBorder="0" applyAlignment="0" applyProtection="0"/>
    <xf numFmtId="0" fontId="65" fillId="0" borderId="0"/>
    <xf numFmtId="0" fontId="65" fillId="0" borderId="0"/>
    <xf numFmtId="0" fontId="65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65" fillId="0" borderId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65" fillId="0" borderId="0"/>
    <xf numFmtId="0" fontId="99" fillId="78" borderId="0" applyNumberFormat="0" applyBorder="0" applyAlignment="0" applyProtection="0"/>
    <xf numFmtId="0" fontId="96" fillId="79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65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65" fillId="0" borderId="0"/>
    <xf numFmtId="0" fontId="96" fillId="79" borderId="0" applyNumberFormat="0" applyBorder="0" applyAlignment="0" applyProtection="0"/>
    <xf numFmtId="0" fontId="65" fillId="0" borderId="0"/>
    <xf numFmtId="0" fontId="96" fillId="79" borderId="0" applyNumberFormat="0" applyBorder="0" applyAlignment="0" applyProtection="0"/>
    <xf numFmtId="0" fontId="65" fillId="0" borderId="0"/>
    <xf numFmtId="0" fontId="96" fillId="79" borderId="0" applyNumberFormat="0" applyBorder="0" applyAlignment="0" applyProtection="0"/>
    <xf numFmtId="0" fontId="65" fillId="0" borderId="0"/>
    <xf numFmtId="0" fontId="96" fillId="79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65" fillId="0" borderId="0"/>
    <xf numFmtId="0" fontId="97" fillId="79" borderId="0" applyNumberFormat="0" applyBorder="0" applyAlignment="0" applyProtection="0"/>
    <xf numFmtId="0" fontId="16" fillId="9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9" fillId="80" borderId="0" applyNumberFormat="0" applyBorder="0" applyAlignment="0" applyProtection="0"/>
    <xf numFmtId="0" fontId="65" fillId="0" borderId="0"/>
    <xf numFmtId="0" fontId="97" fillId="79" borderId="0" applyNumberFormat="0" applyBorder="0" applyAlignment="0" applyProtection="0"/>
    <xf numFmtId="0" fontId="16" fillId="9" borderId="0" applyNumberFormat="0" applyBorder="0" applyAlignment="0" applyProtection="0"/>
    <xf numFmtId="0" fontId="96" fillId="79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99" fillId="80" borderId="0" applyNumberFormat="0" applyBorder="0" applyAlignment="0" applyProtection="0"/>
    <xf numFmtId="0" fontId="65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65" fillId="0" borderId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6" fillId="79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65" fillId="0" borderId="0"/>
    <xf numFmtId="0" fontId="65" fillId="0" borderId="0"/>
    <xf numFmtId="0" fontId="65" fillId="81" borderId="0" applyNumberFormat="0" applyBorder="0" applyAlignment="0" applyProtection="0"/>
    <xf numFmtId="0" fontId="65" fillId="0" borderId="0"/>
    <xf numFmtId="0" fontId="65" fillId="0" borderId="0"/>
    <xf numFmtId="0" fontId="65" fillId="82" borderId="0" applyNumberFormat="0" applyBorder="0" applyAlignment="0" applyProtection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84" borderId="0" applyNumberFormat="0" applyBorder="0" applyAlignment="0" applyProtection="0"/>
    <xf numFmtId="0" fontId="65" fillId="0" borderId="0"/>
    <xf numFmtId="0" fontId="65" fillId="0" borderId="0"/>
    <xf numFmtId="0" fontId="65" fillId="83" borderId="0" applyNumberFormat="0" applyBorder="0" applyAlignment="0" applyProtection="0"/>
    <xf numFmtId="0" fontId="65" fillId="0" borderId="0"/>
    <xf numFmtId="0" fontId="65" fillId="0" borderId="0"/>
    <xf numFmtId="0" fontId="65" fillId="84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65" fillId="0" borderId="0"/>
    <xf numFmtId="0" fontId="99" fillId="83" borderId="0" applyNumberFormat="0" applyBorder="0" applyAlignment="0" applyProtection="0"/>
    <xf numFmtId="0" fontId="96" fillId="86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65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65" fillId="0" borderId="0"/>
    <xf numFmtId="0" fontId="96" fillId="86" borderId="0" applyNumberFormat="0" applyBorder="0" applyAlignment="0" applyProtection="0"/>
    <xf numFmtId="0" fontId="65" fillId="0" borderId="0"/>
    <xf numFmtId="0" fontId="96" fillId="86" borderId="0" applyNumberFormat="0" applyBorder="0" applyAlignment="0" applyProtection="0"/>
    <xf numFmtId="0" fontId="65" fillId="0" borderId="0"/>
    <xf numFmtId="0" fontId="96" fillId="86" borderId="0" applyNumberFormat="0" applyBorder="0" applyAlignment="0" applyProtection="0"/>
    <xf numFmtId="0" fontId="65" fillId="0" borderId="0"/>
    <xf numFmtId="0" fontId="96" fillId="86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65" fillId="0" borderId="0"/>
    <xf numFmtId="0" fontId="97" fillId="86" borderId="0" applyNumberFormat="0" applyBorder="0" applyAlignment="0" applyProtection="0"/>
    <xf numFmtId="0" fontId="16" fillId="13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9" fillId="87" borderId="0" applyNumberFormat="0" applyBorder="0" applyAlignment="0" applyProtection="0"/>
    <xf numFmtId="0" fontId="65" fillId="0" borderId="0"/>
    <xf numFmtId="0" fontId="97" fillId="86" borderId="0" applyNumberFormat="0" applyBorder="0" applyAlignment="0" applyProtection="0"/>
    <xf numFmtId="0" fontId="16" fillId="13" borderId="0" applyNumberFormat="0" applyBorder="0" applyAlignment="0" applyProtection="0"/>
    <xf numFmtId="0" fontId="96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99" fillId="87" borderId="0" applyNumberFormat="0" applyBorder="0" applyAlignment="0" applyProtection="0"/>
    <xf numFmtId="0" fontId="65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65" fillId="0" borderId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6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89" borderId="0" applyNumberFormat="0" applyBorder="0" applyAlignment="0" applyProtection="0"/>
    <xf numFmtId="0" fontId="65" fillId="0" borderId="0"/>
    <xf numFmtId="0" fontId="65" fillId="0" borderId="0"/>
    <xf numFmtId="0" fontId="65" fillId="88" borderId="0" applyNumberFormat="0" applyBorder="0" applyAlignment="0" applyProtection="0"/>
    <xf numFmtId="0" fontId="65" fillId="0" borderId="0"/>
    <xf numFmtId="0" fontId="65" fillId="0" borderId="0"/>
    <xf numFmtId="0" fontId="65" fillId="89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90" borderId="0" applyNumberFormat="0" applyBorder="0" applyAlignment="0" applyProtection="0"/>
    <xf numFmtId="0" fontId="65" fillId="0" borderId="0"/>
    <xf numFmtId="0" fontId="65" fillId="0" borderId="0"/>
    <xf numFmtId="0" fontId="65" fillId="84" borderId="0" applyNumberFormat="0" applyBorder="0" applyAlignment="0" applyProtection="0"/>
    <xf numFmtId="0" fontId="65" fillId="0" borderId="0"/>
    <xf numFmtId="0" fontId="65" fillId="0" borderId="0"/>
    <xf numFmtId="0" fontId="65" fillId="90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65" fillId="0" borderId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65" fillId="0" borderId="0"/>
    <xf numFmtId="0" fontId="99" fillId="91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96" fillId="63" borderId="0" applyNumberFormat="0" applyBorder="0" applyAlignment="0" applyProtection="0"/>
    <xf numFmtId="0" fontId="65" fillId="0" borderId="0"/>
    <xf numFmtId="0" fontId="96" fillId="63" borderId="0" applyNumberFormat="0" applyBorder="0" applyAlignment="0" applyProtection="0"/>
    <xf numFmtId="0" fontId="65" fillId="0" borderId="0"/>
    <xf numFmtId="0" fontId="99" fillId="92" borderId="0" applyNumberFormat="0" applyBorder="0" applyAlignment="0" applyProtection="0"/>
    <xf numFmtId="0" fontId="65" fillId="0" borderId="0"/>
    <xf numFmtId="0" fontId="97" fillId="63" borderId="0" applyNumberFormat="0" applyBorder="0" applyAlignment="0" applyProtection="0"/>
    <xf numFmtId="0" fontId="16" fillId="17" borderId="0" applyNumberFormat="0" applyBorder="0" applyAlignment="0" applyProtection="0"/>
    <xf numFmtId="0" fontId="99" fillId="92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65" fillId="0" borderId="0"/>
    <xf numFmtId="0" fontId="97" fillId="63" borderId="0" applyNumberFormat="0" applyBorder="0" applyAlignment="0" applyProtection="0"/>
    <xf numFmtId="0" fontId="16" fillId="17" borderId="0" applyNumberFormat="0" applyBorder="0" applyAlignment="0" applyProtection="0"/>
    <xf numFmtId="0" fontId="99" fillId="85" borderId="0" applyNumberFormat="0" applyBorder="0" applyAlignment="0" applyProtection="0"/>
    <xf numFmtId="0" fontId="96" fillId="63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92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65" fillId="0" borderId="0"/>
    <xf numFmtId="0" fontId="99" fillId="8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96" fillId="63" borderId="0" applyNumberFormat="0" applyBorder="0" applyAlignment="0" applyProtection="0"/>
    <xf numFmtId="0" fontId="99" fillId="9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99" fillId="85" borderId="0" applyNumberFormat="0" applyBorder="0" applyAlignment="0" applyProtection="0"/>
    <xf numFmtId="0" fontId="99" fillId="92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65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82" borderId="0" applyNumberFormat="0" applyBorder="0" applyAlignment="0" applyProtection="0"/>
    <xf numFmtId="0" fontId="65" fillId="0" borderId="0"/>
    <xf numFmtId="0" fontId="65" fillId="0" borderId="0"/>
    <xf numFmtId="0" fontId="65" fillId="84" borderId="0" applyNumberFormat="0" applyBorder="0" applyAlignment="0" applyProtection="0"/>
    <xf numFmtId="0" fontId="65" fillId="0" borderId="0"/>
    <xf numFmtId="0" fontId="65" fillId="0" borderId="0"/>
    <xf numFmtId="0" fontId="65" fillId="82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85" borderId="0" applyNumberFormat="0" applyBorder="0" applyAlignment="0" applyProtection="0"/>
    <xf numFmtId="0" fontId="65" fillId="0" borderId="0"/>
    <xf numFmtId="0" fontId="65" fillId="0" borderId="0"/>
    <xf numFmtId="0" fontId="65" fillId="76" borderId="0" applyNumberFormat="0" applyBorder="0" applyAlignment="0" applyProtection="0"/>
    <xf numFmtId="0" fontId="65" fillId="0" borderId="0"/>
    <xf numFmtId="0" fontId="65" fillId="0" borderId="0"/>
    <xf numFmtId="0" fontId="65" fillId="85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65" fillId="0" borderId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0" fontId="65" fillId="0" borderId="0"/>
    <xf numFmtId="0" fontId="99" fillId="84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96" fillId="68" borderId="0" applyNumberFormat="0" applyBorder="0" applyAlignment="0" applyProtection="0"/>
    <xf numFmtId="0" fontId="65" fillId="0" borderId="0"/>
    <xf numFmtId="0" fontId="96" fillId="68" borderId="0" applyNumberFormat="0" applyBorder="0" applyAlignment="0" applyProtection="0"/>
    <xf numFmtId="0" fontId="65" fillId="0" borderId="0"/>
    <xf numFmtId="0" fontId="99" fillId="94" borderId="0" applyNumberFormat="0" applyBorder="0" applyAlignment="0" applyProtection="0"/>
    <xf numFmtId="0" fontId="65" fillId="0" borderId="0"/>
    <xf numFmtId="0" fontId="97" fillId="68" borderId="0" applyNumberFormat="0" applyBorder="0" applyAlignment="0" applyProtection="0"/>
    <xf numFmtId="0" fontId="16" fillId="21" borderId="0" applyNumberFormat="0" applyBorder="0" applyAlignment="0" applyProtection="0"/>
    <xf numFmtId="0" fontId="99" fillId="94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65" fillId="0" borderId="0"/>
    <xf numFmtId="0" fontId="97" fillId="68" borderId="0" applyNumberFormat="0" applyBorder="0" applyAlignment="0" applyProtection="0"/>
    <xf numFmtId="0" fontId="16" fillId="21" borderId="0" applyNumberFormat="0" applyBorder="0" applyAlignment="0" applyProtection="0"/>
    <xf numFmtId="0" fontId="99" fillId="93" borderId="0" applyNumberFormat="0" applyBorder="0" applyAlignment="0" applyProtection="0"/>
    <xf numFmtId="0" fontId="96" fillId="68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4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65" fillId="0" borderId="0"/>
    <xf numFmtId="0" fontId="99" fillId="9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96" fillId="68" borderId="0" applyNumberFormat="0" applyBorder="0" applyAlignment="0" applyProtection="0"/>
    <xf numFmtId="0" fontId="99" fillId="9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99" fillId="93" borderId="0" applyNumberFormat="0" applyBorder="0" applyAlignment="0" applyProtection="0"/>
    <xf numFmtId="0" fontId="99" fillId="94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88" borderId="0" applyNumberFormat="0" applyBorder="0" applyAlignment="0" applyProtection="0"/>
    <xf numFmtId="0" fontId="65" fillId="0" borderId="0"/>
    <xf numFmtId="0" fontId="65" fillId="0" borderId="0"/>
    <xf numFmtId="0" fontId="65" fillId="73" borderId="0" applyNumberFormat="0" applyBorder="0" applyAlignment="0" applyProtection="0"/>
    <xf numFmtId="0" fontId="65" fillId="0" borderId="0"/>
    <xf numFmtId="0" fontId="65" fillId="0" borderId="0"/>
    <xf numFmtId="0" fontId="65" fillId="88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0" borderId="0"/>
    <xf numFmtId="0" fontId="65" fillId="0" borderId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65" fillId="0" borderId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65" fillId="0" borderId="0"/>
    <xf numFmtId="0" fontId="99" fillId="78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96" fillId="69" borderId="0" applyNumberFormat="0" applyBorder="0" applyAlignment="0" applyProtection="0"/>
    <xf numFmtId="0" fontId="65" fillId="0" borderId="0"/>
    <xf numFmtId="0" fontId="96" fillId="69" borderId="0" applyNumberFormat="0" applyBorder="0" applyAlignment="0" applyProtection="0"/>
    <xf numFmtId="0" fontId="65" fillId="0" borderId="0"/>
    <xf numFmtId="0" fontId="99" fillId="78" borderId="0" applyNumberFormat="0" applyBorder="0" applyAlignment="0" applyProtection="0"/>
    <xf numFmtId="0" fontId="65" fillId="0" borderId="0"/>
    <xf numFmtId="0" fontId="97" fillId="69" borderId="0" applyNumberFormat="0" applyBorder="0" applyAlignment="0" applyProtection="0"/>
    <xf numFmtId="0" fontId="16" fillId="25" borderId="0" applyNumberFormat="0" applyBorder="0" applyAlignment="0" applyProtection="0"/>
    <xf numFmtId="0" fontId="99" fillId="78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65" fillId="0" borderId="0"/>
    <xf numFmtId="0" fontId="97" fillId="69" borderId="0" applyNumberFormat="0" applyBorder="0" applyAlignment="0" applyProtection="0"/>
    <xf numFmtId="0" fontId="16" fillId="25" borderId="0" applyNumberFormat="0" applyBorder="0" applyAlignment="0" applyProtection="0"/>
    <xf numFmtId="0" fontId="99" fillId="95" borderId="0" applyNumberFormat="0" applyBorder="0" applyAlignment="0" applyProtection="0"/>
    <xf numFmtId="0" fontId="96" fillId="69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65" fillId="0" borderId="0"/>
    <xf numFmtId="0" fontId="99" fillId="9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96" fillId="69" borderId="0" applyNumberFormat="0" applyBorder="0" applyAlignment="0" applyProtection="0"/>
    <xf numFmtId="0" fontId="99" fillId="7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99" fillId="95" borderId="0" applyNumberFormat="0" applyBorder="0" applyAlignment="0" applyProtection="0"/>
    <xf numFmtId="0" fontId="99" fillId="78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99" fillId="95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0" borderId="0"/>
    <xf numFmtId="0" fontId="65" fillId="0" borderId="0"/>
    <xf numFmtId="0" fontId="65" fillId="83" borderId="0" applyNumberFormat="0" applyBorder="0" applyAlignment="0" applyProtection="0"/>
    <xf numFmtId="0" fontId="65" fillId="83" borderId="0" applyNumberFormat="0" applyBorder="0" applyAlignment="0" applyProtection="0"/>
    <xf numFmtId="0" fontId="65" fillId="97" borderId="0" applyNumberFormat="0" applyBorder="0" applyAlignment="0" applyProtection="0"/>
    <xf numFmtId="0" fontId="65" fillId="0" borderId="0"/>
    <xf numFmtId="0" fontId="65" fillId="0" borderId="0"/>
    <xf numFmtId="0" fontId="65" fillId="83" borderId="0" applyNumberFormat="0" applyBorder="0" applyAlignment="0" applyProtection="0"/>
    <xf numFmtId="0" fontId="65" fillId="0" borderId="0"/>
    <xf numFmtId="0" fontId="65" fillId="0" borderId="0"/>
    <xf numFmtId="0" fontId="65" fillId="97" borderId="0" applyNumberFormat="0" applyBorder="0" applyAlignment="0" applyProtection="0"/>
    <xf numFmtId="0" fontId="99" fillId="97" borderId="0" applyNumberFormat="0" applyBorder="0" applyAlignment="0" applyProtection="0"/>
    <xf numFmtId="0" fontId="99" fillId="97" borderId="0" applyNumberFormat="0" applyBorder="0" applyAlignment="0" applyProtection="0"/>
    <xf numFmtId="0" fontId="65" fillId="0" borderId="0"/>
    <xf numFmtId="0" fontId="99" fillId="97" borderId="0" applyNumberFormat="0" applyBorder="0" applyAlignment="0" applyProtection="0"/>
    <xf numFmtId="0" fontId="99" fillId="97" borderId="0" applyNumberFormat="0" applyBorder="0" applyAlignment="0" applyProtection="0"/>
    <xf numFmtId="0" fontId="65" fillId="0" borderId="0"/>
    <xf numFmtId="0" fontId="99" fillId="98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96" fillId="99" borderId="0" applyNumberFormat="0" applyBorder="0" applyAlignment="0" applyProtection="0"/>
    <xf numFmtId="0" fontId="65" fillId="0" borderId="0"/>
    <xf numFmtId="0" fontId="96" fillId="99" borderId="0" applyNumberFormat="0" applyBorder="0" applyAlignment="0" applyProtection="0"/>
    <xf numFmtId="0" fontId="65" fillId="0" borderId="0"/>
    <xf numFmtId="0" fontId="99" fillId="101" borderId="0" applyNumberFormat="0" applyBorder="0" applyAlignment="0" applyProtection="0"/>
    <xf numFmtId="0" fontId="65" fillId="0" borderId="0"/>
    <xf numFmtId="0" fontId="97" fillId="99" borderId="0" applyNumberFormat="0" applyBorder="0" applyAlignment="0" applyProtection="0"/>
    <xf numFmtId="0" fontId="16" fillId="29" borderId="0" applyNumberFormat="0" applyBorder="0" applyAlignment="0" applyProtection="0"/>
    <xf numFmtId="0" fontId="99" fillId="101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65" fillId="0" borderId="0"/>
    <xf numFmtId="0" fontId="97" fillId="99" borderId="0" applyNumberFormat="0" applyBorder="0" applyAlignment="0" applyProtection="0"/>
    <xf numFmtId="0" fontId="16" fillId="29" borderId="0" applyNumberFormat="0" applyBorder="0" applyAlignment="0" applyProtection="0"/>
    <xf numFmtId="0" fontId="99" fillId="100" borderId="0" applyNumberFormat="0" applyBorder="0" applyAlignment="0" applyProtection="0"/>
    <xf numFmtId="0" fontId="96" fillId="99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1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65" fillId="0" borderId="0"/>
    <xf numFmtId="0" fontId="99" fillId="100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96" fillId="99" borderId="0" applyNumberFormat="0" applyBorder="0" applyAlignment="0" applyProtection="0"/>
    <xf numFmtId="0" fontId="99" fillId="101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0" fontId="99" fillId="100" borderId="0" applyNumberFormat="0" applyBorder="0" applyAlignment="0" applyProtection="0"/>
    <xf numFmtId="247" fontId="19" fillId="0" borderId="0" applyFont="0" applyFill="0" applyBorder="0" applyProtection="0">
      <alignment horizontal="right"/>
    </xf>
    <xf numFmtId="42" fontId="23" fillId="0" borderId="0" applyFont="0" applyFill="0" applyBorder="0" applyAlignment="0" applyProtection="0"/>
    <xf numFmtId="6" fontId="19" fillId="0" borderId="0">
      <alignment horizontal="right"/>
    </xf>
    <xf numFmtId="6" fontId="19" fillId="0" borderId="0">
      <alignment horizontal="right"/>
    </xf>
    <xf numFmtId="248" fontId="23" fillId="0" borderId="0" applyFill="0" applyBorder="0" applyProtection="0">
      <alignment horizontal="left" wrapText="1"/>
    </xf>
    <xf numFmtId="0" fontId="65" fillId="0" borderId="0"/>
    <xf numFmtId="0" fontId="23" fillId="0" borderId="0"/>
    <xf numFmtId="0" fontId="105" fillId="0" borderId="0" applyNumberFormat="0" applyFont="0" applyFill="0" applyBorder="0" applyProtection="0">
      <alignment horizontal="centerContinuous"/>
    </xf>
    <xf numFmtId="0" fontId="65" fillId="0" borderId="0"/>
    <xf numFmtId="4" fontId="23" fillId="38" borderId="41" applyNumberFormat="0" applyFont="0" applyBorder="0" applyAlignment="0">
      <alignment horizontal="center"/>
      <protection locked="0"/>
    </xf>
    <xf numFmtId="4" fontId="23" fillId="38" borderId="41" applyNumberFormat="0" applyFont="0" applyBorder="0" applyAlignment="0">
      <alignment horizontal="center"/>
      <protection locked="0"/>
    </xf>
    <xf numFmtId="4" fontId="23" fillId="38" borderId="41" applyNumberFormat="0" applyFont="0" applyBorder="0" applyAlignment="0">
      <alignment horizontal="center"/>
      <protection locked="0"/>
    </xf>
    <xf numFmtId="4" fontId="23" fillId="38" borderId="41" applyNumberFormat="0" applyFont="0" applyBorder="0" applyAlignment="0">
      <alignment horizontal="center"/>
      <protection locked="0"/>
    </xf>
    <xf numFmtId="172" fontId="106" fillId="102" borderId="0" applyNumberFormat="0" applyFont="0" applyBorder="0" applyAlignment="0">
      <alignment horizontal="right"/>
    </xf>
    <xf numFmtId="249" fontId="25" fillId="103" borderId="42">
      <alignment horizontal="center" vertical="center"/>
    </xf>
    <xf numFmtId="250" fontId="23" fillId="103" borderId="42">
      <alignment horizontal="center" vertical="center"/>
    </xf>
    <xf numFmtId="0" fontId="65" fillId="0" borderId="0"/>
    <xf numFmtId="250" fontId="23" fillId="103" borderId="42">
      <alignment horizontal="center" vertical="center"/>
    </xf>
    <xf numFmtId="250" fontId="23" fillId="103" borderId="42">
      <alignment horizontal="center" vertical="center"/>
    </xf>
    <xf numFmtId="250" fontId="23" fillId="103" borderId="42">
      <alignment horizontal="center" vertical="center"/>
    </xf>
    <xf numFmtId="0" fontId="107" fillId="102" borderId="10" applyFont="0">
      <alignment horizontal="right"/>
    </xf>
    <xf numFmtId="0" fontId="107" fillId="102" borderId="10" applyFont="0">
      <alignment horizontal="right"/>
    </xf>
    <xf numFmtId="0" fontId="1" fillId="0" borderId="0" applyFont="0">
      <alignment horizontal="right"/>
    </xf>
    <xf numFmtId="0" fontId="1" fillId="0" borderId="0" applyFont="0">
      <alignment horizontal="right"/>
    </xf>
    <xf numFmtId="0" fontId="107" fillId="102" borderId="10" applyFont="0">
      <alignment horizontal="right"/>
    </xf>
    <xf numFmtId="0" fontId="107" fillId="102" borderId="10" applyFont="0">
      <alignment horizontal="right"/>
    </xf>
    <xf numFmtId="0" fontId="107" fillId="102" borderId="10" applyFont="0">
      <alignment horizontal="right"/>
    </xf>
    <xf numFmtId="0" fontId="1" fillId="0" borderId="0" applyFont="0">
      <alignment horizontal="right"/>
    </xf>
    <xf numFmtId="0" fontId="1" fillId="0" borderId="0" applyFont="0">
      <alignment horizontal="right"/>
    </xf>
    <xf numFmtId="0" fontId="107" fillId="102" borderId="10" applyFont="0">
      <alignment horizontal="right"/>
    </xf>
    <xf numFmtId="0" fontId="107" fillId="102" borderId="10" applyFont="0">
      <alignment horizontal="right"/>
    </xf>
    <xf numFmtId="0" fontId="107" fillId="102" borderId="10" applyFont="0">
      <alignment horizontal="right"/>
    </xf>
    <xf numFmtId="173" fontId="108" fillId="0" borderId="0" applyFill="0" applyBorder="0" applyProtection="0">
      <alignment horizontal="left" wrapText="1"/>
    </xf>
    <xf numFmtId="0" fontId="65" fillId="0" borderId="0"/>
    <xf numFmtId="0" fontId="19" fillId="0" borderId="0" applyNumberFormat="0" applyFill="0" applyBorder="0" applyAlignment="0" applyProtection="0"/>
    <xf numFmtId="37" fontId="109" fillId="64" borderId="0"/>
    <xf numFmtId="0" fontId="23" fillId="64" borderId="0"/>
    <xf numFmtId="37" fontId="109" fillId="64" borderId="0"/>
    <xf numFmtId="0" fontId="23" fillId="64" borderId="0"/>
    <xf numFmtId="37" fontId="110" fillId="64" borderId="0"/>
    <xf numFmtId="0" fontId="23" fillId="64" borderId="0"/>
    <xf numFmtId="37" fontId="111" fillId="64" borderId="0"/>
    <xf numFmtId="0" fontId="23" fillId="64" borderId="0"/>
    <xf numFmtId="37" fontId="111" fillId="64" borderId="0"/>
    <xf numFmtId="0" fontId="23" fillId="64" borderId="0"/>
    <xf numFmtId="37" fontId="112" fillId="64" borderId="0"/>
    <xf numFmtId="0" fontId="23" fillId="64" borderId="0"/>
    <xf numFmtId="0" fontId="28" fillId="0" borderId="0" applyNumberFormat="0" applyFill="0" applyBorder="0" applyAlignment="0">
      <alignment vertical="top"/>
      <protection locked="0"/>
    </xf>
    <xf numFmtId="0" fontId="23" fillId="0" borderId="0"/>
    <xf numFmtId="0" fontId="23" fillId="0" borderId="0"/>
    <xf numFmtId="0" fontId="65" fillId="0" borderId="0"/>
    <xf numFmtId="0" fontId="23" fillId="0" borderId="0"/>
    <xf numFmtId="0" fontId="65" fillId="0" borderId="0"/>
    <xf numFmtId="0" fontId="65" fillId="0" borderId="0"/>
    <xf numFmtId="0" fontId="23" fillId="0" borderId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4" fillId="0" borderId="0"/>
    <xf numFmtId="0" fontId="23" fillId="0" borderId="0" applyFill="0" applyBorder="0" applyProtection="0">
      <protection locked="0"/>
    </xf>
    <xf numFmtId="251" fontId="22" fillId="0" borderId="0"/>
    <xf numFmtId="0" fontId="72" fillId="0" borderId="0"/>
    <xf numFmtId="0" fontId="115" fillId="0" borderId="32">
      <alignment horizontal="center" vertical="center"/>
    </xf>
    <xf numFmtId="0" fontId="27" fillId="0" borderId="0">
      <alignment horizontal="center" wrapText="1"/>
      <protection locked="0"/>
    </xf>
    <xf numFmtId="0" fontId="116" fillId="0" borderId="0">
      <alignment horizontal="left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7" fillId="0" borderId="43" applyNumberFormat="0" applyFill="0" applyBorder="0" applyAlignment="0" applyProtection="0"/>
    <xf numFmtId="0" fontId="117" fillId="0" borderId="43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7" fillId="0" borderId="43" applyNumberFormat="0" applyFill="0" applyBorder="0" applyAlignment="0" applyProtection="0"/>
    <xf numFmtId="0" fontId="117" fillId="0" borderId="43" applyNumberFormat="0" applyFill="0" applyBorder="0" applyAlignment="0" applyProtection="0"/>
    <xf numFmtId="0" fontId="117" fillId="0" borderId="43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7" fillId="0" borderId="43" applyNumberFormat="0" applyFill="0" applyBorder="0" applyAlignment="0" applyProtection="0"/>
    <xf numFmtId="0" fontId="117" fillId="0" borderId="43" applyNumberFormat="0" applyFill="0" applyBorder="0" applyAlignment="0" applyProtection="0"/>
    <xf numFmtId="0" fontId="117" fillId="0" borderId="43" applyNumberFormat="0" applyFill="0" applyBorder="0" applyAlignment="0" applyProtection="0"/>
    <xf numFmtId="0" fontId="18" fillId="0" borderId="43" applyNumberFormat="0" applyFill="0" applyBorder="0" applyAlignment="0" applyProtection="0"/>
    <xf numFmtId="0" fontId="18" fillId="0" borderId="43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43" applyNumberFormat="0" applyFill="0" applyBorder="0" applyAlignment="0" applyProtection="0"/>
    <xf numFmtId="0" fontId="18" fillId="0" borderId="43" applyNumberFormat="0" applyFill="0" applyBorder="0" applyAlignment="0" applyProtection="0"/>
    <xf numFmtId="0" fontId="18" fillId="0" borderId="43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43" applyNumberFormat="0" applyFill="0" applyBorder="0" applyAlignment="0" applyProtection="0"/>
    <xf numFmtId="0" fontId="18" fillId="0" borderId="43" applyNumberFormat="0" applyFill="0" applyBorder="0" applyAlignment="0" applyProtection="0"/>
    <xf numFmtId="0" fontId="18" fillId="0" borderId="43" applyNumberFormat="0" applyFill="0" applyBorder="0" applyAlignment="0" applyProtection="0"/>
    <xf numFmtId="0" fontId="118" fillId="0" borderId="43" applyNumberFormat="0" applyFill="0" applyBorder="0" applyAlignment="0" applyProtection="0"/>
    <xf numFmtId="0" fontId="118" fillId="0" borderId="43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8" fillId="0" borderId="43" applyNumberFormat="0" applyFill="0" applyBorder="0" applyAlignment="0" applyProtection="0"/>
    <xf numFmtId="0" fontId="118" fillId="0" borderId="43" applyNumberFormat="0" applyFill="0" applyBorder="0" applyAlignment="0" applyProtection="0"/>
    <xf numFmtId="0" fontId="118" fillId="0" borderId="43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8" fillId="0" borderId="43" applyNumberFormat="0" applyFill="0" applyBorder="0" applyAlignment="0" applyProtection="0"/>
    <xf numFmtId="0" fontId="118" fillId="0" borderId="43" applyNumberFormat="0" applyFill="0" applyBorder="0" applyAlignment="0" applyProtection="0"/>
    <xf numFmtId="0" fontId="118" fillId="0" borderId="43" applyNumberFormat="0" applyFill="0" applyBorder="0" applyAlignment="0" applyProtection="0"/>
    <xf numFmtId="0" fontId="19" fillId="0" borderId="43" applyNumberFormat="0" applyFill="0" applyAlignment="0" applyProtection="0"/>
    <xf numFmtId="0" fontId="19" fillId="0" borderId="43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9" fillId="0" borderId="43" applyNumberFormat="0" applyFill="0" applyAlignment="0" applyProtection="0"/>
    <xf numFmtId="0" fontId="19" fillId="0" borderId="43" applyNumberFormat="0" applyFill="0" applyAlignment="0" applyProtection="0"/>
    <xf numFmtId="0" fontId="19" fillId="0" borderId="43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9" fillId="0" borderId="43" applyNumberFormat="0" applyFill="0" applyAlignment="0" applyProtection="0"/>
    <xf numFmtId="0" fontId="19" fillId="0" borderId="43" applyNumberFormat="0" applyFill="0" applyAlignment="0" applyProtection="0"/>
    <xf numFmtId="0" fontId="19" fillId="0" borderId="43" applyNumberFormat="0" applyFill="0" applyAlignment="0" applyProtection="0"/>
    <xf numFmtId="0" fontId="57" fillId="0" borderId="0">
      <alignment horizontal="left"/>
    </xf>
    <xf numFmtId="0" fontId="119" fillId="0" borderId="0" applyNumberFormat="0" applyProtection="0"/>
    <xf numFmtId="0" fontId="120" fillId="0" borderId="20">
      <protection hidden="1"/>
    </xf>
    <xf numFmtId="0" fontId="121" fillId="64" borderId="20" applyNumberFormat="0" applyFont="0" applyBorder="0" applyAlignment="0" applyProtection="0">
      <protection hidden="1"/>
    </xf>
    <xf numFmtId="3" fontId="122" fillId="0" borderId="0"/>
    <xf numFmtId="173" fontId="123" fillId="0" borderId="0" applyFill="0" applyBorder="0" applyProtection="0">
      <alignment horizontal="left" wrapText="1"/>
    </xf>
    <xf numFmtId="0" fontId="65" fillId="0" borderId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24" fillId="0" borderId="0"/>
    <xf numFmtId="0" fontId="65" fillId="0" borderId="0"/>
    <xf numFmtId="0" fontId="65" fillId="0" borderId="0"/>
    <xf numFmtId="0" fontId="24" fillId="0" borderId="0"/>
    <xf numFmtId="0" fontId="65" fillId="0" borderId="0"/>
    <xf numFmtId="0" fontId="76" fillId="0" borderId="0"/>
    <xf numFmtId="0" fontId="65" fillId="0" borderId="0"/>
    <xf numFmtId="0" fontId="125" fillId="0" borderId="0"/>
    <xf numFmtId="0" fontId="65" fillId="0" borderId="0"/>
    <xf numFmtId="173" fontId="76" fillId="0" borderId="0" applyFill="0" applyBorder="0" applyProtection="0">
      <alignment horizontal="left" wrapText="1"/>
    </xf>
    <xf numFmtId="0" fontId="65" fillId="0" borderId="0"/>
    <xf numFmtId="173" fontId="76" fillId="0" borderId="0" applyFill="0" applyBorder="0" applyProtection="0">
      <alignment horizontal="left" wrapText="1"/>
    </xf>
    <xf numFmtId="0" fontId="65" fillId="0" borderId="0"/>
    <xf numFmtId="9" fontId="23" fillId="0" borderId="44" applyNumberFormat="0" applyFont="0" applyFill="0" applyAlignment="0" applyProtection="0"/>
    <xf numFmtId="9" fontId="23" fillId="0" borderId="17" applyNumberFormat="0" applyFont="0" applyFill="0" applyAlignment="0" applyProtection="0"/>
    <xf numFmtId="37" fontId="126" fillId="0" borderId="45" applyNumberFormat="0" applyFont="0" applyFill="0" applyAlignment="0" applyProtection="0">
      <alignment horizontal="centerContinuous"/>
    </xf>
    <xf numFmtId="9" fontId="23" fillId="0" borderId="46" applyNumberFormat="0" applyFont="0" applyFill="0" applyAlignment="0" applyProtection="0"/>
    <xf numFmtId="9" fontId="23" fillId="0" borderId="47" applyNumberFormat="0" applyFont="0" applyFill="0" applyAlignment="0" applyProtection="0"/>
    <xf numFmtId="0" fontId="127" fillId="33" borderId="0">
      <alignment horizontal="left"/>
    </xf>
    <xf numFmtId="37" fontId="19" fillId="64" borderId="0"/>
    <xf numFmtId="0" fontId="23" fillId="64" borderId="0"/>
    <xf numFmtId="0" fontId="128" fillId="96" borderId="0" applyNumberFormat="0" applyBorder="0" applyAlignment="0" applyProtection="0"/>
    <xf numFmtId="0" fontId="65" fillId="0" borderId="0"/>
    <xf numFmtId="0" fontId="129" fillId="83" borderId="0" applyNumberFormat="0" applyBorder="0" applyAlignment="0" applyProtection="0"/>
    <xf numFmtId="0" fontId="130" fillId="47" borderId="0" applyNumberFormat="0" applyBorder="0" applyAlignment="0" applyProtection="0"/>
    <xf numFmtId="0" fontId="7" fillId="3" borderId="0" applyNumberFormat="0" applyBorder="0" applyAlignment="0" applyProtection="0"/>
    <xf numFmtId="0" fontId="128" fillId="96" borderId="0" applyNumberFormat="0" applyBorder="0" applyAlignment="0" applyProtection="0"/>
    <xf numFmtId="0" fontId="131" fillId="47" borderId="0" applyNumberFormat="0" applyBorder="0" applyAlignment="0" applyProtection="0"/>
    <xf numFmtId="0" fontId="65" fillId="0" borderId="0"/>
    <xf numFmtId="0" fontId="132" fillId="3" borderId="0" applyNumberFormat="0" applyBorder="0" applyAlignment="0" applyProtection="0"/>
    <xf numFmtId="0" fontId="129" fillId="83" borderId="0" applyNumberFormat="0" applyBorder="0" applyAlignment="0" applyProtection="0"/>
    <xf numFmtId="0" fontId="128" fillId="96" borderId="0" applyNumberFormat="0" applyBorder="0" applyAlignment="0" applyProtection="0"/>
    <xf numFmtId="0" fontId="7" fillId="3" borderId="0" applyNumberFormat="0" applyBorder="0" applyAlignment="0" applyProtection="0"/>
    <xf numFmtId="0" fontId="130" fillId="47" borderId="0" applyNumberFormat="0" applyBorder="0" applyAlignment="0" applyProtection="0"/>
    <xf numFmtId="252" fontId="27" fillId="0" borderId="0" applyFont="0" applyFill="0" applyBorder="0" applyAlignment="0" applyProtection="0"/>
    <xf numFmtId="0" fontId="133" fillId="38" borderId="11">
      <alignment horizontal="left"/>
    </xf>
    <xf numFmtId="0" fontId="133" fillId="38" borderId="11">
      <alignment horizontal="left"/>
    </xf>
    <xf numFmtId="0" fontId="133" fillId="38" borderId="11">
      <alignment horizontal="left"/>
    </xf>
    <xf numFmtId="0" fontId="133" fillId="38" borderId="11">
      <alignment horizontal="left"/>
    </xf>
    <xf numFmtId="3" fontId="64" fillId="0" borderId="0" applyFont="0" applyBorder="0" applyAlignment="0" applyProtection="0"/>
    <xf numFmtId="0" fontId="134" fillId="104" borderId="0"/>
    <xf numFmtId="0" fontId="65" fillId="0" borderId="0"/>
    <xf numFmtId="37" fontId="22" fillId="0" borderId="0" applyFill="0" applyBorder="0" applyProtection="0"/>
    <xf numFmtId="0" fontId="135" fillId="0" borderId="0"/>
    <xf numFmtId="0" fontId="65" fillId="0" borderId="0"/>
    <xf numFmtId="0" fontId="65" fillId="0" borderId="0"/>
    <xf numFmtId="173" fontId="136" fillId="0" borderId="0" applyBorder="0"/>
    <xf numFmtId="0" fontId="65" fillId="0" borderId="0"/>
    <xf numFmtId="173" fontId="137" fillId="0" borderId="0" applyFill="0" applyBorder="0" applyProtection="0">
      <alignment horizontal="left" wrapText="1"/>
    </xf>
    <xf numFmtId="0" fontId="65" fillId="0" borderId="0"/>
    <xf numFmtId="173" fontId="125" fillId="0" borderId="0" applyBorder="0">
      <alignment horizontal="left" wrapText="1"/>
    </xf>
    <xf numFmtId="0" fontId="76" fillId="0" borderId="0"/>
    <xf numFmtId="0" fontId="65" fillId="0" borderId="0"/>
    <xf numFmtId="0" fontId="65" fillId="0" borderId="0"/>
    <xf numFmtId="173" fontId="125" fillId="0" borderId="0" applyFill="0" applyBorder="0" applyProtection="0">
      <alignment horizontal="left" wrapText="1"/>
    </xf>
    <xf numFmtId="230" fontId="94" fillId="0" borderId="45" applyNumberFormat="0" applyFill="0" applyBorder="0" applyAlignment="0" applyProtection="0">
      <alignment horizontal="right"/>
    </xf>
    <xf numFmtId="0" fontId="23" fillId="0" borderId="0"/>
    <xf numFmtId="0" fontId="65" fillId="0" borderId="0"/>
    <xf numFmtId="171" fontId="27" fillId="0" borderId="0"/>
    <xf numFmtId="0" fontId="65" fillId="0" borderId="0"/>
    <xf numFmtId="0" fontId="27" fillId="0" borderId="24"/>
    <xf numFmtId="0" fontId="65" fillId="0" borderId="0"/>
    <xf numFmtId="253" fontId="27" fillId="0" borderId="0"/>
    <xf numFmtId="0" fontId="65" fillId="0" borderId="0"/>
    <xf numFmtId="254" fontId="23" fillId="0" borderId="0"/>
    <xf numFmtId="0" fontId="65" fillId="0" borderId="0"/>
    <xf numFmtId="0" fontId="23" fillId="0" borderId="0"/>
    <xf numFmtId="0" fontId="65" fillId="0" borderId="0"/>
    <xf numFmtId="0" fontId="23" fillId="0" borderId="0">
      <alignment horizontal="right"/>
    </xf>
    <xf numFmtId="0" fontId="65" fillId="0" borderId="0"/>
    <xf numFmtId="0" fontId="23" fillId="0" borderId="0">
      <alignment horizontal="right"/>
    </xf>
    <xf numFmtId="0" fontId="65" fillId="0" borderId="0"/>
    <xf numFmtId="0" fontId="27" fillId="0" borderId="0">
      <alignment horizontal="right"/>
    </xf>
    <xf numFmtId="0" fontId="65" fillId="0" borderId="0"/>
    <xf numFmtId="0" fontId="23" fillId="0" borderId="0">
      <alignment horizontal="right"/>
    </xf>
    <xf numFmtId="0" fontId="23" fillId="0" borderId="0">
      <alignment horizontal="right"/>
    </xf>
    <xf numFmtId="0" fontId="65" fillId="0" borderId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255" fontId="23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65" fillId="0" borderId="0"/>
    <xf numFmtId="0" fontId="23" fillId="0" borderId="0" applyFont="0" applyFill="0" applyBorder="0" applyAlignment="0" applyProtection="0">
      <alignment horizontal="right"/>
    </xf>
    <xf numFmtId="0" fontId="65" fillId="0" borderId="0"/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240" fontId="19" fillId="0" borderId="0" applyNumberFormat="0" applyFont="0" applyAlignment="0"/>
    <xf numFmtId="0" fontId="23" fillId="0" borderId="0"/>
    <xf numFmtId="230" fontId="109" fillId="0" borderId="45" applyNumberFormat="0" applyFill="0" applyBorder="0" applyAlignment="0" applyProtection="0">
      <alignment horizontal="right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56" fontId="27" fillId="0" borderId="0"/>
    <xf numFmtId="0" fontId="65" fillId="0" borderId="0"/>
    <xf numFmtId="257" fontId="27" fillId="0" borderId="0"/>
    <xf numFmtId="0" fontId="65" fillId="0" borderId="0"/>
    <xf numFmtId="0" fontId="23" fillId="0" borderId="0"/>
    <xf numFmtId="0" fontId="65" fillId="0" borderId="0"/>
    <xf numFmtId="0" fontId="141" fillId="105" borderId="48">
      <alignment horizontal="center" vertical="center"/>
    </xf>
    <xf numFmtId="0" fontId="23" fillId="0" borderId="0"/>
    <xf numFmtId="0" fontId="65" fillId="0" borderId="0"/>
    <xf numFmtId="0" fontId="141" fillId="105" borderId="49">
      <alignment horizontal="center"/>
    </xf>
    <xf numFmtId="0" fontId="23" fillId="0" borderId="0"/>
    <xf numFmtId="0" fontId="65" fillId="0" borderId="0"/>
    <xf numFmtId="7" fontId="142" fillId="0" borderId="0">
      <alignment horizontal="right"/>
      <protection locked="0"/>
    </xf>
    <xf numFmtId="0" fontId="143" fillId="106" borderId="50">
      <alignment horizontal="center" vertical="center"/>
    </xf>
    <xf numFmtId="0" fontId="23" fillId="107" borderId="51"/>
    <xf numFmtId="0" fontId="23" fillId="107" borderId="51"/>
    <xf numFmtId="0" fontId="23" fillId="107" borderId="51"/>
    <xf numFmtId="0" fontId="27" fillId="0" borderId="0">
      <alignment horizontal="right"/>
    </xf>
    <xf numFmtId="0" fontId="19" fillId="0" borderId="0" applyBorder="0" applyProtection="0"/>
    <xf numFmtId="0" fontId="65" fillId="0" borderId="0"/>
    <xf numFmtId="0" fontId="19" fillId="0" borderId="0"/>
    <xf numFmtId="0" fontId="65" fillId="0" borderId="0"/>
    <xf numFmtId="0" fontId="125" fillId="0" borderId="0">
      <alignment horizontal="right"/>
    </xf>
    <xf numFmtId="0" fontId="144" fillId="0" borderId="0" applyNumberFormat="0" applyFill="0" applyBorder="0" applyAlignment="0" applyProtection="0"/>
    <xf numFmtId="37" fontId="145" fillId="0" borderId="0" applyNumberFormat="0" applyFill="0" applyBorder="0" applyAlignment="0" applyProtection="0">
      <protection locked="0"/>
    </xf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46" fillId="56" borderId="16" applyNumberFormat="0" applyFill="0" applyBorder="0" applyAlignment="0" applyProtection="0">
      <protection locked="0"/>
    </xf>
    <xf numFmtId="0" fontId="146" fillId="56" borderId="16" applyNumberFormat="0" applyFill="0" applyBorder="0" applyAlignment="0" applyProtection="0">
      <protection locked="0"/>
    </xf>
    <xf numFmtId="3" fontId="23" fillId="0" borderId="26" applyFont="0" applyFill="0" applyAlignment="0" applyProtection="0"/>
    <xf numFmtId="3" fontId="23" fillId="0" borderId="26" applyFont="0" applyFill="0" applyAlignment="0" applyProtection="0"/>
    <xf numFmtId="3" fontId="23" fillId="0" borderId="26" applyFont="0" applyFill="0" applyAlignment="0" applyProtection="0"/>
    <xf numFmtId="3" fontId="23" fillId="0" borderId="26" applyFont="0" applyFill="0" applyAlignment="0" applyProtection="0"/>
    <xf numFmtId="3" fontId="23" fillId="0" borderId="26" applyFont="0" applyFill="0" applyAlignment="0" applyProtection="0">
      <alignment vertical="center"/>
    </xf>
    <xf numFmtId="3" fontId="23" fillId="0" borderId="26" applyFont="0" applyFill="0" applyAlignment="0" applyProtection="0"/>
    <xf numFmtId="3" fontId="23" fillId="0" borderId="26" applyFont="0" applyFill="0" applyAlignment="0" applyProtection="0"/>
    <xf numFmtId="10" fontId="23" fillId="0" borderId="26" applyFont="0" applyFill="0" applyAlignment="0" applyProtection="0"/>
    <xf numFmtId="10" fontId="23" fillId="0" borderId="26" applyFont="0" applyFill="0" applyAlignment="0" applyProtection="0"/>
    <xf numFmtId="10" fontId="23" fillId="0" borderId="26" applyFont="0" applyFill="0" applyAlignment="0" applyProtection="0"/>
    <xf numFmtId="10" fontId="23" fillId="0" borderId="26" applyFont="0" applyFill="0" applyAlignment="0" applyProtection="0"/>
    <xf numFmtId="10" fontId="23" fillId="0" borderId="26" applyFont="0" applyFill="0" applyAlignment="0" applyProtection="0">
      <alignment vertical="center"/>
    </xf>
    <xf numFmtId="10" fontId="23" fillId="0" borderId="26" applyFont="0" applyFill="0" applyAlignment="0" applyProtection="0"/>
    <xf numFmtId="10" fontId="23" fillId="0" borderId="26" applyFont="0" applyFill="0" applyAlignment="0" applyProtection="0"/>
    <xf numFmtId="5" fontId="147" fillId="0" borderId="13" applyAlignment="0" applyProtection="0"/>
    <xf numFmtId="0" fontId="23" fillId="0" borderId="13" applyAlignment="0" applyProtection="0"/>
    <xf numFmtId="0" fontId="1" fillId="0" borderId="0" applyAlignment="0" applyProtection="0"/>
    <xf numFmtId="0" fontId="1" fillId="0" borderId="0" applyAlignment="0" applyProtection="0"/>
    <xf numFmtId="0" fontId="23" fillId="0" borderId="13" applyAlignment="0" applyProtection="0"/>
    <xf numFmtId="0" fontId="23" fillId="0" borderId="13" applyAlignment="0" applyProtection="0"/>
    <xf numFmtId="0" fontId="1" fillId="0" borderId="0" applyAlignment="0" applyProtection="0"/>
    <xf numFmtId="0" fontId="1" fillId="0" borderId="0" applyAlignment="0" applyProtection="0"/>
    <xf numFmtId="5" fontId="147" fillId="0" borderId="13" applyAlignment="0" applyProtection="0"/>
    <xf numFmtId="5" fontId="147" fillId="0" borderId="13" applyAlignment="0" applyProtection="0"/>
    <xf numFmtId="0" fontId="27" fillId="0" borderId="26" applyNumberFormat="0" applyFont="0" applyFill="0" applyAlignment="0" applyProtection="0"/>
    <xf numFmtId="0" fontId="27" fillId="0" borderId="26" applyNumberFormat="0" applyFont="0" applyFill="0" applyAlignment="0" applyProtection="0"/>
    <xf numFmtId="0" fontId="27" fillId="0" borderId="52" applyNumberFormat="0" applyFont="0" applyFill="0" applyAlignment="0" applyProtection="0"/>
    <xf numFmtId="0" fontId="27" fillId="0" borderId="52" applyNumberFormat="0" applyFont="0" applyFill="0" applyAlignment="0" applyProtection="0"/>
    <xf numFmtId="0" fontId="26" fillId="0" borderId="53" applyNumberFormat="0" applyFont="0" applyFill="0" applyAlignment="0" applyProtection="0"/>
    <xf numFmtId="0" fontId="26" fillId="0" borderId="53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0" fontId="26" fillId="0" borderId="16" applyNumberFormat="0" applyFont="0" applyFill="0" applyAlignment="0" applyProtection="0"/>
    <xf numFmtId="0" fontId="26" fillId="0" borderId="16" applyNumberFormat="0" applyFont="0" applyFill="0" applyAlignment="0" applyProtection="0"/>
    <xf numFmtId="0" fontId="26" fillId="0" borderId="13" applyNumberFormat="0" applyFont="0" applyFill="0" applyAlignment="0" applyProtection="0"/>
    <xf numFmtId="0" fontId="26" fillId="0" borderId="13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26" fillId="0" borderId="13" applyNumberFormat="0" applyFont="0" applyFill="0" applyAlignment="0" applyProtection="0"/>
    <xf numFmtId="0" fontId="26" fillId="0" borderId="13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26" fillId="0" borderId="13" applyNumberFormat="0" applyFont="0" applyFill="0" applyAlignment="0" applyProtection="0"/>
    <xf numFmtId="0" fontId="26" fillId="0" borderId="13" applyNumberFormat="0" applyFont="0" applyFill="0" applyAlignment="0" applyProtection="0"/>
    <xf numFmtId="0" fontId="23" fillId="0" borderId="13" applyAlignment="0" applyProtection="0"/>
    <xf numFmtId="0" fontId="105" fillId="0" borderId="53" applyNumberFormat="0" applyFont="0" applyFill="0" applyAlignment="0" applyProtection="0"/>
    <xf numFmtId="0" fontId="65" fillId="0" borderId="0"/>
    <xf numFmtId="0" fontId="148" fillId="0" borderId="26" applyNumberFormat="0" applyFill="0" applyAlignment="0" applyProtection="0">
      <alignment horizontal="center"/>
    </xf>
    <xf numFmtId="0" fontId="149" fillId="0" borderId="24" applyFill="0" applyProtection="0">
      <alignment horizontal="right"/>
    </xf>
    <xf numFmtId="0" fontId="149" fillId="0" borderId="24" applyFill="0" applyProtection="0">
      <alignment horizontal="right"/>
    </xf>
    <xf numFmtId="0" fontId="149" fillId="0" borderId="24" applyFill="0" applyProtection="0">
      <alignment horizontal="right"/>
    </xf>
    <xf numFmtId="0" fontId="91" fillId="0" borderId="54">
      <alignment horizontal="centerContinuous"/>
    </xf>
    <xf numFmtId="0" fontId="148" fillId="0" borderId="53" applyFill="0" applyAlignment="0" applyProtection="0">
      <alignment horizontal="center"/>
    </xf>
    <xf numFmtId="39" fontId="150" fillId="0" borderId="0" applyFont="0" applyFill="0" applyBorder="0" applyAlignment="0" applyProtection="0"/>
    <xf numFmtId="0" fontId="64" fillId="0" borderId="0"/>
    <xf numFmtId="0" fontId="25" fillId="0" borderId="0"/>
    <xf numFmtId="0" fontId="65" fillId="0" borderId="0"/>
    <xf numFmtId="0" fontId="151" fillId="49" borderId="0" applyNumberFormat="0" applyBorder="0" applyAlignment="0" applyProtection="0"/>
    <xf numFmtId="0" fontId="24" fillId="0" borderId="0" applyFont="0" applyFill="0" applyBorder="0" applyAlignment="0" applyProtection="0"/>
    <xf numFmtId="0" fontId="65" fillId="0" borderId="0"/>
    <xf numFmtId="0" fontId="24" fillId="41" borderId="0"/>
    <xf numFmtId="0" fontId="65" fillId="0" borderId="0"/>
    <xf numFmtId="0" fontId="113" fillId="0" borderId="0"/>
    <xf numFmtId="0" fontId="152" fillId="0" borderId="26">
      <alignment horizontal="center"/>
    </xf>
    <xf numFmtId="0" fontId="107" fillId="0" borderId="0"/>
    <xf numFmtId="0" fontId="65" fillId="0" borderId="0"/>
    <xf numFmtId="38" fontId="125" fillId="0" borderId="44"/>
    <xf numFmtId="0" fontId="107" fillId="0" borderId="0"/>
    <xf numFmtId="0" fontId="65" fillId="0" borderId="0"/>
    <xf numFmtId="173" fontId="23" fillId="0" borderId="0" applyFill="0" applyBorder="0" applyProtection="0">
      <alignment horizontal="center"/>
    </xf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107" fillId="0" borderId="0"/>
    <xf numFmtId="0" fontId="65" fillId="0" borderId="0"/>
    <xf numFmtId="0" fontId="65" fillId="0" borderId="0"/>
    <xf numFmtId="0" fontId="107" fillId="0" borderId="0"/>
    <xf numFmtId="0" fontId="107" fillId="0" borderId="0"/>
    <xf numFmtId="0" fontId="65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107" fillId="0" borderId="0"/>
    <xf numFmtId="0" fontId="65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173" fontId="23" fillId="0" borderId="0" applyFill="0" applyBorder="0" applyProtection="0">
      <alignment horizontal="center"/>
    </xf>
    <xf numFmtId="0" fontId="65" fillId="0" borderId="0"/>
    <xf numFmtId="0" fontId="107" fillId="0" borderId="0"/>
    <xf numFmtId="0" fontId="65" fillId="0" borderId="0"/>
    <xf numFmtId="0" fontId="107" fillId="0" borderId="0"/>
    <xf numFmtId="0" fontId="65" fillId="0" borderId="0"/>
    <xf numFmtId="0" fontId="107" fillId="0" borderId="0"/>
    <xf numFmtId="0" fontId="107" fillId="0" borderId="0"/>
    <xf numFmtId="0" fontId="65" fillId="0" borderId="0"/>
    <xf numFmtId="0" fontId="65" fillId="0" borderId="0"/>
    <xf numFmtId="0" fontId="107" fillId="0" borderId="0"/>
    <xf numFmtId="0" fontId="65" fillId="0" borderId="0"/>
    <xf numFmtId="0" fontId="148" fillId="0" borderId="0"/>
    <xf numFmtId="0" fontId="125" fillId="0" borderId="0" applyFont="0" applyFill="0" applyBorder="0" applyAlignment="0" applyProtection="0">
      <alignment horizontal="right"/>
    </xf>
    <xf numFmtId="0" fontId="24" fillId="0" borderId="0"/>
    <xf numFmtId="0" fontId="148" fillId="0" borderId="0" applyNumberFormat="0"/>
    <xf numFmtId="37" fontId="76" fillId="0" borderId="0"/>
    <xf numFmtId="0" fontId="122" fillId="0" borderId="0">
      <alignment horizontal="right"/>
    </xf>
    <xf numFmtId="0" fontId="24" fillId="0" borderId="0">
      <alignment horizontal="right"/>
    </xf>
    <xf numFmtId="0" fontId="23" fillId="0" borderId="0" applyFont="0" applyFill="0" applyBorder="0" applyAlignment="0" applyProtection="0"/>
    <xf numFmtId="0" fontId="23" fillId="0" borderId="0" applyNumberFormat="0"/>
    <xf numFmtId="0" fontId="153" fillId="33" borderId="27" applyNumberFormat="0" applyFont="0" applyBorder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>
      <alignment horizontal="right"/>
    </xf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9" fontId="23" fillId="0" borderId="55" applyNumberFormat="0" applyFill="0" applyBorder="0" applyAlignment="0" applyProtection="0"/>
    <xf numFmtId="258" fontId="25" fillId="0" borderId="0"/>
    <xf numFmtId="0" fontId="65" fillId="0" borderId="0"/>
    <xf numFmtId="2" fontId="19" fillId="108" borderId="0" applyNumberFormat="0" applyFont="0" applyBorder="0" applyAlignment="0" applyProtection="0"/>
    <xf numFmtId="259" fontId="23" fillId="0" borderId="0" applyFill="0" applyBorder="0" applyAlignment="0"/>
    <xf numFmtId="0" fontId="25" fillId="0" borderId="0" applyFill="0" applyBorder="0" applyAlignment="0"/>
    <xf numFmtId="0" fontId="65" fillId="0" borderId="0"/>
    <xf numFmtId="260" fontId="23" fillId="0" borderId="0" applyFill="0" applyBorder="0" applyAlignment="0"/>
    <xf numFmtId="247" fontId="23" fillId="0" borderId="0" applyFill="0" applyBorder="0" applyAlignment="0"/>
    <xf numFmtId="261" fontId="23" fillId="0" borderId="0" applyFill="0" applyBorder="0" applyAlignment="0"/>
    <xf numFmtId="0" fontId="23" fillId="0" borderId="0" applyFill="0" applyBorder="0" applyAlignment="0"/>
    <xf numFmtId="262" fontId="23" fillId="0" borderId="0" applyFill="0" applyBorder="0" applyAlignment="0"/>
    <xf numFmtId="0" fontId="23" fillId="0" borderId="0" applyFill="0" applyBorder="0" applyAlignment="0"/>
    <xf numFmtId="260" fontId="23" fillId="0" borderId="0" applyFill="0" applyBorder="0" applyAlignment="0"/>
    <xf numFmtId="263" fontId="23" fillId="0" borderId="0" applyFill="0" applyBorder="0" applyAlignment="0"/>
    <xf numFmtId="260" fontId="23" fillId="0" borderId="0" applyFill="0" applyBorder="0" applyAlignment="0"/>
    <xf numFmtId="171" fontId="156" fillId="0" borderId="0"/>
    <xf numFmtId="0" fontId="51" fillId="64" borderId="56" applyNumberFormat="0" applyFont="0" applyBorder="0" applyAlignment="0">
      <alignment horizontal="right"/>
    </xf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8" fillId="64" borderId="58" applyNumberFormat="0" applyAlignment="0" applyProtection="0"/>
    <xf numFmtId="0" fontId="158" fillId="64" borderId="58" applyNumberFormat="0" applyAlignment="0" applyProtection="0"/>
    <xf numFmtId="0" fontId="158" fillId="64" borderId="58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9" fillId="110" borderId="58" applyNumberFormat="0" applyAlignment="0" applyProtection="0"/>
    <xf numFmtId="0" fontId="160" fillId="64" borderId="58" applyNumberFormat="0" applyAlignment="0" applyProtection="0"/>
    <xf numFmtId="0" fontId="159" fillId="110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8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8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8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1" fillId="6" borderId="4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8" fillId="64" borderId="58" applyNumberFormat="0" applyAlignment="0" applyProtection="0"/>
    <xf numFmtId="0" fontId="161" fillId="64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9" fillId="110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9" fillId="110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62" fillId="6" borderId="4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8" fillId="64" borderId="58" applyNumberFormat="0" applyAlignment="0" applyProtection="0"/>
    <xf numFmtId="0" fontId="158" fillId="64" borderId="58" applyNumberFormat="0" applyAlignment="0" applyProtection="0"/>
    <xf numFmtId="0" fontId="158" fillId="64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7" fillId="109" borderId="57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0" fontId="159" fillId="110" borderId="58" applyNumberFormat="0" applyAlignment="0" applyProtection="0"/>
    <xf numFmtId="2" fontId="1" fillId="0" borderId="0">
      <alignment horizontal="center"/>
    </xf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0" fontId="160" fillId="64" borderId="58" applyNumberFormat="0" applyAlignment="0" applyProtection="0"/>
    <xf numFmtId="2" fontId="1" fillId="0" borderId="0">
      <alignment horizontal="center"/>
    </xf>
    <xf numFmtId="0" fontId="159" fillId="110" borderId="58" applyNumberFormat="0" applyAlignment="0" applyProtection="0"/>
    <xf numFmtId="0" fontId="159" fillId="110" borderId="58" applyNumberFormat="0" applyAlignment="0" applyProtection="0"/>
    <xf numFmtId="2" fontId="1" fillId="0" borderId="0">
      <alignment horizontal="center"/>
    </xf>
    <xf numFmtId="2" fontId="1" fillId="0" borderId="0">
      <alignment horizontal="center"/>
    </xf>
    <xf numFmtId="0" fontId="11" fillId="6" borderId="4" applyNumberFormat="0" applyAlignment="0" applyProtection="0"/>
    <xf numFmtId="0" fontId="158" fillId="64" borderId="58" applyNumberFormat="0" applyAlignment="0" applyProtection="0"/>
    <xf numFmtId="0" fontId="158" fillId="64" borderId="58" applyNumberFormat="0" applyAlignment="0" applyProtection="0"/>
    <xf numFmtId="0" fontId="158" fillId="64" borderId="58" applyNumberFormat="0" applyAlignment="0" applyProtection="0"/>
    <xf numFmtId="40" fontId="85" fillId="35" borderId="59">
      <alignment vertical="center"/>
    </xf>
    <xf numFmtId="40" fontId="85" fillId="35" borderId="59">
      <alignment vertical="center"/>
    </xf>
    <xf numFmtId="40" fontId="85" fillId="35" borderId="59">
      <alignment vertical="center"/>
    </xf>
    <xf numFmtId="40" fontId="85" fillId="35" borderId="59">
      <alignment vertical="center"/>
    </xf>
    <xf numFmtId="264" fontId="21" fillId="0" borderId="0">
      <alignment horizontal="left"/>
    </xf>
    <xf numFmtId="39" fontId="27" fillId="111" borderId="0" applyNumberFormat="0" applyFont="0" applyBorder="0" applyAlignment="0"/>
    <xf numFmtId="0" fontId="22" fillId="111" borderId="0" applyNumberFormat="0" applyFont="0" applyBorder="0" applyAlignment="0"/>
    <xf numFmtId="252" fontId="145" fillId="0" borderId="0" applyFont="0" applyFill="0" applyBorder="0" applyAlignment="0" applyProtection="0"/>
    <xf numFmtId="0" fontId="163" fillId="0" borderId="0"/>
    <xf numFmtId="0" fontId="91" fillId="0" borderId="53"/>
    <xf numFmtId="37" fontId="25" fillId="0" borderId="0"/>
    <xf numFmtId="0" fontId="23" fillId="0" borderId="0"/>
    <xf numFmtId="174" fontId="23" fillId="0" borderId="0"/>
    <xf numFmtId="0" fontId="20" fillId="0" borderId="0">
      <alignment horizontal="centerContinuous"/>
    </xf>
    <xf numFmtId="0" fontId="20" fillId="0" borderId="0">
      <alignment horizontal="centerContinuous"/>
    </xf>
    <xf numFmtId="0" fontId="20" fillId="0" borderId="0">
      <alignment horizontal="centerContinuous"/>
    </xf>
    <xf numFmtId="0" fontId="164" fillId="112" borderId="60" applyNumberFormat="0" applyAlignment="0" applyProtection="0"/>
    <xf numFmtId="0" fontId="165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05" fillId="0" borderId="0" applyNumberFormat="0" applyFont="0" applyFill="0" applyBorder="0" applyProtection="0">
      <alignment horizontal="center"/>
    </xf>
    <xf numFmtId="0" fontId="23" fillId="0" borderId="31"/>
    <xf numFmtId="0" fontId="105" fillId="0" borderId="0" applyNumberFormat="0" applyFont="0" applyFill="0" applyBorder="0" applyProtection="0">
      <alignment horizontal="center"/>
    </xf>
    <xf numFmtId="0" fontId="21" fillId="0" borderId="0" applyFill="0" applyBorder="0" applyProtection="0">
      <alignment horizontal="center"/>
      <protection locked="0"/>
    </xf>
    <xf numFmtId="8" fontId="23" fillId="0" borderId="31" applyFont="0" applyFill="0" applyBorder="0" applyProtection="0">
      <alignment horizontal="right"/>
    </xf>
    <xf numFmtId="38" fontId="166" fillId="0" borderId="0" applyNumberFormat="0" applyFill="0" applyBorder="0" applyAlignment="0" applyProtection="0"/>
    <xf numFmtId="1" fontId="167" fillId="0" borderId="0"/>
    <xf numFmtId="4" fontId="168" fillId="0" borderId="0" applyNumberFormat="0" applyFill="0" applyBorder="0">
      <alignment horizontal="right" wrapText="1"/>
    </xf>
    <xf numFmtId="0" fontId="168" fillId="0" borderId="0" applyNumberFormat="0" applyFill="0" applyBorder="0">
      <alignment wrapText="1"/>
    </xf>
    <xf numFmtId="0" fontId="23" fillId="0" borderId="0">
      <protection locked="0"/>
    </xf>
    <xf numFmtId="0" fontId="168" fillId="0" borderId="0" applyNumberFormat="0" applyFill="0" applyBorder="0">
      <alignment horizontal="right" wrapText="1"/>
    </xf>
    <xf numFmtId="0" fontId="169" fillId="0" borderId="0">
      <alignment horizontal="center"/>
    </xf>
    <xf numFmtId="0" fontId="164" fillId="94" borderId="60" applyNumberFormat="0" applyAlignment="0" applyProtection="0"/>
    <xf numFmtId="0" fontId="13" fillId="7" borderId="7" applyNumberFormat="0" applyAlignment="0" applyProtection="0"/>
    <xf numFmtId="0" fontId="164" fillId="85" borderId="60" applyNumberFormat="0" applyAlignment="0" applyProtection="0"/>
    <xf numFmtId="0" fontId="170" fillId="112" borderId="60" applyNumberFormat="0" applyAlignment="0" applyProtection="0"/>
    <xf numFmtId="0" fontId="13" fillId="7" borderId="7" applyNumberFormat="0" applyAlignment="0" applyProtection="0"/>
    <xf numFmtId="0" fontId="164" fillId="94" borderId="60" applyNumberFormat="0" applyAlignment="0" applyProtection="0"/>
    <xf numFmtId="0" fontId="164" fillId="112" borderId="60" applyNumberFormat="0" applyAlignment="0" applyProtection="0"/>
    <xf numFmtId="0" fontId="141" fillId="112" borderId="60" applyNumberFormat="0" applyAlignment="0" applyProtection="0"/>
    <xf numFmtId="0" fontId="170" fillId="112" borderId="60" applyNumberFormat="0" applyAlignment="0" applyProtection="0"/>
    <xf numFmtId="0" fontId="171" fillId="7" borderId="7" applyNumberFormat="0" applyAlignment="0" applyProtection="0"/>
    <xf numFmtId="0" fontId="164" fillId="85" borderId="60" applyNumberFormat="0" applyAlignment="0" applyProtection="0"/>
    <xf numFmtId="0" fontId="164" fillId="94" borderId="60" applyNumberFormat="0" applyAlignment="0" applyProtection="0"/>
    <xf numFmtId="0" fontId="13" fillId="7" borderId="7" applyNumberFormat="0" applyAlignment="0" applyProtection="0"/>
    <xf numFmtId="0" fontId="170" fillId="112" borderId="60" applyNumberFormat="0" applyAlignment="0" applyProtection="0"/>
    <xf numFmtId="265" fontId="23" fillId="0" borderId="0"/>
    <xf numFmtId="265" fontId="23" fillId="0" borderId="0"/>
    <xf numFmtId="0" fontId="24" fillId="41" borderId="0"/>
    <xf numFmtId="0" fontId="1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0" fontId="23" fillId="41" borderId="0"/>
    <xf numFmtId="0" fontId="18" fillId="113" borderId="62" applyFont="0" applyFill="0" applyBorder="0"/>
    <xf numFmtId="0" fontId="18" fillId="113" borderId="62" applyFont="0" applyFill="0" applyBorder="0"/>
    <xf numFmtId="0" fontId="19" fillId="0" borderId="20"/>
    <xf numFmtId="0" fontId="19" fillId="0" borderId="20"/>
    <xf numFmtId="0" fontId="173" fillId="0" borderId="53" applyNumberFormat="0" applyFill="0" applyBorder="0" applyAlignment="0" applyProtection="0">
      <alignment horizontal="center"/>
    </xf>
    <xf numFmtId="3" fontId="174" fillId="0" borderId="0">
      <alignment horizontal="left"/>
    </xf>
    <xf numFmtId="3" fontId="169" fillId="0" borderId="0"/>
    <xf numFmtId="0" fontId="18" fillId="50" borderId="0">
      <alignment horizontal="center" wrapText="1"/>
    </xf>
    <xf numFmtId="0" fontId="23" fillId="50" borderId="0">
      <alignment horizontal="center" wrapText="1"/>
    </xf>
    <xf numFmtId="266" fontId="175" fillId="0" borderId="53">
      <alignment horizontal="right"/>
    </xf>
    <xf numFmtId="0" fontId="23" fillId="0" borderId="0">
      <alignment horizontal="center" wrapText="1"/>
      <protection hidden="1"/>
    </xf>
    <xf numFmtId="38" fontId="176" fillId="0" borderId="23"/>
    <xf numFmtId="0" fontId="177" fillId="0" borderId="0" applyNumberFormat="0" applyFill="0" applyBorder="0" applyProtection="0">
      <alignment horizontal="right"/>
    </xf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wrapText="1"/>
    </xf>
    <xf numFmtId="0" fontId="155" fillId="0" borderId="0" applyNumberFormat="0" applyFill="0" applyBorder="0" applyProtection="0">
      <alignment wrapText="1"/>
    </xf>
    <xf numFmtId="0" fontId="155" fillId="0" borderId="0" applyNumberFormat="0" applyFill="0" applyBorder="0" applyProtection="0">
      <alignment wrapText="1"/>
    </xf>
    <xf numFmtId="0" fontId="178" fillId="0" borderId="0" applyNumberFormat="0" applyFill="0" applyBorder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vertic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57" fillId="0" borderId="53" applyNumberFormat="0" applyFill="0" applyProtection="0">
      <alignment horizontal="center" wrapText="1"/>
    </xf>
    <xf numFmtId="0" fontId="179" fillId="114" borderId="0"/>
    <xf numFmtId="0" fontId="57" fillId="0" borderId="59">
      <alignment horizontal="left" wrapText="1"/>
    </xf>
    <xf numFmtId="0" fontId="57" fillId="0" borderId="59">
      <alignment horizontal="left" wrapText="1"/>
    </xf>
    <xf numFmtId="0" fontId="85" fillId="0" borderId="0">
      <alignment horizontal="right"/>
    </xf>
    <xf numFmtId="267" fontId="180" fillId="0" borderId="0"/>
    <xf numFmtId="267" fontId="180" fillId="0" borderId="0"/>
    <xf numFmtId="267" fontId="180" fillId="0" borderId="0"/>
    <xf numFmtId="267" fontId="180" fillId="0" borderId="0"/>
    <xf numFmtId="267" fontId="180" fillId="0" borderId="0"/>
    <xf numFmtId="267" fontId="180" fillId="0" borderId="0"/>
    <xf numFmtId="267" fontId="180" fillId="0" borderId="0"/>
    <xf numFmtId="267" fontId="180" fillId="0" borderId="0"/>
    <xf numFmtId="37" fontId="24" fillId="0" borderId="0"/>
    <xf numFmtId="0" fontId="27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68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9" fontId="175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270" fontId="24" fillId="0" borderId="0"/>
    <xf numFmtId="39" fontId="71" fillId="0" borderId="0"/>
    <xf numFmtId="39" fontId="71" fillId="0" borderId="0"/>
    <xf numFmtId="39" fontId="71" fillId="0" borderId="0"/>
    <xf numFmtId="39" fontId="71" fillId="0" borderId="0"/>
    <xf numFmtId="0" fontId="71" fillId="0" borderId="0"/>
    <xf numFmtId="0" fontId="78" fillId="0" borderId="0" applyFont="0" applyFill="0" applyBorder="0" applyProtection="0">
      <alignment horizontal="right"/>
    </xf>
    <xf numFmtId="174" fontId="27" fillId="0" borderId="0" applyFont="0" applyFill="0" applyBorder="0" applyAlignment="0" applyProtection="0">
      <alignment horizontal="right"/>
    </xf>
    <xf numFmtId="37" fontId="87" fillId="0" borderId="0"/>
    <xf numFmtId="0" fontId="181" fillId="0" borderId="0" applyFont="0" applyFill="0" applyBorder="0" applyAlignment="0" applyProtection="0">
      <alignment horizontal="right"/>
    </xf>
    <xf numFmtId="271" fontId="27" fillId="0" borderId="0" applyFont="0" applyFill="0" applyBorder="0" applyAlignment="0" applyProtection="0"/>
    <xf numFmtId="0" fontId="181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2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8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72" fontId="23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272" fontId="23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20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7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23" fillId="0" borderId="0" applyFont="0" applyFill="0" applyBorder="0" applyProtection="0">
      <alignment horizontal="right"/>
    </xf>
    <xf numFmtId="37" fontId="27" fillId="0" borderId="0" applyFill="0" applyBorder="0" applyAlignment="0" applyProtection="0"/>
    <xf numFmtId="0" fontId="25" fillId="0" borderId="0"/>
    <xf numFmtId="0" fontId="185" fillId="0" borderId="0" applyFont="0" applyFill="0" applyBorder="0" applyProtection="0">
      <protection locked="0"/>
    </xf>
    <xf numFmtId="0" fontId="181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186" fillId="0" borderId="0"/>
    <xf numFmtId="171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52" fillId="0" borderId="0"/>
    <xf numFmtId="0" fontId="144" fillId="0" borderId="0"/>
    <xf numFmtId="0" fontId="52" fillId="0" borderId="0"/>
    <xf numFmtId="0" fontId="52" fillId="0" borderId="0"/>
    <xf numFmtId="3" fontId="187" fillId="0" borderId="0" applyFont="0" applyFill="0" applyBorder="0" applyAlignment="0" applyProtection="0"/>
    <xf numFmtId="0" fontId="188" fillId="0" borderId="0"/>
    <xf numFmtId="274" fontId="189" fillId="0" borderId="0">
      <alignment horizontal="right"/>
    </xf>
    <xf numFmtId="0" fontId="27" fillId="0" borderId="0" applyFont="0" applyFill="0" applyBorder="0" applyAlignment="0" applyProtection="0"/>
    <xf numFmtId="0" fontId="25" fillId="0" borderId="0">
      <alignment horizontal="right"/>
    </xf>
    <xf numFmtId="274" fontId="150" fillId="0" borderId="0">
      <alignment horizontal="right"/>
    </xf>
    <xf numFmtId="0" fontId="190" fillId="0" borderId="0">
      <alignment horizontal="left" indent="1"/>
    </xf>
    <xf numFmtId="0" fontId="191" fillId="115" borderId="0">
      <alignment horizontal="center" vertical="center" wrapText="1"/>
    </xf>
    <xf numFmtId="0" fontId="192" fillId="0" borderId="0" applyFill="0" applyBorder="0" applyAlignment="0" applyProtection="0"/>
    <xf numFmtId="0" fontId="193" fillId="115" borderId="0">
      <alignment horizontal="center" vertical="center" wrapText="1"/>
    </xf>
    <xf numFmtId="0" fontId="194" fillId="0" borderId="0" applyFill="0" applyBorder="0">
      <alignment horizontal="left"/>
    </xf>
    <xf numFmtId="38" fontId="195" fillId="0" borderId="0" applyNumberFormat="0" applyFill="0" applyBorder="0">
      <alignment vertical="center"/>
    </xf>
    <xf numFmtId="0" fontId="23" fillId="0" borderId="0">
      <alignment horizontal="center"/>
    </xf>
    <xf numFmtId="0" fontId="23" fillId="38" borderId="0" applyNumberFormat="0" applyFont="0" applyBorder="0" applyAlignment="0" applyProtection="0"/>
    <xf numFmtId="0" fontId="196" fillId="0" borderId="0">
      <alignment horizontal="left" vertical="center" indent="1"/>
    </xf>
    <xf numFmtId="0" fontId="197" fillId="0" borderId="0" applyNumberFormat="0" applyAlignment="0">
      <alignment horizontal="left"/>
    </xf>
    <xf numFmtId="0" fontId="17" fillId="0" borderId="0" applyNumberFormat="0" applyAlignment="0"/>
    <xf numFmtId="0" fontId="198" fillId="0" borderId="0">
      <alignment horizontal="left"/>
    </xf>
    <xf numFmtId="0" fontId="199" fillId="0" borderId="0"/>
    <xf numFmtId="0" fontId="200" fillId="0" borderId="0">
      <alignment horizontal="left"/>
    </xf>
    <xf numFmtId="0" fontId="201" fillId="0" borderId="0"/>
    <xf numFmtId="0" fontId="202" fillId="0" borderId="0"/>
    <xf numFmtId="0" fontId="23" fillId="35" borderId="51"/>
    <xf numFmtId="0" fontId="23" fillId="35" borderId="51"/>
    <xf numFmtId="0" fontId="23" fillId="35" borderId="51"/>
    <xf numFmtId="6" fontId="20" fillId="0" borderId="0" applyFont="0" applyFill="0" applyBorder="0" applyAlignment="0" applyProtection="0"/>
    <xf numFmtId="275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 applyFill="0" applyBorder="0">
      <alignment horizontal="right"/>
      <protection locked="0"/>
    </xf>
    <xf numFmtId="275" fontId="189" fillId="0" borderId="0">
      <alignment horizontal="right"/>
    </xf>
    <xf numFmtId="0" fontId="52" fillId="0" borderId="0"/>
    <xf numFmtId="0" fontId="175" fillId="0" borderId="0"/>
    <xf numFmtId="0" fontId="175" fillId="0" borderId="0"/>
    <xf numFmtId="0" fontId="52" fillId="0" borderId="0"/>
    <xf numFmtId="0" fontId="52" fillId="0" borderId="0"/>
    <xf numFmtId="0" fontId="25" fillId="0" borderId="0" applyFont="0" applyFill="0" applyBorder="0" applyAlignment="0" applyProtection="0"/>
    <xf numFmtId="7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276" fontId="27" fillId="0" borderId="0" applyFont="0" applyFill="0" applyBorder="0" applyAlignment="0" applyProtection="0">
      <protection locked="0"/>
    </xf>
    <xf numFmtId="0" fontId="27" fillId="0" borderId="0" applyFont="0" applyFill="0" applyBorder="0" applyAlignment="0" applyProtection="0">
      <protection locked="0"/>
    </xf>
    <xf numFmtId="0" fontId="23" fillId="0" borderId="0" applyFont="0" applyFill="0" applyBorder="0" applyAlignment="0" applyProtection="0"/>
    <xf numFmtId="277" fontId="24" fillId="0" borderId="0"/>
    <xf numFmtId="0" fontId="23" fillId="0" borderId="0" applyFont="0" applyFill="0" applyBorder="0" applyAlignment="0" applyProtection="0"/>
    <xf numFmtId="0" fontId="156" fillId="0" borderId="0" applyFont="0" applyFill="0" applyBorder="0" applyAlignment="0" applyProtection="0"/>
    <xf numFmtId="42" fontId="183" fillId="0" borderId="0" applyFont="0" applyFill="0" applyBorder="0" applyAlignment="0" applyProtection="0"/>
    <xf numFmtId="42" fontId="183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78" fontId="23" fillId="0" borderId="0" applyFont="0" applyFill="0" applyBorder="0" applyAlignment="0" applyProtection="0"/>
    <xf numFmtId="186" fontId="19" fillId="0" borderId="0" applyFont="0" applyFill="0" applyBorder="0" applyAlignment="0"/>
    <xf numFmtId="186" fontId="19" fillId="0" borderId="0" applyFont="0" applyFill="0" applyBorder="0" applyAlignment="0"/>
    <xf numFmtId="186" fontId="19" fillId="0" borderId="0" applyFont="0" applyFill="0" applyBorder="0" applyAlignment="0"/>
    <xf numFmtId="186" fontId="19" fillId="0" borderId="0" applyFont="0" applyFill="0" applyBorder="0" applyAlignment="0"/>
    <xf numFmtId="8" fontId="23" fillId="0" borderId="63">
      <protection locked="0"/>
    </xf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69" fontId="175" fillId="0" borderId="0" applyFont="0" applyFill="0" applyBorder="0" applyAlignment="0" applyProtection="0">
      <alignment horizontal="right"/>
    </xf>
    <xf numFmtId="0" fontId="18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8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0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27" fillId="0" borderId="0" applyFill="0" applyBorder="0" applyAlignment="0" applyProtection="0"/>
    <xf numFmtId="0" fontId="25" fillId="0" borderId="0" applyFont="0" applyFill="0" applyBorder="0" applyProtection="0">
      <alignment horizontal="right"/>
    </xf>
    <xf numFmtId="193" fontId="22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181" fillId="0" borderId="0" applyFont="0" applyFill="0" applyBorder="0" applyAlignment="0" applyProtection="0"/>
    <xf numFmtId="230" fontId="23" fillId="0" borderId="0" applyFont="0" applyFill="0" applyBorder="0" applyAlignment="0" applyProtection="0"/>
    <xf numFmtId="7" fontId="23" fillId="0" borderId="0" applyFont="0" applyFill="0" applyBorder="0" applyAlignment="0" applyProtection="0"/>
    <xf numFmtId="279" fontId="187" fillId="0" borderId="0" applyFont="0" applyFill="0" applyBorder="0" applyAlignment="0" applyProtection="0"/>
    <xf numFmtId="279" fontId="187" fillId="0" borderId="0" applyFont="0" applyFill="0" applyBorder="0" applyAlignment="0" applyProtection="0"/>
    <xf numFmtId="279" fontId="187" fillId="0" borderId="0" applyFont="0" applyFill="0" applyBorder="0" applyAlignment="0" applyProtection="0"/>
    <xf numFmtId="279" fontId="187" fillId="0" borderId="0" applyFont="0" applyFill="0" applyBorder="0" applyAlignment="0" applyProtection="0"/>
    <xf numFmtId="279" fontId="187" fillId="0" borderId="0" applyFont="0" applyFill="0" applyBorder="0" applyAlignment="0" applyProtection="0"/>
    <xf numFmtId="251" fontId="23" fillId="0" borderId="0" applyFill="0" applyBorder="0">
      <alignment horizontal="right"/>
    </xf>
    <xf numFmtId="280" fontId="23" fillId="0" borderId="53" applyFill="0" applyBorder="0">
      <alignment horizontal="right"/>
    </xf>
    <xf numFmtId="0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7" fontId="175" fillId="0" borderId="0" applyFill="0" applyBorder="0" applyProtection="0"/>
    <xf numFmtId="275" fontId="150" fillId="0" borderId="0">
      <alignment horizontal="right"/>
    </xf>
    <xf numFmtId="41" fontId="64" fillId="0" borderId="15"/>
    <xf numFmtId="41" fontId="64" fillId="0" borderId="15"/>
    <xf numFmtId="0" fontId="153" fillId="0" borderId="0"/>
    <xf numFmtId="0" fontId="206" fillId="56" borderId="0" applyFont="0" applyFill="0" applyBorder="0" applyAlignment="0" applyProtection="0">
      <alignment vertical="center"/>
      <protection locked="0"/>
    </xf>
    <xf numFmtId="0" fontId="206" fillId="56" borderId="0" applyFont="0" applyFill="0" applyBorder="0" applyAlignment="0" applyProtection="0">
      <alignment vertical="center"/>
      <protection locked="0"/>
    </xf>
    <xf numFmtId="0" fontId="23" fillId="56" borderId="0" applyFont="0" applyFill="0" applyBorder="0" applyAlignment="0" applyProtection="0">
      <alignment vertical="center"/>
      <protection locked="0"/>
    </xf>
    <xf numFmtId="0" fontId="30" fillId="33" borderId="16">
      <alignment horizontal="right"/>
    </xf>
    <xf numFmtId="0" fontId="30" fillId="33" borderId="16">
      <alignment horizontal="right"/>
    </xf>
    <xf numFmtId="0" fontId="207" fillId="33" borderId="16">
      <alignment horizontal="right"/>
    </xf>
    <xf numFmtId="0" fontId="207" fillId="33" borderId="16">
      <alignment horizontal="right"/>
    </xf>
    <xf numFmtId="0" fontId="23" fillId="33" borderId="16">
      <alignment horizontal="right"/>
    </xf>
    <xf numFmtId="0" fontId="24" fillId="0" borderId="0" applyFont="0" applyFill="0" applyBorder="0" applyAlignment="0" applyProtection="0"/>
    <xf numFmtId="281" fontId="19" fillId="0" borderId="0" applyFont="0" applyFill="0" applyBorder="0">
      <alignment horizontal="right" vertical="center"/>
    </xf>
    <xf numFmtId="0" fontId="23" fillId="0" borderId="0">
      <alignment horizontal="right"/>
    </xf>
    <xf numFmtId="0" fontId="23" fillId="0" borderId="0">
      <alignment horizontal="right"/>
    </xf>
    <xf numFmtId="0" fontId="28" fillId="0" borderId="0" applyNumberFormat="0" applyFill="0" applyBorder="0" applyAlignment="0">
      <protection locked="0"/>
    </xf>
    <xf numFmtId="8" fontId="208" fillId="0" borderId="0" applyNumberFormat="0" applyFill="0" applyBorder="0" applyAlignment="0"/>
    <xf numFmtId="0" fontId="23" fillId="0" borderId="0" applyFont="0" applyFill="0" applyBorder="0">
      <alignment horizontal="right" vertical="center"/>
    </xf>
    <xf numFmtId="0" fontId="187" fillId="0" borderId="0" applyFont="0" applyFill="0" applyBorder="0" applyAlignment="0" applyProtection="0"/>
    <xf numFmtId="0" fontId="52" fillId="0" borderId="0"/>
    <xf numFmtId="0" fontId="52" fillId="0" borderId="0"/>
    <xf numFmtId="282" fontId="25" fillId="0" borderId="0" applyFont="0" applyFill="0" applyBorder="0" applyAlignment="0" applyProtection="0"/>
    <xf numFmtId="283" fontId="25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109" fillId="35" borderId="21" applyFont="0" applyFill="0" applyBorder="0" applyAlignment="0" applyProtection="0"/>
    <xf numFmtId="252" fontId="19" fillId="35" borderId="0" applyFont="0" applyFill="0" applyBorder="0" applyAlignment="0" applyProtection="0"/>
    <xf numFmtId="286" fontId="25" fillId="0" borderId="0" applyFont="0" applyFill="0" applyBorder="0" applyAlignment="0" applyProtection="0"/>
    <xf numFmtId="287" fontId="18" fillId="0" borderId="53"/>
    <xf numFmtId="288" fontId="209" fillId="0" borderId="53" applyFont="0" applyFill="0" applyBorder="0" applyAlignment="0" applyProtection="0">
      <alignment horizontal="right"/>
    </xf>
    <xf numFmtId="0" fontId="187" fillId="0" borderId="0" applyFont="0" applyFill="0" applyBorder="0" applyAlignment="0" applyProtection="0"/>
    <xf numFmtId="0" fontId="210" fillId="0" borderId="0" applyFill="0" applyBorder="0" applyAlignment="0" applyProtection="0"/>
    <xf numFmtId="0" fontId="210" fillId="0" borderId="0" applyFill="0" applyBorder="0" applyAlignment="0" applyProtection="0"/>
    <xf numFmtId="0" fontId="210" fillId="0" borderId="0" applyFill="0" applyBorder="0" applyAlignment="0" applyProtection="0"/>
    <xf numFmtId="192" fontId="27" fillId="0" borderId="0" applyFont="0" applyFill="0" applyBorder="0" applyAlignment="0" applyProtection="0"/>
    <xf numFmtId="0" fontId="181" fillId="0" borderId="0" applyFont="0" applyFill="0" applyBorder="0" applyAlignment="0" applyProtection="0"/>
    <xf numFmtId="14" fontId="87" fillId="0" borderId="0" applyFill="0" applyBorder="0" applyAlignment="0"/>
    <xf numFmtId="6" fontId="211" fillId="0" borderId="0">
      <protection locked="0"/>
    </xf>
    <xf numFmtId="14" fontId="212" fillId="0" borderId="0">
      <alignment horizontal="right"/>
      <protection locked="0"/>
    </xf>
    <xf numFmtId="285" fontId="18" fillId="0" borderId="0" applyFill="0" applyBorder="0">
      <alignment horizontal="right"/>
    </xf>
    <xf numFmtId="14" fontId="145" fillId="0" borderId="0" applyFont="0" applyFill="0" applyBorder="0" applyAlignment="0" applyProtection="0">
      <alignment horizontal="center"/>
    </xf>
    <xf numFmtId="289" fontId="23" fillId="0" borderId="0" applyFont="0" applyFill="0" applyBorder="0" applyAlignment="0" applyProtection="0">
      <alignment horizontal="center"/>
    </xf>
    <xf numFmtId="40" fontId="213" fillId="0" borderId="0"/>
    <xf numFmtId="0" fontId="1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9" fillId="0" borderId="0"/>
    <xf numFmtId="38" fontId="20" fillId="0" borderId="64">
      <alignment vertical="center"/>
    </xf>
    <xf numFmtId="0" fontId="23" fillId="0" borderId="0" applyNumberFormat="0" applyFont="0" applyFill="0" applyBorder="0" applyProtection="0">
      <alignment horizontal="left" indent="1"/>
    </xf>
    <xf numFmtId="0" fontId="23" fillId="0" borderId="0" applyNumberFormat="0" applyFont="0" applyFill="0" applyBorder="0" applyProtection="0">
      <alignment horizontal="left" indent="1"/>
    </xf>
    <xf numFmtId="0" fontId="23" fillId="0" borderId="0" applyNumberFormat="0" applyFont="0" applyFill="0" applyBorder="0" applyProtection="0">
      <alignment horizontal="left" indent="1"/>
    </xf>
    <xf numFmtId="0" fontId="23" fillId="0" borderId="0" applyNumberFormat="0" applyFont="0" applyFill="0" applyBorder="0" applyProtection="0">
      <alignment horizontal="left" indent="1"/>
    </xf>
    <xf numFmtId="0" fontId="23" fillId="0" borderId="0" applyNumberFormat="0" applyFont="0" applyFill="0" applyBorder="0" applyProtection="0">
      <alignment horizontal="left" vertical="center" indent="1"/>
    </xf>
    <xf numFmtId="0" fontId="23" fillId="0" borderId="0" applyNumberFormat="0" applyFont="0" applyFill="0" applyBorder="0" applyProtection="0">
      <alignment horizontal="left" indent="1"/>
    </xf>
    <xf numFmtId="0" fontId="23" fillId="0" borderId="0" applyNumberFormat="0" applyFont="0" applyFill="0" applyBorder="0" applyProtection="0">
      <alignment horizontal="left" indent="1"/>
    </xf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>
      <alignment vertical="center"/>
    </xf>
    <xf numFmtId="3" fontId="23" fillId="0" borderId="53" applyFont="0" applyFill="0" applyAlignment="0" applyProtection="0"/>
    <xf numFmtId="3" fontId="23" fillId="0" borderId="53" applyFont="0" applyFill="0" applyAlignment="0" applyProtection="0"/>
    <xf numFmtId="3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>
      <alignment vertical="center"/>
    </xf>
    <xf numFmtId="10" fontId="23" fillId="0" borderId="53" applyFont="0" applyFill="0" applyAlignment="0" applyProtection="0"/>
    <xf numFmtId="10" fontId="23" fillId="0" borderId="53" applyFont="0" applyFill="0" applyAlignment="0" applyProtection="0"/>
    <xf numFmtId="10" fontId="23" fillId="0" borderId="53" applyFont="0" applyFill="0" applyAlignment="0" applyProtection="0"/>
    <xf numFmtId="290" fontId="23" fillId="0" borderId="0" applyFont="0" applyFill="0" applyBorder="0" applyAlignment="0" applyProtection="0"/>
    <xf numFmtId="291" fontId="23" fillId="0" borderId="0" applyFont="0" applyFill="0" applyBorder="0" applyAlignment="0" applyProtection="0"/>
    <xf numFmtId="0" fontId="20" fillId="64" borderId="16">
      <protection locked="0"/>
    </xf>
    <xf numFmtId="0" fontId="214" fillId="0" borderId="0" applyNumberFormat="0"/>
    <xf numFmtId="0" fontId="215" fillId="0" borderId="0">
      <alignment horizontal="centerContinuous"/>
    </xf>
    <xf numFmtId="0" fontId="215" fillId="0" borderId="0" applyNumberFormat="0"/>
    <xf numFmtId="8" fontId="27" fillId="0" borderId="0" applyFont="0" applyFill="0" applyBorder="0" applyAlignment="0" applyProtection="0"/>
    <xf numFmtId="230" fontId="27" fillId="0" borderId="0"/>
    <xf numFmtId="230" fontId="136" fillId="0" borderId="0">
      <protection locked="0"/>
    </xf>
    <xf numFmtId="7" fontId="27" fillId="0" borderId="0"/>
    <xf numFmtId="292" fontId="23" fillId="0" borderId="0" applyFont="0" applyFill="0" applyBorder="0" applyAlignment="0" applyProtection="0"/>
    <xf numFmtId="0" fontId="216" fillId="0" borderId="53" applyFont="0" applyFill="0" applyBorder="0" applyAlignment="0" applyProtection="0"/>
    <xf numFmtId="0" fontId="216" fillId="0" borderId="53" applyFont="0" applyFill="0" applyBorder="0" applyAlignment="0" applyProtection="0"/>
    <xf numFmtId="0" fontId="216" fillId="0" borderId="53" applyFont="0" applyFill="0" applyBorder="0" applyAlignment="0" applyProtection="0"/>
    <xf numFmtId="0" fontId="216" fillId="0" borderId="53" applyFont="0" applyFill="0" applyBorder="0" applyAlignment="0" applyProtection="0"/>
    <xf numFmtId="6" fontId="27" fillId="0" borderId="0" applyFont="0" applyFill="0" applyBorder="0" applyAlignment="0" applyProtection="0"/>
    <xf numFmtId="293" fontId="27" fillId="0" borderId="65" applyNumberFormat="0" applyFont="0" applyFill="0" applyAlignment="0" applyProtection="0"/>
    <xf numFmtId="0" fontId="105" fillId="0" borderId="23" applyNumberFormat="0" applyFont="0" applyFill="0" applyAlignment="0" applyProtection="0"/>
    <xf numFmtId="42" fontId="189" fillId="0" borderId="0" applyFill="0" applyBorder="0" applyAlignment="0" applyProtection="0"/>
    <xf numFmtId="294" fontId="23" fillId="0" borderId="0" applyFont="0" applyFill="0" applyBorder="0" applyAlignment="0" applyProtection="0"/>
    <xf numFmtId="0" fontId="217" fillId="116" borderId="0" applyNumberFormat="0" applyBorder="0" applyAlignment="0" applyProtection="0"/>
    <xf numFmtId="0" fontId="217" fillId="116" borderId="0" applyNumberFormat="0" applyBorder="0" applyAlignment="0" applyProtection="0"/>
    <xf numFmtId="0" fontId="217" fillId="117" borderId="0" applyNumberFormat="0" applyBorder="0" applyAlignment="0" applyProtection="0"/>
    <xf numFmtId="0" fontId="217" fillId="116" borderId="0" applyNumberFormat="0" applyBorder="0" applyAlignment="0" applyProtection="0"/>
    <xf numFmtId="0" fontId="217" fillId="116" borderId="0" applyNumberFormat="0" applyBorder="0" applyAlignment="0" applyProtection="0"/>
    <xf numFmtId="0" fontId="217" fillId="116" borderId="0" applyNumberFormat="0" applyBorder="0" applyAlignment="0" applyProtection="0"/>
    <xf numFmtId="0" fontId="217" fillId="117" borderId="0" applyNumberFormat="0" applyBorder="0" applyAlignment="0" applyProtection="0"/>
    <xf numFmtId="0" fontId="217" fillId="118" borderId="0" applyNumberFormat="0" applyBorder="0" applyAlignment="0" applyProtection="0"/>
    <xf numFmtId="0" fontId="217" fillId="118" borderId="0" applyNumberFormat="0" applyBorder="0" applyAlignment="0" applyProtection="0"/>
    <xf numFmtId="0" fontId="217" fillId="119" borderId="0" applyNumberFormat="0" applyBorder="0" applyAlignment="0" applyProtection="0"/>
    <xf numFmtId="0" fontId="217" fillId="118" borderId="0" applyNumberFormat="0" applyBorder="0" applyAlignment="0" applyProtection="0"/>
    <xf numFmtId="0" fontId="217" fillId="118" borderId="0" applyNumberFormat="0" applyBorder="0" applyAlignment="0" applyProtection="0"/>
    <xf numFmtId="0" fontId="217" fillId="118" borderId="0" applyNumberFormat="0" applyBorder="0" applyAlignment="0" applyProtection="0"/>
    <xf numFmtId="0" fontId="217" fillId="119" borderId="0" applyNumberFormat="0" applyBorder="0" applyAlignment="0" applyProtection="0"/>
    <xf numFmtId="0" fontId="217" fillId="120" borderId="0" applyNumberFormat="0" applyBorder="0" applyAlignment="0" applyProtection="0"/>
    <xf numFmtId="260" fontId="23" fillId="0" borderId="0" applyFill="0" applyBorder="0" applyAlignment="0"/>
    <xf numFmtId="260" fontId="23" fillId="0" borderId="0" applyFill="0" applyBorder="0" applyAlignment="0"/>
    <xf numFmtId="260" fontId="23" fillId="0" borderId="0" applyFill="0" applyBorder="0" applyAlignment="0"/>
    <xf numFmtId="263" fontId="23" fillId="0" borderId="0" applyFill="0" applyBorder="0" applyAlignment="0"/>
    <xf numFmtId="260" fontId="23" fillId="0" borderId="0" applyFill="0" applyBorder="0" applyAlignment="0"/>
    <xf numFmtId="0" fontId="218" fillId="0" borderId="0" applyNumberFormat="0" applyAlignment="0">
      <alignment horizontal="left"/>
    </xf>
    <xf numFmtId="275" fontId="19" fillId="0" borderId="0">
      <alignment horizontal="right"/>
    </xf>
    <xf numFmtId="295" fontId="19" fillId="0" borderId="0"/>
    <xf numFmtId="295" fontId="219" fillId="0" borderId="0">
      <alignment horizontal="right"/>
    </xf>
    <xf numFmtId="0" fontId="23" fillId="121" borderId="59">
      <alignment horizontal="center"/>
    </xf>
    <xf numFmtId="0" fontId="96" fillId="0" borderId="0">
      <protection hidden="1"/>
    </xf>
    <xf numFmtId="0" fontId="7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31" fillId="0" borderId="0"/>
    <xf numFmtId="0" fontId="2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3" fillId="0" borderId="0"/>
    <xf numFmtId="2" fontId="187" fillId="0" borderId="0" applyFont="0" applyFill="0" applyBorder="0" applyAlignment="0" applyProtection="0"/>
    <xf numFmtId="296" fontId="23" fillId="35" borderId="0" applyFont="0" applyFill="0" applyBorder="0" applyAlignment="0"/>
    <xf numFmtId="2" fontId="187" fillId="0" borderId="0" applyFont="0" applyFill="0" applyBorder="0" applyAlignment="0" applyProtection="0"/>
    <xf numFmtId="2" fontId="210" fillId="0" borderId="0" applyFill="0" applyBorder="0" applyAlignment="0" applyProtection="0"/>
    <xf numFmtId="2" fontId="210" fillId="0" borderId="0" applyFill="0" applyBorder="0" applyAlignment="0" applyProtection="0"/>
    <xf numFmtId="2" fontId="210" fillId="0" borderId="0" applyFill="0" applyBorder="0" applyAlignment="0" applyProtection="0"/>
    <xf numFmtId="2" fontId="223" fillId="0" borderId="0" applyFont="0" applyFill="0" applyBorder="0" applyAlignment="0" applyProtection="0"/>
    <xf numFmtId="0" fontId="52" fillId="0" borderId="0"/>
    <xf numFmtId="297" fontId="19" fillId="0" borderId="0">
      <alignment horizontal="left"/>
    </xf>
    <xf numFmtId="0" fontId="224" fillId="0" borderId="0" applyNumberFormat="0" applyFill="0" applyBorder="0" applyAlignment="0" applyProtection="0"/>
    <xf numFmtId="37" fontId="225" fillId="0" borderId="0"/>
    <xf numFmtId="298" fontId="19" fillId="0" borderId="0" applyFont="0" applyFill="0" applyBorder="0" applyProtection="0">
      <alignment horizontal="right"/>
    </xf>
    <xf numFmtId="0" fontId="23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0" fontId="65" fillId="90" borderId="0" applyNumberFormat="0" applyBorder="0" applyAlignment="0" applyProtection="0"/>
    <xf numFmtId="0" fontId="6" fillId="2" borderId="0" applyNumberFormat="0" applyBorder="0" applyAlignment="0" applyProtection="0"/>
    <xf numFmtId="0" fontId="151" fillId="122" borderId="0" applyNumberFormat="0" applyBorder="0" applyAlignment="0" applyProtection="0"/>
    <xf numFmtId="0" fontId="226" fillId="49" borderId="0" applyNumberFormat="0" applyBorder="0" applyAlignment="0" applyProtection="0"/>
    <xf numFmtId="0" fontId="65" fillId="90" borderId="0" applyNumberFormat="0" applyBorder="0" applyAlignment="0" applyProtection="0"/>
    <xf numFmtId="0" fontId="6" fillId="2" borderId="0" applyNumberFormat="0" applyBorder="0" applyAlignment="0" applyProtection="0"/>
    <xf numFmtId="0" fontId="65" fillId="90" borderId="0" applyNumberFormat="0" applyBorder="0" applyAlignment="0" applyProtection="0"/>
    <xf numFmtId="0" fontId="227" fillId="49" borderId="0" applyNumberFormat="0" applyBorder="0" applyAlignment="0" applyProtection="0"/>
    <xf numFmtId="0" fontId="226" fillId="49" borderId="0" applyNumberFormat="0" applyBorder="0" applyAlignment="0" applyProtection="0"/>
    <xf numFmtId="0" fontId="151" fillId="122" borderId="0" applyNumberFormat="0" applyBorder="0" applyAlignment="0" applyProtection="0"/>
    <xf numFmtId="0" fontId="151" fillId="122" borderId="0" applyNumberFormat="0" applyBorder="0" applyAlignment="0" applyProtection="0"/>
    <xf numFmtId="0" fontId="65" fillId="90" borderId="0" applyNumberFormat="0" applyBorder="0" applyAlignment="0" applyProtection="0"/>
    <xf numFmtId="0" fontId="228" fillId="2" borderId="0" applyNumberFormat="0" applyBorder="0" applyAlignment="0" applyProtection="0"/>
    <xf numFmtId="0" fontId="226" fillId="49" borderId="0" applyNumberFormat="0" applyBorder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>
      <alignment vertical="center"/>
    </xf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3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>
      <alignment vertical="center"/>
    </xf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10" fontId="23" fillId="0" borderId="66" applyFont="0" applyFill="0" applyAlignment="0" applyProtection="0"/>
    <xf numFmtId="230" fontId="19" fillId="0" borderId="67" applyNumberFormat="0" applyFont="0" applyFill="0" applyAlignment="0" applyProtection="0">
      <alignment horizontal="right"/>
    </xf>
    <xf numFmtId="230" fontId="123" fillId="0" borderId="45" applyNumberFormat="0" applyFill="0" applyBorder="0" applyAlignment="0" applyProtection="0">
      <alignment horizontal="right"/>
    </xf>
    <xf numFmtId="38" fontId="19" fillId="33" borderId="0" applyNumberFormat="0" applyBorder="0" applyAlignment="0" applyProtection="0"/>
    <xf numFmtId="38" fontId="19" fillId="33" borderId="0" applyNumberFormat="0" applyBorder="0" applyAlignment="0" applyProtection="0"/>
    <xf numFmtId="38" fontId="229" fillId="0" borderId="0"/>
    <xf numFmtId="299" fontId="23" fillId="0" borderId="0" applyFill="0" applyBorder="0" applyAlignment="0" applyProtection="0"/>
    <xf numFmtId="300" fontId="18" fillId="35" borderId="59" applyNumberFormat="0" applyFont="0" applyAlignment="0"/>
    <xf numFmtId="301" fontId="175" fillId="0" borderId="0" applyFont="0" applyFill="0" applyBorder="0" applyAlignment="0" applyProtection="0">
      <alignment horizontal="right"/>
    </xf>
    <xf numFmtId="245" fontId="23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righ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155" fillId="0" borderId="68" applyNumberFormat="0" applyAlignment="0" applyProtection="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0" fontId="155" fillId="0" borderId="10">
      <alignment horizontal="left" vertical="center"/>
    </xf>
    <xf numFmtId="49" fontId="231" fillId="0" borderId="59">
      <alignment horizontal="center"/>
    </xf>
    <xf numFmtId="0" fontId="232" fillId="0" borderId="69" applyNumberFormat="0" applyFill="0" applyAlignment="0" applyProtection="0"/>
    <xf numFmtId="0" fontId="3" fillId="0" borderId="1" applyNumberFormat="0" applyFill="0" applyAlignment="0" applyProtection="0"/>
    <xf numFmtId="0" fontId="233" fillId="0" borderId="70" applyNumberFormat="0" applyFill="0" applyAlignment="0" applyProtection="0"/>
    <xf numFmtId="0" fontId="3" fillId="0" borderId="1" applyNumberFormat="0" applyFill="0" applyAlignment="0" applyProtection="0"/>
    <xf numFmtId="0" fontId="232" fillId="0" borderId="69" applyNumberFormat="0" applyFill="0" applyAlignment="0" applyProtection="0"/>
    <xf numFmtId="0" fontId="233" fillId="0" borderId="70" applyNumberFormat="0" applyFill="0" applyAlignment="0" applyProtection="0"/>
    <xf numFmtId="0" fontId="234" fillId="0" borderId="70" applyNumberFormat="0" applyFill="0" applyAlignment="0" applyProtection="0"/>
    <xf numFmtId="0" fontId="3" fillId="0" borderId="1" applyNumberFormat="0" applyFill="0" applyAlignment="0" applyProtection="0"/>
    <xf numFmtId="0" fontId="232" fillId="0" borderId="69" applyNumberFormat="0" applyFill="0" applyAlignment="0" applyProtection="0"/>
    <xf numFmtId="0" fontId="233" fillId="0" borderId="70" applyNumberFormat="0" applyFill="0" applyAlignment="0" applyProtection="0"/>
    <xf numFmtId="0" fontId="235" fillId="0" borderId="71" applyNumberFormat="0" applyFill="0" applyAlignment="0" applyProtection="0"/>
    <xf numFmtId="0" fontId="4" fillId="0" borderId="2" applyNumberFormat="0" applyFill="0" applyAlignment="0" applyProtection="0"/>
    <xf numFmtId="0" fontId="235" fillId="0" borderId="72" applyNumberFormat="0" applyFill="0" applyAlignment="0" applyProtection="0"/>
    <xf numFmtId="0" fontId="236" fillId="0" borderId="72" applyNumberFormat="0" applyFill="0" applyAlignment="0" applyProtection="0"/>
    <xf numFmtId="0" fontId="4" fillId="0" borderId="2" applyNumberFormat="0" applyFill="0" applyAlignment="0" applyProtection="0"/>
    <xf numFmtId="0" fontId="235" fillId="0" borderId="71" applyNumberFormat="0" applyFill="0" applyAlignment="0" applyProtection="0"/>
    <xf numFmtId="0" fontId="236" fillId="0" borderId="72" applyNumberFormat="0" applyFill="0" applyAlignment="0" applyProtection="0"/>
    <xf numFmtId="0" fontId="237" fillId="0" borderId="72" applyNumberFormat="0" applyFill="0" applyAlignment="0" applyProtection="0"/>
    <xf numFmtId="0" fontId="236" fillId="0" borderId="72" applyNumberFormat="0" applyFill="0" applyAlignment="0" applyProtection="0"/>
    <xf numFmtId="0" fontId="238" fillId="0" borderId="2" applyNumberFormat="0" applyFill="0" applyAlignment="0" applyProtection="0"/>
    <xf numFmtId="0" fontId="235" fillId="0" borderId="72" applyNumberFormat="0" applyFill="0" applyAlignment="0" applyProtection="0"/>
    <xf numFmtId="0" fontId="235" fillId="0" borderId="71" applyNumberFormat="0" applyFill="0" applyAlignment="0" applyProtection="0"/>
    <xf numFmtId="0" fontId="51" fillId="0" borderId="0">
      <alignment horizontal="left"/>
    </xf>
    <xf numFmtId="0" fontId="236" fillId="0" borderId="72" applyNumberFormat="0" applyFill="0" applyAlignment="0" applyProtection="0"/>
    <xf numFmtId="0" fontId="51" fillId="0" borderId="0">
      <alignment horizontal="left"/>
    </xf>
    <xf numFmtId="0" fontId="51" fillId="0" borderId="0">
      <alignment horizontal="left"/>
    </xf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40" fillId="0" borderId="73" applyNumberFormat="0" applyFill="0" applyAlignment="0" applyProtection="0"/>
    <xf numFmtId="0" fontId="5" fillId="0" borderId="3" applyNumberFormat="0" applyFill="0" applyAlignment="0" applyProtection="0"/>
    <xf numFmtId="0" fontId="240" fillId="0" borderId="74" applyNumberFormat="0" applyFill="0" applyAlignment="0" applyProtection="0"/>
    <xf numFmtId="0" fontId="241" fillId="0" borderId="75" applyNumberFormat="0" applyFill="0" applyAlignment="0" applyProtection="0"/>
    <xf numFmtId="0" fontId="5" fillId="0" borderId="3" applyNumberFormat="0" applyFill="0" applyAlignment="0" applyProtection="0"/>
    <xf numFmtId="0" fontId="240" fillId="0" borderId="73" applyNumberFormat="0" applyFill="0" applyAlignment="0" applyProtection="0"/>
    <xf numFmtId="0" fontId="241" fillId="0" borderId="75" applyNumberFormat="0" applyFill="0" applyAlignment="0" applyProtection="0"/>
    <xf numFmtId="0" fontId="242" fillId="0" borderId="75" applyNumberFormat="0" applyFill="0" applyAlignment="0" applyProtection="0"/>
    <xf numFmtId="0" fontId="241" fillId="0" borderId="75" applyNumberFormat="0" applyFill="0" applyAlignment="0" applyProtection="0"/>
    <xf numFmtId="0" fontId="243" fillId="0" borderId="3" applyNumberFormat="0" applyFill="0" applyAlignment="0" applyProtection="0"/>
    <xf numFmtId="0" fontId="240" fillId="0" borderId="74" applyNumberFormat="0" applyFill="0" applyAlignment="0" applyProtection="0"/>
    <xf numFmtId="0" fontId="240" fillId="0" borderId="73" applyNumberFormat="0" applyFill="0" applyAlignment="0" applyProtection="0"/>
    <xf numFmtId="0" fontId="5" fillId="0" borderId="3" applyNumberFormat="0" applyFill="0" applyAlignment="0" applyProtection="0"/>
    <xf numFmtId="0" fontId="241" fillId="0" borderId="75" applyNumberFormat="0" applyFill="0" applyAlignment="0" applyProtection="0"/>
    <xf numFmtId="0" fontId="2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171" fontId="52" fillId="0" borderId="0">
      <alignment horizontal="right"/>
    </xf>
    <xf numFmtId="171" fontId="52" fillId="0" borderId="0">
      <alignment horizontal="left"/>
    </xf>
    <xf numFmtId="260" fontId="23" fillId="0" borderId="0">
      <protection locked="0"/>
    </xf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260" fontId="23" fillId="0" borderId="0">
      <protection locked="0"/>
    </xf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45" fillId="0" borderId="76" applyNumberFormat="0" applyFill="0" applyBorder="0" applyAlignment="0" applyProtection="0">
      <alignment horizontal="left"/>
    </xf>
    <xf numFmtId="0" fontId="246" fillId="0" borderId="0"/>
    <xf numFmtId="0" fontId="246" fillId="0" borderId="0"/>
    <xf numFmtId="0" fontId="246" fillId="0" borderId="0"/>
    <xf numFmtId="0" fontId="246" fillId="0" borderId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71" fillId="0" borderId="0"/>
    <xf numFmtId="0" fontId="28" fillId="0" borderId="77" applyNumberFormat="0" applyFill="0" applyAlignment="0" applyProtection="0"/>
    <xf numFmtId="0" fontId="28" fillId="0" borderId="77" applyNumberFormat="0" applyFill="0" applyAlignment="0" applyProtection="0"/>
    <xf numFmtId="0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>
      <alignment vertical="top"/>
      <protection locked="0"/>
    </xf>
    <xf numFmtId="252" fontId="27" fillId="0" borderId="0" applyFont="0" applyFill="0" applyBorder="0" applyAlignment="0" applyProtection="0"/>
    <xf numFmtId="174" fontId="23" fillId="35" borderId="0"/>
    <xf numFmtId="10" fontId="23" fillId="35" borderId="0"/>
    <xf numFmtId="37" fontId="23" fillId="35" borderId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35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35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56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10" fontId="19" fillId="35" borderId="59" applyNumberFormat="0" applyBorder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49" fillId="46" borderId="58" applyNumberFormat="0" applyAlignment="0" applyProtection="0"/>
    <xf numFmtId="0" fontId="249" fillId="46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0" fillId="97" borderId="58" applyNumberFormat="0" applyAlignment="0" applyProtection="0"/>
    <xf numFmtId="0" fontId="251" fillId="46" borderId="58" applyNumberFormat="0" applyAlignment="0" applyProtection="0"/>
    <xf numFmtId="0" fontId="250" fillId="97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49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49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49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9" fillId="5" borderId="4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2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3" fillId="5" borderId="4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49" fillId="46" borderId="58" applyNumberFormat="0" applyAlignment="0" applyProtection="0"/>
    <xf numFmtId="0" fontId="249" fillId="46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1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49" fillId="46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7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0" fontId="250" fillId="97" borderId="58" applyNumberFormat="0" applyAlignment="0" applyProtection="0"/>
    <xf numFmtId="37" fontId="23" fillId="35" borderId="0"/>
    <xf numFmtId="0" fontId="23" fillId="94" borderId="78" applyBorder="0" applyAlignment="0" applyProtection="0"/>
    <xf numFmtId="0" fontId="254" fillId="123" borderId="79" applyNumberFormat="0" applyBorder="0" applyAlignment="0" applyProtection="0"/>
    <xf numFmtId="0" fontId="255" fillId="124" borderId="0" applyNumberFormat="0"/>
    <xf numFmtId="302" fontId="23" fillId="0" borderId="0">
      <alignment horizontal="left"/>
    </xf>
    <xf numFmtId="0" fontId="256" fillId="0" borderId="0"/>
    <xf numFmtId="260" fontId="23" fillId="0" borderId="0" applyFill="0" applyBorder="0" applyAlignment="0"/>
    <xf numFmtId="260" fontId="23" fillId="0" borderId="0" applyFill="0" applyBorder="0" applyAlignment="0"/>
    <xf numFmtId="260" fontId="23" fillId="0" borderId="0" applyFill="0" applyBorder="0" applyAlignment="0"/>
    <xf numFmtId="263" fontId="23" fillId="0" borderId="0" applyFill="0" applyBorder="0" applyAlignment="0"/>
    <xf numFmtId="260" fontId="23" fillId="0" borderId="0" applyFill="0" applyBorder="0" applyAlignment="0"/>
    <xf numFmtId="0" fontId="151" fillId="0" borderId="80" applyNumberFormat="0" applyFill="0" applyAlignment="0" applyProtection="0"/>
    <xf numFmtId="0" fontId="12" fillId="0" borderId="6" applyNumberFormat="0" applyFill="0" applyAlignment="0" applyProtection="0"/>
    <xf numFmtId="0" fontId="257" fillId="0" borderId="81" applyNumberFormat="0" applyFill="0" applyAlignment="0" applyProtection="0"/>
    <xf numFmtId="0" fontId="258" fillId="0" borderId="61" applyNumberFormat="0" applyFill="0" applyAlignment="0" applyProtection="0"/>
    <xf numFmtId="0" fontId="12" fillId="0" borderId="6" applyNumberFormat="0" applyFill="0" applyAlignment="0" applyProtection="0"/>
    <xf numFmtId="0" fontId="151" fillId="0" borderId="80" applyNumberFormat="0" applyFill="0" applyAlignment="0" applyProtection="0"/>
    <xf numFmtId="0" fontId="165" fillId="0" borderId="61" applyNumberFormat="0" applyFill="0" applyAlignment="0" applyProtection="0"/>
    <xf numFmtId="0" fontId="259" fillId="0" borderId="61" applyNumberFormat="0" applyFill="0" applyAlignment="0" applyProtection="0"/>
    <xf numFmtId="0" fontId="258" fillId="0" borderId="61" applyNumberFormat="0" applyFill="0" applyAlignment="0" applyProtection="0"/>
    <xf numFmtId="0" fontId="260" fillId="0" borderId="6" applyNumberFormat="0" applyFill="0" applyAlignment="0" applyProtection="0"/>
    <xf numFmtId="0" fontId="257" fillId="0" borderId="81" applyNumberFormat="0" applyFill="0" applyAlignment="0" applyProtection="0"/>
    <xf numFmtId="0" fontId="151" fillId="0" borderId="80" applyNumberFormat="0" applyFill="0" applyAlignment="0" applyProtection="0"/>
    <xf numFmtId="0" fontId="12" fillId="0" borderId="6" applyNumberFormat="0" applyFill="0" applyAlignment="0" applyProtection="0"/>
    <xf numFmtId="0" fontId="258" fillId="0" borderId="61" applyNumberFormat="0" applyFill="0" applyAlignment="0" applyProtection="0"/>
    <xf numFmtId="0" fontId="23" fillId="0" borderId="82" applyBorder="0"/>
    <xf numFmtId="171" fontId="261" fillId="40" borderId="0" applyNumberFormat="0" applyFont="0" applyFill="0" applyBorder="0" applyAlignment="0">
      <alignment horizontal="centerContinuous"/>
    </xf>
    <xf numFmtId="14" fontId="71" fillId="0" borderId="0">
      <alignment horizontal="center"/>
    </xf>
    <xf numFmtId="299" fontId="23" fillId="0" borderId="0" applyFill="0" applyBorder="0" applyAlignment="0" applyProtection="0"/>
    <xf numFmtId="0" fontId="19" fillId="125" borderId="0" applyNumberFormat="0" applyFont="0" applyAlignment="0" applyProtection="0"/>
    <xf numFmtId="0" fontId="172" fillId="40" borderId="0" applyNumberFormat="0" applyFont="0" applyAlignment="0">
      <alignment horizontal="right"/>
    </xf>
    <xf numFmtId="0" fontId="19" fillId="0" borderId="0" applyNumberFormat="0" applyFont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105" fillId="0" borderId="0" applyFont="0" applyFill="0" applyBorder="0" applyAlignment="0" applyProtection="0"/>
    <xf numFmtId="230" fontId="262" fillId="0" borderId="0" applyFont="0" applyFill="0" applyBorder="0" applyAlignment="0" applyProtection="0"/>
    <xf numFmtId="303" fontId="23" fillId="0" borderId="0" applyFont="0" applyFill="0" applyBorder="0" applyAlignment="0" applyProtection="0"/>
    <xf numFmtId="304" fontId="105" fillId="0" borderId="0" applyFont="0" applyFill="0" applyBorder="0" applyAlignment="0" applyProtection="0"/>
    <xf numFmtId="0" fontId="23" fillId="0" borderId="0" applyFont="0" applyFill="0" applyBorder="0" applyAlignment="0" applyProtection="0"/>
    <xf numFmtId="30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06" fontId="19" fillId="0" borderId="59">
      <alignment horizontal="right"/>
    </xf>
    <xf numFmtId="0" fontId="71" fillId="0" borderId="59">
      <alignment horizontal="right"/>
    </xf>
    <xf numFmtId="306" fontId="19" fillId="0" borderId="59">
      <alignment horizontal="right"/>
    </xf>
    <xf numFmtId="306" fontId="19" fillId="0" borderId="59">
      <alignment horizontal="right"/>
    </xf>
    <xf numFmtId="306" fontId="19" fillId="0" borderId="59">
      <alignment horizontal="right"/>
    </xf>
    <xf numFmtId="306" fontId="19" fillId="0" borderId="59">
      <alignment horizontal="right"/>
    </xf>
    <xf numFmtId="0" fontId="71" fillId="0" borderId="59">
      <alignment horizontal="right"/>
    </xf>
    <xf numFmtId="306" fontId="19" fillId="0" borderId="59">
      <alignment horizontal="right"/>
    </xf>
    <xf numFmtId="306" fontId="19" fillId="0" borderId="59">
      <alignment horizontal="right"/>
    </xf>
    <xf numFmtId="306" fontId="19" fillId="0" borderId="59">
      <alignment horizontal="right"/>
    </xf>
    <xf numFmtId="306" fontId="19" fillId="0" borderId="59">
      <alignment horizontal="right"/>
    </xf>
    <xf numFmtId="0" fontId="71" fillId="0" borderId="59">
      <alignment horizontal="right"/>
    </xf>
    <xf numFmtId="0" fontId="71" fillId="0" borderId="59">
      <alignment horizontal="right"/>
    </xf>
    <xf numFmtId="244" fontId="19" fillId="0" borderId="0" applyFont="0" applyFill="0" applyBorder="0" applyProtection="0">
      <alignment horizontal="right"/>
    </xf>
    <xf numFmtId="0" fontId="71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306" fontId="19" fillId="0" borderId="0">
      <alignment horizontal="center"/>
    </xf>
    <xf numFmtId="0" fontId="71" fillId="0" borderId="0">
      <alignment horizontal="center"/>
    </xf>
    <xf numFmtId="17" fontId="71" fillId="0" borderId="0">
      <alignment horizontal="center"/>
    </xf>
    <xf numFmtId="0" fontId="263" fillId="0" borderId="0" applyNumberFormat="0">
      <alignment horizontal="right"/>
    </xf>
    <xf numFmtId="307" fontId="19" fillId="0" borderId="0" applyFill="0" applyBorder="0" applyProtection="0">
      <alignment horizontal="right"/>
    </xf>
    <xf numFmtId="308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0" fontId="181" fillId="0" borderId="0" applyFont="0" applyFill="0" applyBorder="0" applyProtection="0">
      <alignment horizontal="right"/>
    </xf>
    <xf numFmtId="310" fontId="181" fillId="0" borderId="0" applyFont="0" applyFill="0" applyBorder="0" applyProtection="0">
      <alignment horizontal="right"/>
    </xf>
    <xf numFmtId="310" fontId="181" fillId="0" borderId="0" applyFont="0" applyFill="0" applyBorder="0" applyProtection="0">
      <alignment horizontal="right"/>
    </xf>
    <xf numFmtId="310" fontId="181" fillId="0" borderId="0" applyFont="0" applyFill="0" applyBorder="0" applyProtection="0">
      <alignment horizontal="right"/>
    </xf>
    <xf numFmtId="311" fontId="23" fillId="0" borderId="0" applyFont="0" applyFill="0" applyBorder="0" applyAlignment="0" applyProtection="0"/>
    <xf numFmtId="312" fontId="186" fillId="0" borderId="33">
      <alignment horizontal="right"/>
    </xf>
    <xf numFmtId="313" fontId="19" fillId="33" borderId="0" applyFont="0" applyBorder="0" applyAlignment="0" applyProtection="0">
      <alignment horizontal="right"/>
      <protection hidden="1"/>
    </xf>
    <xf numFmtId="0" fontId="264" fillId="56" borderId="0"/>
    <xf numFmtId="9" fontId="265" fillId="0" borderId="55" applyNumberFormat="0" applyProtection="0">
      <alignment horizontal="right"/>
    </xf>
    <xf numFmtId="0" fontId="151" fillId="97" borderId="0" applyNumberFormat="0" applyBorder="0" applyAlignment="0" applyProtection="0"/>
    <xf numFmtId="0" fontId="8" fillId="4" borderId="0" applyNumberFormat="0" applyBorder="0" applyAlignment="0" applyProtection="0"/>
    <xf numFmtId="0" fontId="266" fillId="97" borderId="0" applyNumberFormat="0" applyBorder="0" applyAlignment="0" applyProtection="0"/>
    <xf numFmtId="0" fontId="267" fillId="36" borderId="0" applyNumberFormat="0" applyBorder="0" applyAlignment="0" applyProtection="0"/>
    <xf numFmtId="0" fontId="8" fillId="4" borderId="0" applyNumberFormat="0" applyBorder="0" applyAlignment="0" applyProtection="0"/>
    <xf numFmtId="0" fontId="151" fillId="97" borderId="0" applyNumberFormat="0" applyBorder="0" applyAlignment="0" applyProtection="0"/>
    <xf numFmtId="0" fontId="268" fillId="36" borderId="0" applyNumberFormat="0" applyBorder="0" applyAlignment="0" applyProtection="0"/>
    <xf numFmtId="0" fontId="267" fillId="36" borderId="0" applyNumberFormat="0" applyBorder="0" applyAlignment="0" applyProtection="0"/>
    <xf numFmtId="0" fontId="266" fillId="97" borderId="0" applyNumberFormat="0" applyBorder="0" applyAlignment="0" applyProtection="0"/>
    <xf numFmtId="0" fontId="266" fillId="97" borderId="0" applyNumberFormat="0" applyBorder="0" applyAlignment="0" applyProtection="0"/>
    <xf numFmtId="0" fontId="151" fillId="97" borderId="0" applyNumberFormat="0" applyBorder="0" applyAlignment="0" applyProtection="0"/>
    <xf numFmtId="0" fontId="269" fillId="4" borderId="0" applyNumberFormat="0" applyBorder="0" applyAlignment="0" applyProtection="0"/>
    <xf numFmtId="0" fontId="267" fillId="36" borderId="0" applyNumberFormat="0" applyBorder="0" applyAlignment="0" applyProtection="0"/>
    <xf numFmtId="314" fontId="25" fillId="0" borderId="0" applyFont="0" applyFill="0" applyBorder="0" applyAlignment="0" applyProtection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7" fontId="270" fillId="0" borderId="0"/>
    <xf numFmtId="38" fontId="175" fillId="0" borderId="0" applyBorder="0"/>
    <xf numFmtId="0" fontId="186" fillId="0" borderId="0"/>
    <xf numFmtId="38" fontId="271" fillId="0" borderId="0">
      <protection locked="0"/>
    </xf>
    <xf numFmtId="315" fontId="23" fillId="0" borderId="0"/>
    <xf numFmtId="316" fontId="272" fillId="0" borderId="0"/>
    <xf numFmtId="316" fontId="272" fillId="0" borderId="0"/>
    <xf numFmtId="316" fontId="272" fillId="0" borderId="0"/>
    <xf numFmtId="316" fontId="272" fillId="0" borderId="0"/>
    <xf numFmtId="316" fontId="272" fillId="0" borderId="0"/>
    <xf numFmtId="316" fontId="272" fillId="0" borderId="0"/>
    <xf numFmtId="0" fontId="52" fillId="0" borderId="0"/>
    <xf numFmtId="0" fontId="52" fillId="0" borderId="0"/>
    <xf numFmtId="0" fontId="175" fillId="0" borderId="0"/>
    <xf numFmtId="0" fontId="175" fillId="0" borderId="0"/>
    <xf numFmtId="38" fontId="19" fillId="0" borderId="0" applyFont="0" applyFill="0" applyBorder="0" applyAlignment="0"/>
    <xf numFmtId="252" fontId="23" fillId="0" borderId="0" applyFont="0" applyFill="0" applyBorder="0" applyAlignment="0"/>
    <xf numFmtId="40" fontId="19" fillId="0" borderId="0" applyFont="0" applyFill="0" applyBorder="0" applyAlignment="0"/>
    <xf numFmtId="317" fontId="19" fillId="0" borderId="0" applyFont="0" applyFill="0" applyBorder="0" applyAlignment="0"/>
    <xf numFmtId="0" fontId="23" fillId="0" borderId="0"/>
    <xf numFmtId="0" fontId="203" fillId="0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25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84" fillId="0" borderId="0"/>
    <xf numFmtId="0" fontId="203" fillId="0" borderId="0"/>
    <xf numFmtId="0" fontId="19" fillId="66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89" fillId="0" borderId="0"/>
    <xf numFmtId="0" fontId="23" fillId="0" borderId="0"/>
    <xf numFmtId="0" fontId="25" fillId="0" borderId="0"/>
    <xf numFmtId="0" fontId="19" fillId="66" borderId="0"/>
    <xf numFmtId="0" fontId="25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273" fillId="0" borderId="0"/>
    <xf numFmtId="0" fontId="25" fillId="0" borderId="0"/>
    <xf numFmtId="0" fontId="25" fillId="0" borderId="0"/>
    <xf numFmtId="0" fontId="27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3" fillId="0" borderId="0"/>
    <xf numFmtId="0" fontId="273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273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3" fillId="0" borderId="0"/>
    <xf numFmtId="0" fontId="2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273" fillId="0" borderId="0"/>
    <xf numFmtId="0" fontId="273" fillId="0" borderId="0"/>
    <xf numFmtId="0" fontId="2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23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9" fillId="66" borderId="0"/>
    <xf numFmtId="0" fontId="19" fillId="66" borderId="0"/>
    <xf numFmtId="0" fontId="19" fillId="66" borderId="0"/>
    <xf numFmtId="0" fontId="19" fillId="66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9" fillId="66" borderId="0"/>
    <xf numFmtId="0" fontId="19" fillId="66" borderId="0"/>
    <xf numFmtId="0" fontId="19" fillId="66" borderId="0"/>
    <xf numFmtId="0" fontId="19" fillId="66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9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3" fillId="0" borderId="0">
      <alignment horizontal="left" wrapText="1"/>
    </xf>
    <xf numFmtId="164" fontId="17" fillId="0" borderId="0"/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3" fillId="0" borderId="0">
      <alignment horizontal="left" wrapText="1"/>
    </xf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/>
    <xf numFmtId="164" fontId="17" fillId="0" borderId="0"/>
    <xf numFmtId="0" fontId="275" fillId="0" borderId="0"/>
    <xf numFmtId="0" fontId="25" fillId="0" borderId="0"/>
    <xf numFmtId="0" fontId="23" fillId="0" borderId="0"/>
    <xf numFmtId="164" fontId="17" fillId="0" borderId="0"/>
    <xf numFmtId="0" fontId="19" fillId="66" borderId="0"/>
    <xf numFmtId="0" fontId="23" fillId="0" borderId="0"/>
    <xf numFmtId="0" fontId="275" fillId="0" borderId="0"/>
    <xf numFmtId="0" fontId="23" fillId="0" borderId="0"/>
    <xf numFmtId="0" fontId="25" fillId="0" borderId="0"/>
    <xf numFmtId="0" fontId="1" fillId="0" borderId="0"/>
    <xf numFmtId="0" fontId="275" fillId="0" borderId="0"/>
    <xf numFmtId="0" fontId="23" fillId="0" borderId="0"/>
    <xf numFmtId="0" fontId="275" fillId="0" borderId="0"/>
    <xf numFmtId="0" fontId="25" fillId="0" borderId="0"/>
    <xf numFmtId="0" fontId="89" fillId="0" borderId="0"/>
    <xf numFmtId="0" fontId="8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6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8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77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2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2" fillId="0" borderId="0"/>
    <xf numFmtId="0" fontId="182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182" fillId="0" borderId="0"/>
    <xf numFmtId="0" fontId="182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182" fillId="0" borderId="0"/>
    <xf numFmtId="0" fontId="182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182" fillId="0" borderId="0"/>
    <xf numFmtId="0" fontId="182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182" fillId="0" borderId="0"/>
    <xf numFmtId="0" fontId="182" fillId="0" borderId="0"/>
    <xf numFmtId="0" fontId="19" fillId="66" borderId="0"/>
    <xf numFmtId="0" fontId="19" fillId="66" borderId="0"/>
    <xf numFmtId="0" fontId="23" fillId="0" borderId="0"/>
    <xf numFmtId="0" fontId="182" fillId="0" borderId="0"/>
    <xf numFmtId="0" fontId="182" fillId="0" borderId="0"/>
    <xf numFmtId="0" fontId="19" fillId="66" borderId="0"/>
    <xf numFmtId="0" fontId="19" fillId="66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66" borderId="0"/>
    <xf numFmtId="173" fontId="52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82" fillId="0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7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23" fillId="0" borderId="0"/>
    <xf numFmtId="0" fontId="23" fillId="0" borderId="0"/>
    <xf numFmtId="0" fontId="19" fillId="66" borderId="0"/>
    <xf numFmtId="0" fontId="23" fillId="0" borderId="0"/>
    <xf numFmtId="0" fontId="23" fillId="0" borderId="0"/>
    <xf numFmtId="0" fontId="19" fillId="66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87" fillId="0" borderId="0"/>
    <xf numFmtId="0" fontId="87" fillId="0" borderId="0"/>
    <xf numFmtId="0" fontId="2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" fillId="66" borderId="0"/>
    <xf numFmtId="0" fontId="19" fillId="66" borderId="0"/>
    <xf numFmtId="0" fontId="87" fillId="0" borderId="0"/>
    <xf numFmtId="0" fontId="19" fillId="6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5" fillId="0" borderId="0"/>
    <xf numFmtId="0" fontId="1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20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8" fillId="0" borderId="0" applyAlignment="0">
      <alignment vertical="top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3" fillId="0" borderId="0">
      <alignment horizontal="left" wrapText="1"/>
    </xf>
    <xf numFmtId="0" fontId="20" fillId="0" borderId="0"/>
    <xf numFmtId="0" fontId="27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20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66" borderId="0"/>
    <xf numFmtId="0" fontId="23" fillId="0" borderId="0"/>
    <xf numFmtId="0" fontId="19" fillId="66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03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2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19" fillId="66" borderId="0"/>
    <xf numFmtId="0" fontId="1" fillId="0" borderId="0"/>
    <xf numFmtId="0" fontId="19" fillId="66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73" fontId="23" fillId="0" borderId="0">
      <alignment horizontal="left" wrapText="1"/>
    </xf>
    <xf numFmtId="0" fontId="203" fillId="0" borderId="0"/>
    <xf numFmtId="0" fontId="1" fillId="0" borderId="0"/>
    <xf numFmtId="0" fontId="1" fillId="0" borderId="0"/>
    <xf numFmtId="0" fontId="1" fillId="0" borderId="0"/>
    <xf numFmtId="318" fontId="25" fillId="0" borderId="0">
      <alignment horizontal="left" wrapText="1"/>
    </xf>
    <xf numFmtId="318" fontId="25" fillId="0" borderId="0">
      <alignment horizontal="left" wrapText="1"/>
    </xf>
    <xf numFmtId="318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9" fillId="66" borderId="0"/>
    <xf numFmtId="0" fontId="19" fillId="66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252" fontId="18" fillId="0" borderId="0" applyNumberFormat="0" applyFill="0" applyBorder="0" applyAlignment="0" applyProtection="0"/>
    <xf numFmtId="319" fontId="19" fillId="0" borderId="0" applyFont="0" applyFill="0" applyBorder="0" applyAlignment="0" applyProtection="0"/>
    <xf numFmtId="0" fontId="207" fillId="0" borderId="0"/>
    <xf numFmtId="0" fontId="75" fillId="0" borderId="0" applyFill="0" applyBorder="0" applyAlignment="0" applyProtection="0"/>
    <xf numFmtId="0" fontId="280" fillId="0" borderId="0" applyNumberFormat="0" applyBorder="0" applyAlignment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65" fillId="50" borderId="51" applyNumberFormat="0" applyFont="0" applyAlignment="0" applyProtection="0"/>
    <xf numFmtId="0" fontId="65" fillId="50" borderId="51" applyNumberFormat="0" applyFont="0" applyAlignment="0" applyProtection="0"/>
    <xf numFmtId="0" fontId="65" fillId="50" borderId="51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96" borderId="5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96" borderId="5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65" fillId="50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65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0" fillId="50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65" fillId="50" borderId="51" applyNumberFormat="0" applyFont="0" applyAlignment="0" applyProtection="0"/>
    <xf numFmtId="0" fontId="23" fillId="50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89" fillId="8" borderId="8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50" borderId="51" applyNumberFormat="0" applyFont="0" applyAlignment="0" applyProtection="0"/>
    <xf numFmtId="0" fontId="23" fillId="50" borderId="51" applyNumberFormat="0" applyFont="0" applyAlignment="0" applyProtection="0"/>
    <xf numFmtId="0" fontId="23" fillId="50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23" fillId="96" borderId="51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88" fillId="50" borderId="5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19" fillId="96" borderId="57" applyNumberFormat="0" applyFont="0" applyAlignment="0" applyProtection="0"/>
    <xf numFmtId="0" fontId="23" fillId="96" borderId="51" applyNumberFormat="0" applyFont="0" applyAlignment="0" applyProtection="0"/>
    <xf numFmtId="0" fontId="19" fillId="96" borderId="57" applyNumberFormat="0" applyFont="0" applyAlignment="0" applyProtection="0"/>
    <xf numFmtId="0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136" fillId="0" borderId="0">
      <alignment horizontal="right"/>
      <protection locked="0"/>
    </xf>
    <xf numFmtId="209" fontId="72" fillId="0" borderId="0">
      <alignment horizontal="right"/>
      <protection locked="0"/>
    </xf>
    <xf numFmtId="171" fontId="136" fillId="0" borderId="0">
      <protection locked="0"/>
    </xf>
    <xf numFmtId="2" fontId="72" fillId="0" borderId="0">
      <alignment horizontal="right"/>
      <protection locked="0"/>
    </xf>
    <xf numFmtId="2" fontId="136" fillId="0" borderId="0">
      <alignment horizontal="right"/>
      <protection locked="0"/>
    </xf>
    <xf numFmtId="1" fontId="18" fillId="0" borderId="0" applyFont="0" applyFill="0" applyBorder="0" applyAlignment="0" applyProtection="0">
      <protection locked="0"/>
    </xf>
    <xf numFmtId="308" fontId="23" fillId="0" borderId="0" applyFill="0" applyBorder="0">
      <alignment horizontal="right"/>
    </xf>
    <xf numFmtId="320" fontId="23" fillId="0" borderId="0" applyFill="0" applyBorder="0">
      <alignment horizontal="right"/>
    </xf>
    <xf numFmtId="165" fontId="52" fillId="0" borderId="0" applyFill="0" applyBorder="0">
      <alignment horizontal="right"/>
    </xf>
    <xf numFmtId="0" fontId="1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21" fontId="17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22" fontId="19" fillId="0" borderId="0" applyFont="0" applyFill="0" applyBorder="0" applyAlignment="0" applyProtection="0"/>
    <xf numFmtId="0" fontId="186" fillId="0" borderId="0"/>
    <xf numFmtId="0" fontId="52" fillId="0" borderId="12" applyNumberFormat="0" applyFont="0" applyFill="0" applyAlignment="0" applyProtection="0"/>
    <xf numFmtId="0" fontId="283" fillId="126" borderId="59" applyNumberFormat="0" applyFont="0" applyFill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64" borderId="83" applyNumberFormat="0" applyAlignment="0" applyProtection="0"/>
    <xf numFmtId="0" fontId="284" fillId="64" borderId="83" applyNumberFormat="0" applyAlignment="0" applyProtection="0"/>
    <xf numFmtId="0" fontId="284" fillId="64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110" borderId="83" applyNumberFormat="0" applyAlignment="0" applyProtection="0"/>
    <xf numFmtId="0" fontId="285" fillId="64" borderId="83" applyNumberFormat="0" applyAlignment="0" applyProtection="0"/>
    <xf numFmtId="0" fontId="284" fillId="110" borderId="83" applyNumberFormat="0" applyAlignment="0" applyProtection="0"/>
    <xf numFmtId="0" fontId="285" fillId="64" borderId="83" applyNumberFormat="0" applyAlignment="0" applyProtection="0"/>
    <xf numFmtId="0" fontId="284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10" fillId="6" borderId="5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64" borderId="83" applyNumberFormat="0" applyAlignment="0" applyProtection="0"/>
    <xf numFmtId="0" fontId="286" fillId="64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110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110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7" fillId="6" borderId="5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64" borderId="83" applyNumberFormat="0" applyAlignment="0" applyProtection="0"/>
    <xf numFmtId="0" fontId="284" fillId="64" borderId="83" applyNumberFormat="0" applyAlignment="0" applyProtection="0"/>
    <xf numFmtId="0" fontId="284" fillId="64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09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0" fontId="10" fillId="6" borderId="5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5" fillId="64" borderId="83" applyNumberFormat="0" applyAlignment="0" applyProtection="0"/>
    <xf numFmtId="0" fontId="284" fillId="110" borderId="83" applyNumberFormat="0" applyAlignment="0" applyProtection="0"/>
    <xf numFmtId="0" fontId="284" fillId="110" borderId="83" applyNumberFormat="0" applyAlignment="0" applyProtection="0"/>
    <xf numFmtId="40" fontId="288" fillId="56" borderId="0">
      <alignment horizontal="right"/>
    </xf>
    <xf numFmtId="0" fontId="289" fillId="35" borderId="0">
      <alignment horizontal="center"/>
    </xf>
    <xf numFmtId="0" fontId="290" fillId="127" borderId="16"/>
    <xf numFmtId="0" fontId="291" fillId="0" borderId="0" applyBorder="0">
      <alignment horizontal="centerContinuous"/>
    </xf>
    <xf numFmtId="0" fontId="292" fillId="0" borderId="0" applyBorder="0">
      <alignment horizontal="centerContinuous"/>
    </xf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3" fillId="0" borderId="0" applyNumberFormat="0" applyFont="0" applyBorder="0" applyAlignment="0"/>
    <xf numFmtId="0" fontId="293" fillId="0" borderId="0" applyFill="0" applyBorder="0" applyProtection="0">
      <alignment horizontal="left"/>
    </xf>
    <xf numFmtId="0" fontId="137" fillId="0" borderId="0" applyFill="0" applyBorder="0" applyProtection="0">
      <alignment horizontal="left"/>
    </xf>
    <xf numFmtId="1" fontId="294" fillId="0" borderId="0" applyProtection="0">
      <alignment horizontal="right" vertical="center"/>
    </xf>
    <xf numFmtId="0" fontId="295" fillId="0" borderId="0">
      <alignment horizontal="centerContinuous"/>
    </xf>
    <xf numFmtId="171" fontId="24" fillId="0" borderId="0"/>
    <xf numFmtId="0" fontId="174" fillId="0" borderId="84" applyNumberFormat="0" applyAlignment="0" applyProtection="0"/>
    <xf numFmtId="0" fontId="25" fillId="40" borderId="0" applyNumberFormat="0" applyFont="0" applyBorder="0" applyAlignment="0" applyProtection="0"/>
    <xf numFmtId="0" fontId="19" fillId="107" borderId="20" applyNumberFormat="0" applyFont="0" applyBorder="0" applyAlignment="0" applyProtection="0">
      <alignment horizontal="center"/>
    </xf>
    <xf numFmtId="0" fontId="19" fillId="103" borderId="20" applyNumberFormat="0" applyFont="0" applyBorder="0" applyAlignment="0" applyProtection="0">
      <alignment horizontal="center"/>
    </xf>
    <xf numFmtId="0" fontId="25" fillId="0" borderId="85" applyNumberFormat="0" applyAlignment="0" applyProtection="0"/>
    <xf numFmtId="0" fontId="25" fillId="0" borderId="86" applyNumberFormat="0" applyAlignment="0" applyProtection="0"/>
    <xf numFmtId="0" fontId="174" fillId="0" borderId="87" applyNumberFormat="0" applyAlignment="0" applyProtection="0"/>
    <xf numFmtId="323" fontId="23" fillId="0" borderId="0" applyFont="0" applyFill="0" applyBorder="0" applyAlignment="0" applyProtection="0"/>
    <xf numFmtId="174" fontId="27" fillId="0" borderId="0">
      <alignment horizontal="right"/>
    </xf>
    <xf numFmtId="324" fontId="52" fillId="0" borderId="0"/>
    <xf numFmtId="17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0" fontId="19" fillId="0" borderId="0"/>
    <xf numFmtId="262" fontId="23" fillId="0" borderId="0" applyFont="0" applyFill="0" applyBorder="0" applyAlignment="0" applyProtection="0"/>
    <xf numFmtId="0" fontId="71" fillId="0" borderId="0"/>
    <xf numFmtId="325" fontId="19" fillId="0" borderId="0"/>
    <xf numFmtId="325" fontId="19" fillId="0" borderId="0"/>
    <xf numFmtId="325" fontId="19" fillId="0" borderId="0"/>
    <xf numFmtId="325" fontId="19" fillId="0" borderId="0"/>
    <xf numFmtId="9" fontId="23" fillId="0" borderId="0" applyFont="0" applyFill="0" applyBorder="0" applyAlignment="0" applyProtection="0"/>
    <xf numFmtId="0" fontId="71" fillId="0" borderId="0"/>
    <xf numFmtId="325" fontId="19" fillId="0" borderId="0"/>
    <xf numFmtId="325" fontId="19" fillId="0" borderId="0"/>
    <xf numFmtId="325" fontId="19" fillId="0" borderId="0"/>
    <xf numFmtId="325" fontId="19" fillId="0" borderId="0"/>
    <xf numFmtId="0" fontId="71" fillId="0" borderId="0"/>
    <xf numFmtId="0" fontId="71" fillId="0" borderId="0"/>
    <xf numFmtId="326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71" fillId="0" borderId="0" applyFont="0" applyFill="0" applyBorder="0" applyAlignment="0" applyProtection="0"/>
    <xf numFmtId="327" fontId="19" fillId="0" borderId="0" applyFont="0" applyFill="0" applyBorder="0" applyAlignment="0" applyProtection="0"/>
    <xf numFmtId="327" fontId="19" fillId="0" borderId="0" applyFont="0" applyFill="0" applyBorder="0" applyAlignment="0" applyProtection="0"/>
    <xf numFmtId="327" fontId="19" fillId="0" borderId="0" applyFont="0" applyFill="0" applyBorder="0" applyAlignment="0" applyProtection="0"/>
    <xf numFmtId="327" fontId="19" fillId="0" borderId="0" applyFont="0" applyFill="0" applyBorder="0" applyAlignment="0" applyProtection="0"/>
    <xf numFmtId="0" fontId="71" fillId="0" borderId="0" applyFont="0" applyFill="0" applyBorder="0" applyAlignment="0" applyProtection="0"/>
    <xf numFmtId="327" fontId="19" fillId="0" borderId="0" applyFont="0" applyFill="0" applyBorder="0" applyAlignment="0" applyProtection="0"/>
    <xf numFmtId="327" fontId="19" fillId="0" borderId="0" applyFont="0" applyFill="0" applyBorder="0" applyAlignment="0" applyProtection="0"/>
    <xf numFmtId="327" fontId="19" fillId="0" borderId="0" applyFont="0" applyFill="0" applyBorder="0" applyAlignment="0" applyProtection="0"/>
    <xf numFmtId="327" fontId="19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7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7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71" fillId="0" borderId="0"/>
    <xf numFmtId="0" fontId="71" fillId="0" borderId="0"/>
    <xf numFmtId="0" fontId="29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9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28" fontId="27" fillId="0" borderId="0" applyFont="0" applyFill="0" applyBorder="0" applyProtection="0">
      <alignment horizontal="right"/>
    </xf>
    <xf numFmtId="9" fontId="23" fillId="0" borderId="0" applyFont="0" applyFill="0" applyBorder="0" applyAlignment="0" applyProtection="0"/>
    <xf numFmtId="174" fontId="23" fillId="0" borderId="0"/>
    <xf numFmtId="10" fontId="23" fillId="0" borderId="0" applyFont="0" applyFill="0" applyBorder="0" applyAlignment="0" applyProtection="0"/>
    <xf numFmtId="165" fontId="23" fillId="0" borderId="0"/>
    <xf numFmtId="174" fontId="52" fillId="0" borderId="0"/>
    <xf numFmtId="174" fontId="136" fillId="0" borderId="0"/>
    <xf numFmtId="318" fontId="23" fillId="0" borderId="0"/>
    <xf numFmtId="10" fontId="136" fillId="0" borderId="0">
      <protection locked="0"/>
    </xf>
    <xf numFmtId="0" fontId="105" fillId="0" borderId="0"/>
    <xf numFmtId="242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75" fillId="0" borderId="0" applyFill="0" applyBorder="0">
      <alignment horizontal="right"/>
    </xf>
    <xf numFmtId="0" fontId="298" fillId="0" borderId="55" applyNumberFormat="0" applyFill="0" applyBorder="0" applyAlignment="0" applyProtection="0"/>
    <xf numFmtId="252" fontId="27" fillId="0" borderId="0" applyFont="0" applyFill="0" applyBorder="0" applyAlignment="0" applyProtection="0">
      <protection locked="0"/>
    </xf>
    <xf numFmtId="9" fontId="105" fillId="0" borderId="0" applyFont="0" applyFill="0" applyBorder="0" applyAlignment="0" applyProtection="0"/>
    <xf numFmtId="13" fontId="23" fillId="0" borderId="0" applyFont="0" applyFill="0" applyProtection="0"/>
    <xf numFmtId="0" fontId="71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329" fontId="19" fillId="0" borderId="0"/>
    <xf numFmtId="260" fontId="23" fillId="0" borderId="0" applyFill="0" applyBorder="0" applyAlignment="0"/>
    <xf numFmtId="260" fontId="23" fillId="0" borderId="0" applyFill="0" applyBorder="0" applyAlignment="0"/>
    <xf numFmtId="260" fontId="23" fillId="0" borderId="0" applyFill="0" applyBorder="0" applyAlignment="0"/>
    <xf numFmtId="263" fontId="23" fillId="0" borderId="0" applyFill="0" applyBorder="0" applyAlignment="0"/>
    <xf numFmtId="260" fontId="23" fillId="0" borderId="0" applyFill="0" applyBorder="0" applyAlignment="0"/>
    <xf numFmtId="0" fontId="71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30" fontId="19" fillId="0" borderId="0"/>
    <xf numFmtId="38" fontId="27" fillId="0" borderId="0" applyFont="0" applyFill="0" applyBorder="0" applyAlignment="0" applyProtection="0"/>
    <xf numFmtId="277" fontId="52" fillId="0" borderId="0" applyProtection="0">
      <alignment horizontal="right"/>
    </xf>
    <xf numFmtId="277" fontId="52" fillId="0" borderId="0">
      <alignment horizontal="right"/>
      <protection locked="0"/>
    </xf>
    <xf numFmtId="0" fontId="18" fillId="33" borderId="59" applyNumberFormat="0" applyFont="0" applyAlignment="0" applyProtection="0"/>
    <xf numFmtId="289" fontId="19" fillId="33" borderId="0" applyNumberFormat="0" applyFont="0" applyBorder="0" applyAlignment="0" applyProtection="0">
      <alignment horizontal="center"/>
      <protection locked="0"/>
    </xf>
    <xf numFmtId="4" fontId="22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3" fillId="0" borderId="26">
      <alignment horizontal="center"/>
    </xf>
    <xf numFmtId="0" fontId="147" fillId="0" borderId="26">
      <alignment horizontal="center"/>
    </xf>
    <xf numFmtId="0" fontId="147" fillId="0" borderId="26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0" fontId="147" fillId="0" borderId="26">
      <alignment horizontal="center"/>
    </xf>
    <xf numFmtId="0" fontId="147" fillId="0" borderId="26">
      <alignment horizontal="center"/>
    </xf>
    <xf numFmtId="3" fontId="20" fillId="0" borderId="0" applyFont="0" applyFill="0" applyBorder="0" applyAlignment="0" applyProtection="0"/>
    <xf numFmtId="0" fontId="20" fillId="113" borderId="0" applyNumberFormat="0" applyFont="0" applyBorder="0" applyAlignment="0" applyProtection="0"/>
    <xf numFmtId="171" fontId="25" fillId="0" borderId="0">
      <alignment vertical="top"/>
    </xf>
    <xf numFmtId="171" fontId="25" fillId="0" borderId="0">
      <alignment vertical="top"/>
    </xf>
    <xf numFmtId="171" fontId="25" fillId="0" borderId="0">
      <alignment vertical="top"/>
    </xf>
    <xf numFmtId="171" fontId="25" fillId="0" borderId="0">
      <alignment vertical="top"/>
    </xf>
    <xf numFmtId="171" fontId="25" fillId="0" borderId="0">
      <alignment vertical="top"/>
    </xf>
    <xf numFmtId="171" fontId="25" fillId="0" borderId="0">
      <alignment vertical="top"/>
    </xf>
    <xf numFmtId="171" fontId="25" fillId="0" borderId="0">
      <alignment vertical="top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3" fillId="0" borderId="0">
      <alignment horizontal="right"/>
    </xf>
    <xf numFmtId="0" fontId="299" fillId="0" borderId="0"/>
    <xf numFmtId="252" fontId="108" fillId="0" borderId="0" applyNumberFormat="0" applyFill="0" applyBorder="0" applyAlignment="0" applyProtection="0">
      <alignment horizontal="left"/>
    </xf>
    <xf numFmtId="2" fontId="22" fillId="103" borderId="59">
      <alignment horizontal="center"/>
    </xf>
    <xf numFmtId="2" fontId="22" fillId="103" borderId="59">
      <alignment horizontal="center"/>
    </xf>
    <xf numFmtId="331" fontId="40" fillId="107" borderId="59" applyNumberFormat="0" applyProtection="0">
      <alignment horizontal="center" vertical="center" wrapText="1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209" fontId="23" fillId="128" borderId="59">
      <alignment horizontal="center" vertical="center"/>
    </xf>
    <xf numFmtId="14" fontId="175" fillId="0" borderId="0" applyNumberFormat="0" applyFill="0" applyBorder="0" applyAlignment="0" applyProtection="0">
      <alignment horizontal="left"/>
    </xf>
    <xf numFmtId="0" fontId="24" fillId="0" borderId="0" applyNumberFormat="0" applyFill="0" applyBorder="0" applyProtection="0">
      <alignment horizontal="right" vertical="center"/>
    </xf>
    <xf numFmtId="0" fontId="87" fillId="0" borderId="0" applyNumberFormat="0" applyFill="0" applyBorder="0" applyAlignment="0" applyProtection="0"/>
    <xf numFmtId="0" fontId="40" fillId="0" borderId="0" applyNumberFormat="0" applyFill="0" applyBorder="0" applyProtection="0">
      <alignment horizontal="left"/>
    </xf>
    <xf numFmtId="0" fontId="300" fillId="0" borderId="0"/>
    <xf numFmtId="0" fontId="23" fillId="0" borderId="88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0" borderId="0" applyNumberFormat="0" applyProtection="0">
      <alignment horizontal="right" vertical="justify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0" fontId="23" fillId="0" borderId="0"/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19" fillId="36" borderId="57" applyNumberFormat="0" applyProtection="0">
      <alignment vertical="center"/>
    </xf>
    <xf numFmtId="4" fontId="19" fillId="36" borderId="57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301" fillId="36" borderId="89" applyNumberFormat="0" applyProtection="0">
      <alignment vertical="center"/>
    </xf>
    <xf numFmtId="4" fontId="301" fillId="36" borderId="89" applyNumberFormat="0" applyProtection="0">
      <alignment vertical="center"/>
    </xf>
    <xf numFmtId="4" fontId="87" fillId="38" borderId="83" applyNumberFormat="0" applyProtection="0">
      <alignment vertical="center"/>
    </xf>
    <xf numFmtId="4" fontId="19" fillId="36" borderId="57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4" fillId="38" borderId="57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8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2" fillId="38" borderId="83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8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4" fillId="38" borderId="57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303" fillId="36" borderId="89" applyNumberFormat="0" applyProtection="0">
      <alignment vertical="center"/>
    </xf>
    <xf numFmtId="4" fontId="303" fillId="36" borderId="89" applyNumberFormat="0" applyProtection="0">
      <alignment vertical="center"/>
    </xf>
    <xf numFmtId="4" fontId="302" fillId="38" borderId="83" applyNumberFormat="0" applyProtection="0">
      <alignment vertical="center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8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301" fillId="36" borderId="89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19" fillId="38" borderId="57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8" borderId="89" applyNumberFormat="0" applyProtection="0">
      <alignment horizontal="left" vertical="top" indent="1"/>
    </xf>
    <xf numFmtId="0" fontId="301" fillId="38" borderId="89" applyNumberFormat="0" applyProtection="0">
      <alignment horizontal="left" vertical="top" indent="1"/>
    </xf>
    <xf numFmtId="0" fontId="301" fillId="38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301" fillId="38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4" fontId="87" fillId="38" borderId="83" applyNumberFormat="0" applyProtection="0">
      <alignment horizontal="left" vertical="center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5" fillId="0" borderId="0" applyNumberFormat="0" applyProtection="0">
      <alignment horizontal="center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146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1" fillId="36" borderId="89" applyNumberFormat="0" applyProtection="0">
      <alignment horizontal="left" vertical="top" indent="1"/>
    </xf>
    <xf numFmtId="0" fontId="301" fillId="36" borderId="89" applyNumberFormat="0" applyProtection="0">
      <alignment horizontal="left" vertical="top" indent="1"/>
    </xf>
    <xf numFmtId="4" fontId="87" fillId="38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306" fillId="129" borderId="0" applyNumberFormat="0" applyProtection="0">
      <alignment horizontal="left" vertical="center" indent="1"/>
    </xf>
    <xf numFmtId="4" fontId="301" fillId="45" borderId="0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305" fillId="0" borderId="0" applyNumberFormat="0" applyProtection="0">
      <alignment horizontal="left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301" fillId="45" borderId="0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301" fillId="45" borderId="0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301" fillId="45" borderId="0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305" fillId="0" borderId="0" applyNumberFormat="0" applyProtection="0">
      <alignment horizontal="left"/>
    </xf>
    <xf numFmtId="0" fontId="23" fillId="0" borderId="0"/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305" fillId="0" borderId="0" applyNumberFormat="0" applyProtection="0">
      <alignment horizontal="left"/>
    </xf>
    <xf numFmtId="4" fontId="305" fillId="0" borderId="0" applyNumberFormat="0" applyProtection="0">
      <alignment horizontal="left"/>
    </xf>
    <xf numFmtId="4" fontId="301" fillId="130" borderId="0" applyNumberFormat="0" applyProtection="0">
      <alignment horizontal="left" vertical="center" indent="1"/>
    </xf>
    <xf numFmtId="4" fontId="301" fillId="0" borderId="0" applyNumberFormat="0" applyProtection="0">
      <alignment horizontal="left" vertical="center" indent="1"/>
    </xf>
    <xf numFmtId="4" fontId="301" fillId="45" borderId="0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0" fontId="303" fillId="0" borderId="83" applyNumberFormat="0" applyProtection="0">
      <alignment horizontal="left" vertical="center" indent="1"/>
    </xf>
    <xf numFmtId="4" fontId="301" fillId="45" borderId="0" applyNumberFormat="0" applyProtection="0">
      <alignment horizontal="left" vertical="center" indent="1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47" borderId="89" applyNumberFormat="0" applyProtection="0">
      <alignment horizontal="right" vertical="center"/>
    </xf>
    <xf numFmtId="4" fontId="87" fillId="131" borderId="83" applyNumberFormat="0" applyProtection="0">
      <alignment horizontal="right" vertical="center"/>
    </xf>
    <xf numFmtId="4" fontId="19" fillId="47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48" borderId="89" applyNumberFormat="0" applyProtection="0">
      <alignment horizontal="right" vertical="center"/>
    </xf>
    <xf numFmtId="4" fontId="87" fillId="132" borderId="83" applyNumberFormat="0" applyProtection="0">
      <alignment horizontal="right" vertical="center"/>
    </xf>
    <xf numFmtId="4" fontId="19" fillId="133" borderId="57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86" borderId="89" applyNumberFormat="0" applyProtection="0">
      <alignment horizontal="right" vertical="center"/>
    </xf>
    <xf numFmtId="4" fontId="87" fillId="134" borderId="83" applyNumberFormat="0" applyProtection="0">
      <alignment horizontal="right" vertical="center"/>
    </xf>
    <xf numFmtId="4" fontId="19" fillId="86" borderId="90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65" borderId="89" applyNumberFormat="0" applyProtection="0">
      <alignment horizontal="right" vertical="center"/>
    </xf>
    <xf numFmtId="4" fontId="87" fillId="135" borderId="83" applyNumberFormat="0" applyProtection="0">
      <alignment horizontal="right" vertical="center"/>
    </xf>
    <xf numFmtId="4" fontId="19" fillId="65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70" borderId="89" applyNumberFormat="0" applyProtection="0">
      <alignment horizontal="right" vertical="center"/>
    </xf>
    <xf numFmtId="4" fontId="87" fillId="136" borderId="83" applyNumberFormat="0" applyProtection="0">
      <alignment horizontal="right" vertical="center"/>
    </xf>
    <xf numFmtId="4" fontId="19" fillId="70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99" borderId="89" applyNumberFormat="0" applyProtection="0">
      <alignment horizontal="right" vertical="center"/>
    </xf>
    <xf numFmtId="4" fontId="87" fillId="137" borderId="83" applyNumberFormat="0" applyProtection="0">
      <alignment horizontal="right" vertical="center"/>
    </xf>
    <xf numFmtId="4" fontId="19" fillId="99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63" borderId="89" applyNumberFormat="0" applyProtection="0">
      <alignment horizontal="right" vertical="center"/>
    </xf>
    <xf numFmtId="4" fontId="87" fillId="138" borderId="83" applyNumberFormat="0" applyProtection="0">
      <alignment horizontal="right" vertical="center"/>
    </xf>
    <xf numFmtId="4" fontId="19" fillId="63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40" borderId="89" applyNumberFormat="0" applyProtection="0">
      <alignment horizontal="right" vertical="center"/>
    </xf>
    <xf numFmtId="4" fontId="87" fillId="139" borderId="83" applyNumberFormat="0" applyProtection="0">
      <alignment horizontal="right" vertical="center"/>
    </xf>
    <xf numFmtId="4" fontId="19" fillId="140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62" borderId="89" applyNumberFormat="0" applyProtection="0">
      <alignment horizontal="right" vertical="center"/>
    </xf>
    <xf numFmtId="4" fontId="87" fillId="141" borderId="83" applyNumberFormat="0" applyProtection="0">
      <alignment horizontal="right" vertical="center"/>
    </xf>
    <xf numFmtId="4" fontId="19" fillId="62" borderId="57" applyNumberFormat="0" applyProtection="0">
      <alignment horizontal="right" vertical="center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3" borderId="91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3" borderId="91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3" borderId="91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4" borderId="91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3" borderId="91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0" borderId="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3" borderId="91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19" fillId="143" borderId="90" applyNumberFormat="0" applyProtection="0">
      <alignment horizontal="left" vertical="center" indent="1"/>
    </xf>
    <xf numFmtId="4" fontId="301" fillId="142" borderId="83" applyNumberFormat="0" applyProtection="0">
      <alignment horizontal="left" vertical="center" indent="1"/>
    </xf>
    <xf numFmtId="4" fontId="301" fillId="0" borderId="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87" fillId="145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87" fillId="146" borderId="92" applyNumberFormat="0" applyProtection="0">
      <alignment horizontal="left" vertical="center" indent="1"/>
    </xf>
    <xf numFmtId="4" fontId="87" fillId="146" borderId="92" applyNumberFormat="0" applyProtection="0">
      <alignment horizontal="left" vertical="center" indent="1"/>
    </xf>
    <xf numFmtId="4" fontId="87" fillId="145" borderId="0" applyNumberFormat="0" applyProtection="0">
      <alignment horizontal="left" vertical="center" indent="1"/>
    </xf>
    <xf numFmtId="4" fontId="87" fillId="146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87" fillId="146" borderId="92" applyNumberFormat="0" applyProtection="0">
      <alignment horizontal="left" vertical="center" indent="1"/>
    </xf>
    <xf numFmtId="4" fontId="87" fillId="146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87" fillId="146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87" fillId="145" borderId="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87" fillId="145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67" fillId="0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1" fillId="0" borderId="92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4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6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6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41" borderId="0" applyNumberFormat="0" applyProtection="0">
      <alignment horizontal="left" vertical="center" indent="1"/>
    </xf>
    <xf numFmtId="4" fontId="307" fillId="4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4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6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307" fillId="61" borderId="0" applyNumberFormat="0" applyProtection="0">
      <alignment horizontal="left" vertical="center" indent="1"/>
    </xf>
    <xf numFmtId="4" fontId="307" fillId="41" borderId="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4" fontId="23" fillId="61" borderId="90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19" fillId="45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4" fontId="87" fillId="45" borderId="89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45" borderId="57" applyNumberFormat="0" applyProtection="0">
      <alignment horizontal="right" vertical="center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146" borderId="83" applyNumberFormat="0" applyProtection="0">
      <alignment horizontal="left" vertical="center" indent="1"/>
    </xf>
    <xf numFmtId="4" fontId="87" fillId="146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146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145" borderId="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145" borderId="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19" fillId="145" borderId="90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83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45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57" borderId="83" applyNumberFormat="0" applyProtection="0">
      <alignment horizontal="left" vertical="center" indent="1"/>
    </xf>
    <xf numFmtId="4" fontId="87" fillId="57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57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45" borderId="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45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19" fillId="45" borderId="90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301" fillId="0" borderId="83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57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4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19" fillId="64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147" borderId="93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23" fillId="4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23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19" fillId="61" borderId="89" applyNumberFormat="0" applyProtection="0">
      <alignment horizontal="left" vertical="top" indent="1"/>
    </xf>
    <xf numFmtId="0" fontId="19" fillId="61" borderId="89" applyNumberFormat="0" applyProtection="0">
      <alignment horizontal="left" vertical="top" indent="1"/>
    </xf>
    <xf numFmtId="0" fontId="23" fillId="57" borderId="83" applyNumberFormat="0" applyProtection="0">
      <alignment horizontal="left" vertical="center" indent="1"/>
    </xf>
    <xf numFmtId="0" fontId="23" fillId="61" borderId="89" applyNumberFormat="0" applyProtection="0">
      <alignment horizontal="left" vertical="top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130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19" fillId="148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130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23" fillId="130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23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19" fillId="45" borderId="89" applyNumberFormat="0" applyProtection="0">
      <alignment horizontal="left" vertical="top" indent="1"/>
    </xf>
    <xf numFmtId="0" fontId="19" fillId="45" borderId="89" applyNumberFormat="0" applyProtection="0">
      <alignment horizontal="left" vertical="top" indent="1"/>
    </xf>
    <xf numFmtId="0" fontId="23" fillId="72" borderId="83" applyNumberFormat="0" applyProtection="0">
      <alignment horizontal="left" vertical="center" indent="1"/>
    </xf>
    <xf numFmtId="0" fontId="23" fillId="45" borderId="89" applyNumberFormat="0" applyProtection="0">
      <alignment horizontal="left" vertical="top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0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0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0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0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23" fillId="10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19" fillId="53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149" borderId="93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10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19" fillId="53" borderId="89" applyNumberFormat="0" applyProtection="0">
      <alignment horizontal="left" vertical="top" indent="1"/>
    </xf>
    <xf numFmtId="0" fontId="19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53" borderId="89" applyNumberFormat="0" applyProtection="0">
      <alignment horizontal="left" vertical="top" indent="1"/>
    </xf>
    <xf numFmtId="0" fontId="23" fillId="33" borderId="83" applyNumberFormat="0" applyProtection="0">
      <alignment horizontal="left" vertical="center" indent="1"/>
    </xf>
    <xf numFmtId="0" fontId="23" fillId="53" borderId="89" applyNumberFormat="0" applyProtection="0">
      <alignment horizontal="left" vertical="top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19" fillId="145" borderId="57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0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7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7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19" fillId="145" borderId="89" applyNumberFormat="0" applyProtection="0">
      <alignment horizontal="left" vertical="top" indent="1"/>
    </xf>
    <xf numFmtId="0" fontId="19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1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45" borderId="89" applyNumberFormat="0" applyProtection="0">
      <alignment horizontal="left" vertical="top" indent="1"/>
    </xf>
    <xf numFmtId="0" fontId="23" fillId="0" borderId="0"/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94" applyNumberFormat="0">
      <protection locked="0"/>
    </xf>
    <xf numFmtId="0" fontId="23" fillId="39" borderId="59" applyNumberFormat="0">
      <protection locked="0"/>
    </xf>
    <xf numFmtId="0" fontId="19" fillId="39" borderId="94" applyNumberFormat="0">
      <protection locked="0"/>
    </xf>
    <xf numFmtId="0" fontId="19" fillId="39" borderId="94" applyNumberFormat="0">
      <protection locked="0"/>
    </xf>
    <xf numFmtId="0" fontId="23" fillId="0" borderId="0"/>
    <xf numFmtId="0" fontId="19" fillId="39" borderId="94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19" fillId="39" borderId="94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19" fillId="39" borderId="94" applyNumberFormat="0">
      <protection locked="0"/>
    </xf>
    <xf numFmtId="0" fontId="23" fillId="0" borderId="0"/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0" borderId="0"/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19" fillId="39" borderId="94" applyNumberFormat="0">
      <protection locked="0"/>
    </xf>
    <xf numFmtId="0" fontId="23" fillId="0" borderId="0"/>
    <xf numFmtId="0" fontId="19" fillId="39" borderId="94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19" fillId="39" borderId="94" applyNumberFormat="0">
      <protection locked="0"/>
    </xf>
    <xf numFmtId="0" fontId="23" fillId="39" borderId="59" applyNumberFormat="0">
      <protection locked="0"/>
    </xf>
    <xf numFmtId="0" fontId="23" fillId="0" borderId="0"/>
    <xf numFmtId="0" fontId="25" fillId="0" borderId="0"/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0" borderId="0"/>
    <xf numFmtId="0" fontId="23" fillId="0" borderId="0"/>
    <xf numFmtId="0" fontId="19" fillId="39" borderId="94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19" fillId="39" borderId="94" applyNumberFormat="0">
      <protection locked="0"/>
    </xf>
    <xf numFmtId="0" fontId="19" fillId="39" borderId="94" applyNumberFormat="0">
      <protection locked="0"/>
    </xf>
    <xf numFmtId="0" fontId="19" fillId="39" borderId="94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23" fillId="39" borderId="59" applyNumberFormat="0">
      <protection locked="0"/>
    </xf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0" fontId="18" fillId="61" borderId="95" applyBorder="0"/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35" borderId="83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94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50" borderId="89" applyNumberFormat="0" applyProtection="0">
      <alignment vertical="center"/>
    </xf>
    <xf numFmtId="4" fontId="87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9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9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9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35" borderId="83" applyNumberFormat="0" applyProtection="0">
      <alignment vertical="center"/>
    </xf>
    <xf numFmtId="4" fontId="304" fillId="35" borderId="96" applyNumberFormat="0" applyProtection="0">
      <alignment vertical="center"/>
    </xf>
    <xf numFmtId="4" fontId="304" fillId="35" borderId="96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4" fillId="35" borderId="59" applyNumberFormat="0" applyProtection="0">
      <alignment vertical="center"/>
    </xf>
    <xf numFmtId="4" fontId="304" fillId="35" borderId="5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50" borderId="89" applyNumberFormat="0" applyProtection="0">
      <alignment vertical="center"/>
    </xf>
    <xf numFmtId="4" fontId="302" fillId="35" borderId="83" applyNumberFormat="0" applyProtection="0">
      <alignment vertical="center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94" fillId="64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50" borderId="89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0" fontId="94" fillId="50" borderId="89" applyNumberFormat="0" applyProtection="0">
      <alignment horizontal="left" vertical="top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4" fontId="87" fillId="35" borderId="83" applyNumberFormat="0" applyProtection="0">
      <alignment horizontal="left" vertical="center" indent="1"/>
    </xf>
    <xf numFmtId="0" fontId="94" fillId="50" borderId="89" applyNumberFormat="0" applyProtection="0">
      <alignment horizontal="left" vertical="top" indent="1"/>
    </xf>
    <xf numFmtId="0" fontId="94" fillId="50" borderId="89" applyNumberFormat="0" applyProtection="0">
      <alignment horizontal="left" vertical="top" indent="1"/>
    </xf>
    <xf numFmtId="0" fontId="94" fillId="50" borderId="89" applyNumberFormat="0" applyProtection="0">
      <alignment horizontal="left" vertical="top" indent="1"/>
    </xf>
    <xf numFmtId="4" fontId="87" fillId="0" borderId="83" applyNumberFormat="0" applyProtection="0">
      <alignment horizontal="right" vertical="center"/>
    </xf>
    <xf numFmtId="4" fontId="87" fillId="145" borderId="89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6" borderId="83" applyNumberFormat="0" applyProtection="0">
      <alignment horizontal="right" vertical="center"/>
    </xf>
    <xf numFmtId="4" fontId="87" fillId="145" borderId="89" applyNumberFormat="0" applyProtection="0">
      <alignment horizontal="right" vertical="center"/>
    </xf>
    <xf numFmtId="4" fontId="19" fillId="0" borderId="57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4" fillId="56" borderId="57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2" fillId="146" borderId="83" applyNumberFormat="0" applyProtection="0">
      <alignment horizontal="right" vertical="center"/>
    </xf>
    <xf numFmtId="4" fontId="304" fillId="56" borderId="57" applyNumberFormat="0" applyProtection="0">
      <alignment horizontal="right" vertical="center"/>
    </xf>
    <xf numFmtId="4" fontId="304" fillId="56" borderId="57" applyNumberFormat="0" applyProtection="0">
      <alignment horizontal="right" vertical="center"/>
    </xf>
    <xf numFmtId="4" fontId="304" fillId="56" borderId="57" applyNumberFormat="0" applyProtection="0">
      <alignment horizontal="right" vertical="center"/>
    </xf>
    <xf numFmtId="0" fontId="23" fillId="104" borderId="83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4" fontId="87" fillId="45" borderId="89" applyNumberFormat="0" applyProtection="0">
      <alignment horizontal="left" vertical="center" indent="1"/>
    </xf>
    <xf numFmtId="4" fontId="19" fillId="69" borderId="57" applyNumberFormat="0" applyProtection="0">
      <alignment horizontal="left" vertical="center" indent="1"/>
    </xf>
    <xf numFmtId="0" fontId="57" fillId="0" borderId="83" applyNumberFormat="0" applyProtection="0">
      <alignment horizontal="left" vertical="center" indent="1"/>
    </xf>
    <xf numFmtId="0" fontId="94" fillId="45" borderId="89" applyNumberFormat="0" applyProtection="0">
      <alignment horizontal="left" vertical="top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23" fillId="104" borderId="83" applyNumberFormat="0" applyProtection="0">
      <alignment horizontal="left" vertical="center" indent="1"/>
    </xf>
    <xf numFmtId="0" fontId="94" fillId="45" borderId="89" applyNumberFormat="0" applyProtection="0">
      <alignment horizontal="left" vertical="top" indent="1"/>
    </xf>
    <xf numFmtId="0" fontId="94" fillId="45" borderId="89" applyNumberFormat="0" applyProtection="0">
      <alignment horizontal="left" vertical="top" indent="1"/>
    </xf>
    <xf numFmtId="0" fontId="94" fillId="45" borderId="89" applyNumberFormat="0" applyProtection="0">
      <alignment horizontal="left" vertical="top" indent="1"/>
    </xf>
    <xf numFmtId="0" fontId="308" fillId="0" borderId="0"/>
    <xf numFmtId="4" fontId="309" fillId="150" borderId="90" applyNumberFormat="0" applyProtection="0">
      <alignment horizontal="left" vertical="center" indent="1"/>
    </xf>
    <xf numFmtId="4" fontId="309" fillId="150" borderId="90" applyNumberFormat="0" applyProtection="0">
      <alignment horizontal="left" vertical="center" indent="1"/>
    </xf>
    <xf numFmtId="4" fontId="309" fillId="150" borderId="90" applyNumberFormat="0" applyProtection="0">
      <alignment horizontal="left" vertical="center" indent="1"/>
    </xf>
    <xf numFmtId="4" fontId="309" fillId="150" borderId="90" applyNumberFormat="0" applyProtection="0">
      <alignment horizontal="left" vertical="center" indent="1"/>
    </xf>
    <xf numFmtId="0" fontId="19" fillId="151" borderId="59"/>
    <xf numFmtId="0" fontId="19" fillId="151" borderId="59"/>
    <xf numFmtId="0" fontId="19" fillId="151" borderId="59"/>
    <xf numFmtId="0" fontId="19" fillId="151" borderId="59"/>
    <xf numFmtId="0" fontId="19" fillId="151" borderId="59"/>
    <xf numFmtId="0" fontId="19" fillId="151" borderId="59"/>
    <xf numFmtId="0" fontId="19" fillId="151" borderId="59"/>
    <xf numFmtId="0" fontId="19" fillId="151" borderId="59"/>
    <xf numFmtId="0" fontId="19" fillId="151" borderId="59"/>
    <xf numFmtId="4" fontId="310" fillId="146" borderId="83" applyNumberFormat="0" applyProtection="0">
      <alignment horizontal="right" vertical="center"/>
    </xf>
    <xf numFmtId="4" fontId="311" fillId="39" borderId="57" applyNumberFormat="0" applyProtection="0">
      <alignment horizontal="right" vertical="center"/>
    </xf>
    <xf numFmtId="4" fontId="310" fillId="146" borderId="83" applyNumberFormat="0" applyProtection="0">
      <alignment horizontal="right" vertical="center"/>
    </xf>
    <xf numFmtId="4" fontId="310" fillId="146" borderId="83" applyNumberFormat="0" applyProtection="0">
      <alignment horizontal="right" vertical="center"/>
    </xf>
    <xf numFmtId="4" fontId="310" fillId="146" borderId="83" applyNumberFormat="0" applyProtection="0">
      <alignment horizontal="right" vertical="center"/>
    </xf>
    <xf numFmtId="4" fontId="310" fillId="146" borderId="83" applyNumberFormat="0" applyProtection="0">
      <alignment horizontal="right" vertical="center"/>
    </xf>
    <xf numFmtId="4" fontId="310" fillId="146" borderId="83" applyNumberFormat="0" applyProtection="0">
      <alignment horizontal="right" vertical="center"/>
    </xf>
    <xf numFmtId="4" fontId="310" fillId="146" borderId="83" applyNumberFormat="0" applyProtection="0">
      <alignment horizontal="right" vertical="center"/>
    </xf>
    <xf numFmtId="4" fontId="311" fillId="39" borderId="57" applyNumberFormat="0" applyProtection="0">
      <alignment horizontal="right" vertical="center"/>
    </xf>
    <xf numFmtId="4" fontId="311" fillId="39" borderId="57" applyNumberFormat="0" applyProtection="0">
      <alignment horizontal="right" vertical="center"/>
    </xf>
    <xf numFmtId="4" fontId="311" fillId="39" borderId="57" applyNumberFormat="0" applyProtection="0">
      <alignment horizontal="right" vertical="center"/>
    </xf>
    <xf numFmtId="4" fontId="310" fillId="145" borderId="89" applyNumberFormat="0" applyProtection="0">
      <alignment horizontal="right" vertical="center"/>
    </xf>
    <xf numFmtId="0" fontId="312" fillId="0" borderId="97" applyNumberFormat="0" applyFont="0" applyFill="0" applyAlignment="0" applyProtection="0"/>
    <xf numFmtId="332" fontId="313" fillId="0" borderId="98" applyNumberFormat="0" applyProtection="0">
      <alignment horizontal="right" vertical="center"/>
    </xf>
    <xf numFmtId="332" fontId="314" fillId="0" borderId="99" applyNumberFormat="0" applyProtection="0">
      <alignment horizontal="right" vertical="center"/>
    </xf>
    <xf numFmtId="0" fontId="314" fillId="152" borderId="97" applyNumberFormat="0" applyAlignment="0" applyProtection="0">
      <alignment horizontal="left" vertical="center" indent="1"/>
    </xf>
    <xf numFmtId="0" fontId="315" fillId="153" borderId="99" applyNumberFormat="0" applyAlignment="0" applyProtection="0">
      <alignment horizontal="left" vertical="center" indent="1"/>
    </xf>
    <xf numFmtId="0" fontId="315" fillId="153" borderId="99" applyNumberFormat="0" applyAlignment="0" applyProtection="0">
      <alignment horizontal="left" vertical="center" indent="1"/>
    </xf>
    <xf numFmtId="0" fontId="316" fillId="0" borderId="100" applyNumberFormat="0" applyFill="0" applyBorder="0" applyAlignment="0" applyProtection="0"/>
    <xf numFmtId="0" fontId="316" fillId="153" borderId="99" applyNumberFormat="0" applyAlignment="0" applyProtection="0">
      <alignment horizontal="left" vertical="center" indent="1"/>
    </xf>
    <xf numFmtId="0" fontId="316" fillId="153" borderId="99" applyNumberFormat="0" applyAlignment="0" applyProtection="0">
      <alignment horizontal="left" vertical="center" indent="1"/>
    </xf>
    <xf numFmtId="332" fontId="317" fillId="154" borderId="98" applyNumberFormat="0" applyBorder="0" applyProtection="0">
      <alignment horizontal="right" vertical="center"/>
    </xf>
    <xf numFmtId="332" fontId="318" fillId="154" borderId="99" applyNumberFormat="0" applyBorder="0" applyProtection="0">
      <alignment horizontal="right" vertical="center"/>
    </xf>
    <xf numFmtId="0" fontId="316" fillId="155" borderId="99" applyNumberFormat="0" applyAlignment="0" applyProtection="0">
      <alignment horizontal="left" vertical="center" indent="1"/>
    </xf>
    <xf numFmtId="332" fontId="318" fillId="155" borderId="99" applyNumberFormat="0" applyProtection="0">
      <alignment horizontal="right" vertical="center"/>
    </xf>
    <xf numFmtId="0" fontId="319" fillId="0" borderId="100" applyBorder="0" applyAlignment="0" applyProtection="0"/>
    <xf numFmtId="332" fontId="320" fillId="156" borderId="101" applyNumberFormat="0" applyBorder="0" applyAlignment="0" applyProtection="0">
      <alignment horizontal="right" vertical="center" indent="1"/>
    </xf>
    <xf numFmtId="332" fontId="321" fillId="157" borderId="101" applyNumberFormat="0" applyBorder="0" applyAlignment="0" applyProtection="0">
      <alignment horizontal="right" vertical="center" indent="1"/>
    </xf>
    <xf numFmtId="332" fontId="321" fillId="158" borderId="101" applyNumberFormat="0" applyBorder="0" applyAlignment="0" applyProtection="0">
      <alignment horizontal="right" vertical="center" indent="1"/>
    </xf>
    <xf numFmtId="332" fontId="322" fillId="159" borderId="101" applyNumberFormat="0" applyBorder="0" applyAlignment="0" applyProtection="0">
      <alignment horizontal="right" vertical="center" indent="1"/>
    </xf>
    <xf numFmtId="332" fontId="322" fillId="160" borderId="101" applyNumberFormat="0" applyBorder="0" applyAlignment="0" applyProtection="0">
      <alignment horizontal="right" vertical="center" indent="1"/>
    </xf>
    <xf numFmtId="332" fontId="322" fillId="161" borderId="101" applyNumberFormat="0" applyBorder="0" applyAlignment="0" applyProtection="0">
      <alignment horizontal="right" vertical="center" indent="1"/>
    </xf>
    <xf numFmtId="332" fontId="323" fillId="162" borderId="101" applyNumberFormat="0" applyBorder="0" applyAlignment="0" applyProtection="0">
      <alignment horizontal="right" vertical="center" indent="1"/>
    </xf>
    <xf numFmtId="332" fontId="323" fillId="163" borderId="101" applyNumberFormat="0" applyBorder="0" applyAlignment="0" applyProtection="0">
      <alignment horizontal="right" vertical="center" indent="1"/>
    </xf>
    <xf numFmtId="332" fontId="323" fillId="164" borderId="101" applyNumberFormat="0" applyBorder="0" applyAlignment="0" applyProtection="0">
      <alignment horizontal="right" vertical="center" indent="1"/>
    </xf>
    <xf numFmtId="0" fontId="315" fillId="165" borderId="97" applyNumberFormat="0" applyAlignment="0" applyProtection="0">
      <alignment horizontal="left" vertical="center" indent="1"/>
    </xf>
    <xf numFmtId="0" fontId="315" fillId="166" borderId="97" applyNumberFormat="0" applyAlignment="0" applyProtection="0">
      <alignment horizontal="left" vertical="center" indent="1"/>
    </xf>
    <xf numFmtId="0" fontId="315" fillId="167" borderId="97" applyNumberFormat="0" applyAlignment="0" applyProtection="0">
      <alignment horizontal="left" vertical="center" indent="1"/>
    </xf>
    <xf numFmtId="0" fontId="315" fillId="154" borderId="97" applyNumberFormat="0" applyAlignment="0" applyProtection="0">
      <alignment horizontal="left" vertical="center" indent="1"/>
    </xf>
    <xf numFmtId="0" fontId="315" fillId="155" borderId="99" applyNumberFormat="0" applyAlignment="0" applyProtection="0">
      <alignment horizontal="left" vertical="center" indent="1"/>
    </xf>
    <xf numFmtId="332" fontId="313" fillId="154" borderId="98" applyNumberFormat="0" applyBorder="0" applyProtection="0">
      <alignment horizontal="right" vertical="center"/>
    </xf>
    <xf numFmtId="332" fontId="314" fillId="154" borderId="99" applyNumberFormat="0" applyBorder="0" applyProtection="0">
      <alignment horizontal="right" vertical="center"/>
    </xf>
    <xf numFmtId="332" fontId="313" fillId="168" borderId="97" applyNumberFormat="0" applyAlignment="0" applyProtection="0">
      <alignment horizontal="left" vertical="center" indent="1"/>
    </xf>
    <xf numFmtId="0" fontId="314" fillId="152" borderId="99" applyNumberFormat="0" applyAlignment="0" applyProtection="0">
      <alignment horizontal="left" vertical="center" indent="1"/>
    </xf>
    <xf numFmtId="0" fontId="315" fillId="155" borderId="99" applyNumberFormat="0" applyAlignment="0" applyProtection="0">
      <alignment horizontal="left" vertical="center" indent="1"/>
    </xf>
    <xf numFmtId="332" fontId="314" fillId="155" borderId="99" applyNumberFormat="0" applyProtection="0">
      <alignment horizontal="right" vertical="center"/>
    </xf>
    <xf numFmtId="0" fontId="71" fillId="0" borderId="62"/>
    <xf numFmtId="0" fontId="324" fillId="0" borderId="0"/>
    <xf numFmtId="0" fontId="325" fillId="0" borderId="0"/>
    <xf numFmtId="0" fontId="326" fillId="0" borderId="0"/>
    <xf numFmtId="0" fontId="327" fillId="169" borderId="0"/>
    <xf numFmtId="0" fontId="327" fillId="56" borderId="0"/>
    <xf numFmtId="49" fontId="328" fillId="169" borderId="0"/>
    <xf numFmtId="49" fontId="329" fillId="56" borderId="0"/>
    <xf numFmtId="0" fontId="328" fillId="169" borderId="0"/>
    <xf numFmtId="49" fontId="330" fillId="169" borderId="102"/>
    <xf numFmtId="49" fontId="331" fillId="56" borderId="103">
      <alignment horizontal="center" wrapText="1"/>
    </xf>
    <xf numFmtId="0" fontId="330" fillId="169" borderId="102"/>
    <xf numFmtId="49" fontId="330" fillId="169" borderId="0"/>
    <xf numFmtId="49" fontId="331" fillId="56" borderId="76"/>
    <xf numFmtId="0" fontId="330" fillId="169" borderId="0"/>
    <xf numFmtId="0" fontId="327" fillId="56" borderId="102">
      <protection locked="0"/>
    </xf>
    <xf numFmtId="0" fontId="327" fillId="169" borderId="0"/>
    <xf numFmtId="0" fontId="327" fillId="56" borderId="0"/>
    <xf numFmtId="0" fontId="332" fillId="121" borderId="0"/>
    <xf numFmtId="0" fontId="332" fillId="107" borderId="0"/>
    <xf numFmtId="0" fontId="332" fillId="141" borderId="0"/>
    <xf numFmtId="0" fontId="332" fillId="131" borderId="0"/>
    <xf numFmtId="0" fontId="332" fillId="135" borderId="0"/>
    <xf numFmtId="0" fontId="332" fillId="40" borderId="0"/>
    <xf numFmtId="38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14" fontId="25" fillId="170" borderId="19" applyNumberFormat="0" applyFont="0" applyBorder="0" applyAlignment="0" applyProtection="0"/>
    <xf numFmtId="0" fontId="143" fillId="171" borderId="0" applyNumberFormat="0" applyBorder="0" applyAlignment="0" applyProtection="0">
      <alignment vertical="center"/>
    </xf>
    <xf numFmtId="0" fontId="25" fillId="172" borderId="0" applyNumberFormat="0" applyFont="0" applyBorder="0" applyAlignment="0" applyProtection="0"/>
    <xf numFmtId="0" fontId="58" fillId="40" borderId="0" applyNumberFormat="0" applyFont="0" applyBorder="0" applyAlignment="0" applyProtection="0">
      <alignment horizontal="center"/>
    </xf>
    <xf numFmtId="252" fontId="27" fillId="0" borderId="0" applyFont="0" applyFill="0" applyBorder="0" applyAlignment="0" applyProtection="0"/>
    <xf numFmtId="0" fontId="333" fillId="0" borderId="0" applyNumberFormat="0" applyFill="0" applyBorder="0" applyAlignment="0" applyProtection="0"/>
    <xf numFmtId="42" fontId="150" fillId="0" borderId="0" applyFill="0" applyBorder="0" applyAlignment="0" applyProtection="0"/>
    <xf numFmtId="0" fontId="334" fillId="0" borderId="0"/>
    <xf numFmtId="37" fontId="123" fillId="39" borderId="104"/>
    <xf numFmtId="1" fontId="25" fillId="0" borderId="0" applyBorder="0">
      <alignment horizontal="left" vertical="top" wrapText="1"/>
    </xf>
    <xf numFmtId="0" fontId="23" fillId="173" borderId="0"/>
    <xf numFmtId="0" fontId="207" fillId="0" borderId="0">
      <alignment horizontal="center"/>
    </xf>
    <xf numFmtId="0" fontId="335" fillId="0" borderId="0"/>
    <xf numFmtId="0" fontId="84" fillId="0" borderId="0"/>
    <xf numFmtId="0" fontId="25" fillId="0" borderId="31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271" fontId="23" fillId="0" borderId="0">
      <alignment horizontal="left" wrapText="1"/>
    </xf>
    <xf numFmtId="173" fontId="23" fillId="0" borderId="0">
      <alignment horizontal="left" wrapText="1"/>
    </xf>
    <xf numFmtId="173" fontId="23" fillId="0" borderId="0">
      <alignment horizontal="left" wrapText="1"/>
    </xf>
    <xf numFmtId="4" fontId="19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/>
    </xf>
    <xf numFmtId="242" fontId="19" fillId="0" borderId="0" applyFill="0" applyBorder="0" applyProtection="0">
      <alignment horizontal="left" vertical="top" wrapText="1"/>
    </xf>
    <xf numFmtId="0" fontId="19" fillId="0" borderId="0" applyNumberFormat="0" applyFill="0" applyBorder="0" applyProtection="0">
      <alignment horizontal="left" vertical="top" wrapText="1"/>
    </xf>
    <xf numFmtId="0" fontId="19" fillId="0" borderId="0" applyNumberFormat="0" applyFill="0" applyBorder="0" applyProtection="0">
      <alignment horizontal="left" vertical="top" wrapText="1"/>
    </xf>
    <xf numFmtId="242" fontId="139" fillId="106" borderId="0" applyBorder="0" applyProtection="0">
      <alignment horizontal="left" vertical="top" wrapText="1"/>
    </xf>
    <xf numFmtId="242" fontId="118" fillId="0" borderId="0" applyFill="0" applyBorder="0" applyProtection="0">
      <alignment horizontal="left" vertical="top" wrapText="1"/>
    </xf>
    <xf numFmtId="0" fontId="336" fillId="106" borderId="0" applyNumberFormat="0" applyBorder="0" applyProtection="0">
      <alignment vertical="top" wrapText="1"/>
    </xf>
    <xf numFmtId="0" fontId="146" fillId="172" borderId="0" applyNumberFormat="0" applyBorder="0" applyProtection="0">
      <alignment vertical="top" wrapText="1"/>
    </xf>
    <xf numFmtId="242" fontId="177" fillId="0" borderId="0" applyFill="0" applyBorder="0" applyProtection="0">
      <alignment horizontal="left" wrapText="1"/>
    </xf>
    <xf numFmtId="3" fontId="18" fillId="0" borderId="0" applyFill="0" applyBorder="0" applyProtection="0">
      <alignment horizontal="left" wrapText="1"/>
    </xf>
    <xf numFmtId="0" fontId="337" fillId="0" borderId="76" applyNumberFormat="0" applyFill="0" applyProtection="0">
      <alignment horizontal="left" vertical="top" wrapText="1"/>
    </xf>
    <xf numFmtId="192" fontId="19" fillId="0" borderId="0" applyFill="0" applyBorder="0" applyProtection="0">
      <alignment horizontal="left" wrapText="1"/>
    </xf>
    <xf numFmtId="242" fontId="18" fillId="0" borderId="0" applyFill="0" applyBorder="0" applyProtection="0">
      <alignment horizontal="center" wrapText="1"/>
    </xf>
    <xf numFmtId="242" fontId="177" fillId="0" borderId="0" applyFill="0" applyBorder="0" applyProtection="0">
      <alignment horizontal="center" wrapText="1"/>
    </xf>
    <xf numFmtId="242" fontId="338" fillId="172" borderId="0" applyBorder="0" applyProtection="0">
      <alignment horizontal="left" wrapText="1"/>
    </xf>
    <xf numFmtId="0" fontId="18" fillId="0" borderId="0" applyNumberFormat="0" applyFill="0" applyBorder="0" applyProtection="0">
      <alignment horizontal="left" vertical="top" wrapText="1"/>
    </xf>
    <xf numFmtId="0" fontId="18" fillId="0" borderId="0" applyNumberFormat="0" applyFill="0" applyBorder="0" applyProtection="0">
      <alignment horizontal="left" wrapText="1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right" vertical="top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center" vertical="top" wrapText="1"/>
    </xf>
    <xf numFmtId="0" fontId="18" fillId="0" borderId="0" applyNumberFormat="0" applyFill="0" applyBorder="0" applyProtection="0">
      <alignment horizontal="center" wrapText="1"/>
    </xf>
    <xf numFmtId="0" fontId="177" fillId="0" borderId="0" applyNumberFormat="0" applyFill="0" applyBorder="0" applyProtection="0">
      <alignment horizontal="left" vertical="top" wrapText="1"/>
    </xf>
    <xf numFmtId="4" fontId="177" fillId="0" borderId="0" applyFill="0" applyBorder="0" applyProtection="0">
      <alignment horizontal="left" vertical="top" wrapText="1"/>
    </xf>
    <xf numFmtId="0" fontId="177" fillId="0" borderId="0" applyNumberFormat="0" applyFill="0" applyBorder="0" applyProtection="0">
      <alignment horizontal="left" wrapText="1"/>
    </xf>
    <xf numFmtId="0" fontId="177" fillId="0" borderId="0" applyNumberFormat="0" applyFill="0" applyBorder="0" applyProtection="0">
      <alignment horizontal="right" vertical="top" wrapText="1"/>
    </xf>
    <xf numFmtId="0" fontId="177" fillId="0" borderId="0" applyNumberFormat="0" applyFill="0" applyBorder="0" applyProtection="0">
      <alignment horizontal="right" wrapText="1"/>
    </xf>
    <xf numFmtId="0" fontId="177" fillId="0" borderId="0" applyNumberFormat="0" applyFill="0" applyBorder="0" applyProtection="0">
      <alignment horizontal="center" vertical="top" wrapText="1"/>
    </xf>
    <xf numFmtId="0" fontId="177" fillId="0" borderId="0" applyNumberFormat="0" applyFill="0" applyBorder="0" applyProtection="0">
      <alignment horizontal="center" wrapText="1"/>
    </xf>
    <xf numFmtId="0" fontId="118" fillId="0" borderId="0" applyNumberFormat="0" applyFill="0" applyBorder="0" applyProtection="0">
      <alignment horizontal="left" vertical="top" wrapText="1"/>
    </xf>
    <xf numFmtId="0" fontId="118" fillId="0" borderId="0" applyNumberFormat="0" applyFill="0" applyBorder="0" applyProtection="0">
      <alignment horizontal="left" wrapText="1"/>
    </xf>
    <xf numFmtId="0" fontId="118" fillId="0" borderId="0" applyNumberFormat="0" applyFill="0" applyBorder="0" applyProtection="0">
      <alignment horizontal="right" vertical="top" wrapText="1"/>
    </xf>
    <xf numFmtId="0" fontId="118" fillId="0" borderId="0" applyNumberFormat="0" applyFill="0" applyBorder="0" applyProtection="0">
      <alignment horizontal="right" wrapText="1"/>
    </xf>
    <xf numFmtId="0" fontId="118" fillId="0" borderId="0" applyNumberFormat="0" applyFill="0" applyBorder="0" applyProtection="0">
      <alignment horizontal="center" vertical="top" wrapText="1"/>
    </xf>
    <xf numFmtId="0" fontId="118" fillId="0" borderId="0" applyNumberFormat="0" applyFill="0" applyBorder="0" applyProtection="0">
      <alignment horizontal="center" wrapText="1"/>
    </xf>
    <xf numFmtId="0" fontId="336" fillId="106" borderId="0" applyNumberFormat="0" applyBorder="0" applyProtection="0">
      <alignment horizontal="left" wrapText="1"/>
    </xf>
    <xf numFmtId="0" fontId="336" fillId="106" borderId="0" applyNumberFormat="0" applyBorder="0" applyProtection="0">
      <alignment horizontal="left"/>
    </xf>
    <xf numFmtId="0" fontId="336" fillId="106" borderId="0" applyNumberFormat="0" applyBorder="0" applyProtection="0">
      <alignment horizontal="right"/>
    </xf>
    <xf numFmtId="0" fontId="146" fillId="172" borderId="0" applyNumberFormat="0" applyBorder="0" applyProtection="0">
      <alignment vertical="top" wrapText="1"/>
    </xf>
    <xf numFmtId="294" fontId="146" fillId="172" borderId="0" applyBorder="0" applyProtection="0">
      <alignment vertical="top" wrapText="1"/>
    </xf>
    <xf numFmtId="4" fontId="19" fillId="0" borderId="0" applyFill="0" applyBorder="0" applyProtection="0">
      <alignment horizontal="right"/>
    </xf>
    <xf numFmtId="294" fontId="19" fillId="0" borderId="0" applyFill="0" applyBorder="0" applyProtection="0">
      <alignment horizontal="right"/>
    </xf>
    <xf numFmtId="3" fontId="19" fillId="0" borderId="0" applyFill="0" applyBorder="0" applyProtection="0">
      <alignment horizontal="right"/>
    </xf>
    <xf numFmtId="242" fontId="19" fillId="0" borderId="0" applyFill="0" applyBorder="0" applyProtection="0">
      <alignment horizontal="right"/>
    </xf>
    <xf numFmtId="4" fontId="18" fillId="0" borderId="0" applyFill="0" applyBorder="0" applyProtection="0">
      <alignment horizontal="right"/>
    </xf>
    <xf numFmtId="4" fontId="118" fillId="0" borderId="0" applyFill="0" applyBorder="0" applyProtection="0">
      <alignment horizontal="right"/>
    </xf>
    <xf numFmtId="0" fontId="134" fillId="0" borderId="76" applyNumberFormat="0" applyFill="0" applyProtection="0">
      <alignment horizontal="left" vertical="top"/>
    </xf>
    <xf numFmtId="0" fontId="134" fillId="0" borderId="76" applyNumberFormat="0" applyFill="0" applyProtection="0">
      <alignment horizontal="left" vertical="top"/>
    </xf>
    <xf numFmtId="4" fontId="19" fillId="0" borderId="0" applyFill="0" applyBorder="0" applyProtection="0">
      <alignment horizontal="left"/>
    </xf>
    <xf numFmtId="4" fontId="19" fillId="0" borderId="0" applyFill="0" applyBorder="0" applyProtection="0">
      <alignment horizontal="center"/>
    </xf>
    <xf numFmtId="333" fontId="19" fillId="0" borderId="0" applyFill="0" applyBorder="0" applyProtection="0">
      <alignment horizontal="right"/>
    </xf>
    <xf numFmtId="334" fontId="19" fillId="0" borderId="0" applyFill="0" applyBorder="0" applyProtection="0">
      <alignment horizontal="right"/>
    </xf>
    <xf numFmtId="335" fontId="19" fillId="0" borderId="0" applyFill="0" applyBorder="0" applyProtection="0">
      <alignment horizontal="right"/>
    </xf>
    <xf numFmtId="192" fontId="19" fillId="0" borderId="0" applyFill="0" applyBorder="0" applyProtection="0">
      <alignment horizontal="right"/>
    </xf>
    <xf numFmtId="293" fontId="19" fillId="0" borderId="0" applyFill="0" applyBorder="0" applyProtection="0">
      <alignment horizontal="right"/>
    </xf>
    <xf numFmtId="4" fontId="19" fillId="0" borderId="0" applyFill="0" applyBorder="0" applyProtection="0">
      <alignment horizontal="center"/>
    </xf>
    <xf numFmtId="242" fontId="19" fillId="0" borderId="0" applyFill="0" applyBorder="0" applyProtection="0">
      <alignment horizontal="center"/>
    </xf>
    <xf numFmtId="0" fontId="19" fillId="0" borderId="0" applyNumberFormat="0" applyFill="0" applyBorder="0" applyProtection="0">
      <alignment horizontal="left" vertical="top" wrapText="1"/>
    </xf>
    <xf numFmtId="334" fontId="339" fillId="0" borderId="0" applyFill="0" applyBorder="0" applyProtection="0">
      <alignment horizontal="right"/>
    </xf>
    <xf numFmtId="333" fontId="339" fillId="0" borderId="0" applyFill="0" applyBorder="0" applyProtection="0">
      <alignment horizontal="right"/>
    </xf>
    <xf numFmtId="335" fontId="339" fillId="0" borderId="0" applyFill="0" applyBorder="0" applyProtection="0">
      <alignment horizontal="right"/>
    </xf>
    <xf numFmtId="14" fontId="339" fillId="0" borderId="0" applyFill="0" applyBorder="0" applyProtection="0">
      <alignment horizontal="right"/>
    </xf>
    <xf numFmtId="0" fontId="224" fillId="0" borderId="0" applyNumberFormat="0" applyFill="0" applyBorder="0" applyProtection="0">
      <alignment horizontal="left"/>
    </xf>
    <xf numFmtId="0" fontId="18" fillId="0" borderId="76" applyNumberFormat="0" applyFill="0" applyProtection="0"/>
    <xf numFmtId="0" fontId="57" fillId="0" borderId="0" applyNumberFormat="0" applyFill="0" applyBorder="0" applyProtection="0"/>
    <xf numFmtId="0" fontId="18" fillId="0" borderId="76" applyNumberFormat="0" applyFill="0" applyProtection="0">
      <alignment horizontal="center"/>
    </xf>
    <xf numFmtId="0" fontId="18" fillId="0" borderId="0" applyNumberFormat="0" applyFill="0" applyBorder="0" applyProtection="0">
      <alignment horizontal="center"/>
    </xf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23" fillId="0" borderId="105"/>
    <xf numFmtId="0" fontId="340" fillId="0" borderId="0"/>
    <xf numFmtId="3" fontId="1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Protection="0">
      <alignment horizontal="left" vertical="center"/>
    </xf>
    <xf numFmtId="0" fontId="341" fillId="0" borderId="0"/>
    <xf numFmtId="0" fontId="342" fillId="0" borderId="0"/>
    <xf numFmtId="0" fontId="137" fillId="0" borderId="0"/>
    <xf numFmtId="40" fontId="343" fillId="0" borderId="0" applyBorder="0">
      <alignment horizontal="right"/>
    </xf>
    <xf numFmtId="0" fontId="344" fillId="0" borderId="13" applyNumberFormat="0"/>
    <xf numFmtId="0" fontId="344" fillId="0" borderId="13" applyNumberFormat="0"/>
    <xf numFmtId="0" fontId="344" fillId="0" borderId="13" applyNumberFormat="0"/>
    <xf numFmtId="0" fontId="344" fillId="0" borderId="13" applyNumberFormat="0"/>
    <xf numFmtId="0" fontId="18" fillId="33" borderId="0" applyNumberFormat="0" applyFont="0" applyBorder="0" applyAlignment="0" applyProtection="0"/>
    <xf numFmtId="171" fontId="345" fillId="0" borderId="0"/>
    <xf numFmtId="0" fontId="40" fillId="0" borderId="0" applyFill="0" applyBorder="0" applyProtection="0">
      <alignment horizontal="center" vertical="center"/>
    </xf>
    <xf numFmtId="0" fontId="346" fillId="0" borderId="0" applyBorder="0" applyProtection="0">
      <alignment vertical="center"/>
    </xf>
    <xf numFmtId="293" fontId="27" fillId="0" borderId="17" applyBorder="0" applyProtection="0">
      <alignment horizontal="right" vertical="center"/>
    </xf>
    <xf numFmtId="0" fontId="347" fillId="174" borderId="0" applyBorder="0" applyProtection="0">
      <alignment horizontal="centerContinuous" vertical="center"/>
    </xf>
    <xf numFmtId="0" fontId="347" fillId="171" borderId="17" applyBorder="0" applyProtection="0">
      <alignment horizontal="centerContinuous" vertical="center"/>
    </xf>
    <xf numFmtId="0" fontId="23" fillId="0" borderId="0"/>
    <xf numFmtId="0" fontId="40" fillId="0" borderId="0" applyFill="0" applyBorder="0" applyProtection="0"/>
    <xf numFmtId="0" fontId="207" fillId="0" borderId="0"/>
    <xf numFmtId="0" fontId="348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0" fontId="116" fillId="0" borderId="15" applyFill="0" applyBorder="0" applyProtection="0">
      <alignment horizontal="left" vertical="top"/>
    </xf>
    <xf numFmtId="0" fontId="349" fillId="0" borderId="0" applyNumberFormat="0">
      <alignment horizontal="left"/>
    </xf>
    <xf numFmtId="0" fontId="349" fillId="0" borderId="0" applyNumberFormat="0">
      <alignment horizontal="left"/>
    </xf>
    <xf numFmtId="0" fontId="349" fillId="0" borderId="0" applyNumberFormat="0">
      <alignment horizontal="left"/>
    </xf>
    <xf numFmtId="0" fontId="349" fillId="0" borderId="0" applyNumberFormat="0">
      <alignment horizontal="left"/>
    </xf>
    <xf numFmtId="0" fontId="174" fillId="0" borderId="0">
      <alignment horizontal="centerContinuous"/>
    </xf>
    <xf numFmtId="0" fontId="94" fillId="56" borderId="13" applyNumberFormat="0" applyFont="0" applyFill="0" applyAlignment="0" applyProtection="0">
      <protection locked="0"/>
    </xf>
    <xf numFmtId="0" fontId="94" fillId="56" borderId="106" applyNumberFormat="0" applyFont="0" applyFill="0" applyAlignment="0" applyProtection="0">
      <protection locked="0"/>
    </xf>
    <xf numFmtId="0" fontId="145" fillId="0" borderId="0"/>
    <xf numFmtId="336" fontId="23" fillId="35" borderId="33" applyNumberFormat="0">
      <alignment horizontal="right"/>
      <protection hidden="1"/>
    </xf>
    <xf numFmtId="0" fontId="19" fillId="39" borderId="0"/>
    <xf numFmtId="0" fontId="23" fillId="0" borderId="0"/>
    <xf numFmtId="171" fontId="52" fillId="0" borderId="0">
      <alignment horizontal="left"/>
      <protection locked="0"/>
    </xf>
    <xf numFmtId="0" fontId="23" fillId="0" borderId="0"/>
    <xf numFmtId="49" fontId="87" fillId="0" borderId="0" applyFill="0" applyBorder="0" applyAlignment="0"/>
    <xf numFmtId="337" fontId="23" fillId="0" borderId="0" applyFill="0" applyBorder="0" applyAlignment="0"/>
    <xf numFmtId="338" fontId="23" fillId="0" borderId="0" applyFill="0" applyBorder="0" applyAlignment="0"/>
    <xf numFmtId="0" fontId="224" fillId="0" borderId="0" applyFill="0" applyBorder="0" applyAlignment="0" applyProtection="0">
      <alignment horizontal="right"/>
    </xf>
    <xf numFmtId="230" fontId="19" fillId="0" borderId="45" applyNumberFormat="0" applyFont="0" applyFill="0" applyAlignment="0" applyProtection="0">
      <alignment horizontal="right"/>
    </xf>
    <xf numFmtId="241" fontId="19" fillId="0" borderId="17" applyNumberFormat="0" applyFont="0" applyFill="0" applyAlignment="0" applyProtection="0">
      <alignment horizontal="right"/>
    </xf>
    <xf numFmtId="295" fontId="175" fillId="0" borderId="0" applyFill="0" applyBorder="0"/>
    <xf numFmtId="18" fontId="94" fillId="56" borderId="0" applyFont="0" applyFill="0" applyBorder="0" applyAlignment="0" applyProtection="0">
      <protection locked="0"/>
    </xf>
    <xf numFmtId="0" fontId="18" fillId="56" borderId="59">
      <alignment horizontal="center"/>
    </xf>
    <xf numFmtId="0" fontId="18" fillId="56" borderId="59">
      <alignment horizontal="center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0" fontId="194" fillId="0" borderId="0"/>
    <xf numFmtId="0" fontId="155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3" fillId="0" borderId="0" applyNumberFormat="0" applyFill="0" applyBorder="0" applyAlignment="0" applyProtection="0"/>
    <xf numFmtId="339" fontId="262" fillId="0" borderId="0">
      <alignment horizontal="center"/>
    </xf>
    <xf numFmtId="320" fontId="23" fillId="0" borderId="0">
      <alignment horizontal="centerContinuous"/>
    </xf>
    <xf numFmtId="320" fontId="23" fillId="0" borderId="107">
      <alignment horizontal="centerContinuous"/>
    </xf>
    <xf numFmtId="0" fontId="352" fillId="0" borderId="0">
      <alignment horizontal="center"/>
    </xf>
    <xf numFmtId="0" fontId="352" fillId="0" borderId="0">
      <alignment horizontal="center"/>
    </xf>
    <xf numFmtId="0" fontId="352" fillId="0" borderId="0">
      <alignment horizontal="center"/>
    </xf>
    <xf numFmtId="0" fontId="352" fillId="0" borderId="0">
      <alignment horizontal="center"/>
    </xf>
    <xf numFmtId="320" fontId="23" fillId="0" borderId="0">
      <alignment horizontal="centerContinuous"/>
      <protection locked="0"/>
    </xf>
    <xf numFmtId="320" fontId="23" fillId="0" borderId="0">
      <alignment horizontal="left"/>
    </xf>
    <xf numFmtId="164" fontId="85" fillId="0" borderId="0">
      <alignment horizontal="center"/>
    </xf>
    <xf numFmtId="252" fontId="85" fillId="0" borderId="0" applyNumberFormat="0" applyFill="0" applyBorder="0" applyAlignment="0" applyProtection="0"/>
    <xf numFmtId="171" fontId="52" fillId="0" borderId="0">
      <alignment horizontal="left"/>
    </xf>
    <xf numFmtId="0" fontId="3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5" fillId="0" borderId="0"/>
    <xf numFmtId="0" fontId="217" fillId="0" borderId="108" applyNumberFormat="0" applyFill="0" applyAlignment="0" applyProtection="0"/>
    <xf numFmtId="0" fontId="217" fillId="0" borderId="108" applyNumberFormat="0" applyFill="0" applyAlignment="0" applyProtection="0"/>
    <xf numFmtId="0" fontId="217" fillId="0" borderId="108" applyNumberFormat="0" applyFill="0" applyAlignment="0" applyProtection="0"/>
    <xf numFmtId="0" fontId="217" fillId="0" borderId="108" applyNumberFormat="0" applyFill="0" applyAlignment="0" applyProtection="0"/>
    <xf numFmtId="340" fontId="23" fillId="0" borderId="109">
      <protection locked="0"/>
    </xf>
    <xf numFmtId="0" fontId="301" fillId="0" borderId="110" applyNumberFormat="0" applyFill="0" applyAlignment="0" applyProtection="0"/>
    <xf numFmtId="340" fontId="23" fillId="0" borderId="109">
      <protection locked="0"/>
    </xf>
    <xf numFmtId="340" fontId="23" fillId="0" borderId="109">
      <protection locked="0"/>
    </xf>
    <xf numFmtId="340" fontId="23" fillId="0" borderId="109">
      <protection locked="0"/>
    </xf>
    <xf numFmtId="340" fontId="23" fillId="0" borderId="109">
      <protection locked="0"/>
    </xf>
    <xf numFmtId="0" fontId="210" fillId="0" borderId="109" applyNumberFormat="0" applyFill="0" applyAlignment="0" applyProtection="0"/>
    <xf numFmtId="341" fontId="354" fillId="106" borderId="111">
      <protection hidden="1"/>
    </xf>
    <xf numFmtId="341" fontId="355" fillId="175" borderId="109" applyAlignment="0">
      <alignment horizontal="left"/>
      <protection hidden="1"/>
    </xf>
    <xf numFmtId="341" fontId="356" fillId="176" borderId="112" applyAlignment="0">
      <alignment horizontal="left" indent="1"/>
      <protection hidden="1"/>
    </xf>
    <xf numFmtId="341" fontId="356" fillId="176" borderId="112" applyAlignment="0">
      <alignment horizontal="left" indent="1"/>
      <protection hidden="1"/>
    </xf>
    <xf numFmtId="342" fontId="297" fillId="104" borderId="0" applyAlignment="0">
      <alignment horizontal="left" indent="2"/>
      <protection hidden="1"/>
    </xf>
    <xf numFmtId="341" fontId="357" fillId="56" borderId="0" applyAlignment="0">
      <alignment horizontal="left" indent="3"/>
      <protection hidden="1"/>
    </xf>
    <xf numFmtId="343" fontId="23" fillId="0" borderId="0">
      <alignment horizontal="right"/>
    </xf>
    <xf numFmtId="0" fontId="358" fillId="0" borderId="0">
      <alignment horizontal="left"/>
      <protection locked="0"/>
    </xf>
    <xf numFmtId="344" fontId="23" fillId="0" borderId="0"/>
    <xf numFmtId="38" fontId="19" fillId="38" borderId="0" applyNumberFormat="0" applyBorder="0" applyAlignment="0" applyProtection="0"/>
    <xf numFmtId="0" fontId="23" fillId="0" borderId="0">
      <alignment horizontal="fill"/>
    </xf>
    <xf numFmtId="0" fontId="27" fillId="0" borderId="0" applyNumberFormat="0" applyFill="0" applyBorder="0" applyAlignment="0" applyProtection="0"/>
    <xf numFmtId="3" fontId="23" fillId="0" borderId="0" applyFont="0" applyFill="0" applyBorder="0" applyAlignment="0" applyProtection="0"/>
    <xf numFmtId="0" fontId="359" fillId="0" borderId="0" applyNumberFormat="0" applyFont="0" applyFill="0"/>
    <xf numFmtId="38" fontId="87" fillId="0" borderId="20" applyFill="0" applyBorder="0" applyAlignment="0" applyProtection="0">
      <protection locked="0"/>
    </xf>
    <xf numFmtId="37" fontId="19" fillId="38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33" borderId="0" applyNumberFormat="0" applyBorder="0" applyAlignment="0" applyProtection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33" borderId="0" applyNumberFormat="0" applyBorder="0" applyAlignment="0" applyProtection="0"/>
    <xf numFmtId="38" fontId="208" fillId="0" borderId="0" applyNumberFormat="0" applyBorder="0" applyAlignment="0">
      <protection locked="0"/>
    </xf>
    <xf numFmtId="3" fontId="109" fillId="0" borderId="77" applyProtection="0"/>
    <xf numFmtId="3" fontId="109" fillId="0" borderId="77" applyProtection="0"/>
    <xf numFmtId="3" fontId="109" fillId="0" borderId="77" applyProtection="0"/>
    <xf numFmtId="3" fontId="109" fillId="0" borderId="77" applyProtection="0"/>
    <xf numFmtId="14" fontId="58" fillId="0" borderId="0" applyNumberFormat="0" applyFont="0" applyBorder="0" applyAlignment="0" applyProtection="0">
      <alignment horizontal="center"/>
    </xf>
    <xf numFmtId="6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18" fillId="56" borderId="0" applyNumberFormat="0" applyFont="0" applyAlignment="0" applyProtection="0"/>
    <xf numFmtId="0" fontId="18" fillId="56" borderId="13" applyNumberFormat="0" applyFont="0" applyAlignment="0" applyProtection="0">
      <protection locked="0"/>
    </xf>
    <xf numFmtId="0" fontId="139" fillId="0" borderId="0" applyNumberFormat="0" applyFill="0" applyBorder="0" applyAlignment="0" applyProtection="0"/>
    <xf numFmtId="1" fontId="27" fillId="0" borderId="0" applyFont="0" applyFill="0" applyBorder="0" applyAlignment="0" applyProtection="0"/>
    <xf numFmtId="247" fontId="27" fillId="0" borderId="17" applyBorder="0" applyProtection="0">
      <alignment horizontal="right"/>
    </xf>
    <xf numFmtId="0" fontId="2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68" fillId="0" borderId="0" applyProtection="0"/>
    <xf numFmtId="9" fontId="93" fillId="0" borderId="0" applyFont="0" applyFill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44" fontId="1" fillId="0" borderId="0" applyFont="0" applyFill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3" fillId="0" borderId="0"/>
    <xf numFmtId="0" fontId="203" fillId="0" borderId="0"/>
    <xf numFmtId="0" fontId="203" fillId="0" borderId="0"/>
  </cellStyleXfs>
  <cellXfs count="343">
    <xf numFmtId="0" fontId="0" fillId="0" borderId="0" xfId="0"/>
    <xf numFmtId="164" fontId="18" fillId="0" borderId="0" xfId="1" applyFont="1"/>
    <xf numFmtId="37" fontId="19" fillId="0" borderId="0" xfId="1" applyNumberFormat="1" applyFont="1" applyProtection="1"/>
    <xf numFmtId="164" fontId="19" fillId="0" borderId="0" xfId="1" applyFont="1"/>
    <xf numFmtId="164" fontId="18" fillId="0" borderId="0" xfId="1" applyFont="1" applyAlignment="1" applyProtection="1">
      <alignment horizontal="left"/>
      <protection locked="0"/>
    </xf>
    <xf numFmtId="164" fontId="19" fillId="0" borderId="0" xfId="1" applyFont="1" applyAlignment="1"/>
    <xf numFmtId="164" fontId="19" fillId="0" borderId="0" xfId="1" applyFont="1" applyFill="1"/>
    <xf numFmtId="164" fontId="18" fillId="0" borderId="0" xfId="1" applyFont="1" applyBorder="1" applyAlignment="1" applyProtection="1">
      <alignment horizontal="center"/>
      <protection locked="0"/>
    </xf>
    <xf numFmtId="164" fontId="19" fillId="0" borderId="12" xfId="1" applyFont="1" applyBorder="1"/>
    <xf numFmtId="164" fontId="19" fillId="0" borderId="13" xfId="1" applyFont="1" applyBorder="1"/>
    <xf numFmtId="164" fontId="19" fillId="0" borderId="14" xfId="1" quotePrefix="1" applyFont="1" applyBorder="1" applyAlignment="1">
      <alignment horizontal="center"/>
    </xf>
    <xf numFmtId="164" fontId="19" fillId="0" borderId="15" xfId="1" applyNumberFormat="1" applyFont="1" applyBorder="1" applyAlignment="1" applyProtection="1">
      <alignment horizontal="center"/>
    </xf>
    <xf numFmtId="164" fontId="19" fillId="0" borderId="0" xfId="1" applyFont="1" applyBorder="1"/>
    <xf numFmtId="164" fontId="19" fillId="0" borderId="0" xfId="1" applyNumberFormat="1" applyFont="1" applyBorder="1" applyAlignment="1" applyProtection="1">
      <alignment horizontal="center"/>
    </xf>
    <xf numFmtId="164" fontId="19" fillId="0" borderId="16" xfId="1" applyNumberFormat="1" applyFont="1" applyBorder="1" applyAlignment="1" applyProtection="1">
      <alignment horizontal="center"/>
    </xf>
    <xf numFmtId="164" fontId="19" fillId="0" borderId="17" xfId="1" applyNumberFormat="1" applyFont="1" applyBorder="1" applyAlignment="1" applyProtection="1">
      <alignment horizontal="center"/>
    </xf>
    <xf numFmtId="164" fontId="19" fillId="0" borderId="18" xfId="1" applyNumberFormat="1" applyFont="1" applyBorder="1" applyAlignment="1" applyProtection="1">
      <alignment horizontal="center"/>
    </xf>
    <xf numFmtId="164" fontId="19" fillId="0" borderId="19" xfId="1" applyFont="1" applyFill="1" applyBorder="1"/>
    <xf numFmtId="164" fontId="19" fillId="0" borderId="12" xfId="1" applyNumberFormat="1" applyFont="1" applyFill="1" applyBorder="1" applyAlignment="1" applyProtection="1">
      <alignment horizontal="left"/>
    </xf>
    <xf numFmtId="164" fontId="19" fillId="0" borderId="13" xfId="1" applyNumberFormat="1" applyFont="1" applyFill="1" applyBorder="1" applyAlignment="1" applyProtection="1">
      <alignment horizontal="left"/>
    </xf>
    <xf numFmtId="164" fontId="19" fillId="0" borderId="0" xfId="1" applyNumberFormat="1" applyFont="1" applyFill="1" applyBorder="1" applyAlignment="1" applyProtection="1">
      <alignment horizontal="left"/>
      <protection locked="0"/>
    </xf>
    <xf numFmtId="164" fontId="19" fillId="0" borderId="14" xfId="1" applyNumberFormat="1" applyFont="1" applyFill="1" applyBorder="1" applyAlignment="1" applyProtection="1">
      <alignment horizontal="left"/>
    </xf>
    <xf numFmtId="164" fontId="19" fillId="0" borderId="20" xfId="1" applyNumberFormat="1" applyFont="1" applyBorder="1" applyAlignment="1" applyProtection="1">
      <alignment horizontal="left"/>
    </xf>
    <xf numFmtId="3" fontId="19" fillId="0" borderId="15" xfId="2" applyNumberFormat="1" applyFont="1" applyFill="1" applyBorder="1" applyAlignment="1" applyProtection="1">
      <alignment horizontal="right"/>
    </xf>
    <xf numFmtId="165" fontId="19" fillId="0" borderId="0" xfId="1" applyNumberFormat="1" applyFont="1" applyBorder="1" applyProtection="1"/>
    <xf numFmtId="10" fontId="19" fillId="0" borderId="0" xfId="1" applyNumberFormat="1" applyFont="1" applyFill="1" applyBorder="1" applyProtection="1">
      <protection locked="0"/>
    </xf>
    <xf numFmtId="10" fontId="19" fillId="0" borderId="16" xfId="4" applyNumberFormat="1" applyFont="1" applyBorder="1"/>
    <xf numFmtId="166" fontId="19" fillId="0" borderId="0" xfId="5" applyNumberFormat="1" applyFont="1"/>
    <xf numFmtId="167" fontId="19" fillId="0" borderId="0" xfId="5" applyNumberFormat="1" applyFont="1"/>
    <xf numFmtId="38" fontId="19" fillId="0" borderId="15" xfId="2" applyNumberFormat="1" applyFont="1" applyFill="1" applyBorder="1" applyAlignment="1" applyProtection="1">
      <alignment horizontal="right"/>
    </xf>
    <xf numFmtId="10" fontId="19" fillId="0" borderId="0" xfId="1" applyNumberFormat="1" applyFont="1" applyBorder="1" applyProtection="1"/>
    <xf numFmtId="168" fontId="19" fillId="0" borderId="0" xfId="5" applyNumberFormat="1" applyFont="1"/>
    <xf numFmtId="164" fontId="19" fillId="0" borderId="21" xfId="1" applyFont="1" applyBorder="1"/>
    <xf numFmtId="37" fontId="19" fillId="0" borderId="15" xfId="1" applyNumberFormat="1" applyFont="1" applyBorder="1" applyAlignment="1" applyProtection="1">
      <alignment horizontal="right"/>
    </xf>
    <xf numFmtId="10" fontId="19" fillId="0" borderId="0" xfId="1" applyNumberFormat="1" applyFont="1" applyBorder="1" applyAlignment="1" applyProtection="1">
      <alignment horizontal="left"/>
    </xf>
    <xf numFmtId="43" fontId="19" fillId="0" borderId="0" xfId="5" applyFont="1"/>
    <xf numFmtId="164" fontId="19" fillId="0" borderId="13" xfId="1" applyNumberFormat="1" applyFont="1" applyBorder="1" applyAlignment="1" applyProtection="1">
      <alignment horizontal="left"/>
    </xf>
    <xf numFmtId="5" fontId="19" fillId="0" borderId="12" xfId="1" applyNumberFormat="1" applyFont="1" applyBorder="1" applyProtection="1"/>
    <xf numFmtId="10" fontId="19" fillId="0" borderId="14" xfId="1" applyNumberFormat="1" applyFont="1" applyBorder="1" applyProtection="1"/>
    <xf numFmtId="10" fontId="19" fillId="0" borderId="14" xfId="1" applyNumberFormat="1" applyFont="1" applyFill="1" applyBorder="1" applyProtection="1"/>
    <xf numFmtId="37" fontId="19" fillId="0" borderId="22" xfId="1" applyNumberFormat="1" applyFont="1" applyBorder="1" applyProtection="1"/>
    <xf numFmtId="164" fontId="19" fillId="0" borderId="18" xfId="1" applyFont="1" applyBorder="1"/>
    <xf numFmtId="164" fontId="19" fillId="0" borderId="17" xfId="1" applyFont="1" applyBorder="1"/>
    <xf numFmtId="164" fontId="19" fillId="0" borderId="22" xfId="1" applyNumberFormat="1" applyFont="1" applyBorder="1" applyAlignment="1" applyProtection="1">
      <alignment horizontal="left"/>
    </xf>
    <xf numFmtId="10" fontId="19" fillId="0" borderId="18" xfId="4" applyNumberFormat="1" applyFont="1" applyBorder="1"/>
    <xf numFmtId="164" fontId="19" fillId="0" borderId="19" xfId="1" applyFont="1" applyBorder="1"/>
    <xf numFmtId="164" fontId="19" fillId="0" borderId="20" xfId="1" applyFont="1" applyBorder="1"/>
    <xf numFmtId="164" fontId="19" fillId="0" borderId="16" xfId="1" applyFont="1" applyBorder="1" applyAlignment="1">
      <alignment horizontal="center"/>
    </xf>
    <xf numFmtId="164" fontId="19" fillId="0" borderId="12" xfId="1" applyNumberFormat="1" applyFont="1" applyBorder="1" applyAlignment="1" applyProtection="1">
      <alignment horizontal="left"/>
    </xf>
    <xf numFmtId="164" fontId="19" fillId="0" borderId="13" xfId="1" applyNumberFormat="1" applyFont="1" applyBorder="1" applyAlignment="1" applyProtection="1">
      <alignment horizontal="center"/>
    </xf>
    <xf numFmtId="164" fontId="19" fillId="0" borderId="14" xfId="1" applyFont="1" applyBorder="1" applyAlignment="1">
      <alignment horizontal="center"/>
    </xf>
    <xf numFmtId="5" fontId="19" fillId="0" borderId="15" xfId="1" applyNumberFormat="1" applyFont="1" applyBorder="1" applyProtection="1"/>
    <xf numFmtId="165" fontId="19" fillId="0" borderId="0" xfId="1" applyNumberFormat="1" applyFont="1" applyFill="1" applyBorder="1" applyProtection="1"/>
    <xf numFmtId="165" fontId="19" fillId="0" borderId="16" xfId="4" applyNumberFormat="1" applyFont="1" applyBorder="1"/>
    <xf numFmtId="37" fontId="19" fillId="0" borderId="15" xfId="1" applyNumberFormat="1" applyFont="1" applyBorder="1" applyProtection="1"/>
    <xf numFmtId="37" fontId="19" fillId="0" borderId="12" xfId="1" applyNumberFormat="1" applyFont="1" applyBorder="1" applyAlignment="1" applyProtection="1">
      <alignment horizontal="left"/>
    </xf>
    <xf numFmtId="10" fontId="19" fillId="0" borderId="13" xfId="1" applyNumberFormat="1" applyFont="1" applyBorder="1" applyAlignment="1" applyProtection="1">
      <alignment horizontal="left"/>
    </xf>
    <xf numFmtId="165" fontId="19" fillId="0" borderId="13" xfId="1" applyNumberFormat="1" applyFont="1" applyBorder="1"/>
    <xf numFmtId="165" fontId="19" fillId="0" borderId="14" xfId="1" applyNumberFormat="1" applyFont="1" applyBorder="1" applyAlignment="1" applyProtection="1">
      <alignment horizontal="left"/>
    </xf>
    <xf numFmtId="165" fontId="19" fillId="0" borderId="16" xfId="1" applyNumberFormat="1" applyFont="1" applyFill="1" applyBorder="1" applyProtection="1"/>
    <xf numFmtId="164" fontId="19" fillId="0" borderId="22" xfId="1" applyFont="1" applyBorder="1"/>
    <xf numFmtId="10" fontId="19" fillId="0" borderId="18" xfId="1" applyNumberFormat="1" applyFont="1" applyBorder="1"/>
    <xf numFmtId="39" fontId="19" fillId="0" borderId="0" xfId="1" applyNumberFormat="1" applyFont="1"/>
    <xf numFmtId="169" fontId="19" fillId="0" borderId="14" xfId="1" applyNumberFormat="1" applyFont="1" applyBorder="1" applyAlignment="1"/>
    <xf numFmtId="164" fontId="19" fillId="0" borderId="15" xfId="1" applyNumberFormat="1" applyFont="1" applyBorder="1" applyAlignment="1" applyProtection="1">
      <alignment horizontal="left"/>
    </xf>
    <xf numFmtId="169" fontId="19" fillId="0" borderId="16" xfId="1" applyNumberFormat="1" applyFont="1" applyBorder="1" applyAlignment="1"/>
    <xf numFmtId="169" fontId="19" fillId="0" borderId="0" xfId="4" applyNumberFormat="1" applyFont="1"/>
    <xf numFmtId="164" fontId="19" fillId="0" borderId="22" xfId="1" applyFont="1" applyFill="1" applyBorder="1"/>
    <xf numFmtId="169" fontId="21" fillId="0" borderId="18" xfId="1" applyNumberFormat="1" applyFont="1" applyFill="1" applyBorder="1" applyAlignment="1"/>
    <xf numFmtId="169" fontId="19" fillId="0" borderId="0" xfId="1" applyNumberFormat="1" applyFont="1" applyAlignment="1"/>
    <xf numFmtId="169" fontId="19" fillId="0" borderId="23" xfId="1" applyNumberFormat="1" applyFont="1" applyFill="1" applyBorder="1" applyAlignment="1"/>
    <xf numFmtId="164" fontId="19" fillId="0" borderId="0" xfId="1" applyFont="1" applyFill="1" applyBorder="1"/>
    <xf numFmtId="169" fontId="19" fillId="0" borderId="0" xfId="1" applyNumberFormat="1" applyFont="1" applyFill="1" applyBorder="1" applyAlignment="1"/>
    <xf numFmtId="164" fontId="19" fillId="0" borderId="0" xfId="1" applyNumberFormat="1" applyFont="1" applyAlignment="1"/>
    <xf numFmtId="164" fontId="19" fillId="0" borderId="0" xfId="1" applyFont="1" applyAlignment="1">
      <alignment horizontal="left"/>
    </xf>
    <xf numFmtId="164" fontId="19" fillId="0" borderId="0" xfId="1" quotePrefix="1" applyFont="1" applyAlignment="1">
      <alignment horizontal="left"/>
    </xf>
    <xf numFmtId="164" fontId="19" fillId="0" borderId="0" xfId="1" quotePrefix="1" applyFont="1" applyFill="1"/>
    <xf numFmtId="164" fontId="19" fillId="0" borderId="0" xfId="1" quotePrefix="1" applyFont="1" applyFill="1" applyAlignment="1">
      <alignment horizontal="left"/>
    </xf>
    <xf numFmtId="166" fontId="19" fillId="0" borderId="0" xfId="8" applyNumberFormat="1" applyFont="1"/>
    <xf numFmtId="167" fontId="19" fillId="0" borderId="0" xfId="8" applyNumberFormat="1" applyFont="1"/>
    <xf numFmtId="168" fontId="19" fillId="0" borderId="0" xfId="8" applyNumberFormat="1" applyFont="1"/>
    <xf numFmtId="43" fontId="19" fillId="0" borderId="0" xfId="8" applyFont="1"/>
    <xf numFmtId="10" fontId="19" fillId="0" borderId="12" xfId="1" applyNumberFormat="1" applyFont="1" applyBorder="1" applyProtection="1"/>
    <xf numFmtId="164" fontId="22" fillId="0" borderId="0" xfId="1" applyFont="1"/>
    <xf numFmtId="164" fontId="22" fillId="0" borderId="0" xfId="1" quotePrefix="1" applyFont="1" applyFill="1"/>
    <xf numFmtId="164" fontId="22" fillId="0" borderId="0" xfId="1" quotePrefix="1" applyFont="1" applyFill="1" applyAlignment="1">
      <alignment horizontal="left"/>
    </xf>
    <xf numFmtId="0" fontId="203" fillId="0" borderId="45" xfId="51893" applyBorder="1"/>
    <xf numFmtId="0" fontId="203" fillId="0" borderId="0" xfId="51893"/>
    <xf numFmtId="0" fontId="361" fillId="0" borderId="0" xfId="51893" applyFont="1"/>
    <xf numFmtId="0" fontId="361" fillId="0" borderId="113" xfId="51893" applyFont="1" applyBorder="1" applyAlignment="1">
      <alignment horizontal="center" vertical="center" wrapText="1"/>
    </xf>
    <xf numFmtId="0" fontId="361" fillId="0" borderId="0" xfId="51893" applyFont="1" applyAlignment="1">
      <alignment horizontal="left"/>
    </xf>
    <xf numFmtId="0" fontId="361" fillId="0" borderId="0" xfId="51893" applyNumberFormat="1" applyFont="1" applyAlignment="1">
      <alignment horizontal="right"/>
    </xf>
    <xf numFmtId="0" fontId="361" fillId="0" borderId="0" xfId="51893" applyFont="1" applyAlignment="1">
      <alignment horizontal="left" indent="1"/>
    </xf>
    <xf numFmtId="345" fontId="361" fillId="0" borderId="0" xfId="51893" applyNumberFormat="1" applyFont="1" applyAlignment="1">
      <alignment horizontal="right"/>
    </xf>
    <xf numFmtId="0" fontId="362" fillId="0" borderId="0" xfId="51893" applyFont="1" applyAlignment="1">
      <alignment horizontal="left"/>
    </xf>
    <xf numFmtId="346" fontId="361" fillId="0" borderId="0" xfId="51893" applyNumberFormat="1" applyFont="1" applyAlignment="1">
      <alignment horizontal="right"/>
    </xf>
    <xf numFmtId="346" fontId="361" fillId="0" borderId="114" xfId="51893" applyNumberFormat="1" applyFont="1" applyBorder="1" applyAlignment="1">
      <alignment horizontal="right"/>
    </xf>
    <xf numFmtId="0" fontId="364" fillId="0" borderId="0" xfId="51893" applyFont="1"/>
    <xf numFmtId="347" fontId="361" fillId="0" borderId="0" xfId="51893" applyNumberFormat="1" applyFont="1" applyAlignment="1">
      <alignment horizontal="right"/>
    </xf>
    <xf numFmtId="0" fontId="362" fillId="0" borderId="0" xfId="51893" applyNumberFormat="1" applyFont="1" applyAlignment="1">
      <alignment horizontal="right"/>
    </xf>
    <xf numFmtId="347" fontId="361" fillId="0" borderId="115" xfId="51893" applyNumberFormat="1" applyFont="1" applyBorder="1" applyAlignment="1">
      <alignment horizontal="right"/>
    </xf>
    <xf numFmtId="347" fontId="361" fillId="0" borderId="114" xfId="51893" applyNumberFormat="1" applyFont="1" applyBorder="1" applyAlignment="1">
      <alignment horizontal="right"/>
    </xf>
    <xf numFmtId="348" fontId="361" fillId="0" borderId="0" xfId="51893" applyNumberFormat="1" applyFont="1" applyAlignment="1">
      <alignment horizontal="right"/>
    </xf>
    <xf numFmtId="349" fontId="361" fillId="0" borderId="0" xfId="51893" applyNumberFormat="1" applyFont="1" applyAlignment="1">
      <alignment horizontal="right"/>
    </xf>
    <xf numFmtId="349" fontId="361" fillId="0" borderId="115" xfId="51893" applyNumberFormat="1" applyFont="1" applyBorder="1" applyAlignment="1">
      <alignment horizontal="right"/>
    </xf>
    <xf numFmtId="350" fontId="362" fillId="0" borderId="0" xfId="51893" applyNumberFormat="1" applyFont="1" applyAlignment="1">
      <alignment horizontal="right"/>
    </xf>
    <xf numFmtId="349" fontId="361" fillId="0" borderId="114" xfId="51893" applyNumberFormat="1" applyFont="1" applyBorder="1" applyAlignment="1">
      <alignment horizontal="right"/>
    </xf>
    <xf numFmtId="0" fontId="361" fillId="0" borderId="0" xfId="51893" applyFont="1" applyAlignment="1">
      <alignment horizontal="center"/>
    </xf>
    <xf numFmtId="345" fontId="361" fillId="0" borderId="117" xfId="51893" applyNumberFormat="1" applyFont="1" applyBorder="1" applyAlignment="1">
      <alignment horizontal="right"/>
    </xf>
    <xf numFmtId="0" fontId="23" fillId="0" borderId="0" xfId="51893" applyFont="1" applyAlignment="1">
      <alignment horizontal="left"/>
    </xf>
    <xf numFmtId="5" fontId="361" fillId="0" borderId="46" xfId="51893" applyNumberFormat="1" applyFont="1" applyBorder="1" applyAlignment="1">
      <alignment horizontal="right"/>
    </xf>
    <xf numFmtId="0" fontId="203" fillId="0" borderId="0" xfId="51893" applyBorder="1"/>
    <xf numFmtId="2" fontId="203" fillId="0" borderId="26" xfId="51893" applyNumberFormat="1" applyBorder="1"/>
    <xf numFmtId="2" fontId="361" fillId="0" borderId="26" xfId="51893" applyNumberFormat="1" applyFont="1" applyBorder="1"/>
    <xf numFmtId="0" fontId="203" fillId="0" borderId="26" xfId="51893" applyBorder="1"/>
    <xf numFmtId="0" fontId="203" fillId="0" borderId="54" xfId="51893" applyBorder="1"/>
    <xf numFmtId="0" fontId="203" fillId="0" borderId="0" xfId="51893" applyFill="1"/>
    <xf numFmtId="0" fontId="361" fillId="0" borderId="0" xfId="51893" applyFont="1" applyFill="1"/>
    <xf numFmtId="0" fontId="361" fillId="0" borderId="0" xfId="51893" applyNumberFormat="1" applyFont="1" applyFill="1" applyAlignment="1">
      <alignment horizontal="right"/>
    </xf>
    <xf numFmtId="0" fontId="369" fillId="0" borderId="0" xfId="51893" applyFont="1"/>
    <xf numFmtId="346" fontId="203" fillId="0" borderId="0" xfId="51893" applyNumberFormat="1"/>
    <xf numFmtId="345" fontId="370" fillId="0" borderId="0" xfId="64971" applyNumberFormat="1" applyFont="1" applyAlignment="1">
      <alignment horizontal="right"/>
    </xf>
    <xf numFmtId="0" fontId="371" fillId="0" borderId="0" xfId="64971" applyNumberFormat="1" applyFont="1" applyAlignment="1">
      <alignment horizontal="right"/>
    </xf>
    <xf numFmtId="0" fontId="370" fillId="0" borderId="0" xfId="64972" applyNumberFormat="1" applyFont="1" applyAlignment="1">
      <alignment horizontal="right"/>
    </xf>
    <xf numFmtId="345" fontId="370" fillId="0" borderId="0" xfId="64972" applyNumberFormat="1" applyFont="1" applyAlignment="1">
      <alignment horizontal="right"/>
    </xf>
    <xf numFmtId="0" fontId="371" fillId="0" borderId="0" xfId="64972" applyNumberFormat="1" applyFont="1" applyAlignment="1">
      <alignment horizontal="right"/>
    </xf>
    <xf numFmtId="347" fontId="370" fillId="0" borderId="114" xfId="64972" applyNumberFormat="1" applyFont="1" applyBorder="1" applyAlignment="1">
      <alignment horizontal="right"/>
    </xf>
    <xf numFmtId="0" fontId="203" fillId="0" borderId="0" xfId="64973"/>
    <xf numFmtId="0" fontId="203" fillId="0" borderId="45" xfId="64973" applyBorder="1"/>
    <xf numFmtId="0" fontId="19" fillId="0" borderId="0" xfId="0" applyFont="1"/>
    <xf numFmtId="0" fontId="203" fillId="0" borderId="0" xfId="64975"/>
    <xf numFmtId="0" fontId="203" fillId="0" borderId="45" xfId="64975" applyBorder="1"/>
    <xf numFmtId="0" fontId="23" fillId="0" borderId="0" xfId="64975" applyFont="1"/>
    <xf numFmtId="0" fontId="23" fillId="0" borderId="0" xfId="64975" applyFont="1" applyAlignment="1">
      <alignment horizontal="center"/>
    </xf>
    <xf numFmtId="0" fontId="23" fillId="0" borderId="113" xfId="64975" applyFont="1" applyBorder="1" applyAlignment="1">
      <alignment horizontal="center" vertical="center" wrapText="1"/>
    </xf>
    <xf numFmtId="0" fontId="23" fillId="0" borderId="0" xfId="64975" applyFont="1" applyAlignment="1">
      <alignment horizontal="left"/>
    </xf>
    <xf numFmtId="0" fontId="19" fillId="0" borderId="0" xfId="64975" applyFont="1"/>
    <xf numFmtId="0" fontId="23" fillId="0" borderId="0" xfId="64976" applyFont="1" applyAlignment="1">
      <alignment horizontal="left"/>
    </xf>
    <xf numFmtId="0" fontId="372" fillId="0" borderId="0" xfId="51893" applyFont="1" applyAlignment="1">
      <alignment horizontal="left"/>
    </xf>
    <xf numFmtId="0" fontId="203" fillId="0" borderId="0" xfId="64977"/>
    <xf numFmtId="0" fontId="203" fillId="0" borderId="45" xfId="64977" applyBorder="1"/>
    <xf numFmtId="0" fontId="23" fillId="0" borderId="0" xfId="64977" applyFont="1"/>
    <xf numFmtId="0" fontId="23" fillId="0" borderId="0" xfId="64977" applyFont="1" applyAlignment="1">
      <alignment horizontal="center"/>
    </xf>
    <xf numFmtId="0" fontId="23" fillId="0" borderId="113" xfId="64977" applyFont="1" applyBorder="1" applyAlignment="1">
      <alignment horizontal="center" vertical="center" wrapText="1"/>
    </xf>
    <xf numFmtId="0" fontId="23" fillId="0" borderId="0" xfId="64977" applyFont="1" applyAlignment="1">
      <alignment horizontal="left"/>
    </xf>
    <xf numFmtId="345" fontId="23" fillId="0" borderId="0" xfId="64977" applyNumberFormat="1" applyFont="1" applyAlignment="1">
      <alignment horizontal="right"/>
    </xf>
    <xf numFmtId="349" fontId="23" fillId="0" borderId="0" xfId="64978" applyNumberFormat="1" applyFont="1" applyAlignment="1">
      <alignment horizontal="right"/>
    </xf>
    <xf numFmtId="345" fontId="203" fillId="0" borderId="0" xfId="51893" applyNumberFormat="1"/>
    <xf numFmtId="345" fontId="203" fillId="0" borderId="0" xfId="64975" applyNumberFormat="1"/>
    <xf numFmtId="289" fontId="23" fillId="0" borderId="114" xfId="64978" applyNumberFormat="1" applyFont="1" applyBorder="1" applyAlignment="1">
      <alignment horizontal="right"/>
    </xf>
    <xf numFmtId="349" fontId="23" fillId="0" borderId="119" xfId="64978" applyNumberFormat="1" applyFont="1" applyBorder="1" applyAlignment="1">
      <alignment horizontal="right"/>
    </xf>
    <xf numFmtId="0" fontId="19" fillId="0" borderId="0" xfId="51893" applyFont="1"/>
    <xf numFmtId="0" fontId="23" fillId="0" borderId="0" xfId="51893" applyFont="1"/>
    <xf numFmtId="0" fontId="23" fillId="0" borderId="54" xfId="51893" applyFont="1" applyBorder="1"/>
    <xf numFmtId="0" fontId="23" fillId="0" borderId="0" xfId="64973" applyFont="1" applyAlignment="1">
      <alignment horizontal="left"/>
    </xf>
    <xf numFmtId="49" fontId="23" fillId="0" borderId="113" xfId="51893" quotePrefix="1" applyNumberFormat="1" applyFont="1" applyBorder="1" applyAlignment="1">
      <alignment horizontal="center" vertical="center" wrapText="1"/>
    </xf>
    <xf numFmtId="0" fontId="23" fillId="0" borderId="113" xfId="51893" applyFont="1" applyBorder="1" applyAlignment="1">
      <alignment horizontal="center" vertical="center" wrapText="1"/>
    </xf>
    <xf numFmtId="0" fontId="23" fillId="0" borderId="120" xfId="51893" applyFont="1" applyBorder="1" applyAlignment="1">
      <alignment horizontal="center" vertical="center" wrapText="1"/>
    </xf>
    <xf numFmtId="0" fontId="19" fillId="0" borderId="0" xfId="51893" applyFont="1" applyAlignment="1">
      <alignment horizontal="left"/>
    </xf>
    <xf numFmtId="345" fontId="19" fillId="0" borderId="0" xfId="51893" applyNumberFormat="1" applyFont="1" applyAlignment="1">
      <alignment horizontal="right"/>
    </xf>
    <xf numFmtId="0" fontId="19" fillId="0" borderId="0" xfId="51893" applyFont="1" applyAlignment="1">
      <alignment horizontal="left" indent="1"/>
    </xf>
    <xf numFmtId="352" fontId="19" fillId="0" borderId="0" xfId="51893" applyNumberFormat="1" applyFont="1" applyAlignment="1">
      <alignment horizontal="right"/>
    </xf>
    <xf numFmtId="350" fontId="23" fillId="0" borderId="0" xfId="51893" applyNumberFormat="1" applyFont="1" applyAlignment="1">
      <alignment horizontal="right"/>
    </xf>
    <xf numFmtId="345" fontId="19" fillId="0" borderId="121" xfId="51893" applyNumberFormat="1" applyFont="1" applyBorder="1" applyAlignment="1">
      <alignment horizontal="right"/>
    </xf>
    <xf numFmtId="345" fontId="19" fillId="0" borderId="0" xfId="51893" applyNumberFormat="1" applyFont="1" applyFill="1" applyAlignment="1">
      <alignment horizontal="right"/>
    </xf>
    <xf numFmtId="0" fontId="23" fillId="0" borderId="0" xfId="51893" applyFont="1" applyAlignment="1">
      <alignment horizontal="center"/>
    </xf>
    <xf numFmtId="345" fontId="23" fillId="0" borderId="0" xfId="51893" applyNumberFormat="1" applyFont="1" applyAlignment="1">
      <alignment horizontal="right"/>
    </xf>
    <xf numFmtId="0" fontId="23" fillId="0" borderId="124" xfId="51893" applyFont="1" applyBorder="1" applyAlignment="1">
      <alignment horizontal="center" vertical="center" wrapText="1"/>
    </xf>
    <xf numFmtId="0" fontId="23" fillId="0" borderId="123" xfId="51893" applyFont="1" applyFill="1" applyBorder="1" applyAlignment="1">
      <alignment horizontal="center" vertical="center" wrapText="1"/>
    </xf>
    <xf numFmtId="0" fontId="23" fillId="0" borderId="123" xfId="51893" applyFont="1" applyBorder="1" applyAlignment="1">
      <alignment horizontal="center" vertical="center" wrapText="1"/>
    </xf>
    <xf numFmtId="0" fontId="374" fillId="0" borderId="0" xfId="51893" applyFont="1"/>
    <xf numFmtId="0" fontId="375" fillId="0" borderId="120" xfId="51893" applyFont="1" applyBorder="1" applyAlignment="1">
      <alignment horizontal="center" vertical="center" wrapText="1"/>
    </xf>
    <xf numFmtId="0" fontId="374" fillId="0" borderId="0" xfId="51893" applyFont="1" applyAlignment="1">
      <alignment horizontal="left"/>
    </xf>
    <xf numFmtId="0" fontId="376" fillId="0" borderId="0" xfId="51893" applyFont="1" applyAlignment="1">
      <alignment horizontal="left"/>
    </xf>
    <xf numFmtId="350" fontId="376" fillId="0" borderId="0" xfId="51893" applyNumberFormat="1" applyFont="1" applyAlignment="1">
      <alignment horizontal="right"/>
    </xf>
    <xf numFmtId="0" fontId="374" fillId="0" borderId="0" xfId="51893" applyFont="1" applyAlignment="1">
      <alignment horizontal="left" indent="1"/>
    </xf>
    <xf numFmtId="0" fontId="375" fillId="0" borderId="0" xfId="51893" applyFont="1" applyAlignment="1">
      <alignment horizontal="left"/>
    </xf>
    <xf numFmtId="0" fontId="19" fillId="0" borderId="0" xfId="51893" applyFont="1" applyFill="1" applyAlignment="1">
      <alignment horizontal="left"/>
    </xf>
    <xf numFmtId="0" fontId="375" fillId="0" borderId="0" xfId="51893" applyFont="1" applyAlignment="1">
      <alignment horizontal="center"/>
    </xf>
    <xf numFmtId="346" fontId="374" fillId="0" borderId="0" xfId="51893" applyNumberFormat="1" applyFont="1" applyAlignment="1">
      <alignment horizontal="right"/>
    </xf>
    <xf numFmtId="346" fontId="374" fillId="0" borderId="121" xfId="51893" applyNumberFormat="1" applyFont="1" applyBorder="1" applyAlignment="1">
      <alignment horizontal="right"/>
    </xf>
    <xf numFmtId="0" fontId="23" fillId="0" borderId="0" xfId="51893" applyFont="1" applyAlignment="1">
      <alignment horizontal="left" indent="1"/>
    </xf>
    <xf numFmtId="0" fontId="366" fillId="0" borderId="0" xfId="51892" applyFont="1"/>
    <xf numFmtId="0" fontId="366" fillId="0" borderId="0" xfId="51892" applyFont="1" applyAlignment="1">
      <alignment horizontal="center"/>
    </xf>
    <xf numFmtId="43" fontId="366" fillId="0" borderId="0" xfId="51892" applyNumberFormat="1" applyFont="1" applyAlignment="1">
      <alignment horizontal="center"/>
    </xf>
    <xf numFmtId="10" fontId="366" fillId="0" borderId="0" xfId="51892" applyNumberFormat="1" applyFont="1" applyAlignment="1">
      <alignment horizontal="center"/>
    </xf>
    <xf numFmtId="43" fontId="366" fillId="0" borderId="0" xfId="51892" applyNumberFormat="1" applyFont="1"/>
    <xf numFmtId="0" fontId="366" fillId="0" borderId="0" xfId="51892" applyFont="1" applyAlignment="1">
      <alignment wrapText="1"/>
    </xf>
    <xf numFmtId="0" fontId="367" fillId="0" borderId="0" xfId="51892" applyFont="1"/>
    <xf numFmtId="0" fontId="366" fillId="0" borderId="96" xfId="51892" applyFont="1" applyFill="1" applyBorder="1" applyAlignment="1">
      <alignment horizontal="left"/>
    </xf>
    <xf numFmtId="0" fontId="366" fillId="0" borderId="96" xfId="51892" applyFont="1" applyFill="1" applyBorder="1"/>
    <xf numFmtId="0" fontId="366" fillId="0" borderId="96" xfId="51892" applyFont="1" applyFill="1" applyBorder="1" applyAlignment="1">
      <alignment horizontal="center"/>
    </xf>
    <xf numFmtId="10" fontId="366" fillId="0" borderId="96" xfId="51892" applyNumberFormat="1" applyFont="1" applyFill="1" applyBorder="1" applyAlignment="1">
      <alignment horizontal="center"/>
    </xf>
    <xf numFmtId="43" fontId="366" fillId="0" borderId="96" xfId="51892" applyNumberFormat="1" applyFont="1" applyFill="1" applyBorder="1"/>
    <xf numFmtId="0" fontId="23" fillId="0" borderId="0" xfId="51892" applyFont="1"/>
    <xf numFmtId="0" fontId="23" fillId="0" borderId="0" xfId="51892"/>
    <xf numFmtId="0" fontId="23" fillId="0" borderId="0" xfId="51892" applyAlignment="1">
      <alignment horizontal="center"/>
    </xf>
    <xf numFmtId="10" fontId="23" fillId="0" borderId="0" xfId="51892" applyNumberFormat="1" applyAlignment="1">
      <alignment horizontal="center"/>
    </xf>
    <xf numFmtId="10" fontId="377" fillId="0" borderId="0" xfId="51892" applyNumberFormat="1" applyFont="1" applyAlignment="1">
      <alignment horizontal="center"/>
    </xf>
    <xf numFmtId="270" fontId="377" fillId="0" borderId="0" xfId="51892" applyNumberFormat="1" applyFont="1"/>
    <xf numFmtId="10" fontId="378" fillId="0" borderId="0" xfId="51892" applyNumberFormat="1" applyFont="1" applyAlignment="1">
      <alignment horizontal="center"/>
    </xf>
    <xf numFmtId="270" fontId="378" fillId="0" borderId="0" xfId="51892" applyNumberFormat="1" applyFont="1"/>
    <xf numFmtId="0" fontId="23" fillId="0" borderId="0" xfId="51893" applyFont="1" applyAlignment="1">
      <alignment horizontal="left" indent="2"/>
    </xf>
    <xf numFmtId="0" fontId="23" fillId="0" borderId="0" xfId="51893" applyNumberFormat="1" applyFont="1" applyAlignment="1">
      <alignment horizontal="right"/>
    </xf>
    <xf numFmtId="0" fontId="23" fillId="0" borderId="0" xfId="51893" applyFont="1" applyAlignment="1">
      <alignment horizontal="left" indent="3"/>
    </xf>
    <xf numFmtId="0" fontId="362" fillId="0" borderId="0" xfId="51893" applyFont="1" applyAlignment="1">
      <alignment horizontal="left" indent="2"/>
    </xf>
    <xf numFmtId="0" fontId="375" fillId="0" borderId="120" xfId="51893" applyFont="1" applyBorder="1" applyAlignment="1">
      <alignment horizontal="center" vertical="center" wrapText="1"/>
    </xf>
    <xf numFmtId="10" fontId="19" fillId="0" borderId="0" xfId="64982" applyNumberFormat="1" applyFont="1" applyBorder="1" applyProtection="1"/>
    <xf numFmtId="10" fontId="19" fillId="0" borderId="0" xfId="64982" applyNumberFormat="1" applyFont="1" applyBorder="1" applyAlignment="1" applyProtection="1">
      <alignment horizontal="left"/>
    </xf>
    <xf numFmtId="10" fontId="19" fillId="0" borderId="16" xfId="53980" applyNumberFormat="1" applyFont="1" applyBorder="1" applyAlignment="1">
      <alignment horizontal="right"/>
    </xf>
    <xf numFmtId="170" fontId="19" fillId="0" borderId="0" xfId="39207" applyNumberFormat="1" applyFont="1"/>
    <xf numFmtId="43" fontId="19" fillId="0" borderId="0" xfId="39207" applyFont="1"/>
    <xf numFmtId="10" fontId="19" fillId="0" borderId="0" xfId="64983" applyNumberFormat="1" applyFont="1" applyBorder="1" applyProtection="1"/>
    <xf numFmtId="10" fontId="19" fillId="0" borderId="0" xfId="64983" applyNumberFormat="1" applyFont="1" applyBorder="1" applyAlignment="1" applyProtection="1">
      <alignment horizontal="left"/>
    </xf>
    <xf numFmtId="10" fontId="19" fillId="0" borderId="16" xfId="53931" applyNumberFormat="1" applyFont="1" applyBorder="1" applyAlignment="1">
      <alignment horizontal="right"/>
    </xf>
    <xf numFmtId="170" fontId="19" fillId="0" borderId="0" xfId="64984" applyNumberFormat="1" applyFont="1"/>
    <xf numFmtId="43" fontId="19" fillId="0" borderId="0" xfId="64984" applyFont="1"/>
    <xf numFmtId="349" fontId="361" fillId="0" borderId="0" xfId="51893" applyNumberFormat="1" applyFont="1" applyFill="1" applyAlignment="1">
      <alignment horizontal="right"/>
    </xf>
    <xf numFmtId="346" fontId="23" fillId="0" borderId="0" xfId="51893" applyNumberFormat="1" applyFont="1" applyFill="1" applyAlignment="1">
      <alignment horizontal="right"/>
    </xf>
    <xf numFmtId="351" fontId="23" fillId="0" borderId="0" xfId="51893" applyNumberFormat="1" applyFont="1" applyFill="1" applyAlignment="1">
      <alignment horizontal="right"/>
    </xf>
    <xf numFmtId="346" fontId="23" fillId="0" borderId="46" xfId="51893" applyNumberFormat="1" applyFont="1" applyFill="1" applyBorder="1" applyAlignment="1">
      <alignment horizontal="right"/>
    </xf>
    <xf numFmtId="350" fontId="372" fillId="0" borderId="0" xfId="51893" applyNumberFormat="1" applyFont="1" applyFill="1" applyAlignment="1">
      <alignment horizontal="right"/>
    </xf>
    <xf numFmtId="352" fontId="23" fillId="0" borderId="0" xfId="51893" applyNumberFormat="1" applyFont="1" applyFill="1" applyAlignment="1">
      <alignment horizontal="right"/>
    </xf>
    <xf numFmtId="346" fontId="23" fillId="0" borderId="114" xfId="51893" applyNumberFormat="1" applyFont="1" applyFill="1" applyBorder="1" applyAlignment="1">
      <alignment horizontal="right"/>
    </xf>
    <xf numFmtId="345" fontId="23" fillId="0" borderId="0" xfId="64975" applyNumberFormat="1" applyFont="1" applyFill="1" applyAlignment="1">
      <alignment horizontal="right"/>
    </xf>
    <xf numFmtId="353" fontId="23" fillId="0" borderId="0" xfId="64975" applyNumberFormat="1" applyFont="1" applyFill="1" applyAlignment="1">
      <alignment horizontal="right"/>
    </xf>
    <xf numFmtId="345" fontId="23" fillId="0" borderId="0" xfId="64975" applyNumberFormat="1" applyFont="1" applyFill="1" applyBorder="1" applyAlignment="1">
      <alignment horizontal="right"/>
    </xf>
    <xf numFmtId="289" fontId="23" fillId="0" borderId="118" xfId="64974" applyNumberFormat="1" applyFont="1" applyFill="1" applyBorder="1" applyAlignment="1">
      <alignment horizontal="right"/>
    </xf>
    <xf numFmtId="5" fontId="361" fillId="0" borderId="114" xfId="51893" applyNumberFormat="1" applyFont="1" applyFill="1" applyBorder="1" applyAlignment="1">
      <alignment horizontal="right"/>
    </xf>
    <xf numFmtId="349" fontId="23" fillId="0" borderId="0" xfId="64967" applyNumberFormat="1" applyFont="1" applyFill="1" applyAlignment="1">
      <alignment horizontal="right"/>
    </xf>
    <xf numFmtId="345" fontId="23" fillId="0" borderId="0" xfId="51893" applyNumberFormat="1" applyFont="1" applyFill="1" applyAlignment="1">
      <alignment horizontal="right"/>
    </xf>
    <xf numFmtId="346" fontId="23" fillId="0" borderId="121" xfId="51893" applyNumberFormat="1" applyFont="1" applyFill="1" applyBorder="1" applyAlignment="1">
      <alignment horizontal="right"/>
    </xf>
    <xf numFmtId="49" fontId="23" fillId="0" borderId="0" xfId="51893" applyNumberFormat="1" applyFont="1" applyAlignment="1">
      <alignment horizontal="center"/>
    </xf>
    <xf numFmtId="0" fontId="203" fillId="0" borderId="0" xfId="51893" applyFill="1" applyBorder="1"/>
    <xf numFmtId="349" fontId="361" fillId="0" borderId="0" xfId="51893" applyNumberFormat="1" applyFont="1" applyFill="1" applyBorder="1" applyAlignment="1">
      <alignment horizontal="right"/>
    </xf>
    <xf numFmtId="5" fontId="361" fillId="0" borderId="0" xfId="51893" applyNumberFormat="1" applyFont="1" applyFill="1" applyBorder="1" applyAlignment="1">
      <alignment horizontal="right"/>
    </xf>
    <xf numFmtId="0" fontId="367" fillId="0" borderId="96" xfId="51892" applyFont="1" applyFill="1" applyBorder="1" applyAlignment="1">
      <alignment horizontal="left"/>
    </xf>
    <xf numFmtId="0" fontId="367" fillId="0" borderId="96" xfId="51892" applyFont="1" applyFill="1" applyBorder="1"/>
    <xf numFmtId="0" fontId="367" fillId="0" borderId="96" xfId="51892" applyFont="1" applyFill="1" applyBorder="1" applyAlignment="1">
      <alignment horizontal="center"/>
    </xf>
    <xf numFmtId="174" fontId="367" fillId="0" borderId="96" xfId="51892" applyNumberFormat="1" applyFont="1" applyFill="1" applyBorder="1" applyAlignment="1">
      <alignment horizontal="center"/>
    </xf>
    <xf numFmtId="14" fontId="367" fillId="0" borderId="96" xfId="51892" applyNumberFormat="1" applyFont="1" applyFill="1" applyBorder="1" applyAlignment="1">
      <alignment horizontal="center" wrapText="1"/>
    </xf>
    <xf numFmtId="10" fontId="367" fillId="0" borderId="96" xfId="51892" applyNumberFormat="1" applyFont="1" applyFill="1" applyBorder="1" applyAlignment="1"/>
    <xf numFmtId="10" fontId="367" fillId="0" borderId="96" xfId="51892" applyNumberFormat="1" applyFont="1" applyFill="1" applyBorder="1" applyAlignment="1">
      <alignment horizontal="center"/>
    </xf>
    <xf numFmtId="43" fontId="367" fillId="0" borderId="96" xfId="51892" applyNumberFormat="1" applyFont="1" applyFill="1" applyBorder="1"/>
    <xf numFmtId="10" fontId="366" fillId="0" borderId="96" xfId="55561" applyNumberFormat="1" applyFont="1" applyFill="1" applyBorder="1" applyAlignment="1">
      <alignment horizontal="center"/>
    </xf>
    <xf numFmtId="174" fontId="367" fillId="0" borderId="96" xfId="51892" applyNumberFormat="1" applyFont="1" applyFill="1" applyBorder="1" applyAlignment="1"/>
    <xf numFmtId="43" fontId="367" fillId="0" borderId="96" xfId="38895" applyFont="1" applyFill="1" applyBorder="1"/>
    <xf numFmtId="289" fontId="361" fillId="0" borderId="0" xfId="51893" applyNumberFormat="1" applyFont="1" applyFill="1" applyAlignment="1">
      <alignment horizontal="right"/>
    </xf>
    <xf numFmtId="346" fontId="361" fillId="0" borderId="0" xfId="51893" applyNumberFormat="1" applyFont="1" applyFill="1" applyAlignment="1">
      <alignment horizontal="right"/>
    </xf>
    <xf numFmtId="346" fontId="361" fillId="0" borderId="79" xfId="51893" applyNumberFormat="1" applyFont="1" applyFill="1" applyBorder="1" applyAlignment="1">
      <alignment horizontal="right"/>
    </xf>
    <xf numFmtId="346" fontId="361" fillId="0" borderId="116" xfId="51893" applyNumberFormat="1" applyFont="1" applyFill="1" applyBorder="1" applyAlignment="1">
      <alignment horizontal="right"/>
    </xf>
    <xf numFmtId="5" fontId="361" fillId="0" borderId="0" xfId="51893" applyNumberFormat="1" applyFont="1" applyFill="1" applyAlignment="1">
      <alignment horizontal="right"/>
    </xf>
    <xf numFmtId="37" fontId="23" fillId="0" borderId="0" xfId="51893" applyNumberFormat="1" applyFont="1" applyFill="1" applyAlignment="1">
      <alignment horizontal="right"/>
    </xf>
    <xf numFmtId="353" fontId="361" fillId="0" borderId="0" xfId="64981" applyNumberFormat="1" applyFont="1" applyFill="1" applyAlignment="1">
      <alignment horizontal="right"/>
    </xf>
    <xf numFmtId="38" fontId="23" fillId="0" borderId="0" xfId="51893" applyNumberFormat="1" applyFont="1" applyAlignment="1">
      <alignment horizontal="right"/>
    </xf>
    <xf numFmtId="38" fontId="23" fillId="0" borderId="121" xfId="51893" applyNumberFormat="1" applyFont="1" applyBorder="1" applyAlignment="1">
      <alignment horizontal="right"/>
    </xf>
    <xf numFmtId="38" fontId="362" fillId="0" borderId="0" xfId="51893" applyNumberFormat="1" applyFont="1" applyAlignment="1">
      <alignment horizontal="right"/>
    </xf>
    <xf numFmtId="38" fontId="203" fillId="0" borderId="0" xfId="51893" applyNumberFormat="1"/>
    <xf numFmtId="38" fontId="23" fillId="0" borderId="0" xfId="51893" applyNumberFormat="1" applyFont="1" applyBorder="1" applyAlignment="1">
      <alignment horizontal="right"/>
    </xf>
    <xf numFmtId="0" fontId="23" fillId="0" borderId="125" xfId="51893" applyFont="1" applyBorder="1" applyAlignment="1">
      <alignment horizontal="center" vertical="center" wrapText="1"/>
    </xf>
    <xf numFmtId="0" fontId="361" fillId="0" borderId="125" xfId="51893" applyFont="1" applyBorder="1" applyAlignment="1">
      <alignment horizontal="center" vertical="center" wrapText="1"/>
    </xf>
    <xf numFmtId="5" fontId="23" fillId="0" borderId="118" xfId="64974" applyNumberFormat="1" applyFont="1" applyFill="1" applyBorder="1" applyAlignment="1">
      <alignment horizontal="right"/>
    </xf>
    <xf numFmtId="355" fontId="23" fillId="0" borderId="0" xfId="64975" applyNumberFormat="1" applyFont="1" applyFill="1" applyAlignment="1">
      <alignment horizontal="right"/>
    </xf>
    <xf numFmtId="355" fontId="23" fillId="0" borderId="26" xfId="64975" applyNumberFormat="1" applyFont="1" applyFill="1" applyBorder="1" applyAlignment="1">
      <alignment horizontal="right"/>
    </xf>
    <xf numFmtId="355" fontId="23" fillId="0" borderId="122" xfId="64975" applyNumberFormat="1" applyFont="1" applyFill="1" applyBorder="1" applyAlignment="1">
      <alignment horizontal="right"/>
    </xf>
    <xf numFmtId="355" fontId="361" fillId="0" borderId="119" xfId="64981" applyNumberFormat="1" applyFont="1" applyFill="1" applyBorder="1" applyAlignment="1">
      <alignment horizontal="right"/>
    </xf>
    <xf numFmtId="355" fontId="23" fillId="0" borderId="0" xfId="64975" applyNumberFormat="1" applyFont="1" applyAlignment="1">
      <alignment horizontal="right"/>
    </xf>
    <xf numFmtId="355" fontId="23" fillId="0" borderId="26" xfId="64975" applyNumberFormat="1" applyFont="1" applyBorder="1" applyAlignment="1">
      <alignment horizontal="right"/>
    </xf>
    <xf numFmtId="356" fontId="23" fillId="0" borderId="0" xfId="64978" applyNumberFormat="1" applyFont="1" applyAlignment="1">
      <alignment horizontal="right"/>
    </xf>
    <xf numFmtId="356" fontId="203" fillId="0" borderId="0" xfId="51893" applyNumberFormat="1"/>
    <xf numFmtId="356" fontId="23" fillId="0" borderId="119" xfId="64978" applyNumberFormat="1" applyFont="1" applyBorder="1" applyAlignment="1">
      <alignment horizontal="right"/>
    </xf>
    <xf numFmtId="289" fontId="203" fillId="0" borderId="0" xfId="64975" applyNumberFormat="1"/>
    <xf numFmtId="0" fontId="379" fillId="0" borderId="45" xfId="51893" applyFont="1" applyBorder="1"/>
    <xf numFmtId="0" fontId="379" fillId="0" borderId="0" xfId="51893" applyFont="1"/>
    <xf numFmtId="299" fontId="203" fillId="0" borderId="0" xfId="64974" applyNumberFormat="1" applyFont="1"/>
    <xf numFmtId="299" fontId="203" fillId="0" borderId="0" xfId="51893" applyNumberFormat="1"/>
    <xf numFmtId="38" fontId="23" fillId="0" borderId="0" xfId="51893" applyNumberFormat="1" applyFont="1" applyFill="1" applyAlignment="1">
      <alignment horizontal="right"/>
    </xf>
    <xf numFmtId="345" fontId="203" fillId="0" borderId="0" xfId="51893" applyNumberFormat="1" applyFill="1"/>
    <xf numFmtId="299" fontId="203" fillId="0" borderId="0" xfId="64974" applyNumberFormat="1" applyFont="1" applyFill="1"/>
    <xf numFmtId="0" fontId="375" fillId="0" borderId="120" xfId="51893" applyFont="1" applyFill="1" applyBorder="1" applyAlignment="1">
      <alignment horizontal="center" vertical="center" wrapText="1"/>
    </xf>
    <xf numFmtId="0" fontId="94" fillId="0" borderId="0" xfId="51893" applyFont="1"/>
    <xf numFmtId="0" fontId="23" fillId="0" borderId="113" xfId="51893" applyFont="1" applyFill="1" applyBorder="1" applyAlignment="1">
      <alignment horizontal="center" vertical="center" wrapText="1"/>
    </xf>
    <xf numFmtId="0" fontId="23" fillId="0" borderId="0" xfId="51893" applyFont="1" applyFill="1" applyAlignment="1">
      <alignment horizontal="left"/>
    </xf>
    <xf numFmtId="0" fontId="23" fillId="0" borderId="120" xfId="51893" applyFont="1" applyFill="1" applyBorder="1" applyAlignment="1">
      <alignment horizontal="center" vertical="center" wrapText="1"/>
    </xf>
    <xf numFmtId="346" fontId="380" fillId="0" borderId="0" xfId="51893" applyNumberFormat="1" applyFont="1"/>
    <xf numFmtId="346" fontId="203" fillId="0" borderId="0" xfId="51893" applyNumberFormat="1" applyFont="1"/>
    <xf numFmtId="299" fontId="381" fillId="0" borderId="0" xfId="64974" applyNumberFormat="1" applyFont="1"/>
    <xf numFmtId="299" fontId="381" fillId="0" borderId="0" xfId="51893" applyNumberFormat="1" applyFont="1"/>
    <xf numFmtId="38" fontId="23" fillId="0" borderId="121" xfId="51893" applyNumberFormat="1" applyFont="1" applyFill="1" applyBorder="1" applyAlignment="1">
      <alignment horizontal="right"/>
    </xf>
    <xf numFmtId="0" fontId="374" fillId="0" borderId="0" xfId="51893" applyFont="1" applyFill="1" applyAlignment="1">
      <alignment horizontal="left"/>
    </xf>
    <xf numFmtId="346" fontId="374" fillId="0" borderId="0" xfId="51893" applyNumberFormat="1" applyFont="1" applyFill="1" applyAlignment="1">
      <alignment horizontal="right"/>
    </xf>
    <xf numFmtId="347" fontId="374" fillId="0" borderId="0" xfId="51893" applyNumberFormat="1" applyFont="1" applyFill="1" applyAlignment="1">
      <alignment horizontal="right"/>
    </xf>
    <xf numFmtId="350" fontId="0" fillId="0" borderId="0" xfId="0" applyNumberFormat="1"/>
    <xf numFmtId="44" fontId="203" fillId="0" borderId="0" xfId="51893" applyNumberFormat="1" applyFill="1"/>
    <xf numFmtId="0" fontId="94" fillId="0" borderId="0" xfId="0" applyFont="1" applyAlignment="1">
      <alignment vertical="center"/>
    </xf>
    <xf numFmtId="0" fontId="94" fillId="0" borderId="0" xfId="0" applyFont="1"/>
    <xf numFmtId="0" fontId="19" fillId="0" borderId="0" xfId="54837" applyFont="1"/>
    <xf numFmtId="0" fontId="94" fillId="0" borderId="0" xfId="54828" applyFont="1" applyAlignment="1">
      <alignment vertical="center"/>
    </xf>
    <xf numFmtId="0" fontId="94" fillId="0" borderId="0" xfId="51897" applyFont="1" applyAlignment="1">
      <alignment vertical="center"/>
    </xf>
    <xf numFmtId="0" fontId="94" fillId="0" borderId="0" xfId="54835" applyFont="1" applyAlignment="1">
      <alignment vertical="center"/>
    </xf>
    <xf numFmtId="0" fontId="19" fillId="0" borderId="0" xfId="54818" applyFont="1"/>
    <xf numFmtId="346" fontId="23" fillId="0" borderId="126" xfId="64977" applyNumberFormat="1" applyFont="1" applyBorder="1" applyAlignment="1">
      <alignment horizontal="right"/>
    </xf>
    <xf numFmtId="347" fontId="23" fillId="0" borderId="126" xfId="64977" applyNumberFormat="1" applyFont="1" applyBorder="1" applyAlignment="1">
      <alignment horizontal="right"/>
    </xf>
    <xf numFmtId="355" fontId="23" fillId="0" borderId="126" xfId="64981" applyNumberFormat="1" applyFont="1" applyBorder="1" applyAlignment="1">
      <alignment horizontal="right"/>
    </xf>
    <xf numFmtId="357" fontId="382" fillId="0" borderId="0" xfId="64987" applyNumberFormat="1" applyFont="1" applyAlignment="1">
      <alignment horizontal="right"/>
    </xf>
    <xf numFmtId="0" fontId="22" fillId="0" borderId="0" xfId="51893" applyFont="1" applyAlignment="1">
      <alignment horizontal="left"/>
    </xf>
    <xf numFmtId="345" fontId="22" fillId="0" borderId="0" xfId="51893" applyNumberFormat="1" applyFont="1" applyAlignment="1">
      <alignment horizontal="right"/>
    </xf>
    <xf numFmtId="169" fontId="22" fillId="0" borderId="0" xfId="51893" applyNumberFormat="1" applyFont="1" applyAlignment="1">
      <alignment horizontal="right"/>
    </xf>
    <xf numFmtId="345" fontId="22" fillId="0" borderId="0" xfId="51893" applyNumberFormat="1" applyFont="1" applyFill="1" applyAlignment="1">
      <alignment horizontal="right"/>
    </xf>
    <xf numFmtId="0" fontId="22" fillId="0" borderId="0" xfId="51893" applyFont="1" applyFill="1" applyAlignment="1">
      <alignment horizontal="left"/>
    </xf>
    <xf numFmtId="169" fontId="22" fillId="0" borderId="0" xfId="51893" applyNumberFormat="1" applyFont="1" applyFill="1" applyAlignment="1">
      <alignment horizontal="right"/>
    </xf>
    <xf numFmtId="0" fontId="383" fillId="0" borderId="0" xfId="51893" applyFont="1"/>
    <xf numFmtId="345" fontId="22" fillId="0" borderId="121" xfId="51893" applyNumberFormat="1" applyFont="1" applyFill="1" applyBorder="1" applyAlignment="1">
      <alignment horizontal="right"/>
    </xf>
    <xf numFmtId="0" fontId="22" fillId="0" borderId="122" xfId="51893" applyNumberFormat="1" applyFont="1" applyFill="1" applyBorder="1" applyAlignment="1">
      <alignment horizontal="right"/>
    </xf>
    <xf numFmtId="354" fontId="22" fillId="0" borderId="0" xfId="51893" applyNumberFormat="1" applyFont="1" applyFill="1" applyAlignment="1">
      <alignment horizontal="right"/>
    </xf>
    <xf numFmtId="0" fontId="383" fillId="0" borderId="0" xfId="51893" applyFont="1" applyFill="1"/>
    <xf numFmtId="0" fontId="22" fillId="0" borderId="0" xfId="51893" applyNumberFormat="1" applyFont="1" applyFill="1" applyAlignment="1">
      <alignment horizontal="right"/>
    </xf>
    <xf numFmtId="0" fontId="22" fillId="0" borderId="0" xfId="51893" applyFont="1" applyAlignment="1">
      <alignment horizontal="left" indent="1"/>
    </xf>
    <xf numFmtId="350" fontId="362" fillId="0" borderId="0" xfId="51893" applyNumberFormat="1" applyFont="1" applyFill="1" applyAlignment="1">
      <alignment horizontal="right"/>
    </xf>
    <xf numFmtId="350" fontId="22" fillId="0" borderId="0" xfId="51893" applyNumberFormat="1" applyFont="1" applyAlignment="1">
      <alignment horizontal="right"/>
    </xf>
    <xf numFmtId="352" fontId="22" fillId="0" borderId="0" xfId="51893" applyNumberFormat="1" applyFont="1" applyAlignment="1">
      <alignment horizontal="right"/>
    </xf>
    <xf numFmtId="345" fontId="22" fillId="0" borderId="121" xfId="51893" applyNumberFormat="1" applyFont="1" applyBorder="1" applyAlignment="1">
      <alignment horizontal="right"/>
    </xf>
    <xf numFmtId="0" fontId="203" fillId="0" borderId="0" xfId="64975" applyBorder="1"/>
    <xf numFmtId="37" fontId="23" fillId="0" borderId="0" xfId="51893" applyNumberFormat="1" applyFont="1" applyAlignment="1">
      <alignment horizontal="right"/>
    </xf>
    <xf numFmtId="37" fontId="23" fillId="0" borderId="0" xfId="51893" applyNumberFormat="1" applyFont="1" applyBorder="1" applyAlignment="1">
      <alignment horizontal="right"/>
    </xf>
    <xf numFmtId="37" fontId="23" fillId="0" borderId="121" xfId="51893" applyNumberFormat="1" applyFont="1" applyBorder="1" applyAlignment="1">
      <alignment horizontal="right"/>
    </xf>
    <xf numFmtId="0" fontId="23" fillId="0" borderId="0" xfId="51893" applyFont="1" applyBorder="1"/>
    <xf numFmtId="0" fontId="21" fillId="0" borderId="0" xfId="64939" applyFont="1"/>
    <xf numFmtId="0" fontId="21" fillId="0" borderId="0" xfId="64939" applyFont="1" applyBorder="1"/>
    <xf numFmtId="0" fontId="23" fillId="0" borderId="120" xfId="51893" applyFont="1" applyBorder="1" applyAlignment="1">
      <alignment horizontal="center" vertical="center" wrapText="1"/>
    </xf>
    <xf numFmtId="0" fontId="375" fillId="0" borderId="120" xfId="51893" applyFont="1" applyBorder="1" applyAlignment="1">
      <alignment horizontal="center" vertical="center" wrapText="1"/>
    </xf>
    <xf numFmtId="164" fontId="18" fillId="0" borderId="9" xfId="1" quotePrefix="1" applyNumberFormat="1" applyFont="1" applyBorder="1" applyAlignment="1" applyProtection="1">
      <alignment horizontal="center" wrapText="1"/>
      <protection locked="0"/>
    </xf>
    <xf numFmtId="164" fontId="18" fillId="0" borderId="112" xfId="1" quotePrefix="1" applyNumberFormat="1" applyFont="1" applyBorder="1" applyAlignment="1" applyProtection="1">
      <alignment horizontal="center"/>
      <protection locked="0"/>
    </xf>
    <xf numFmtId="164" fontId="18" fillId="0" borderId="11" xfId="1" quotePrefix="1" applyNumberFormat="1" applyFont="1" applyBorder="1" applyAlignment="1" applyProtection="1">
      <alignment horizontal="center"/>
      <protection locked="0"/>
    </xf>
    <xf numFmtId="164" fontId="18" fillId="0" borderId="9" xfId="1" applyNumberFormat="1" applyFont="1" applyBorder="1" applyAlignment="1" applyProtection="1">
      <alignment horizontal="center"/>
    </xf>
    <xf numFmtId="164" fontId="18" fillId="0" borderId="112" xfId="1" applyNumberFormat="1" applyFont="1" applyBorder="1" applyAlignment="1" applyProtection="1">
      <alignment horizontal="center"/>
    </xf>
    <xf numFmtId="164" fontId="18" fillId="0" borderId="11" xfId="1" applyNumberFormat="1" applyFont="1" applyBorder="1" applyAlignment="1" applyProtection="1">
      <alignment horizontal="center"/>
    </xf>
    <xf numFmtId="164" fontId="22" fillId="0" borderId="0" xfId="1" applyFont="1" applyAlignment="1">
      <alignment horizontal="left" wrapText="1"/>
    </xf>
    <xf numFmtId="164" fontId="18" fillId="0" borderId="0" xfId="1" quotePrefix="1" applyNumberFormat="1" applyFont="1" applyBorder="1" applyAlignment="1" applyProtection="1">
      <alignment horizontal="center" wrapText="1"/>
      <protection locked="0"/>
    </xf>
    <xf numFmtId="164" fontId="18" fillId="0" borderId="0" xfId="1" quotePrefix="1" applyNumberFormat="1" applyFont="1" applyBorder="1" applyAlignment="1" applyProtection="1">
      <alignment horizontal="center"/>
      <protection locked="0"/>
    </xf>
    <xf numFmtId="164" fontId="18" fillId="0" borderId="12" xfId="1" applyNumberFormat="1" applyFont="1" applyBorder="1" applyAlignment="1" applyProtection="1">
      <alignment horizontal="center"/>
    </xf>
    <xf numFmtId="164" fontId="18" fillId="0" borderId="13" xfId="1" applyNumberFormat="1" applyFont="1" applyBorder="1" applyAlignment="1" applyProtection="1">
      <alignment horizontal="center"/>
    </xf>
    <xf numFmtId="164" fontId="18" fillId="0" borderId="14" xfId="1" applyNumberFormat="1" applyFont="1" applyBorder="1" applyAlignment="1" applyProtection="1">
      <alignment horizontal="center"/>
    </xf>
  </cellXfs>
  <cellStyles count="64988">
    <cellStyle name="_x0010_" xfId="10"/>
    <cellStyle name="_x0013_" xfId="11"/>
    <cellStyle name="-" xfId="12"/>
    <cellStyle name=" ؂" xfId="13"/>
    <cellStyle name=" 1" xfId="14"/>
    <cellStyle name=" 1 2" xfId="15"/>
    <cellStyle name=" 1 2 2" xfId="16"/>
    <cellStyle name=" 1 3" xfId="17"/>
    <cellStyle name=" 1 3 2" xfId="18"/>
    <cellStyle name=" 1 4" xfId="19"/>
    <cellStyle name=" 1 4 2" xfId="20"/>
    <cellStyle name=" 1 5" xfId="21"/>
    <cellStyle name=" 1 5 2" xfId="22"/>
    <cellStyle name=" 1 6" xfId="23"/>
    <cellStyle name="_x0013_ 10" xfId="24"/>
    <cellStyle name="_x0013_ 11" xfId="25"/>
    <cellStyle name="_x0013_ 12" xfId="26"/>
    <cellStyle name="_x0013_ 13" xfId="27"/>
    <cellStyle name="_x0013_ 14" xfId="28"/>
    <cellStyle name="_x0013_ 15" xfId="29"/>
    <cellStyle name="_x0010_ 2" xfId="30"/>
    <cellStyle name="_x0013_ 2" xfId="31"/>
    <cellStyle name="_x0010_ 2 2" xfId="32"/>
    <cellStyle name="_x0013_ 2 2" xfId="33"/>
    <cellStyle name="_x0013_ 2 2 2" xfId="34"/>
    <cellStyle name="_x0013_ 2 3" xfId="35"/>
    <cellStyle name="_x0013_ 2 3 2" xfId="36"/>
    <cellStyle name="_x0013_ 2 4" xfId="37"/>
    <cellStyle name="_x0013_ 2 4 2" xfId="38"/>
    <cellStyle name="_x0013_ 2 5" xfId="39"/>
    <cellStyle name="_x0013_ 2 5 2" xfId="40"/>
    <cellStyle name="_x0013_ 2 6" xfId="41"/>
    <cellStyle name="_x0010_ 3" xfId="42"/>
    <cellStyle name="_x0013_ 3" xfId="43"/>
    <cellStyle name="_x0010_ 3 2" xfId="44"/>
    <cellStyle name="_x0013_ 3 2" xfId="45"/>
    <cellStyle name="_x0013_ 3 2 2" xfId="46"/>
    <cellStyle name="_x0013_ 3 3" xfId="47"/>
    <cellStyle name="_x0013_ 3 3 2" xfId="48"/>
    <cellStyle name="_x0013_ 3 4" xfId="49"/>
    <cellStyle name="_x0013_ 3 4 2" xfId="50"/>
    <cellStyle name="_x0013_ 3 5" xfId="51"/>
    <cellStyle name="_x0013_ 3 5 2" xfId="52"/>
    <cellStyle name="_x0013_ 3 6" xfId="53"/>
    <cellStyle name="_x0010_ 4" xfId="54"/>
    <cellStyle name="_x0013_ 4" xfId="55"/>
    <cellStyle name="_x0013_ 4 2" xfId="56"/>
    <cellStyle name="_x0013_ 5" xfId="57"/>
    <cellStyle name="_x0013_ 6" xfId="58"/>
    <cellStyle name="_x0013_ 7" xfId="59"/>
    <cellStyle name="_x0013_ 8" xfId="60"/>
    <cellStyle name="_x0013_ 9" xfId="61"/>
    <cellStyle name="_x0009_؂" xfId="62"/>
    <cellStyle name="_x000a_386grabber=M" xfId="63"/>
    <cellStyle name="_x000a_386grabber=M 2" xfId="64"/>
    <cellStyle name="_x000d__x000a_JournalTemplate=C:\COMFO\CTALK\JOURSTD.TPL_x000d__x000a_LbStateAddress=3 3 0 251 1 89 2 311_x000d__x000a_LbStateJou" xfId="65"/>
    <cellStyle name="&quot;X&quot; MEN" xfId="66"/>
    <cellStyle name="$" xfId="67"/>
    <cellStyle name="$ &amp; ¢" xfId="68"/>
    <cellStyle name="$ 0 decimal" xfId="69"/>
    <cellStyle name="$ 2 decimals" xfId="70"/>
    <cellStyle name="$ Forecast" xfId="71"/>
    <cellStyle name="$ History" xfId="72"/>
    <cellStyle name="$." xfId="73"/>
    <cellStyle name="$_Modeling Mick" xfId="74"/>
    <cellStyle name="$_NeptunePIA LBO Model 9-2-03 Final Deepak Final" xfId="75"/>
    <cellStyle name="$m" xfId="76"/>
    <cellStyle name="$m 2" xfId="77"/>
    <cellStyle name="$m 3" xfId="78"/>
    <cellStyle name="$m 4" xfId="79"/>
    <cellStyle name="$m 5" xfId="80"/>
    <cellStyle name="$MILLS" xfId="81"/>
    <cellStyle name="$MILLS 2" xfId="82"/>
    <cellStyle name="$q" xfId="83"/>
    <cellStyle name="$q*" xfId="84"/>
    <cellStyle name="$q* 2" xfId="85"/>
    <cellStyle name="$qRange" xfId="86"/>
    <cellStyle name="$qRange 2" xfId="87"/>
    <cellStyle name="%" xfId="88"/>
    <cellStyle name="% [2]" xfId="89"/>
    <cellStyle name="% 2" xfId="90"/>
    <cellStyle name="% 2 2" xfId="91"/>
    <cellStyle name="% 3" xfId="92"/>
    <cellStyle name="% 4" xfId="93"/>
    <cellStyle name="% 5" xfId="94"/>
    <cellStyle name="% Forecast" xfId="95"/>
    <cellStyle name="% History" xfId="96"/>
    <cellStyle name="%%" xfId="97"/>
    <cellStyle name="%." xfId="98"/>
    <cellStyle name="%.00" xfId="99"/>
    <cellStyle name="%_#1 Levered Beech Ridge_021109_Grant,Bonus,No PTCs,MACRs,Term Debt NOL" xfId="100"/>
    <cellStyle name="%_#1 Levered Beech Ridge_021109_Grant,Bonus,No PTCs,MACRs,Term Debt NOL 2" xfId="101"/>
    <cellStyle name="%_#1 LeveredGrand_Ridge_II-III_021009_Grant,Bonus,No PTCs,MACRs,Term Debt, NOL" xfId="102"/>
    <cellStyle name="%_#1 LeveredGrand_Ridge_II-III_021009_Grant,Bonus,No PTCs,MACRs,Term Debt, NOL 2" xfId="103"/>
    <cellStyle name="%_#1 LeveredGrand_Ridge_II-III_021009_Grant,Bonus,No PTCs,MACRs,Term Debt, NOL_BeechR Pivot Table 12.2.09" xfId="104"/>
    <cellStyle name="%_#1 LeveredGrand_Ridge_II-III_021009_Grant,Bonus,No PTCs,MACRs,Term Debt, NOL_BeechR Pivot Table 12.2.09 2" xfId="105"/>
    <cellStyle name="%__50_50" xfId="106"/>
    <cellStyle name="%_1.Inputs" xfId="107"/>
    <cellStyle name="%_2007 and 2008 Project Detail 12-01-08" xfId="108"/>
    <cellStyle name="%_2008 IWNA 7.75% 53% ERISA P50 (Invnergy)_FROM JPM" xfId="109"/>
    <cellStyle name="%_2008 IWNA 7.75% 53% ERISA P50 (Invnergy)_FROM JPM 2" xfId="110"/>
    <cellStyle name="%_2008 IWNA 7.75% 53% ERISA P50 (Invnergy)_FROM JPM_IWNA 3-Pack ECCA Sheldon Funding 01302009" xfId="111"/>
    <cellStyle name="%_2008 IWNA 7.75% 53% ERISA P50 (Invnergy)_FROM JPM_IWNA 3-Pack ECCA Sheldon Funding 01302009 2" xfId="112"/>
    <cellStyle name="%_2008 IWNA Portfolio 09262008 (JPM TE &amp; CE)__TE Assumps" xfId="113"/>
    <cellStyle name="%_2008 IWNA Portfolio 09262008 (JPM TE &amp; CE)__TE Assumps 2" xfId="114"/>
    <cellStyle name="%_2008 IWNA Portfolio 09262008 (JPM TE &amp; CE)__TE Assumps_2008 IWNA v12 7.75% 53% TaxEx P50 (Invenergy)_10242008" xfId="115"/>
    <cellStyle name="%_2008 IWNA Portfolio 09262008 (JPM TE &amp; CE)__TE Assumps_2008 IWNA v12 7.75% 53% TaxEx P50 (Invenergy)_10242008 2" xfId="116"/>
    <cellStyle name="%_2008 IWNA Portfolio 09262008 (JPM TE &amp; CE)__TE Assumps_IWNA 3-Pack ECCA Sheldon Funding 01302009" xfId="117"/>
    <cellStyle name="%_2008 IWNA Portfolio 09262008 (JPM TE &amp; CE)__TE Assumps_IWNA 3-Pack ECCA Sheldon Funding 01302009 2" xfId="118"/>
    <cellStyle name="%_2008 IWNA v12 7.75% 53% TaxEx P50 (Invenergy)_10242008" xfId="119"/>
    <cellStyle name="%_2008 IWNA v12 7.75% 53% TaxEx P50 (Invenergy)_10242008 2" xfId="120"/>
    <cellStyle name="%_2008 IWNA v12 7.75% 53% TaxEx P50 (Invenergy)_10242008_IWNA 3-Pack ECCA Sheldon Funding 01302009" xfId="121"/>
    <cellStyle name="%_2008 IWNA v12 7.75% 53% TaxEx P50 (Invenergy)_10242008_IWNA 3-Pack ECCA Sheldon Funding 01302009 2" xfId="122"/>
    <cellStyle name="%_2008 IWNA v12 7.75% 53% TaxEx P50 (Invenergy)_NO HAIRCUTS" xfId="123"/>
    <cellStyle name="%_2008 IWNA v12 7.75% 53% TaxEx P50 (Invenergy)_NO HAIRCUTS 2" xfId="124"/>
    <cellStyle name="%_2008 IWNA v12 7.75% 53% TaxEx P50 (Invenergy)_NO HAIRCUTS_IWNA 3-Pack ECCA Sheldon Funding 01302009" xfId="125"/>
    <cellStyle name="%_2008 IWNA v12 7.75% 53% TaxEx P50 (Invenergy)_NO HAIRCUTS_IWNA 3-Pack ECCA Sheldon Funding 01302009 2" xfId="126"/>
    <cellStyle name="%_ads" xfId="127"/>
    <cellStyle name="%_ads_GTI model v7.0" xfId="128"/>
    <cellStyle name="%_ads_Horizon round 1 model vFINAL" xfId="129"/>
    <cellStyle name="%_ads_Horizon round 1 model vFINAL_1" xfId="130"/>
    <cellStyle name="%_ads_Horizon round 1 model vFINAL_1_Project Farwest III Model 03-20-07 v135" xfId="131"/>
    <cellStyle name="%_ads_Horizon round 1 model vFINAL_1_Project Farwest III Model 03-20-07 v135_UPC G&amp;A (5-3-07)" xfId="132"/>
    <cellStyle name="%_ads_Horizon round 1 model vFINAL_1_Project Makani Model 04-11-07 v6" xfId="133"/>
    <cellStyle name="%_ads_Horizon round 1 model vFINAL_1_Project Makani Model 04-11-07 v6_UPC G&amp;A (5-3-07)" xfId="134"/>
    <cellStyle name="%_ads_model" xfId="135"/>
    <cellStyle name="%_ads_model_Horizon round 1 model vFINAL" xfId="136"/>
    <cellStyle name="%_ads_model_Horizon round 1 model vFINAL_1" xfId="137"/>
    <cellStyle name="%_ads_model_Horizon round 1 model vFINAL_1_Project Farwest III Model 03-20-07 v135" xfId="138"/>
    <cellStyle name="%_ads_model_Horizon round 1 model vFINAL_1_Project Farwest III Model 03-20-07 v135_UPC G&amp;A (5-3-07)" xfId="139"/>
    <cellStyle name="%_ads_model_Horizon round 1 model vFINAL_1_Project Makani Model 04-11-07 v6" xfId="140"/>
    <cellStyle name="%_ads_model_Horizon round 1 model vFINAL_1_Project Makani Model 04-11-07 v6_UPC G&amp;A (5-3-07)" xfId="141"/>
    <cellStyle name="%_Afton Thin Film PV 20 MW 08142009_SCE" xfId="142"/>
    <cellStyle name="%_Afton Thin Film PV 20 MW 08142009_SCE 2" xfId="143"/>
    <cellStyle name="%_BeechR Pivot Table 12.2.09" xfId="144"/>
    <cellStyle name="%_BeechR Pivot Table 12.2.09 2" xfId="145"/>
    <cellStyle name="%_Big Otter 101209 Grant and TE 100.5MW_20mileT" xfId="146"/>
    <cellStyle name="%_Big Otter 101209 Grant and TE 100.5MW_20mileT 2" xfId="147"/>
    <cellStyle name="%_Bish Hill_$77.5_lowncf_ Bundled Price_Lenders_092909" xfId="148"/>
    <cellStyle name="%_Bish Hill_$77.5_lowncf_ Bundled Price_Lenders_092909 2" xfId="149"/>
    <cellStyle name="%_BishHilll_1.25M per WTG with $72 bundled price_200MWs_BF" xfId="150"/>
    <cellStyle name="%_BishHilll_1.25M per WTG with $72 bundled price_200MWs_BF 2" xfId="151"/>
    <cellStyle name="%_Bishop Hill_Grant_073109_200MW_Updated IDC" xfId="152"/>
    <cellStyle name="%_Bishop Hill_Grant_073109_200MW_Updated IDC 2" xfId="153"/>
    <cellStyle name="%_Bishop Hill_Grant_082409_200MW" xfId="154"/>
    <cellStyle name="%_Bishop Hill_Grant_082409_200MW 2" xfId="155"/>
    <cellStyle name="%_Buzzard Creek_250MW_PTC_010610" xfId="156"/>
    <cellStyle name="%_Buzzard Creek_250MW_PTC_010610 2" xfId="157"/>
    <cellStyle name="%_California Ridge 120109 and 200MW" xfId="158"/>
    <cellStyle name="%_California Ridge 120109 and 200MW 2" xfId="159"/>
    <cellStyle name="%_California Ridge_042909_Grant and TE_99M_as bid" xfId="160"/>
    <cellStyle name="%_California Ridge_042909_Grant and TE_99M_as bid 2" xfId="161"/>
    <cellStyle name="%_California Ridge_042909_Grant and TE_99Mw" xfId="162"/>
    <cellStyle name="%_California Ridge_042909_Grant and TE_99Mw 2" xfId="163"/>
    <cellStyle name="%_ceft" xfId="164"/>
    <cellStyle name="%_ceft_GTI model v7.0" xfId="165"/>
    <cellStyle name="%_ceft_Horizon round 1 model vFINAL" xfId="166"/>
    <cellStyle name="%_ceft_Horizon round 1 model vFINAL_1" xfId="167"/>
    <cellStyle name="%_ceft_Horizon round 1 model vFINAL_1_Project Farwest III Model 03-20-07 v135" xfId="168"/>
    <cellStyle name="%_ceft_Horizon round 1 model vFINAL_1_Project Farwest III Model 03-20-07 v135_UPC G&amp;A (5-3-07)" xfId="169"/>
    <cellStyle name="%_ceft_Horizon round 1 model vFINAL_1_Project Makani Model 04-11-07 v6" xfId="170"/>
    <cellStyle name="%_ceft_Horizon round 1 model vFINAL_1_Project Makani Model 04-11-07 v6_UPC G&amp;A (5-3-07)" xfId="171"/>
    <cellStyle name="%_ceft_model" xfId="172"/>
    <cellStyle name="%_ceft_model_Horizon round 1 model vFINAL" xfId="173"/>
    <cellStyle name="%_ceft_model_Horizon round 1 model vFINAL_1" xfId="174"/>
    <cellStyle name="%_ceft_model_Horizon round 1 model vFINAL_1_Project Farwest III Model 03-20-07 v135" xfId="175"/>
    <cellStyle name="%_ceft_model_Horizon round 1 model vFINAL_1_Project Farwest III Model 03-20-07 v135_UPC G&amp;A (5-3-07)" xfId="176"/>
    <cellStyle name="%_ceft_model_Horizon round 1 model vFINAL_1_Project Makani Model 04-11-07 v6" xfId="177"/>
    <cellStyle name="%_ceft_model_Horizon round 1 model vFINAL_1_Project Makani Model 04-11-07 v6_UPC G&amp;A (5-3-07)" xfId="178"/>
    <cellStyle name="%_CO Renewable Energy Prop Tax Calculator" xfId="179"/>
    <cellStyle name="%_Consolidated Summary Living ProForma_2011_DRAFT" xfId="180"/>
    <cellStyle name="%_Consolidated Summary Living ProForma_2011_Paste Special" xfId="181"/>
    <cellStyle name="%_Copper Mountain_v6" xfId="182"/>
    <cellStyle name="%_Copy of G&amp;A_reports_v4" xfId="183"/>
    <cellStyle name="%_Copy of NEW Levered GRIIIII_03312009_MCF v2" xfId="184"/>
    <cellStyle name="%_Copy of NEW Levered GRIIIII_03312009_MCF v2 2" xfId="185"/>
    <cellStyle name="%_Copy of NEW Levered GRIIIII_03312009_MCF v2_BeechR Pivot Table 12.2.09" xfId="186"/>
    <cellStyle name="%_Copy of NEW Levered GRIIIII_03312009_MCF v2_BeechR Pivot Table 12.2.09 2" xfId="187"/>
    <cellStyle name="%_Copy of Vento III v27i P50 1st" xfId="188"/>
    <cellStyle name="%_Cost Segregation" xfId="189"/>
    <cellStyle name="%_Cost Segregation 2" xfId="190"/>
    <cellStyle name="%_eric" xfId="191"/>
    <cellStyle name="%_fdc" xfId="192"/>
    <cellStyle name="%_fdc_GTI model v7.0" xfId="193"/>
    <cellStyle name="%_fdc_Horizon round 1 model vFINAL" xfId="194"/>
    <cellStyle name="%_fdc_Horizon round 1 model vFINAL_1" xfId="195"/>
    <cellStyle name="%_fdc_Horizon round 1 model vFINAL_1_Project Farwest III Model 03-20-07 v135" xfId="196"/>
    <cellStyle name="%_fdc_Horizon round 1 model vFINAL_1_Project Farwest III Model 03-20-07 v135_UPC G&amp;A (5-3-07)" xfId="197"/>
    <cellStyle name="%_fdc_Horizon round 1 model vFINAL_1_Project Makani Model 04-11-07 v6" xfId="198"/>
    <cellStyle name="%_fdc_Horizon round 1 model vFINAL_1_Project Makani Model 04-11-07 v6_UPC G&amp;A (5-3-07)" xfId="199"/>
    <cellStyle name="%_fdc_model" xfId="200"/>
    <cellStyle name="%_fdc_model_Horizon round 1 model vFINAL" xfId="201"/>
    <cellStyle name="%_fdc_model_Horizon round 1 model vFINAL_1" xfId="202"/>
    <cellStyle name="%_fdc_model_Horizon round 1 model vFINAL_1_Project Farwest III Model 03-20-07 v135" xfId="203"/>
    <cellStyle name="%_fdc_model_Horizon round 1 model vFINAL_1_Project Farwest III Model 03-20-07 v135_UPC G&amp;A (5-3-07)" xfId="204"/>
    <cellStyle name="%_fdc_model_Horizon round 1 model vFINAL_1_Project Makani Model 04-11-07 v6" xfId="205"/>
    <cellStyle name="%_fdc_model_Horizon round 1 model vFINAL_1_Project Makani Model 04-11-07 v6_UPC G&amp;A (5-3-07)" xfId="206"/>
    <cellStyle name="%_G&amp;A_reports" xfId="207"/>
    <cellStyle name="%_GRE 03252009_tpm_tables" xfId="208"/>
    <cellStyle name="%_GRE 03252009_tpm_tables 2" xfId="209"/>
    <cellStyle name="%_GRE 03252009_tpm_tables_BeechR Pivot Table 12.2.09" xfId="210"/>
    <cellStyle name="%_GRE 03252009_tpm_tables_BeechR Pivot Table 12.2.09 2" xfId="211"/>
    <cellStyle name="%_Hardin Grant 08312009_300MW" xfId="212"/>
    <cellStyle name="%_Hardin Grant 08312009_300MW 2" xfId="213"/>
    <cellStyle name="%_Horizon round 1 model vFINAL" xfId="214"/>
    <cellStyle name="%_Horizon round 1 model vFINAL_1" xfId="215"/>
    <cellStyle name="%_Horizon round 1 model vFINAL_1_Project Farwest III Model 03-20-07 v135" xfId="216"/>
    <cellStyle name="%_Horizon round 1 model vFINAL_1_Project Farwest III Model 03-20-07 v135_UPC G&amp;A (5-3-07)" xfId="217"/>
    <cellStyle name="%_Horizon round 1 model vFINAL_1_Project Makani Model 04-11-07 v6" xfId="218"/>
    <cellStyle name="%_Horizon round 1 model vFINAL_1_Project Makani Model 04-11-07 v6_UPC G&amp;A (5-3-07)" xfId="219"/>
    <cellStyle name="%_Horse Lake_042309_Grant_TE" xfId="220"/>
    <cellStyle name="%_Horse Lake_042309_Grant_TE 2" xfId="221"/>
    <cellStyle name="%_Horse Lake_50MW_042209_2010 XLE WTGs_Grant Model_ DRAFT" xfId="222"/>
    <cellStyle name="%_Horse Lake_50MW_042209_2010 XLE WTGs_Grant Model_ DRAFT 2" xfId="223"/>
    <cellStyle name="%_Inputs- Project" xfId="224"/>
    <cellStyle name="%_Inputs- Project 2" xfId="225"/>
    <cellStyle name="%_Inputs-General" xfId="226"/>
    <cellStyle name="%_Inputs-General 2" xfId="227"/>
    <cellStyle name="%_Invenergy Model -- 9-5-08 base" xfId="228"/>
    <cellStyle name="%_Invenergy Model -- 9-5-08 base 2" xfId="229"/>
    <cellStyle name="%_IWNA 3-Pack ECCA Sheldon Funding 03202009" xfId="230"/>
    <cellStyle name="%_IWNA 3-Pack ECCA Sheldon Funding 03202009 2" xfId="231"/>
    <cellStyle name="%_IWNA Ptfl v2 10yr 7.25% $320 upfront 99% hedge loss P50" xfId="232"/>
    <cellStyle name="%_IWNA Ptfl v2 10yr 7.25% $320 upfront 99% hedge loss P50 2" xfId="233"/>
    <cellStyle name="%_IWNA v1 10yr 7.25% $290 upfront no bonus 42% 2009 tax realloc P50" xfId="234"/>
    <cellStyle name="%_IWNA v1 10yr 7.25% $290 upfront no bonus 42% 2009 tax realloc P50 2" xfId="235"/>
    <cellStyle name="%_IWNA v1 10yr 7.25% $290 upfront no bonus 42% 2009 tax realloc P50_2008 IWNA JPM TE Model 11032008 (ERISA Dep &amp; Full Haircuts)_275M" xfId="236"/>
    <cellStyle name="%_IWNA v1 10yr 7.25% $290 upfront no bonus 42% 2009 tax realloc P50_2008 IWNA JPM TE Model 11032008 (ERISA Dep &amp; Full Haircuts)_275M 2" xfId="237"/>
    <cellStyle name="%_IWNA v1 10yr 7.25% $290 upfront no bonus 42% 2009 tax realloc P50_2008 IWNA JPM TE Model 11032008 (ERISA Dep &amp; Full Haircuts)_275M_IWNA 3-Pack ECCA Sheldon Funding 01302009" xfId="238"/>
    <cellStyle name="%_IWNA v1 10yr 7.25% $290 upfront no bonus 42% 2009 tax realloc P50_2008 IWNA JPM TE Model 11032008 (ERISA Dep &amp; Full Haircuts)_275M_IWNA 3-Pack ECCA Sheldon Funding 01302009 2" xfId="239"/>
    <cellStyle name="%_IWNA v1 10yr 7.25% $290 upfront no bonus 42% 2009 tax realloc P50_2008 IWNA v12 7.75% 53% TaxEx P50 (Invenergy)_10242008" xfId="240"/>
    <cellStyle name="%_IWNA v1 10yr 7.25% $290 upfront no bonus 42% 2009 tax realloc P50_2008 IWNA v12 7.75% 53% TaxEx P50 (Invenergy)_10242008 2" xfId="241"/>
    <cellStyle name="%_Ledge_0416_Grant and TE" xfId="242"/>
    <cellStyle name="%_Ledge_0416_Grant and TE 2" xfId="243"/>
    <cellStyle name="%_Levered Beech Ridge _100709" xfId="244"/>
    <cellStyle name="%_Levered Beech Ridge _100709 2" xfId="245"/>
    <cellStyle name="%_Levered Beech Ridge _100709_BeechR Pivot Table 12.2.09" xfId="246"/>
    <cellStyle name="%_Levered Beech Ridge _100709_BeechR Pivot Table 12.2.09 2" xfId="247"/>
    <cellStyle name="%_Levered Beech Ridge _102709" xfId="248"/>
    <cellStyle name="%_Levered Beech Ridge _102709 2" xfId="249"/>
    <cellStyle name="%_Levered Beech Ridge _102709_BeechR Pivot Table 12.2.09" xfId="250"/>
    <cellStyle name="%_Levered Beech Ridge _102709_BeechR Pivot Table 12.2.09 2" xfId="251"/>
    <cellStyle name="%_Levered Beech Ridge _110209" xfId="252"/>
    <cellStyle name="%_Levered Beech Ridge _110209 2" xfId="253"/>
    <cellStyle name="%_Levered Beech Ridge _110209_BeechR Pivot Table 12.2.09" xfId="254"/>
    <cellStyle name="%_Levered Beech Ridge _110209_BeechR Pivot Table 12.2.09 2" xfId="255"/>
    <cellStyle name="%_Levered Grand Ridge Exp 07082009_LIVE" xfId="256"/>
    <cellStyle name="%_Levered Grand Ridge Exp 07082009_LIVE 2" xfId="257"/>
    <cellStyle name="%_Levered Grand Ridge Exp 07082009_LIVE_BeechR Pivot Table 12.2.09" xfId="258"/>
    <cellStyle name="%_Levered Grand Ridge Exp 07082009_LIVE_BeechR Pivot Table 12.2.09 2" xfId="259"/>
    <cellStyle name="%_Levered Grand Ridge Exp_05042009" xfId="260"/>
    <cellStyle name="%_Levered Grand Ridge Exp_05042009 2" xfId="261"/>
    <cellStyle name="%_Levered Grand Ridge Exp_05042009_BeechR Pivot Table 12.2.09" xfId="262"/>
    <cellStyle name="%_Levered Grand Ridge Exp_05042009_BeechR Pivot Table 12.2.09 2" xfId="263"/>
    <cellStyle name="%_NEW GRII_III Debt_032509 v1 (2)" xfId="264"/>
    <cellStyle name="%_NEW GRII_III Debt_032509 v1 (2) 2" xfId="265"/>
    <cellStyle name="%_NEW GRII_III Debt_032509 v1 (2)_BeechR Pivot Table 12.2.09" xfId="266"/>
    <cellStyle name="%_NEW GRII_III Debt_032509 v1 (2)_BeechR Pivot Table 12.2.09 2" xfId="267"/>
    <cellStyle name="%_NEW Levered GRII&amp;III_04092009_MCF v1" xfId="268"/>
    <cellStyle name="%_NEW Levered GRII&amp;III_04092009_MCF v1 2" xfId="269"/>
    <cellStyle name="%_NEW Levered GRII&amp;III_04092009_MCF v1_BeechR Pivot Table 12.2.09" xfId="270"/>
    <cellStyle name="%_NEW Levered GRII&amp;III_04092009_MCF v1_BeechR Pivot Table 12.2.09 2" xfId="271"/>
    <cellStyle name="%_Oceana_142MW_Vesta1.8_101909" xfId="272"/>
    <cellStyle name="%_Oceana_142MW_Vesta1.8_101909 2" xfId="273"/>
    <cellStyle name="%_Raleigh Model (78MW) 09082009_V2" xfId="274"/>
    <cellStyle name="%_Raleigh Model (78MW) 09082009_V2 2" xfId="275"/>
    <cellStyle name="%_Raleigh Model (78MW) 09082009_V2_BeechR Pivot Table 12.2.09" xfId="276"/>
    <cellStyle name="%_Raleigh Model (78MW) 09082009_V2_BeechR Pivot Table 12.2.09 2" xfId="277"/>
    <cellStyle name="%_Salton Sea Thin Film 20MW 08142009_IID Repricing V2" xfId="278"/>
    <cellStyle name="%_Salton Sea Thin Film 20MW 08142009_IID Repricing V2 2" xfId="279"/>
    <cellStyle name="%_Salton Sea Thin Film 61.1MW DC 11112009_Shortlist" xfId="280"/>
    <cellStyle name="%_Salton Sea Thin Film 61.1MW DC 11112009_Shortlist 2" xfId="281"/>
    <cellStyle name="%_Sheet1" xfId="282"/>
    <cellStyle name="%_Sheet1 2" xfId="283"/>
    <cellStyle name="%_Sweden Hills 51MW_081809_AEP bid" xfId="284"/>
    <cellStyle name="%_Sweden Hills 51MW_081809_AEP bid 2" xfId="285"/>
    <cellStyle name="%_Tri-County Wind_042409_Grant and TE_as bid" xfId="286"/>
    <cellStyle name="%_Tri-County Wind_042409_Grant and TE_as bid 2" xfId="287"/>
    <cellStyle name="%_Tri-County Wind_101309_Grant and TE_200MW_1.6XLE" xfId="288"/>
    <cellStyle name="%_Tri-County Wind_101309_Grant and TE_200MW_1.6XLE 2" xfId="289"/>
    <cellStyle name="%_Tri-County Wind_101509_Grant and TE_200MW_1.6XLE" xfId="290"/>
    <cellStyle name="%_Tri-County Wind_101509_Grant and TE_200MW_1.6XLE 2" xfId="291"/>
    <cellStyle name="%_Turkey Track Completion Reserve Acct_11 10 08" xfId="292"/>
    <cellStyle name="%_Turkey Track Completion Reserve Acct_11 10 08 2" xfId="293"/>
    <cellStyle name="%_Unlev McAdoo &amp; GR Combined 10242008-funding v8" xfId="294"/>
    <cellStyle name="%_Unlev McAdoo &amp; GR Combined 10242008-funding v8 2" xfId="295"/>
    <cellStyle name="%_Unlev McAdoo &amp; GR Combined 10242008-funding v8_BeechR Pivot Table 12.2.09" xfId="296"/>
    <cellStyle name="%_Unlev McAdoo &amp; GR Combined 10242008-funding v8_BeechR Pivot Table 12.2.09 2" xfId="297"/>
    <cellStyle name="%_Unlev McAdoo &amp; GR Combined 10242008-funding v8_Cost Segregation" xfId="298"/>
    <cellStyle name="%_Unlev McAdoo &amp; GR Combined 10242008-funding v8_Cost Segregation 2" xfId="299"/>
    <cellStyle name="%_Unlev McAdoo &amp; GR Combined 10242008-funding v8_Sheet1" xfId="300"/>
    <cellStyle name="%_Unlev McAdoo &amp; GR Combined 10242008-funding v8_Sheet1 2" xfId="301"/>
    <cellStyle name="%_Unlevered_Beech_Ridge_100_5MW_021009_optimized NCF" xfId="302"/>
    <cellStyle name="%_Unlevered_Beech_Ridge_100_5MW_021009_optimized NCF 2" xfId="303"/>
    <cellStyle name="%_Vantage Cash FLow 100609" xfId="304"/>
    <cellStyle name="%_Vantage Cash FLow 100609 2" xfId="305"/>
    <cellStyle name="%_Vantage Model_PGE 15yr PPA_062409" xfId="306"/>
    <cellStyle name="%_Vantage Model_PGE 15yr PPA_062409 2" xfId="307"/>
    <cellStyle name="%_Vantage Model_PGE 15yr PPA_073009_JAR" xfId="308"/>
    <cellStyle name="%_Vantage Model_PGE 15yr PPA_073009_JAR 2" xfId="309"/>
    <cellStyle name="%_Vantage Model_PGE 15yr PPA_100909" xfId="310"/>
    <cellStyle name="%_Vantage Model_PGE 15yr PPA_100909 2" xfId="311"/>
    <cellStyle name="%_Vento III v17i (8.9% Haircut, 60% Tax)" xfId="312"/>
    <cellStyle name="%_Vento III v22i (Haircut, 6Y CF, 76% tax)" xfId="313"/>
    <cellStyle name="%_Vento III v28g Base" xfId="314"/>
    <cellStyle name="%_Vento III v28k JPMyyy" xfId="315"/>
    <cellStyle name="%_White Oak_67.5_150MW_110409_OUR CASE" xfId="316"/>
    <cellStyle name="%_White Oak_67.5_150MW_110409_OUR CASE 2" xfId="317"/>
    <cellStyle name="%0" xfId="318"/>
    <cellStyle name="%1" xfId="319"/>
    <cellStyle name="%2" xfId="320"/>
    <cellStyle name="(" xfId="321"/>
    <cellStyle name="(S)Currency ($)" xfId="322"/>
    <cellStyle name="(S)Currency (no $)" xfId="323"/>
    <cellStyle name="(S)Multiple (no x)" xfId="324"/>
    <cellStyle name="(S)Multiple (x)" xfId="325"/>
    <cellStyle name="(S)Percent (%)" xfId="326"/>
    <cellStyle name="(S)Percent (no %)" xfId="327"/>
    <cellStyle name="******************************************" xfId="328"/>
    <cellStyle name="*MILLS" xfId="329"/>
    <cellStyle name="*MILLS 2" xfId="330"/>
    <cellStyle name="*TD" xfId="331"/>
    <cellStyle name="." xfId="332"/>
    <cellStyle name="..1" xfId="333"/>
    <cellStyle name=".0" xfId="334"/>
    <cellStyle name=".0\" xfId="335"/>
    <cellStyle name=".0_eric" xfId="336"/>
    <cellStyle name=".00" xfId="337"/>
    <cellStyle name=".000" xfId="338"/>
    <cellStyle name=".1" xfId="339"/>
    <cellStyle name=".11" xfId="340"/>
    <cellStyle name=".12" xfId="341"/>
    <cellStyle name=".2" xfId="342"/>
    <cellStyle name=".3" xfId="343"/>
    <cellStyle name=".9" xfId="344"/>
    <cellStyle name=".Comma" xfId="345"/>
    <cellStyle name=".Currency" xfId="346"/>
    <cellStyle name=".d" xfId="347"/>
    <cellStyle name=".d." xfId="348"/>
    <cellStyle name=".d1" xfId="349"/>
    <cellStyle name=".q" xfId="350"/>
    <cellStyle name=";;;" xfId="351"/>
    <cellStyle name="??" xfId="352"/>
    <cellStyle name="?? [0.00]_PRODUCT DETAIL Q1" xfId="353"/>
    <cellStyle name="?? [0]_??" xfId="354"/>
    <cellStyle name="???? [0.00]_PRODUCT DETAIL Q1" xfId="355"/>
    <cellStyle name="?????_VERA" xfId="356"/>
    <cellStyle name="????_PRODUCT DETAIL Q1" xfId="357"/>
    <cellStyle name="???[0]_~ME0858" xfId="358"/>
    <cellStyle name="???_~ME0858" xfId="359"/>
    <cellStyle name="??_(????)??????" xfId="360"/>
    <cellStyle name="\" xfId="361"/>
    <cellStyle name="\_bluebirdacdil13" xfId="362"/>
    <cellStyle name="\_ecomps7w" xfId="363"/>
    <cellStyle name="]_x000d__x000a_Zoomed=1_x000d__x000a_Row=0_x000d__x000a_Column=0_x000d__x000a_Height=0_x000d__x000a_Width=0_x000d__x000a_FontName=FoxFont_x000d__x000a_FontStyle=0_x000d__x000a_FontSize=9_x000d__x000a_PrtFontName=FoxPrin" xfId="364"/>
    <cellStyle name="]_EUARNEW5_EMF Reports - Shipments" xfId="365"/>
    <cellStyle name="]_Labour Efficiency" xfId="366"/>
    <cellStyle name="]_Labour Efficiency 2" xfId="367"/>
    <cellStyle name="_ SB Complex" xfId="368"/>
    <cellStyle name="_ SB Complex 2" xfId="369"/>
    <cellStyle name="_x0013__#1 Levered Beech Ridge_021109_Grant,Bonus,No PTCs,MACRs,Term Debt NOL" xfId="370"/>
    <cellStyle name="_x0013__#1 Levered Beech Ridge_021109_Grant,Bonus,No PTCs,MACRs,Term Debt NOL 2" xfId="371"/>
    <cellStyle name="_x0013__#1 LeveredGrand_Ridge_II-III_021009_Grant,Bonus,No PTCs,MACRs,Term Debt, NOL" xfId="372"/>
    <cellStyle name="_x0013__#1 LeveredGrand_Ridge_II-III_021009_Grant,Bonus,No PTCs,MACRs,Term Debt, NOL 2" xfId="373"/>
    <cellStyle name="_x0013__#1 LeveredGrand_Ridge_II-III_021009_Grant,Bonus,No PTCs,MACRs,Term Debt, NOL_BeechR Pivot Table 12.2.09" xfId="374"/>
    <cellStyle name="_x0013__#1 LeveredGrand_Ridge_II-III_021009_Grant,Bonus,No PTCs,MACRs,Term Debt, NOL_BeechR Pivot Table 12.2.09 2" xfId="375"/>
    <cellStyle name="_$accounting" xfId="376"/>
    <cellStyle name="_$accounting_PNC_merger_plan_divestitures_05" xfId="377"/>
    <cellStyle name="_$Rollup77" xfId="378"/>
    <cellStyle name="_$Rollup77 2" xfId="379"/>
    <cellStyle name="_$Rollup77_#1 Levered Beech Ridge_021109_Grant,Bonus,No PTCs,MACRs,Term Debt NOL" xfId="380"/>
    <cellStyle name="_$Rollup77_#1 Levered Beech Ridge_021109_Grant,Bonus,No PTCs,MACRs,Term Debt NOL 2" xfId="381"/>
    <cellStyle name="_$Rollup77_#1 LeveredGrand_Ridge_II-III_021009_Grant,Bonus,No PTCs,MACRs,Term Debt, NOL" xfId="382"/>
    <cellStyle name="_$Rollup77_#1 LeveredGrand_Ridge_II-III_021009_Grant,Bonus,No PTCs,MACRs,Term Debt, NOL 2" xfId="383"/>
    <cellStyle name="_$Rollup77_#1 LeveredGrand_Ridge_II-III_021009_Grant,Bonus,No PTCs,MACRs,Term Debt, NOL_BeechR Pivot Table 12.2.09" xfId="384"/>
    <cellStyle name="_$Rollup77_#1 LeveredGrand_Ridge_II-III_021009_Grant,Bonus,No PTCs,MACRs,Term Debt, NOL_BeechR Pivot Table 12.2.09 2" xfId="385"/>
    <cellStyle name="_$Rollup77_1.Inputs" xfId="386"/>
    <cellStyle name="_$Rollup77_2008 IWNA 7.75% 53% ERISA P50 (Invnergy)_FROM JPM" xfId="387"/>
    <cellStyle name="_$Rollup77_2008 IWNA 7.75% 53% ERISA P50 (Invnergy)_FROM JPM 2" xfId="388"/>
    <cellStyle name="_$Rollup77_2008 IWNA 7.75% 53% ERISA P50 (Invnergy)_FROM JPM_IWNA 3-Pack ECCA Sheldon Funding 01302009" xfId="389"/>
    <cellStyle name="_$Rollup77_2008 IWNA 7.75% 53% ERISA P50 (Invnergy)_FROM JPM_IWNA 3-Pack ECCA Sheldon Funding 01302009 2" xfId="390"/>
    <cellStyle name="_$Rollup77_2008 IWNA Portfolio 09262008 (JPM TE &amp; CE)__TE Assumps" xfId="391"/>
    <cellStyle name="_$Rollup77_2008 IWNA Portfolio 09262008 (JPM TE &amp; CE)__TE Assumps 2" xfId="392"/>
    <cellStyle name="_$Rollup77_2008 IWNA Portfolio 09262008 (JPM TE &amp; CE)__TE Assumps_2008 IWNA v12 7.75% 53% TaxEx P50 (Invenergy)_10242008" xfId="393"/>
    <cellStyle name="_$Rollup77_2008 IWNA Portfolio 09262008 (JPM TE &amp; CE)__TE Assumps_2008 IWNA v12 7.75% 53% TaxEx P50 (Invenergy)_10242008 2" xfId="394"/>
    <cellStyle name="_$Rollup77_2008 IWNA Portfolio 09262008 (JPM TE &amp; CE)__TE Assumps_IWNA 3-Pack ECCA Sheldon Funding 01302009" xfId="395"/>
    <cellStyle name="_$Rollup77_2008 IWNA Portfolio 09262008 (JPM TE &amp; CE)__TE Assumps_IWNA 3-Pack ECCA Sheldon Funding 01302009 2" xfId="396"/>
    <cellStyle name="_$Rollup77_2008 IWNA v12 7.75% 53% TaxEx P50 (Invenergy)_10242008" xfId="397"/>
    <cellStyle name="_$Rollup77_2008 IWNA v12 7.75% 53% TaxEx P50 (Invenergy)_10242008 2" xfId="398"/>
    <cellStyle name="_$Rollup77_2008 IWNA v12 7.75% 53% TaxEx P50 (Invenergy)_10242008_IWNA 3-Pack ECCA Sheldon Funding 01302009" xfId="399"/>
    <cellStyle name="_$Rollup77_2008 IWNA v12 7.75% 53% TaxEx P50 (Invenergy)_10242008_IWNA 3-Pack ECCA Sheldon Funding 01302009 2" xfId="400"/>
    <cellStyle name="_$Rollup77_2008 IWNA v12 7.75% 53% TaxEx P50 (Invenergy)_NO HAIRCUTS" xfId="401"/>
    <cellStyle name="_$Rollup77_2008 IWNA v12 7.75% 53% TaxEx P50 (Invenergy)_NO HAIRCUTS 2" xfId="402"/>
    <cellStyle name="_$Rollup77_2008 IWNA v12 7.75% 53% TaxEx P50 (Invenergy)_NO HAIRCUTS_IWNA 3-Pack ECCA Sheldon Funding 01302009" xfId="403"/>
    <cellStyle name="_$Rollup77_2008 IWNA v12 7.75% 53% TaxEx P50 (Invenergy)_NO HAIRCUTS_IWNA 3-Pack ECCA Sheldon Funding 01302009 2" xfId="404"/>
    <cellStyle name="_$Rollup77_Afton Thin Film PV 20 MW 08142009_SCE" xfId="405"/>
    <cellStyle name="_$Rollup77_Afton Thin Film PV 20 MW 08142009_SCE 2" xfId="406"/>
    <cellStyle name="_$Rollup77_AM 03-22-2009 - Citi Cash Grant - 1st qtr cash grant" xfId="407"/>
    <cellStyle name="_$Rollup77_Bali_Biomass_Fin_Model_082107" xfId="408"/>
    <cellStyle name="_$Rollup77_BeechR Pivot Table 12.2.09" xfId="409"/>
    <cellStyle name="_$Rollup77_BeechR Pivot Table 12.2.09 2" xfId="410"/>
    <cellStyle name="_$Rollup77_Big Otter 101209 Grant and TE 100.5MW_20mileT" xfId="411"/>
    <cellStyle name="_$Rollup77_Big Otter 101209 Grant and TE 100.5MW_20mileT 2" xfId="412"/>
    <cellStyle name="_$Rollup77_Bish Hill_$77.5_lowncf_ Bundled Price_Lenders_092909" xfId="413"/>
    <cellStyle name="_$Rollup77_Bish Hill_$77.5_lowncf_ Bundled Price_Lenders_092909 2" xfId="414"/>
    <cellStyle name="_$Rollup77_BishHilll_1.25M per WTG with $72 bundled price_200MWs_BF" xfId="415"/>
    <cellStyle name="_$Rollup77_BishHilll_1.25M per WTG with $72 bundled price_200MWs_BF 2" xfId="416"/>
    <cellStyle name="_$Rollup77_Bishop Hill_Grant_073109_200MW_Updated IDC" xfId="417"/>
    <cellStyle name="_$Rollup77_Bishop Hill_Grant_073109_200MW_Updated IDC 2" xfId="418"/>
    <cellStyle name="_$Rollup77_Bishop Hill_Grant_082409_200MW" xfId="419"/>
    <cellStyle name="_$Rollup77_Bishop Hill_Grant_082409_200MW 2" xfId="420"/>
    <cellStyle name="_$Rollup77_Buzzard Creek_250MW_PTC_010610" xfId="421"/>
    <cellStyle name="_$Rollup77_Buzzard Creek_250MW_PTC_010610 2" xfId="422"/>
    <cellStyle name="_$Rollup77_California Ridge 120109 and 200MW" xfId="423"/>
    <cellStyle name="_$Rollup77_California Ridge 120109 and 200MW 2" xfId="424"/>
    <cellStyle name="_$Rollup77_California Ridge_042909_Grant and TE_99M_as bid" xfId="425"/>
    <cellStyle name="_$Rollup77_California Ridge_042909_Grant and TE_99M_as bid 2" xfId="426"/>
    <cellStyle name="_$Rollup77_California Ridge_042909_Grant and TE_99Mw" xfId="427"/>
    <cellStyle name="_$Rollup77_California Ridge_042909_Grant and TE_99Mw 2" xfId="428"/>
    <cellStyle name="_$Rollup77_Copy of NEW Levered GRIIIII_03312009_MCF v2" xfId="429"/>
    <cellStyle name="_$Rollup77_Copy of NEW Levered GRIIIII_03312009_MCF v2 2" xfId="430"/>
    <cellStyle name="_$Rollup77_Copy of NEW Levered GRIIIII_03312009_MCF v2_BeechR Pivot Table 12.2.09" xfId="431"/>
    <cellStyle name="_$Rollup77_Copy of NEW Levered GRIIIII_03312009_MCF v2_BeechR Pivot Table 12.2.09 2" xfId="432"/>
    <cellStyle name="_$Rollup77_Copy of Vento III v27i P50 1st" xfId="433"/>
    <cellStyle name="_$Rollup77_Cost Segregation" xfId="434"/>
    <cellStyle name="_$Rollup77_Cost Segregation 2" xfId="435"/>
    <cellStyle name="_$Rollup77_G&amp;A_reports" xfId="436"/>
    <cellStyle name="_$Rollup77_GRE 03252009_tpm_tables" xfId="437"/>
    <cellStyle name="_$Rollup77_GRE 03252009_tpm_tables 2" xfId="438"/>
    <cellStyle name="_$Rollup77_GRE 03252009_tpm_tables_BeechR Pivot Table 12.2.09" xfId="439"/>
    <cellStyle name="_$Rollup77_GRE 03252009_tpm_tables_BeechR Pivot Table 12.2.09 2" xfId="440"/>
    <cellStyle name="_$Rollup77_Hardin Grant 08312009_300MW" xfId="441"/>
    <cellStyle name="_$Rollup77_Hardin Grant 08312009_300MW 2" xfId="442"/>
    <cellStyle name="_$Rollup77_Horse Lake_042309_Grant_TE" xfId="443"/>
    <cellStyle name="_$Rollup77_Horse Lake_042309_Grant_TE 2" xfId="444"/>
    <cellStyle name="_$Rollup77_Horse Lake_50MW_042209_2010 XLE WTGs_Grant Model_ DRAFT" xfId="445"/>
    <cellStyle name="_$Rollup77_Horse Lake_50MW_042209_2010 XLE WTGs_Grant Model_ DRAFT 2" xfId="446"/>
    <cellStyle name="_$Rollup77_Inputs- Project" xfId="447"/>
    <cellStyle name="_$Rollup77_Inputs- Project 2" xfId="448"/>
    <cellStyle name="_$Rollup77_Inputs-General" xfId="449"/>
    <cellStyle name="_$Rollup77_Inputs-General 2" xfId="450"/>
    <cellStyle name="_$Rollup77_Invenergy Model -- 9-5-08 base" xfId="451"/>
    <cellStyle name="_$Rollup77_Invenergy Model -- 9-5-08 base 2" xfId="452"/>
    <cellStyle name="_$Rollup77_IWNA 3-Pack ECCA Sheldon Funding 01302009" xfId="453"/>
    <cellStyle name="_$Rollup77_IWNA 3-Pack ECCA Sheldon Funding 01302009 2" xfId="454"/>
    <cellStyle name="_$Rollup77_IWNA 3-Pack ECCA Sheldon Funding 03202009" xfId="455"/>
    <cellStyle name="_$Rollup77_IWNA 3-Pack ECCA Sheldon Funding 03202009 2" xfId="456"/>
    <cellStyle name="_$Rollup77_IWNA Ptfl v2 10yr 7.25% $320 upfront 99% hedge loss P50" xfId="457"/>
    <cellStyle name="_$Rollup77_IWNA Ptfl v2 10yr 7.25% $320 upfront 99% hedge loss P50 2" xfId="458"/>
    <cellStyle name="_$Rollup77_IWNA v1 10yr 7.25% $290 upfront no bonus 42% 2009 tax realloc P50" xfId="459"/>
    <cellStyle name="_$Rollup77_IWNA v1 10yr 7.25% $290 upfront no bonus 42% 2009 tax realloc P50 2" xfId="460"/>
    <cellStyle name="_$Rollup77_IWNA v1 10yr 7.25% $290 upfront no bonus 42% 2009 tax realloc P50_2008 IWNA JPM TE Model 11032008 (ERISA Dep &amp; Full Haircuts)_275M" xfId="461"/>
    <cellStyle name="_$Rollup77_IWNA v1 10yr 7.25% $290 upfront no bonus 42% 2009 tax realloc P50_2008 IWNA JPM TE Model 11032008 (ERISA Dep &amp; Full Haircuts)_275M 2" xfId="462"/>
    <cellStyle name="_$Rollup77_IWNA v1 10yr 7.25% $290 upfront no bonus 42% 2009 tax realloc P50_2008 IWNA JPM TE Model 11032008 (ERISA Dep &amp; Full Haircuts)_275M_IWNA 3-Pack ECCA Sheldon Funding 01302009" xfId="463"/>
    <cellStyle name="_$Rollup77_IWNA v1 10yr 7.25% $290 upfront no bonus 42% 2009 tax realloc P50_2008 IWNA JPM TE Model 11032008 (ERISA Dep &amp; Full Haircuts)_275M_IWNA 3-Pack ECCA Sheldon Funding 01302009 2" xfId="464"/>
    <cellStyle name="_$Rollup77_IWNA v1 10yr 7.25% $290 upfront no bonus 42% 2009 tax realloc P50_2008 IWNA v12 7.75% 53% TaxEx P50 (Invenergy)_10242008" xfId="465"/>
    <cellStyle name="_$Rollup77_IWNA v1 10yr 7.25% $290 upfront no bonus 42% 2009 tax realloc P50_2008 IWNA v12 7.75% 53% TaxEx P50 (Invenergy)_10242008 2" xfId="466"/>
    <cellStyle name="_$Rollup77_Ledge_0416_Grant and TE" xfId="467"/>
    <cellStyle name="_$Rollup77_Ledge_0416_Grant and TE 2" xfId="468"/>
    <cellStyle name="_$Rollup77_Levered Beech Ridge _100709" xfId="469"/>
    <cellStyle name="_$Rollup77_Levered Beech Ridge _100709 2" xfId="470"/>
    <cellStyle name="_$Rollup77_Levered Beech Ridge _100709_BeechR Pivot Table 12.2.09" xfId="471"/>
    <cellStyle name="_$Rollup77_Levered Beech Ridge _100709_BeechR Pivot Table 12.2.09 2" xfId="472"/>
    <cellStyle name="_$Rollup77_Levered Beech Ridge _102709" xfId="473"/>
    <cellStyle name="_$Rollup77_Levered Beech Ridge _102709 2" xfId="474"/>
    <cellStyle name="_$Rollup77_Levered Beech Ridge _102709_BeechR Pivot Table 12.2.09" xfId="475"/>
    <cellStyle name="_$Rollup77_Levered Beech Ridge _102709_BeechR Pivot Table 12.2.09 2" xfId="476"/>
    <cellStyle name="_$Rollup77_Levered Beech Ridge _110209" xfId="477"/>
    <cellStyle name="_$Rollup77_Levered Beech Ridge _110209 2" xfId="478"/>
    <cellStyle name="_$Rollup77_Levered Beech Ridge _110209_BeechR Pivot Table 12.2.09" xfId="479"/>
    <cellStyle name="_$Rollup77_Levered Beech Ridge _110209_BeechR Pivot Table 12.2.09 2" xfId="480"/>
    <cellStyle name="_$Rollup77_Levered Grand Ridge Exp 07082009_LIVE" xfId="481"/>
    <cellStyle name="_$Rollup77_Levered Grand Ridge Exp 07082009_LIVE 2" xfId="482"/>
    <cellStyle name="_$Rollup77_Levered Grand Ridge Exp 07082009_LIVE_BeechR Pivot Table 12.2.09" xfId="483"/>
    <cellStyle name="_$Rollup77_Levered Grand Ridge Exp 07082009_LIVE_BeechR Pivot Table 12.2.09 2" xfId="484"/>
    <cellStyle name="_$Rollup77_Levered Grand Ridge Exp_05042009" xfId="485"/>
    <cellStyle name="_$Rollup77_Levered Grand Ridge Exp_05042009 2" xfId="486"/>
    <cellStyle name="_$Rollup77_Levered Grand Ridge Exp_05042009_BeechR Pivot Table 12.2.09" xfId="487"/>
    <cellStyle name="_$Rollup77_Levered Grand Ridge Exp_05042009_BeechR Pivot Table 12.2.09 2" xfId="488"/>
    <cellStyle name="_$Rollup77_NEW GRII_III Debt_032509 v1 (2)" xfId="489"/>
    <cellStyle name="_$Rollup77_NEW GRII_III Debt_032509 v1 (2) 2" xfId="490"/>
    <cellStyle name="_$Rollup77_NEW GRII_III Debt_032509 v1 (2)_BeechR Pivot Table 12.2.09" xfId="491"/>
    <cellStyle name="_$Rollup77_NEW GRII_III Debt_032509 v1 (2)_BeechR Pivot Table 12.2.09 2" xfId="492"/>
    <cellStyle name="_$Rollup77_NEW Levered GRII&amp;III_04092009_MCF v1" xfId="493"/>
    <cellStyle name="_$Rollup77_NEW Levered GRII&amp;III_04092009_MCF v1 2" xfId="494"/>
    <cellStyle name="_$Rollup77_NEW Levered GRII&amp;III_04092009_MCF v1_BeechR Pivot Table 12.2.09" xfId="495"/>
    <cellStyle name="_$Rollup77_NEW Levered GRII&amp;III_04092009_MCF v1_BeechR Pivot Table 12.2.09 2" xfId="496"/>
    <cellStyle name="_$Rollup77_Oceana_142MW_Vesta1.8_101909" xfId="497"/>
    <cellStyle name="_$Rollup77_Oceana_142MW_Vesta1.8_101909 2" xfId="498"/>
    <cellStyle name="_$Rollup77_Raleigh Model (78MW) 09082009_V2" xfId="499"/>
    <cellStyle name="_$Rollup77_Raleigh Model (78MW) 09082009_V2 2" xfId="500"/>
    <cellStyle name="_$Rollup77_Raleigh Model (78MW) 09082009_V2_BeechR Pivot Table 12.2.09" xfId="501"/>
    <cellStyle name="_$Rollup77_Raleigh Model (78MW) 09082009_V2_BeechR Pivot Table 12.2.09 2" xfId="502"/>
    <cellStyle name="_$Rollup77_Salton Sea Thin Film 20MW 08142009_IID Repricing V2" xfId="503"/>
    <cellStyle name="_$Rollup77_Salton Sea Thin Film 20MW 08142009_IID Repricing V2 2" xfId="504"/>
    <cellStyle name="_$Rollup77_Salton Sea Thin Film 61.1MW DC 11112009_Shortlist" xfId="505"/>
    <cellStyle name="_$Rollup77_Salton Sea Thin Film 61.1MW DC 11112009_Shortlist 2" xfId="506"/>
    <cellStyle name="_$Rollup77_Sheet1" xfId="507"/>
    <cellStyle name="_$Rollup77_Sheet1 2" xfId="508"/>
    <cellStyle name="_$Rollup77_Sweden Hills 51MW_081809_AEP bid" xfId="509"/>
    <cellStyle name="_$Rollup77_Sweden Hills 51MW_081809_AEP bid 2" xfId="510"/>
    <cellStyle name="_$Rollup77_Tri-County Wind_042409_Grant and TE_as bid" xfId="511"/>
    <cellStyle name="_$Rollup77_Tri-County Wind_042409_Grant and TE_as bid 2" xfId="512"/>
    <cellStyle name="_$Rollup77_Tri-County Wind_101309_Grant and TE_200MW_1.6XLE" xfId="513"/>
    <cellStyle name="_$Rollup77_Tri-County Wind_101309_Grant and TE_200MW_1.6XLE 2" xfId="514"/>
    <cellStyle name="_$Rollup77_Tri-County Wind_101509_Grant and TE_200MW_1.6XLE" xfId="515"/>
    <cellStyle name="_$Rollup77_Tri-County Wind_101509_Grant and TE_200MW_1.6XLE 2" xfId="516"/>
    <cellStyle name="_$Rollup77_Turkey Track Completion Reserve Acct_11 10 08" xfId="517"/>
    <cellStyle name="_$Rollup77_Turkey Track Completion Reserve Acct_11 10 08 2" xfId="518"/>
    <cellStyle name="_$Rollup77_Unlev McAdoo &amp; GR Combined 10242008-funding v8" xfId="519"/>
    <cellStyle name="_$Rollup77_Unlev McAdoo &amp; GR Combined 10242008-funding v8 2" xfId="520"/>
    <cellStyle name="_$Rollup77_Unlev McAdoo &amp; GR Combined 10242008-funding v8_BeechR Pivot Table 12.2.09" xfId="521"/>
    <cellStyle name="_$Rollup77_Unlev McAdoo &amp; GR Combined 10242008-funding v8_BeechR Pivot Table 12.2.09 2" xfId="522"/>
    <cellStyle name="_$Rollup77_Unlev McAdoo &amp; GR Combined 10242008-funding v8_Cost Segregation" xfId="523"/>
    <cellStyle name="_$Rollup77_Unlev McAdoo &amp; GR Combined 10242008-funding v8_Cost Segregation 2" xfId="524"/>
    <cellStyle name="_$Rollup77_Unlev McAdoo &amp; GR Combined 10242008-funding v8_Sheet1" xfId="525"/>
    <cellStyle name="_$Rollup77_Unlev McAdoo &amp; GR Combined 10242008-funding v8_Sheet1 2" xfId="526"/>
    <cellStyle name="_$Rollup77_Unlevered_Beech_Ridge_100_5MW_021009_optimized NCF" xfId="527"/>
    <cellStyle name="_$Rollup77_Unlevered_Beech_Ridge_100_5MW_021009_optimized NCF 2" xfId="528"/>
    <cellStyle name="_$Rollup77_Vantage Cash FLow 100609" xfId="529"/>
    <cellStyle name="_$Rollup77_Vantage Cash FLow 100609 2" xfId="530"/>
    <cellStyle name="_$Rollup77_Vantage Model_PGE 15yr PPA_062409" xfId="531"/>
    <cellStyle name="_$Rollup77_Vantage Model_PGE 15yr PPA_062409 2" xfId="532"/>
    <cellStyle name="_$Rollup77_Vantage Model_PGE 15yr PPA_073009_JAR" xfId="533"/>
    <cellStyle name="_$Rollup77_Vantage Model_PGE 15yr PPA_073009_JAR 2" xfId="534"/>
    <cellStyle name="_$Rollup77_Vantage Model_PGE 15yr PPA_100909" xfId="535"/>
    <cellStyle name="_$Rollup77_Vantage Model_PGE 15yr PPA_100909 2" xfId="536"/>
    <cellStyle name="_$Rollup77_Vento III v17i (8.9% Haircut, 60% Tax)" xfId="537"/>
    <cellStyle name="_$Rollup77_Vento III v22i (Haircut, 6Y CF, 76% tax)" xfId="538"/>
    <cellStyle name="_$Rollup77_Vento III v28g Base" xfId="539"/>
    <cellStyle name="_$Rollup77_Vento III v28k JPMyyy" xfId="540"/>
    <cellStyle name="_$Rollup77_White Oak_67.5_150MW_110409_OUR CASE" xfId="541"/>
    <cellStyle name="_$Rollup77_White Oak_67.5_150MW_110409_OUR CASE 2" xfId="542"/>
    <cellStyle name="_%(SignOnly)" xfId="543"/>
    <cellStyle name="_%(SignOnly) 2" xfId="544"/>
    <cellStyle name="_%(SignOnly)_01 model" xfId="545"/>
    <cellStyle name="_%(SignOnly)_01 model 2" xfId="546"/>
    <cellStyle name="_%(SignOnly)_02 Potential Partner Ability to Pay Analysis2" xfId="547"/>
    <cellStyle name="_%(SignOnly)_12 Merger Plans" xfId="548"/>
    <cellStyle name="_%(SignOnly)_12 Merger Plans 2" xfId="549"/>
    <cellStyle name="_%(SignOnly)_AVP - prev. 06 financials" xfId="550"/>
    <cellStyle name="_%(SignOnly)_AVP - prev. 06 financials 2" xfId="551"/>
    <cellStyle name="_%(SignOnly)_bank_csc_Q2_2001_c1" xfId="552"/>
    <cellStyle name="_%(SignOnly)_bank_csc_Q2_2001_c1 2" xfId="553"/>
    <cellStyle name="_%(SignOnly)_C-B-E" xfId="554"/>
    <cellStyle name="_%(SignOnly)_FigTech Merger Model_02" xfId="555"/>
    <cellStyle name="_%(SignOnly)_FigTech Merger Model_02 2" xfId="556"/>
    <cellStyle name="_%(SignOnly)_Football Field" xfId="557"/>
    <cellStyle name="_%(SignOnly)_Football Field 2" xfId="558"/>
    <cellStyle name="_%(SignOnly)_I" xfId="559"/>
    <cellStyle name="_%(SignOnly)_PNC_merger_plan_divestitures_05" xfId="560"/>
    <cellStyle name="_%(SignOnly)_Portfolio Inputs" xfId="561"/>
    <cellStyle name="_%(SignOnly)_Summary Valuation Analysis" xfId="562"/>
    <cellStyle name="_%(SignOnly)_Summary Valuation Analysis 2" xfId="563"/>
    <cellStyle name="_%(SignOnly)_Synergies" xfId="564"/>
    <cellStyle name="_%(SignOnly)_Synergies 2" xfId="565"/>
    <cellStyle name="_%(SignSpaceOnly)" xfId="566"/>
    <cellStyle name="_%(SignSpaceOnly) 2" xfId="567"/>
    <cellStyle name="_%(SignSpaceOnly)_01 model" xfId="568"/>
    <cellStyle name="_%(SignSpaceOnly)_01 model 2" xfId="569"/>
    <cellStyle name="_%(SignSpaceOnly)_02 Potential Partner Ability to Pay Analysis2" xfId="570"/>
    <cellStyle name="_%(SignSpaceOnly)_12 Merger Plans" xfId="571"/>
    <cellStyle name="_%(SignSpaceOnly)_12 Merger Plans 2" xfId="572"/>
    <cellStyle name="_%(SignSpaceOnly)_AVP - prev. 06 financials" xfId="573"/>
    <cellStyle name="_%(SignSpaceOnly)_AVP - prev. 06 financials 2" xfId="574"/>
    <cellStyle name="_%(SignSpaceOnly)_bank_csc_Q2_2001_c1" xfId="575"/>
    <cellStyle name="_%(SignSpaceOnly)_bank_csc_Q2_2001_c1 2" xfId="576"/>
    <cellStyle name="_%(SignSpaceOnly)_FigTech Merger Model_02" xfId="577"/>
    <cellStyle name="_%(SignSpaceOnly)_FigTech Merger Model_02 2" xfId="578"/>
    <cellStyle name="_%(SignSpaceOnly)_Football Field" xfId="579"/>
    <cellStyle name="_%(SignSpaceOnly)_Football Field 2" xfId="580"/>
    <cellStyle name="_%(SignSpaceOnly)_PNC_merger_plan_divestitures_05" xfId="581"/>
    <cellStyle name="_%(SignSpaceOnly)_Portfolio Inputs" xfId="582"/>
    <cellStyle name="_%(SignSpaceOnly)_Summary Valuation Analysis" xfId="583"/>
    <cellStyle name="_%(SignSpaceOnly)_Summary Valuation Analysis 2" xfId="584"/>
    <cellStyle name="_%(SignSpaceOnly)_Synergies" xfId="585"/>
    <cellStyle name="_%(SignSpaceOnly)_Synergies 2" xfId="586"/>
    <cellStyle name="__ [0]___" xfId="587"/>
    <cellStyle name="__ [0]___ 2" xfId="588"/>
    <cellStyle name="__ [0]___ 2 2" xfId="589"/>
    <cellStyle name="__ [0]___ 2 2 2" xfId="590"/>
    <cellStyle name="__ [0]___ 2 3" xfId="591"/>
    <cellStyle name="__ [0]___ 2 3 2" xfId="592"/>
    <cellStyle name="__ [0]___ 2 4" xfId="593"/>
    <cellStyle name="__ [0]___ 2 4 2" xfId="594"/>
    <cellStyle name="__ [0]___ 2 5" xfId="595"/>
    <cellStyle name="__ [0]___ 2 5 2" xfId="596"/>
    <cellStyle name="__ [0]___ 2 6" xfId="597"/>
    <cellStyle name="__ [0]___ 3" xfId="598"/>
    <cellStyle name="__ [0]___ 3 2" xfId="599"/>
    <cellStyle name="__ [0]___ 3 2 2" xfId="600"/>
    <cellStyle name="__ [0]___ 3 3" xfId="601"/>
    <cellStyle name="__ [0]___ 3 3 2" xfId="602"/>
    <cellStyle name="__ [0]___ 3 4" xfId="603"/>
    <cellStyle name="__ [0]___ 3 4 2" xfId="604"/>
    <cellStyle name="__ [0]___ 3 5" xfId="605"/>
    <cellStyle name="__ [0]___ 3 5 2" xfId="606"/>
    <cellStyle name="__ [0]___ 3 6" xfId="607"/>
    <cellStyle name="__ [0]___ 4" xfId="608"/>
    <cellStyle name="__ [0]____" xfId="609"/>
    <cellStyle name="__ [0]____ 2" xfId="610"/>
    <cellStyle name="__ [0]____ 2 2" xfId="611"/>
    <cellStyle name="__ [0]____ 2 2 2" xfId="612"/>
    <cellStyle name="__ [0]____ 2 3" xfId="613"/>
    <cellStyle name="__ [0]____ 2 3 2" xfId="614"/>
    <cellStyle name="__ [0]____ 2 4" xfId="615"/>
    <cellStyle name="__ [0]____ 2 4 2" xfId="616"/>
    <cellStyle name="__ [0]____ 2 5" xfId="617"/>
    <cellStyle name="__ [0]____ 2 5 2" xfId="618"/>
    <cellStyle name="__ [0]____ 2 6" xfId="619"/>
    <cellStyle name="__ [0]____ 3" xfId="620"/>
    <cellStyle name="__ [0]____ 3 2" xfId="621"/>
    <cellStyle name="__ [0]____ 3 2 2" xfId="622"/>
    <cellStyle name="__ [0]____ 3 3" xfId="623"/>
    <cellStyle name="__ [0]____ 3 3 2" xfId="624"/>
    <cellStyle name="__ [0]____ 3 4" xfId="625"/>
    <cellStyle name="__ [0]____ 3 4 2" xfId="626"/>
    <cellStyle name="__ [0]____ 3 5" xfId="627"/>
    <cellStyle name="__ [0]____ 3 5 2" xfId="628"/>
    <cellStyle name="__ [0]____ 3 6" xfId="629"/>
    <cellStyle name="__ [0]____ 4" xfId="630"/>
    <cellStyle name="__ [0]______" xfId="631"/>
    <cellStyle name="__ [0]______ 2" xfId="632"/>
    <cellStyle name="__ [0]______ 2 2" xfId="633"/>
    <cellStyle name="__ [0]______ 2 2 2" xfId="634"/>
    <cellStyle name="__ [0]______ 2 3" xfId="635"/>
    <cellStyle name="__ [0]______ 2 3 2" xfId="636"/>
    <cellStyle name="__ [0]______ 2 4" xfId="637"/>
    <cellStyle name="__ [0]______ 2 4 2" xfId="638"/>
    <cellStyle name="__ [0]______ 2 5" xfId="639"/>
    <cellStyle name="__ [0]______ 2 5 2" xfId="640"/>
    <cellStyle name="__ [0]______ 2 6" xfId="641"/>
    <cellStyle name="__ [0]______ 3" xfId="642"/>
    <cellStyle name="__ [0]______ 3 2" xfId="643"/>
    <cellStyle name="__ [0]______ 3 2 2" xfId="644"/>
    <cellStyle name="__ [0]______ 3 3" xfId="645"/>
    <cellStyle name="__ [0]______ 3 3 2" xfId="646"/>
    <cellStyle name="__ [0]______ 3 4" xfId="647"/>
    <cellStyle name="__ [0]______ 3 4 2" xfId="648"/>
    <cellStyle name="__ [0]______ 3 5" xfId="649"/>
    <cellStyle name="__ [0]______ 3 5 2" xfId="650"/>
    <cellStyle name="__ [0]______ 3 6" xfId="651"/>
    <cellStyle name="__ [0]______ 4" xfId="652"/>
    <cellStyle name="__ [0]__________" xfId="653"/>
    <cellStyle name="__ [0]__________ 2" xfId="654"/>
    <cellStyle name="__ [0]__________ 2 2" xfId="655"/>
    <cellStyle name="__ [0]__________ 2 2 2" xfId="656"/>
    <cellStyle name="__ [0]__________ 2 3" xfId="657"/>
    <cellStyle name="__ [0]__________ 2 3 2" xfId="658"/>
    <cellStyle name="__ [0]__________ 2 4" xfId="659"/>
    <cellStyle name="__ [0]__________ 2 4 2" xfId="660"/>
    <cellStyle name="__ [0]__________ 2 5" xfId="661"/>
    <cellStyle name="__ [0]__________ 2 5 2" xfId="662"/>
    <cellStyle name="__ [0]__________ 2 6" xfId="663"/>
    <cellStyle name="__ [0]__________ 3" xfId="664"/>
    <cellStyle name="__ [0]__________ 3 2" xfId="665"/>
    <cellStyle name="__ [0]__________ 3 2 2" xfId="666"/>
    <cellStyle name="__ [0]__________ 3 3" xfId="667"/>
    <cellStyle name="__ [0]__________ 3 3 2" xfId="668"/>
    <cellStyle name="__ [0]__________ 3 4" xfId="669"/>
    <cellStyle name="__ [0]__________ 3 4 2" xfId="670"/>
    <cellStyle name="__ [0]__________ 3 5" xfId="671"/>
    <cellStyle name="__ [0]__________ 3 5 2" xfId="672"/>
    <cellStyle name="__ [0]__________ 3 6" xfId="673"/>
    <cellStyle name="__ [0]__________ 4" xfId="674"/>
    <cellStyle name="__ [0]___________CHECK - White Creek Final Closing Model_2007 11 16 vequity method FINAL" xfId="675"/>
    <cellStyle name="__ [0]___________CHECK - White Creek Final Closing Model_2007 11 16 vequity method FINAL 2" xfId="676"/>
    <cellStyle name="__ [0]___________CHECK - White Creek Final Closing Model_2007 11 16 vequity method FINAL 2 2" xfId="677"/>
    <cellStyle name="__ [0]___________CHECK - White Creek Final Closing Model_2007 11 16 vequity method FINAL 3" xfId="678"/>
    <cellStyle name="__ [0]___________ClearSky_AEP_Min_04.04.02_Bank" xfId="679"/>
    <cellStyle name="__ [0]___________ClearSky_AEP_Min_04.04.02_Bank 2" xfId="680"/>
    <cellStyle name="__ [0]___________ClearSky_AEP_Min_04.04.02_Bank 2 2" xfId="681"/>
    <cellStyle name="__ [0]___________ClearSky_AEP_Min_04.04.02_Bank 3" xfId="682"/>
    <cellStyle name="__ [0]___________ClearSky_AEP_Min_04.04.02_Bank 3 2" xfId="683"/>
    <cellStyle name="__ [0]___________ClearSky_AEP_Min_04.04.02_Bank 4" xfId="684"/>
    <cellStyle name="__ [0]___________ClearSky_AEP_Min_04.04.02_Bank 4 2" xfId="685"/>
    <cellStyle name="__ [0]___________ClearSky_AEP_Min_04.04.02_Bank 5" xfId="686"/>
    <cellStyle name="__ [0]___________ClearSky_AEP_Min_04.04.02_Bank 5 2" xfId="687"/>
    <cellStyle name="__ [0]___________ClearSky_AEP_Min_04.04.02_Bank 6" xfId="688"/>
    <cellStyle name="__ [0]___________Clearsky_internal_050301" xfId="689"/>
    <cellStyle name="__ [0]___________Clearsky_internal_050301 2" xfId="690"/>
    <cellStyle name="__ [0]___________Clearsky_internal_050301 2 2" xfId="691"/>
    <cellStyle name="__ [0]___________Clearsky_internal_050301 3" xfId="692"/>
    <cellStyle name="__ [0]___________Clearsky_internal_050301 3 2" xfId="693"/>
    <cellStyle name="__ [0]___________Clearsky_internal_050301 4" xfId="694"/>
    <cellStyle name="__ [0]___________Clearsky_internal_050301 4 2" xfId="695"/>
    <cellStyle name="__ [0]___________Clearsky_internal_050301 5" xfId="696"/>
    <cellStyle name="__ [0]___________Clearsky_internal_050301 5 2" xfId="697"/>
    <cellStyle name="__ [0]___________Clearsky_internal_050301 6" xfId="698"/>
    <cellStyle name="__ [0]___________Clearsky_internal_050301_1" xfId="699"/>
    <cellStyle name="__ [0]___________Clearsky_internal_050301_1 2" xfId="700"/>
    <cellStyle name="__ [0]___________Clearsky_internal_050301_1 2 2" xfId="701"/>
    <cellStyle name="__ [0]___________Clearsky_internal_050301_1 3" xfId="702"/>
    <cellStyle name="__ [0]___________Clearsky_internal_050301_1 3 2" xfId="703"/>
    <cellStyle name="__ [0]___________Clearsky_internal_050301_1 4" xfId="704"/>
    <cellStyle name="__ [0]___________Clearsky_internal_050301_1 4 2" xfId="705"/>
    <cellStyle name="__ [0]___________Clearsky_internal_050301_1 5" xfId="706"/>
    <cellStyle name="__ [0]___________Clearsky_internal_050301_1 5 2" xfId="707"/>
    <cellStyle name="__ [0]___________Clearsky_internal_050301_1 6" xfId="708"/>
    <cellStyle name="__ [0]___________Clearsky_internal_070201" xfId="709"/>
    <cellStyle name="__ [0]___________Clearsky_internal_070201 2" xfId="710"/>
    <cellStyle name="__ [0]___________Clearsky_internal_070201 2 2" xfId="711"/>
    <cellStyle name="__ [0]___________Clearsky_internal_070201 3" xfId="712"/>
    <cellStyle name="__ [0]___________Clearsky_internal_070201 3 2" xfId="713"/>
    <cellStyle name="__ [0]___________Clearsky_internal_070201 4" xfId="714"/>
    <cellStyle name="__ [0]___________Clearsky_internal_070201 4 2" xfId="715"/>
    <cellStyle name="__ [0]___________Clearsky_internal_070201 5" xfId="716"/>
    <cellStyle name="__ [0]___________Clearsky_internal_070201 5 2" xfId="717"/>
    <cellStyle name="__ [0]___________Clearsky_internal_070201 6" xfId="718"/>
    <cellStyle name="__ [0]___________Clearsky_internal_070201.xls Chart 2" xfId="719"/>
    <cellStyle name="__ [0]___________Clearsky_internal_070201.xls Chart 2 2" xfId="720"/>
    <cellStyle name="__ [0]___________Clearsky_internal_070201.xls Chart 2 2 2" xfId="721"/>
    <cellStyle name="__ [0]___________Clearsky_internal_070201.xls Chart 2 3" xfId="722"/>
    <cellStyle name="__ [0]___________Clearsky_internal_070201.xls Chart 2 3 2" xfId="723"/>
    <cellStyle name="__ [0]___________Clearsky_internal_070201.xls Chart 2 4" xfId="724"/>
    <cellStyle name="__ [0]___________Clearsky_internal_070201.xls Chart 2 4 2" xfId="725"/>
    <cellStyle name="__ [0]___________Clearsky_internal_070201.xls Chart 2 5" xfId="726"/>
    <cellStyle name="__ [0]___________Clearsky_internal_070201.xls Chart 2 5 2" xfId="727"/>
    <cellStyle name="__ [0]___________Clearsky_internal_070201.xls Chart 2 6" xfId="728"/>
    <cellStyle name="__ [0]___________Clearsky_internal_070201_1" xfId="729"/>
    <cellStyle name="__ [0]___________Clearsky_internal_070201_1 2" xfId="730"/>
    <cellStyle name="__ [0]___________Clearsky_internal_070201_1 2 2" xfId="731"/>
    <cellStyle name="__ [0]___________Clearsky_internal_070201_1 3" xfId="732"/>
    <cellStyle name="__ [0]___________Clearsky_internal_070201_1 3 2" xfId="733"/>
    <cellStyle name="__ [0]___________Clearsky_internal_070201_1 4" xfId="734"/>
    <cellStyle name="__ [0]___________Clearsky_internal_070201_1 4 2" xfId="735"/>
    <cellStyle name="__ [0]___________Clearsky_internal_070201_1 5" xfId="736"/>
    <cellStyle name="__ [0]___________Clearsky_internal_070201_1 5 2" xfId="737"/>
    <cellStyle name="__ [0]___________Clearsky_internal_070201_1 6" xfId="738"/>
    <cellStyle name="__ [0]___________Clearsky_internal_070201_Clearsky_internal_070201" xfId="739"/>
    <cellStyle name="__ [0]___________Clearsky_internal_070201_Clearsky_internal_070201 2" xfId="740"/>
    <cellStyle name="__ [0]___________Clearsky_internal_070201_Clearsky_internal_070201 2 2" xfId="741"/>
    <cellStyle name="__ [0]___________Clearsky_internal_070201_Clearsky_internal_070201 3" xfId="742"/>
    <cellStyle name="__ [0]___________Clearsky_internal_070201_Clearsky_internal_070201 3 2" xfId="743"/>
    <cellStyle name="__ [0]___________Clearsky_internal_070201_Clearsky_internal_070201 4" xfId="744"/>
    <cellStyle name="__ [0]___________Clearsky_internal_070201_Clearsky_internal_070201 4 2" xfId="745"/>
    <cellStyle name="__ [0]___________Clearsky_internal_070201_Clearsky_internal_070201 5" xfId="746"/>
    <cellStyle name="__ [0]___________Clearsky_internal_070201_Clearsky_internal_070201 5 2" xfId="747"/>
    <cellStyle name="__ [0]___________Clearsky_internal_070201_Clearsky_internal_070201 6" xfId="748"/>
    <cellStyle name="__ [0]___________Clearsky_internal_070201_Clearsky_Outside_070201.xls Chart 2" xfId="749"/>
    <cellStyle name="__ [0]___________Clearsky_internal_070201_Clearsky_Outside_070201.xls Chart 2 2" xfId="750"/>
    <cellStyle name="__ [0]___________Clearsky_internal_070201_Clearsky_Outside_070201.xls Chart 2 2 2" xfId="751"/>
    <cellStyle name="__ [0]___________Clearsky_internal_070201_Clearsky_Outside_070201.xls Chart 2 3" xfId="752"/>
    <cellStyle name="__ [0]___________Clearsky_internal_070201_Clearsky_Outside_070201.xls Chart 2 3 2" xfId="753"/>
    <cellStyle name="__ [0]___________Clearsky_internal_070201_Clearsky_Outside_070201.xls Chart 2 4" xfId="754"/>
    <cellStyle name="__ [0]___________Clearsky_internal_070201_Clearsky_Outside_070201.xls Chart 2 4 2" xfId="755"/>
    <cellStyle name="__ [0]___________Clearsky_internal_070201_Clearsky_Outside_070201.xls Chart 2 5" xfId="756"/>
    <cellStyle name="__ [0]___________Clearsky_internal_070201_Clearsky_Outside_070201.xls Chart 2 5 2" xfId="757"/>
    <cellStyle name="__ [0]___________Clearsky_internal_070201_Clearsky_Outside_070201.xls Chart 2 6" xfId="758"/>
    <cellStyle name="__ [0]___________Clearsky_Outside_070201.xls Chart 2" xfId="759"/>
    <cellStyle name="__ [0]___________Clearsky_Outside_070201.xls Chart 2 2" xfId="760"/>
    <cellStyle name="__ [0]___________Clearsky_Outside_070201.xls Chart 2 2 2" xfId="761"/>
    <cellStyle name="__ [0]___________Clearsky_Outside_070201.xls Chart 2 3" xfId="762"/>
    <cellStyle name="__ [0]___________Clearsky_Outside_070201.xls Chart 2 3 2" xfId="763"/>
    <cellStyle name="__ [0]___________Clearsky_Outside_070201.xls Chart 2 4" xfId="764"/>
    <cellStyle name="__ [0]___________Clearsky_Outside_070201.xls Chart 2 4 2" xfId="765"/>
    <cellStyle name="__ [0]___________Clearsky_Outside_070201.xls Chart 2 5" xfId="766"/>
    <cellStyle name="__ [0]___________Clearsky_Outside_070201.xls Chart 2 5 2" xfId="767"/>
    <cellStyle name="__ [0]___________Clearsky_Outside_070201.xls Chart 2 6" xfId="768"/>
    <cellStyle name="__ [0]___________Cost Segregation" xfId="769"/>
    <cellStyle name="__ [0]___________Cost Segregation 2" xfId="770"/>
    <cellStyle name="__ [0]___________EWC 43.5MW8oMtresc 3_25_021" xfId="771"/>
    <cellStyle name="__ [0]___________EWC 43.5MW8oMtresc 3_25_021 2" xfId="772"/>
    <cellStyle name="__ [0]___________EWC 43.5MW8oMtresc 3_25_021 2 2" xfId="773"/>
    <cellStyle name="__ [0]___________EWC 43.5MW8oMtresc 3_25_021 2 2 2" xfId="774"/>
    <cellStyle name="__ [0]___________EWC 43.5MW8oMtresc 3_25_021 2 3" xfId="775"/>
    <cellStyle name="__ [0]___________EWC 43.5MW8oMtresc 3_25_021 2 3 2" xfId="776"/>
    <cellStyle name="__ [0]___________EWC 43.5MW8oMtresc 3_25_021 2 4" xfId="777"/>
    <cellStyle name="__ [0]___________EWC 43.5MW8oMtresc 3_25_021 2 4 2" xfId="778"/>
    <cellStyle name="__ [0]___________EWC 43.5MW8oMtresc 3_25_021 2 5" xfId="779"/>
    <cellStyle name="__ [0]___________EWC 43.5MW8oMtresc 3_25_021 2 5 2" xfId="780"/>
    <cellStyle name="__ [0]___________EWC 43.5MW8oMtresc 3_25_021 2 6" xfId="781"/>
    <cellStyle name="__ [0]___________EWC 43.5MW8oMtresc 3_25_021 3" xfId="782"/>
    <cellStyle name="__ [0]___________EWC 43.5MW8oMtresc 3_25_021 3 2" xfId="783"/>
    <cellStyle name="__ [0]___________EWC 43.5MW8oMtresc 3_25_021 3 2 2" xfId="784"/>
    <cellStyle name="__ [0]___________EWC 43.5MW8oMtresc 3_25_021 3 3" xfId="785"/>
    <cellStyle name="__ [0]___________EWC 43.5MW8oMtresc 3_25_021 3 3 2" xfId="786"/>
    <cellStyle name="__ [0]___________EWC 43.5MW8oMtresc 3_25_021 3 4" xfId="787"/>
    <cellStyle name="__ [0]___________EWC 43.5MW8oMtresc 3_25_021 3 4 2" xfId="788"/>
    <cellStyle name="__ [0]___________EWC 43.5MW8oMtresc 3_25_021 3 5" xfId="789"/>
    <cellStyle name="__ [0]___________EWC 43.5MW8oMtresc 3_25_021 3 5 2" xfId="790"/>
    <cellStyle name="__ [0]___________EWC 43.5MW8oMtresc 3_25_021 3 6" xfId="791"/>
    <cellStyle name="__ [0]___________EWC 43.5MW8oMtresc 3_25_021 4" xfId="792"/>
    <cellStyle name="__ [0]___________EWC 43.5MW8oMtresc 3_25_021_CHECK - White Creek Final Closing Model_2007 11 16 vequity method FINAL" xfId="793"/>
    <cellStyle name="__ [0]___________EWC 43.5MW8oMtresc 3_25_021_CHECK - White Creek Final Closing Model_2007 11 16 vequity method FINAL 2" xfId="794"/>
    <cellStyle name="__ [0]___________EWC 43.5MW8oMtresc 3_25_021_CHECK - White Creek Final Closing Model_2007 11 16 vequity method FINAL 2 2" xfId="795"/>
    <cellStyle name="__ [0]___________EWC 43.5MW8oMtresc 3_25_021_CHECK - White Creek Final Closing Model_2007 11 16 vequity method FINAL 3" xfId="796"/>
    <cellStyle name="__ [0]___________EWC 43.5MW8oMtresc 3_25_021_Cost Segregation" xfId="797"/>
    <cellStyle name="__ [0]___________EWC 43.5MW8oMtresc 3_25_021_Cost Segregation 2" xfId="798"/>
    <cellStyle name="__ [0]___________EWC 43.5MW8oMtresc 3_25_021_Horizon round 1 model vFINAL" xfId="799"/>
    <cellStyle name="__ [0]___________EWC 43.5MW8oMtresc 3_25_021_Horizon round 1 model vFINAL 2" xfId="800"/>
    <cellStyle name="__ [0]___________EWC 43.5MW8oMtresc 3_25_021_Horizon round 1 model vFINAL 2 2" xfId="801"/>
    <cellStyle name="__ [0]___________EWC 43.5MW8oMtresc 3_25_021_Horizon round 1 model vFINAL 3" xfId="802"/>
    <cellStyle name="__ [0]___________EWC 43.5MW8oMtresc 3_25_021_Horizon round 1 model vFINAL 3 2" xfId="803"/>
    <cellStyle name="__ [0]___________EWC 43.5MW8oMtresc 3_25_021_Horizon round 1 model vFINAL 4" xfId="804"/>
    <cellStyle name="__ [0]___________EWC 43.5MW8oMtresc 3_25_021_Horizon round 1 model vFINAL_1" xfId="805"/>
    <cellStyle name="__ [0]___________EWC 43.5MW8oMtresc 3_25_021_Horizon round 1 model vFINAL_1 2" xfId="806"/>
    <cellStyle name="__ [0]___________EWC 43.5MW8oMtresc 3_25_021_Horizon round 1 model vFINAL_1 2 2" xfId="807"/>
    <cellStyle name="__ [0]___________EWC 43.5MW8oMtresc 3_25_021_Horizon round 1 model vFINAL_1 3" xfId="808"/>
    <cellStyle name="__ [0]___________EWC 43.5MW8oMtresc 3_25_021_Horizon round 1 model vFINAL_1 3 2" xfId="809"/>
    <cellStyle name="__ [0]___________EWC 43.5MW8oMtresc 3_25_021_Horizon round 1 model vFINAL_1 4" xfId="810"/>
    <cellStyle name="__ [0]___________EWC 43.5MW8oMtresc 3_25_021_Horizon round 1 model vFINAL_1_Project Farwest III Model 03-20-07 v135" xfId="811"/>
    <cellStyle name="__ [0]___________EWC 43.5MW8oMtresc 3_25_021_Horizon round 1 model vFINAL_1_Project Farwest III Model 03-20-07 v135 2" xfId="812"/>
    <cellStyle name="__ [0]___________EWC 43.5MW8oMtresc 3_25_021_Horizon round 1 model vFINAL_1_Project Farwest III Model 03-20-07 v135 2 2" xfId="813"/>
    <cellStyle name="__ [0]___________EWC 43.5MW8oMtresc 3_25_021_Horizon round 1 model vFINAL_1_Project Farwest III Model 03-20-07 v135 3" xfId="814"/>
    <cellStyle name="__ [0]___________EWC 43.5MW8oMtresc 3_25_021_Horizon round 1 model vFINAL_1_Project Farwest III Model 03-20-07 v135 3 2" xfId="815"/>
    <cellStyle name="__ [0]___________EWC 43.5MW8oMtresc 3_25_021_Horizon round 1 model vFINAL_1_Project Farwest III Model 03-20-07 v135 4" xfId="816"/>
    <cellStyle name="__ [0]___________EWC 43.5MW8oMtresc 3_25_021_Horizon round 1 model vFINAL_1_Project Farwest III Model 03-20-07 v135_UPC G&amp;A (5-3-07)" xfId="817"/>
    <cellStyle name="__ [0]___________EWC 43.5MW8oMtresc 3_25_021_Horizon round 1 model vFINAL_1_Project Farwest III Model 03-20-07 v135_UPC G&amp;A (5-3-07) 2" xfId="818"/>
    <cellStyle name="__ [0]___________EWC 43.5MW8oMtresc 3_25_021_Horizon round 1 model vFINAL_1_Project Farwest III Model 03-20-07 v135_UPC G&amp;A (5-3-07) 2 2" xfId="819"/>
    <cellStyle name="__ [0]___________EWC 43.5MW8oMtresc 3_25_021_Horizon round 1 model vFINAL_1_Project Farwest III Model 03-20-07 v135_UPC G&amp;A (5-3-07) 3" xfId="820"/>
    <cellStyle name="__ [0]___________EWC 43.5MW8oMtresc 3_25_021_Horizon round 1 model vFINAL_1_Project Farwest III Model 03-20-07 v135_UPC G&amp;A (5-3-07) 3 2" xfId="821"/>
    <cellStyle name="__ [0]___________EWC 43.5MW8oMtresc 3_25_021_Horizon round 1 model vFINAL_1_Project Farwest III Model 03-20-07 v135_UPC G&amp;A (5-3-07) 4" xfId="822"/>
    <cellStyle name="__ [0]___________EWC 43.5MW8oMtresc 3_25_021_Horizon round 1 model vFINAL_1_Project Makani Model 04-11-07 v6" xfId="823"/>
    <cellStyle name="__ [0]___________EWC 43.5MW8oMtresc 3_25_021_Horizon round 1 model vFINAL_1_Project Makani Model 04-11-07 v6 2" xfId="824"/>
    <cellStyle name="__ [0]___________EWC 43.5MW8oMtresc 3_25_021_Horizon round 1 model vFINAL_1_Project Makani Model 04-11-07 v6 2 2" xfId="825"/>
    <cellStyle name="__ [0]___________EWC 43.5MW8oMtresc 3_25_021_Horizon round 1 model vFINAL_1_Project Makani Model 04-11-07 v6 3" xfId="826"/>
    <cellStyle name="__ [0]___________EWC 43.5MW8oMtresc 3_25_021_Horizon round 1 model vFINAL_1_Project Makani Model 04-11-07 v6 3 2" xfId="827"/>
    <cellStyle name="__ [0]___________EWC 43.5MW8oMtresc 3_25_021_Horizon round 1 model vFINAL_1_Project Makani Model 04-11-07 v6 4" xfId="828"/>
    <cellStyle name="__ [0]___________EWC 43.5MW8oMtresc 3_25_021_Horizon round 1 model vFINAL_1_Project Makani Model 04-11-07 v6_UPC G&amp;A (5-3-07)" xfId="829"/>
    <cellStyle name="__ [0]___________EWC 43.5MW8oMtresc 3_25_021_Horizon round 1 model vFINAL_1_Project Makani Model 04-11-07 v6_UPC G&amp;A (5-3-07) 2" xfId="830"/>
    <cellStyle name="__ [0]___________EWC 43.5MW8oMtresc 3_25_021_Horizon round 1 model vFINAL_1_Project Makani Model 04-11-07 v6_UPC G&amp;A (5-3-07) 2 2" xfId="831"/>
    <cellStyle name="__ [0]___________EWC 43.5MW8oMtresc 3_25_021_Horizon round 1 model vFINAL_1_Project Makani Model 04-11-07 v6_UPC G&amp;A (5-3-07) 3" xfId="832"/>
    <cellStyle name="__ [0]___________EWC 43.5MW8oMtresc 3_25_021_Horizon round 1 model vFINAL_1_Project Makani Model 04-11-07 v6_UPC G&amp;A (5-3-07) 3 2" xfId="833"/>
    <cellStyle name="__ [0]___________EWC 43.5MW8oMtresc 3_25_021_Horizon round 1 model vFINAL_1_Project Makani Model 04-11-07 v6_UPC G&amp;A (5-3-07) 4" xfId="834"/>
    <cellStyle name="__ [0]___________EWC 43.5MW8oMtresc 3_25_021_Inputs- Project" xfId="835"/>
    <cellStyle name="__ [0]___________EWC 43.5MW8oMtresc 3_25_021_Inputs- Project 2" xfId="836"/>
    <cellStyle name="__ [0]___________EWC 43.5MW8oMtresc 3_25_021_Pre-Tax GAAP" xfId="837"/>
    <cellStyle name="__ [0]___________EWC 43.5MW8oMtresc 3_25_021_Pre-Tax GAAP 2" xfId="838"/>
    <cellStyle name="__ [0]___________EWC 43.5MW8oMtresc 3_25_021_Pre-Tax GAAP 2 2" xfId="839"/>
    <cellStyle name="__ [0]___________EWC 43.5MW8oMtresc 3_25_021_Pre-Tax GAAP 3" xfId="840"/>
    <cellStyle name="__ [0]___________EWC 43.5MW8oMtresc 3_25_021_WPP - Ormat 6-5-2007  v19i with internal accounting v3 eq method FINAL" xfId="841"/>
    <cellStyle name="__ [0]___________EWC 43.5MW8oMtresc 3_25_021_WPP - Ormat 6-5-2007  v19i with internal accounting v3 eq method FINAL 2" xfId="842"/>
    <cellStyle name="__ [0]___________EWC 43.5MW8oMtresc 3_25_021_WPP - Ormat 6-5-2007  v19i with internal accounting v3 eq method FINAL 2 2" xfId="843"/>
    <cellStyle name="__ [0]___________EWC 43.5MW8oMtresc 3_25_021_WPP - Ormat 6-5-2007  v19i with internal accounting v3 eq method FINAL 3" xfId="844"/>
    <cellStyle name="__ [0]___________EWC 43.5MW8oMtresc 3_25_02v2" xfId="845"/>
    <cellStyle name="__ [0]___________EWC 43.5MW8oMtresc 3_25_02v2 2" xfId="846"/>
    <cellStyle name="__ [0]___________EWC 43.5MW8oMtresc 3_25_02v2 2 2" xfId="847"/>
    <cellStyle name="__ [0]___________EWC 43.5MW8oMtresc 3_25_02v2 2 2 2" xfId="848"/>
    <cellStyle name="__ [0]___________EWC 43.5MW8oMtresc 3_25_02v2 2 3" xfId="849"/>
    <cellStyle name="__ [0]___________EWC 43.5MW8oMtresc 3_25_02v2 2 3 2" xfId="850"/>
    <cellStyle name="__ [0]___________EWC 43.5MW8oMtresc 3_25_02v2 2 4" xfId="851"/>
    <cellStyle name="__ [0]___________EWC 43.5MW8oMtresc 3_25_02v2 2 4 2" xfId="852"/>
    <cellStyle name="__ [0]___________EWC 43.5MW8oMtresc 3_25_02v2 2 5" xfId="853"/>
    <cellStyle name="__ [0]___________EWC 43.5MW8oMtresc 3_25_02v2 2 5 2" xfId="854"/>
    <cellStyle name="__ [0]___________EWC 43.5MW8oMtresc 3_25_02v2 2 6" xfId="855"/>
    <cellStyle name="__ [0]___________EWC 43.5MW8oMtresc 3_25_02v2 3" xfId="856"/>
    <cellStyle name="__ [0]___________EWC 43.5MW8oMtresc 3_25_02v2 3 2" xfId="857"/>
    <cellStyle name="__ [0]___________EWC 43.5MW8oMtresc 3_25_02v2 3 2 2" xfId="858"/>
    <cellStyle name="__ [0]___________EWC 43.5MW8oMtresc 3_25_02v2 3 3" xfId="859"/>
    <cellStyle name="__ [0]___________EWC 43.5MW8oMtresc 3_25_02v2 3 3 2" xfId="860"/>
    <cellStyle name="__ [0]___________EWC 43.5MW8oMtresc 3_25_02v2 3 4" xfId="861"/>
    <cellStyle name="__ [0]___________EWC 43.5MW8oMtresc 3_25_02v2 3 4 2" xfId="862"/>
    <cellStyle name="__ [0]___________EWC 43.5MW8oMtresc 3_25_02v2 3 5" xfId="863"/>
    <cellStyle name="__ [0]___________EWC 43.5MW8oMtresc 3_25_02v2 3 5 2" xfId="864"/>
    <cellStyle name="__ [0]___________EWC 43.5MW8oMtresc 3_25_02v2 3 6" xfId="865"/>
    <cellStyle name="__ [0]___________EWC 43.5MW8oMtresc 3_25_02v2 4" xfId="866"/>
    <cellStyle name="__ [0]___________EWC 43.5MW8oMtresc 3_25_02v2_CHECK - White Creek Final Closing Model_2007 11 16 vequity method FINAL" xfId="867"/>
    <cellStyle name="__ [0]___________EWC 43.5MW8oMtresc 3_25_02v2_CHECK - White Creek Final Closing Model_2007 11 16 vequity method FINAL 2" xfId="868"/>
    <cellStyle name="__ [0]___________EWC 43.5MW8oMtresc 3_25_02v2_CHECK - White Creek Final Closing Model_2007 11 16 vequity method FINAL 2 2" xfId="869"/>
    <cellStyle name="__ [0]___________EWC 43.5MW8oMtresc 3_25_02v2_CHECK - White Creek Final Closing Model_2007 11 16 vequity method FINAL 3" xfId="870"/>
    <cellStyle name="__ [0]___________EWC 43.5MW8oMtresc 3_25_02v2_Horizon round 1 model vFINAL" xfId="871"/>
    <cellStyle name="__ [0]___________EWC 43.5MW8oMtresc 3_25_02v2_Horizon round 1 model vFINAL 2" xfId="872"/>
    <cellStyle name="__ [0]___________EWC 43.5MW8oMtresc 3_25_02v2_Horizon round 1 model vFINAL 2 2" xfId="873"/>
    <cellStyle name="__ [0]___________EWC 43.5MW8oMtresc 3_25_02v2_Horizon round 1 model vFINAL 3" xfId="874"/>
    <cellStyle name="__ [0]___________EWC 43.5MW8oMtresc 3_25_02v2_Horizon round 1 model vFINAL 3 2" xfId="875"/>
    <cellStyle name="__ [0]___________EWC 43.5MW8oMtresc 3_25_02v2_Horizon round 1 model vFINAL 4" xfId="876"/>
    <cellStyle name="__ [0]___________EWC 43.5MW8oMtresc 3_25_02v2_Horizon round 1 model vFINAL_1" xfId="877"/>
    <cellStyle name="__ [0]___________EWC 43.5MW8oMtresc 3_25_02v2_Horizon round 1 model vFINAL_1 2" xfId="878"/>
    <cellStyle name="__ [0]___________EWC 43.5MW8oMtresc 3_25_02v2_Horizon round 1 model vFINAL_1 2 2" xfId="879"/>
    <cellStyle name="__ [0]___________EWC 43.5MW8oMtresc 3_25_02v2_Horizon round 1 model vFINAL_1 3" xfId="880"/>
    <cellStyle name="__ [0]___________EWC 43.5MW8oMtresc 3_25_02v2_Horizon round 1 model vFINAL_1 3 2" xfId="881"/>
    <cellStyle name="__ [0]___________EWC 43.5MW8oMtresc 3_25_02v2_Horizon round 1 model vFINAL_1 4" xfId="882"/>
    <cellStyle name="__ [0]___________EWC 43.5MW8oMtresc 3_25_02v2_Horizon round 1 model vFINAL_1_Project Farwest III Model 03-20-07 v135" xfId="883"/>
    <cellStyle name="__ [0]___________EWC 43.5MW8oMtresc 3_25_02v2_Horizon round 1 model vFINAL_1_Project Farwest III Model 03-20-07 v135 2" xfId="884"/>
    <cellStyle name="__ [0]___________EWC 43.5MW8oMtresc 3_25_02v2_Horizon round 1 model vFINAL_1_Project Farwest III Model 03-20-07 v135 2 2" xfId="885"/>
    <cellStyle name="__ [0]___________EWC 43.5MW8oMtresc 3_25_02v2_Horizon round 1 model vFINAL_1_Project Farwest III Model 03-20-07 v135 3" xfId="886"/>
    <cellStyle name="__ [0]___________EWC 43.5MW8oMtresc 3_25_02v2_Horizon round 1 model vFINAL_1_Project Farwest III Model 03-20-07 v135 3 2" xfId="887"/>
    <cellStyle name="__ [0]___________EWC 43.5MW8oMtresc 3_25_02v2_Horizon round 1 model vFINAL_1_Project Farwest III Model 03-20-07 v135 4" xfId="888"/>
    <cellStyle name="__ [0]___________EWC 43.5MW8oMtresc 3_25_02v2_Horizon round 1 model vFINAL_1_Project Farwest III Model 03-20-07 v135_UPC G&amp;A (5-3-07)" xfId="889"/>
    <cellStyle name="__ [0]___________EWC 43.5MW8oMtresc 3_25_02v2_Horizon round 1 model vFINAL_1_Project Farwest III Model 03-20-07 v135_UPC G&amp;A (5-3-07) 2" xfId="890"/>
    <cellStyle name="__ [0]___________EWC 43.5MW8oMtresc 3_25_02v2_Horizon round 1 model vFINAL_1_Project Farwest III Model 03-20-07 v135_UPC G&amp;A (5-3-07) 2 2" xfId="891"/>
    <cellStyle name="__ [0]___________EWC 43.5MW8oMtresc 3_25_02v2_Horizon round 1 model vFINAL_1_Project Farwest III Model 03-20-07 v135_UPC G&amp;A (5-3-07) 3" xfId="892"/>
    <cellStyle name="__ [0]___________EWC 43.5MW8oMtresc 3_25_02v2_Horizon round 1 model vFINAL_1_Project Farwest III Model 03-20-07 v135_UPC G&amp;A (5-3-07) 3 2" xfId="893"/>
    <cellStyle name="__ [0]___________EWC 43.5MW8oMtresc 3_25_02v2_Horizon round 1 model vFINAL_1_Project Farwest III Model 03-20-07 v135_UPC G&amp;A (5-3-07) 4" xfId="894"/>
    <cellStyle name="__ [0]___________EWC 43.5MW8oMtresc 3_25_02v2_Horizon round 1 model vFINAL_1_Project Makani Model 04-11-07 v6" xfId="895"/>
    <cellStyle name="__ [0]___________EWC 43.5MW8oMtresc 3_25_02v2_Horizon round 1 model vFINAL_1_Project Makani Model 04-11-07 v6 2" xfId="896"/>
    <cellStyle name="__ [0]___________EWC 43.5MW8oMtresc 3_25_02v2_Horizon round 1 model vFINAL_1_Project Makani Model 04-11-07 v6 2 2" xfId="897"/>
    <cellStyle name="__ [0]___________EWC 43.5MW8oMtresc 3_25_02v2_Horizon round 1 model vFINAL_1_Project Makani Model 04-11-07 v6 3" xfId="898"/>
    <cellStyle name="__ [0]___________EWC 43.5MW8oMtresc 3_25_02v2_Horizon round 1 model vFINAL_1_Project Makani Model 04-11-07 v6 3 2" xfId="899"/>
    <cellStyle name="__ [0]___________EWC 43.5MW8oMtresc 3_25_02v2_Horizon round 1 model vFINAL_1_Project Makani Model 04-11-07 v6 4" xfId="900"/>
    <cellStyle name="__ [0]___________EWC 43.5MW8oMtresc 3_25_02v2_Horizon round 1 model vFINAL_1_Project Makani Model 04-11-07 v6_UPC G&amp;A (5-3-07)" xfId="901"/>
    <cellStyle name="__ [0]___________EWC 43.5MW8oMtresc 3_25_02v2_Horizon round 1 model vFINAL_1_Project Makani Model 04-11-07 v6_UPC G&amp;A (5-3-07) 2" xfId="902"/>
    <cellStyle name="__ [0]___________EWC 43.5MW8oMtresc 3_25_02v2_Horizon round 1 model vFINAL_1_Project Makani Model 04-11-07 v6_UPC G&amp;A (5-3-07) 2 2" xfId="903"/>
    <cellStyle name="__ [0]___________EWC 43.5MW8oMtresc 3_25_02v2_Horizon round 1 model vFINAL_1_Project Makani Model 04-11-07 v6_UPC G&amp;A (5-3-07) 3" xfId="904"/>
    <cellStyle name="__ [0]___________EWC 43.5MW8oMtresc 3_25_02v2_Horizon round 1 model vFINAL_1_Project Makani Model 04-11-07 v6_UPC G&amp;A (5-3-07) 3 2" xfId="905"/>
    <cellStyle name="__ [0]___________EWC 43.5MW8oMtresc 3_25_02v2_Horizon round 1 model vFINAL_1_Project Makani Model 04-11-07 v6_UPC G&amp;A (5-3-07) 4" xfId="906"/>
    <cellStyle name="__ [0]___________EWC 43.5MW8oMtresc 3_25_02v2_Inputs- Project" xfId="907"/>
    <cellStyle name="__ [0]___________EWC 43.5MW8oMtresc 3_25_02v2_Inputs- Project 2" xfId="908"/>
    <cellStyle name="__ [0]___________EWC 43.5MW8oMtresc 3_25_02v2_Pre-Tax GAAP" xfId="909"/>
    <cellStyle name="__ [0]___________EWC 43.5MW8oMtresc 3_25_02v2_Pre-Tax GAAP 2" xfId="910"/>
    <cellStyle name="__ [0]___________EWC 43.5MW8oMtresc 3_25_02v2_Pre-Tax GAAP 2 2" xfId="911"/>
    <cellStyle name="__ [0]___________EWC 43.5MW8oMtresc 3_25_02v2_Pre-Tax GAAP 3" xfId="912"/>
    <cellStyle name="__ [0]___________EWC 43.5MW8oMtresc 3_25_02v2_WPP - Ormat 6-5-2007  v19i with internal accounting v3 eq method FINAL" xfId="913"/>
    <cellStyle name="__ [0]___________EWC 43.5MW8oMtresc 3_25_02v2_WPP - Ormat 6-5-2007  v19i with internal accounting v3 eq method FINAL 2" xfId="914"/>
    <cellStyle name="__ [0]___________EWC 43.5MW8oMtresc 3_25_02v2_WPP - Ormat 6-5-2007  v19i with internal accounting v3 eq method FINAL 2 2" xfId="915"/>
    <cellStyle name="__ [0]___________EWC 43.5MW8oMtresc 3_25_02v2_WPP - Ormat 6-5-2007  v19i with internal accounting v3 eq method FINAL 3" xfId="916"/>
    <cellStyle name="__ [0]___________EWC 43.5MW8oMtresc 3_25_02v2w_esc" xfId="917"/>
    <cellStyle name="__ [0]___________EWC 43.5MW8oMtresc 3_25_02v2w_esc 2" xfId="918"/>
    <cellStyle name="__ [0]___________EWC 43.5MW8oMtresc 3_25_02v2w_esc 2 2" xfId="919"/>
    <cellStyle name="__ [0]___________EWC 43.5MW8oMtresc 3_25_02v2w_esc 2 2 2" xfId="920"/>
    <cellStyle name="__ [0]___________EWC 43.5MW8oMtresc 3_25_02v2w_esc 2 3" xfId="921"/>
    <cellStyle name="__ [0]___________EWC 43.5MW8oMtresc 3_25_02v2w_esc 2 3 2" xfId="922"/>
    <cellStyle name="__ [0]___________EWC 43.5MW8oMtresc 3_25_02v2w_esc 2 4" xfId="923"/>
    <cellStyle name="__ [0]___________EWC 43.5MW8oMtresc 3_25_02v2w_esc 2 4 2" xfId="924"/>
    <cellStyle name="__ [0]___________EWC 43.5MW8oMtresc 3_25_02v2w_esc 2 5" xfId="925"/>
    <cellStyle name="__ [0]___________EWC 43.5MW8oMtresc 3_25_02v2w_esc 2 5 2" xfId="926"/>
    <cellStyle name="__ [0]___________EWC 43.5MW8oMtresc 3_25_02v2w_esc 2 6" xfId="927"/>
    <cellStyle name="__ [0]___________EWC 43.5MW8oMtresc 3_25_02v2w_esc 3" xfId="928"/>
    <cellStyle name="__ [0]___________EWC 43.5MW8oMtresc 3_25_02v2w_esc 3 2" xfId="929"/>
    <cellStyle name="__ [0]___________EWC 43.5MW8oMtresc 3_25_02v2w_esc 3 2 2" xfId="930"/>
    <cellStyle name="__ [0]___________EWC 43.5MW8oMtresc 3_25_02v2w_esc 3 3" xfId="931"/>
    <cellStyle name="__ [0]___________EWC 43.5MW8oMtresc 3_25_02v2w_esc 3 3 2" xfId="932"/>
    <cellStyle name="__ [0]___________EWC 43.5MW8oMtresc 3_25_02v2w_esc 3 4" xfId="933"/>
    <cellStyle name="__ [0]___________EWC 43.5MW8oMtresc 3_25_02v2w_esc 3 4 2" xfId="934"/>
    <cellStyle name="__ [0]___________EWC 43.5MW8oMtresc 3_25_02v2w_esc 3 5" xfId="935"/>
    <cellStyle name="__ [0]___________EWC 43.5MW8oMtresc 3_25_02v2w_esc 3 5 2" xfId="936"/>
    <cellStyle name="__ [0]___________EWC 43.5MW8oMtresc 3_25_02v2w_esc 3 6" xfId="937"/>
    <cellStyle name="__ [0]___________EWC 43.5MW8oMtresc 3_25_02v2w_esc 4" xfId="938"/>
    <cellStyle name="__ [0]___________EWC 43.5MW8oMtresc 3_25_02v2w_esc_CHECK - White Creek Final Closing Model_2007 11 16 vequity method FINAL" xfId="939"/>
    <cellStyle name="__ [0]___________EWC 43.5MW8oMtresc 3_25_02v2w_esc_CHECK - White Creek Final Closing Model_2007 11 16 vequity method FINAL 2" xfId="940"/>
    <cellStyle name="__ [0]___________EWC 43.5MW8oMtresc 3_25_02v2w_esc_CHECK - White Creek Final Closing Model_2007 11 16 vequity method FINAL 2 2" xfId="941"/>
    <cellStyle name="__ [0]___________EWC 43.5MW8oMtresc 3_25_02v2w_esc_CHECK - White Creek Final Closing Model_2007 11 16 vequity method FINAL 3" xfId="942"/>
    <cellStyle name="__ [0]___________EWC 43.5MW8oMtresc 3_25_02v2w_esc_Horizon round 1 model vFINAL" xfId="943"/>
    <cellStyle name="__ [0]___________EWC 43.5MW8oMtresc 3_25_02v2w_esc_Horizon round 1 model vFINAL 2" xfId="944"/>
    <cellStyle name="__ [0]___________EWC 43.5MW8oMtresc 3_25_02v2w_esc_Horizon round 1 model vFINAL 2 2" xfId="945"/>
    <cellStyle name="__ [0]___________EWC 43.5MW8oMtresc 3_25_02v2w_esc_Horizon round 1 model vFINAL 3" xfId="946"/>
    <cellStyle name="__ [0]___________EWC 43.5MW8oMtresc 3_25_02v2w_esc_Horizon round 1 model vFINAL 3 2" xfId="947"/>
    <cellStyle name="__ [0]___________EWC 43.5MW8oMtresc 3_25_02v2w_esc_Horizon round 1 model vFINAL 4" xfId="948"/>
    <cellStyle name="__ [0]___________EWC 43.5MW8oMtresc 3_25_02v2w_esc_Horizon round 1 model vFINAL_1" xfId="949"/>
    <cellStyle name="__ [0]___________EWC 43.5MW8oMtresc 3_25_02v2w_esc_Horizon round 1 model vFINAL_1 2" xfId="950"/>
    <cellStyle name="__ [0]___________EWC 43.5MW8oMtresc 3_25_02v2w_esc_Horizon round 1 model vFINAL_1 2 2" xfId="951"/>
    <cellStyle name="__ [0]___________EWC 43.5MW8oMtresc 3_25_02v2w_esc_Horizon round 1 model vFINAL_1 3" xfId="952"/>
    <cellStyle name="__ [0]___________EWC 43.5MW8oMtresc 3_25_02v2w_esc_Horizon round 1 model vFINAL_1 3 2" xfId="953"/>
    <cellStyle name="__ [0]___________EWC 43.5MW8oMtresc 3_25_02v2w_esc_Horizon round 1 model vFINAL_1 4" xfId="954"/>
    <cellStyle name="__ [0]___________EWC 43.5MW8oMtresc 3_25_02v2w_esc_Horizon round 1 model vFINAL_1_Project Farwest III Model 03-20-07 v135" xfId="955"/>
    <cellStyle name="__ [0]___________EWC 43.5MW8oMtresc 3_25_02v2w_esc_Horizon round 1 model vFINAL_1_Project Farwest III Model 03-20-07 v135 2" xfId="956"/>
    <cellStyle name="__ [0]___________EWC 43.5MW8oMtresc 3_25_02v2w_esc_Horizon round 1 model vFINAL_1_Project Farwest III Model 03-20-07 v135 2 2" xfId="957"/>
    <cellStyle name="__ [0]___________EWC 43.5MW8oMtresc 3_25_02v2w_esc_Horizon round 1 model vFINAL_1_Project Farwest III Model 03-20-07 v135 3" xfId="958"/>
    <cellStyle name="__ [0]___________EWC 43.5MW8oMtresc 3_25_02v2w_esc_Horizon round 1 model vFINAL_1_Project Farwest III Model 03-20-07 v135 3 2" xfId="959"/>
    <cellStyle name="__ [0]___________EWC 43.5MW8oMtresc 3_25_02v2w_esc_Horizon round 1 model vFINAL_1_Project Farwest III Model 03-20-07 v135 4" xfId="960"/>
    <cellStyle name="__ [0]___________EWC 43.5MW8oMtresc 3_25_02v2w_esc_Horizon round 1 model vFINAL_1_Project Farwest III Model 03-20-07 v135_UPC G&amp;A (5-3-07)" xfId="961"/>
    <cellStyle name="__ [0]___________EWC 43.5MW8oMtresc 3_25_02v2w_esc_Horizon round 1 model vFINAL_1_Project Farwest III Model 03-20-07 v135_UPC G&amp;A (5-3-07) 2" xfId="962"/>
    <cellStyle name="__ [0]___________EWC 43.5MW8oMtresc 3_25_02v2w_esc_Horizon round 1 model vFINAL_1_Project Farwest III Model 03-20-07 v135_UPC G&amp;A (5-3-07) 2 2" xfId="963"/>
    <cellStyle name="__ [0]___________EWC 43.5MW8oMtresc 3_25_02v2w_esc_Horizon round 1 model vFINAL_1_Project Farwest III Model 03-20-07 v135_UPC G&amp;A (5-3-07) 3" xfId="964"/>
    <cellStyle name="__ [0]___________EWC 43.5MW8oMtresc 3_25_02v2w_esc_Horizon round 1 model vFINAL_1_Project Farwest III Model 03-20-07 v135_UPC G&amp;A (5-3-07) 3 2" xfId="965"/>
    <cellStyle name="__ [0]___________EWC 43.5MW8oMtresc 3_25_02v2w_esc_Horizon round 1 model vFINAL_1_Project Farwest III Model 03-20-07 v135_UPC G&amp;A (5-3-07) 4" xfId="966"/>
    <cellStyle name="__ [0]___________EWC 43.5MW8oMtresc 3_25_02v2w_esc_Horizon round 1 model vFINAL_1_Project Makani Model 04-11-07 v6" xfId="967"/>
    <cellStyle name="__ [0]___________EWC 43.5MW8oMtresc 3_25_02v2w_esc_Horizon round 1 model vFINAL_1_Project Makani Model 04-11-07 v6 2" xfId="968"/>
    <cellStyle name="__ [0]___________EWC 43.5MW8oMtresc 3_25_02v2w_esc_Horizon round 1 model vFINAL_1_Project Makani Model 04-11-07 v6 2 2" xfId="969"/>
    <cellStyle name="__ [0]___________EWC 43.5MW8oMtresc 3_25_02v2w_esc_Horizon round 1 model vFINAL_1_Project Makani Model 04-11-07 v6 3" xfId="970"/>
    <cellStyle name="__ [0]___________EWC 43.5MW8oMtresc 3_25_02v2w_esc_Horizon round 1 model vFINAL_1_Project Makani Model 04-11-07 v6 3 2" xfId="971"/>
    <cellStyle name="__ [0]___________EWC 43.5MW8oMtresc 3_25_02v2w_esc_Horizon round 1 model vFINAL_1_Project Makani Model 04-11-07 v6 4" xfId="972"/>
    <cellStyle name="__ [0]___________EWC 43.5MW8oMtresc 3_25_02v2w_esc_Horizon round 1 model vFINAL_1_Project Makani Model 04-11-07 v6_UPC G&amp;A (5-3-07)" xfId="973"/>
    <cellStyle name="__ [0]___________EWC 43.5MW8oMtresc 3_25_02v2w_esc_Horizon round 1 model vFINAL_1_Project Makani Model 04-11-07 v6_UPC G&amp;A (5-3-07) 2" xfId="974"/>
    <cellStyle name="__ [0]___________EWC 43.5MW8oMtresc 3_25_02v2w_esc_Horizon round 1 model vFINAL_1_Project Makani Model 04-11-07 v6_UPC G&amp;A (5-3-07) 2 2" xfId="975"/>
    <cellStyle name="__ [0]___________EWC 43.5MW8oMtresc 3_25_02v2w_esc_Horizon round 1 model vFINAL_1_Project Makani Model 04-11-07 v6_UPC G&amp;A (5-3-07) 3" xfId="976"/>
    <cellStyle name="__ [0]___________EWC 43.5MW8oMtresc 3_25_02v2w_esc_Horizon round 1 model vFINAL_1_Project Makani Model 04-11-07 v6_UPC G&amp;A (5-3-07) 3 2" xfId="977"/>
    <cellStyle name="__ [0]___________EWC 43.5MW8oMtresc 3_25_02v2w_esc_Horizon round 1 model vFINAL_1_Project Makani Model 04-11-07 v6_UPC G&amp;A (5-3-07) 4" xfId="978"/>
    <cellStyle name="__ [0]___________EWC 43.5MW8oMtresc 3_25_02v2w_esc_Inputs- Project" xfId="979"/>
    <cellStyle name="__ [0]___________EWC 43.5MW8oMtresc 3_25_02v2w_esc_Inputs- Project 2" xfId="980"/>
    <cellStyle name="__ [0]___________EWC 43.5MW8oMtresc 3_25_02v2w_esc_Pre-Tax GAAP" xfId="981"/>
    <cellStyle name="__ [0]___________EWC 43.5MW8oMtresc 3_25_02v2w_esc_Pre-Tax GAAP 2" xfId="982"/>
    <cellStyle name="__ [0]___________EWC 43.5MW8oMtresc 3_25_02v2w_esc_Pre-Tax GAAP 2 2" xfId="983"/>
    <cellStyle name="__ [0]___________EWC 43.5MW8oMtresc 3_25_02v2w_esc_Pre-Tax GAAP 3" xfId="984"/>
    <cellStyle name="__ [0]___________EWC 43.5MW8oMtresc 3_25_02v2w_esc_WPP - Ormat 6-5-2007  v19i with internal accounting v3 eq method FINAL" xfId="985"/>
    <cellStyle name="__ [0]___________EWC 43.5MW8oMtresc 3_25_02v2w_esc_WPP - Ormat 6-5-2007  v19i with internal accounting v3 eq method FINAL 2" xfId="986"/>
    <cellStyle name="__ [0]___________EWC 43.5MW8oMtresc 3_25_02v2w_esc_WPP - Ormat 6-5-2007  v19i with internal accounting v3 eq method FINAL 2 2" xfId="987"/>
    <cellStyle name="__ [0]___________EWC 43.5MW8oMtresc 3_25_02v2w_esc_WPP - Ormat 6-5-2007  v19i with internal accounting v3 eq method FINAL 3" xfId="988"/>
    <cellStyle name="__ [0]___________Horizon round 1 model vFINAL" xfId="989"/>
    <cellStyle name="__ [0]___________Horizon round 1 model vFINAL 2" xfId="990"/>
    <cellStyle name="__ [0]___________Horizon round 1 model vFINAL 2 2" xfId="991"/>
    <cellStyle name="__ [0]___________Horizon round 1 model vFINAL 3" xfId="992"/>
    <cellStyle name="__ [0]___________Horizon round 1 model vFINAL 3 2" xfId="993"/>
    <cellStyle name="__ [0]___________Horizon round 1 model vFINAL 4" xfId="994"/>
    <cellStyle name="__ [0]___________Horizon round 1 model vFINAL_1" xfId="995"/>
    <cellStyle name="__ [0]___________Horizon round 1 model vFINAL_1 2" xfId="996"/>
    <cellStyle name="__ [0]___________Horizon round 1 model vFINAL_1 2 2" xfId="997"/>
    <cellStyle name="__ [0]___________Horizon round 1 model vFINAL_1 3" xfId="998"/>
    <cellStyle name="__ [0]___________Horizon round 1 model vFINAL_1 3 2" xfId="999"/>
    <cellStyle name="__ [0]___________Horizon round 1 model vFINAL_1 4" xfId="1000"/>
    <cellStyle name="__ [0]___________Horizon round 1 model vFINAL_1_Project Farwest III Model 03-20-07 v135" xfId="1001"/>
    <cellStyle name="__ [0]___________Horizon round 1 model vFINAL_1_Project Farwest III Model 03-20-07 v135 2" xfId="1002"/>
    <cellStyle name="__ [0]___________Horizon round 1 model vFINAL_1_Project Farwest III Model 03-20-07 v135 2 2" xfId="1003"/>
    <cellStyle name="__ [0]___________Horizon round 1 model vFINAL_1_Project Farwest III Model 03-20-07 v135 3" xfId="1004"/>
    <cellStyle name="__ [0]___________Horizon round 1 model vFINAL_1_Project Farwest III Model 03-20-07 v135 3 2" xfId="1005"/>
    <cellStyle name="__ [0]___________Horizon round 1 model vFINAL_1_Project Farwest III Model 03-20-07 v135 4" xfId="1006"/>
    <cellStyle name="__ [0]___________Horizon round 1 model vFINAL_1_Project Farwest III Model 03-20-07 v135_UPC G&amp;A (5-3-07)" xfId="1007"/>
    <cellStyle name="__ [0]___________Horizon round 1 model vFINAL_1_Project Farwest III Model 03-20-07 v135_UPC G&amp;A (5-3-07) 2" xfId="1008"/>
    <cellStyle name="__ [0]___________Horizon round 1 model vFINAL_1_Project Farwest III Model 03-20-07 v135_UPC G&amp;A (5-3-07) 2 2" xfId="1009"/>
    <cellStyle name="__ [0]___________Horizon round 1 model vFINAL_1_Project Farwest III Model 03-20-07 v135_UPC G&amp;A (5-3-07) 3" xfId="1010"/>
    <cellStyle name="__ [0]___________Horizon round 1 model vFINAL_1_Project Farwest III Model 03-20-07 v135_UPC G&amp;A (5-3-07) 3 2" xfId="1011"/>
    <cellStyle name="__ [0]___________Horizon round 1 model vFINAL_1_Project Farwest III Model 03-20-07 v135_UPC G&amp;A (5-3-07) 4" xfId="1012"/>
    <cellStyle name="__ [0]___________Horizon round 1 model vFINAL_1_Project Makani Model 04-11-07 v6" xfId="1013"/>
    <cellStyle name="__ [0]___________Horizon round 1 model vFINAL_1_Project Makani Model 04-11-07 v6 2" xfId="1014"/>
    <cellStyle name="__ [0]___________Horizon round 1 model vFINAL_1_Project Makani Model 04-11-07 v6 2 2" xfId="1015"/>
    <cellStyle name="__ [0]___________Horizon round 1 model vFINAL_1_Project Makani Model 04-11-07 v6 3" xfId="1016"/>
    <cellStyle name="__ [0]___________Horizon round 1 model vFINAL_1_Project Makani Model 04-11-07 v6 3 2" xfId="1017"/>
    <cellStyle name="__ [0]___________Horizon round 1 model vFINAL_1_Project Makani Model 04-11-07 v6 4" xfId="1018"/>
    <cellStyle name="__ [0]___________Horizon round 1 model vFINAL_1_Project Makani Model 04-11-07 v6_UPC G&amp;A (5-3-07)" xfId="1019"/>
    <cellStyle name="__ [0]___________Horizon round 1 model vFINAL_1_Project Makani Model 04-11-07 v6_UPC G&amp;A (5-3-07) 2" xfId="1020"/>
    <cellStyle name="__ [0]___________Horizon round 1 model vFINAL_1_Project Makani Model 04-11-07 v6_UPC G&amp;A (5-3-07) 2 2" xfId="1021"/>
    <cellStyle name="__ [0]___________Horizon round 1 model vFINAL_1_Project Makani Model 04-11-07 v6_UPC G&amp;A (5-3-07) 3" xfId="1022"/>
    <cellStyle name="__ [0]___________Horizon round 1 model vFINAL_1_Project Makani Model 04-11-07 v6_UPC G&amp;A (5-3-07) 3 2" xfId="1023"/>
    <cellStyle name="__ [0]___________Horizon round 1 model vFINAL_1_Project Makani Model 04-11-07 v6_UPC G&amp;A (5-3-07) 4" xfId="1024"/>
    <cellStyle name="__ [0]___________Inputs- Project" xfId="1025"/>
    <cellStyle name="__ [0]___________Inputs- Project 2" xfId="1026"/>
    <cellStyle name="__ [0]___________Pre-Tax GAAP" xfId="1027"/>
    <cellStyle name="__ [0]___________Pre-Tax GAAP 2" xfId="1028"/>
    <cellStyle name="__ [0]___________Pre-Tax GAAP 2 2" xfId="1029"/>
    <cellStyle name="__ [0]___________Pre-Tax GAAP 3" xfId="1030"/>
    <cellStyle name="__ [0]___________Wind farm - operation CF" xfId="1031"/>
    <cellStyle name="__ [0]___________Wind farm - operation CF 2" xfId="1032"/>
    <cellStyle name="__ [0]___________Wind farm - operation CF 2 2" xfId="1033"/>
    <cellStyle name="__ [0]___________Wind farm - operation CF 2 2 2" xfId="1034"/>
    <cellStyle name="__ [0]___________Wind farm - operation CF 2 3" xfId="1035"/>
    <cellStyle name="__ [0]___________Wind farm - operation CF 2 3 2" xfId="1036"/>
    <cellStyle name="__ [0]___________Wind farm - operation CF 2 4" xfId="1037"/>
    <cellStyle name="__ [0]___________Wind farm - operation CF 2 4 2" xfId="1038"/>
    <cellStyle name="__ [0]___________Wind farm - operation CF 2 5" xfId="1039"/>
    <cellStyle name="__ [0]___________Wind farm - operation CF 2 5 2" xfId="1040"/>
    <cellStyle name="__ [0]___________Wind farm - operation CF 2 6" xfId="1041"/>
    <cellStyle name="__ [0]___________Wind farm - operation CF 3" xfId="1042"/>
    <cellStyle name="__ [0]___________Wind farm - operation CF 3 2" xfId="1043"/>
    <cellStyle name="__ [0]___________Wind farm - operation CF 3 2 2" xfId="1044"/>
    <cellStyle name="__ [0]___________Wind farm - operation CF 3 3" xfId="1045"/>
    <cellStyle name="__ [0]___________Wind farm - operation CF 3 3 2" xfId="1046"/>
    <cellStyle name="__ [0]___________Wind farm - operation CF 3 4" xfId="1047"/>
    <cellStyle name="__ [0]___________Wind farm - operation CF 3 4 2" xfId="1048"/>
    <cellStyle name="__ [0]___________Wind farm - operation CF 3 5" xfId="1049"/>
    <cellStyle name="__ [0]___________Wind farm - operation CF 3 5 2" xfId="1050"/>
    <cellStyle name="__ [0]___________Wind farm - operation CF 3 6" xfId="1051"/>
    <cellStyle name="__ [0]___________Wind farm - operation CF 4" xfId="1052"/>
    <cellStyle name="__ [0]___________Wind farm - operation CF_Book5" xfId="1053"/>
    <cellStyle name="__ [0]___________Wind farm - operation CF_CHECK - White Creek Final Closing Model_2007 11 16 vequity method FINAL" xfId="1054"/>
    <cellStyle name="__ [0]___________Wind farm - operation CF_CHECK - White Creek Final Closing Model_2007 11 16 vequity method FINAL 2" xfId="1055"/>
    <cellStyle name="__ [0]___________Wind farm - operation CF_CHECK - White Creek Final Closing Model_2007 11 16 vequity method FINAL 2 2" xfId="1056"/>
    <cellStyle name="__ [0]___________Wind farm - operation CF_CHECK - White Creek Final Closing Model_2007 11 16 vequity method FINAL 3" xfId="1057"/>
    <cellStyle name="__ [0]___________Wind farm - operation CF_Horizon round 1 model vFINAL" xfId="1058"/>
    <cellStyle name="__ [0]___________Wind farm - operation CF_Horizon round 1 model vFINAL 2" xfId="1059"/>
    <cellStyle name="__ [0]___________Wind farm - operation CF_Horizon round 1 model vFINAL 2 2" xfId="1060"/>
    <cellStyle name="__ [0]___________Wind farm - operation CF_Horizon round 1 model vFINAL 3" xfId="1061"/>
    <cellStyle name="__ [0]___________Wind farm - operation CF_Horizon round 1 model vFINAL 3 2" xfId="1062"/>
    <cellStyle name="__ [0]___________Wind farm - operation CF_Horizon round 1 model vFINAL 4" xfId="1063"/>
    <cellStyle name="__ [0]___________Wind farm - operation CF_Horizon round 1 model vFINAL_1" xfId="1064"/>
    <cellStyle name="__ [0]___________Wind farm - operation CF_Horizon round 1 model vFINAL_1 2" xfId="1065"/>
    <cellStyle name="__ [0]___________Wind farm - operation CF_Horizon round 1 model vFINAL_1 2 2" xfId="1066"/>
    <cellStyle name="__ [0]___________Wind farm - operation CF_Horizon round 1 model vFINAL_1 3" xfId="1067"/>
    <cellStyle name="__ [0]___________Wind farm - operation CF_Horizon round 1 model vFINAL_1 3 2" xfId="1068"/>
    <cellStyle name="__ [0]___________Wind farm - operation CF_Horizon round 1 model vFINAL_1 4" xfId="1069"/>
    <cellStyle name="__ [0]___________Wind farm - operation CF_Horizon round 1 model vFINAL_1_Project Farwest III Model 03-20-07 v135" xfId="1070"/>
    <cellStyle name="__ [0]___________Wind farm - operation CF_Horizon round 1 model vFINAL_1_Project Farwest III Model 03-20-07 v135 2" xfId="1071"/>
    <cellStyle name="__ [0]___________Wind farm - operation CF_Horizon round 1 model vFINAL_1_Project Farwest III Model 03-20-07 v135 2 2" xfId="1072"/>
    <cellStyle name="__ [0]___________Wind farm - operation CF_Horizon round 1 model vFINAL_1_Project Farwest III Model 03-20-07 v135 3" xfId="1073"/>
    <cellStyle name="__ [0]___________Wind farm - operation CF_Horizon round 1 model vFINAL_1_Project Farwest III Model 03-20-07 v135 3 2" xfId="1074"/>
    <cellStyle name="__ [0]___________Wind farm - operation CF_Horizon round 1 model vFINAL_1_Project Farwest III Model 03-20-07 v135 4" xfId="1075"/>
    <cellStyle name="__ [0]___________Wind farm - operation CF_Horizon round 1 model vFINAL_1_Project Farwest III Model 03-20-07 v135_UPC G&amp;A (5-3-07)" xfId="1076"/>
    <cellStyle name="__ [0]___________Wind farm - operation CF_Horizon round 1 model vFINAL_1_Project Farwest III Model 03-20-07 v135_UPC G&amp;A (5-3-07) 2" xfId="1077"/>
    <cellStyle name="__ [0]___________Wind farm - operation CF_Horizon round 1 model vFINAL_1_Project Farwest III Model 03-20-07 v135_UPC G&amp;A (5-3-07) 2 2" xfId="1078"/>
    <cellStyle name="__ [0]___________Wind farm - operation CF_Horizon round 1 model vFINAL_1_Project Farwest III Model 03-20-07 v135_UPC G&amp;A (5-3-07) 3" xfId="1079"/>
    <cellStyle name="__ [0]___________Wind farm - operation CF_Horizon round 1 model vFINAL_1_Project Farwest III Model 03-20-07 v135_UPC G&amp;A (5-3-07) 3 2" xfId="1080"/>
    <cellStyle name="__ [0]___________Wind farm - operation CF_Horizon round 1 model vFINAL_1_Project Farwest III Model 03-20-07 v135_UPC G&amp;A (5-3-07) 4" xfId="1081"/>
    <cellStyle name="__ [0]___________Wind farm - operation CF_Horizon round 1 model vFINAL_1_Project Makani Model 04-11-07 v6" xfId="1082"/>
    <cellStyle name="__ [0]___________Wind farm - operation CF_Horizon round 1 model vFINAL_1_Project Makani Model 04-11-07 v6 2" xfId="1083"/>
    <cellStyle name="__ [0]___________Wind farm - operation CF_Horizon round 1 model vFINAL_1_Project Makani Model 04-11-07 v6 2 2" xfId="1084"/>
    <cellStyle name="__ [0]___________Wind farm - operation CF_Horizon round 1 model vFINAL_1_Project Makani Model 04-11-07 v6 3" xfId="1085"/>
    <cellStyle name="__ [0]___________Wind farm - operation CF_Horizon round 1 model vFINAL_1_Project Makani Model 04-11-07 v6 3 2" xfId="1086"/>
    <cellStyle name="__ [0]___________Wind farm - operation CF_Horizon round 1 model vFINAL_1_Project Makani Model 04-11-07 v6 4" xfId="1087"/>
    <cellStyle name="__ [0]___________Wind farm - operation CF_Horizon round 1 model vFINAL_1_Project Makani Model 04-11-07 v6_UPC G&amp;A (5-3-07)" xfId="1088"/>
    <cellStyle name="__ [0]___________Wind farm - operation CF_Horizon round 1 model vFINAL_1_Project Makani Model 04-11-07 v6_UPC G&amp;A (5-3-07) 2" xfId="1089"/>
    <cellStyle name="__ [0]___________Wind farm - operation CF_Horizon round 1 model vFINAL_1_Project Makani Model 04-11-07 v6_UPC G&amp;A (5-3-07) 2 2" xfId="1090"/>
    <cellStyle name="__ [0]___________Wind farm - operation CF_Horizon round 1 model vFINAL_1_Project Makani Model 04-11-07 v6_UPC G&amp;A (5-3-07) 3" xfId="1091"/>
    <cellStyle name="__ [0]___________Wind farm - operation CF_Horizon round 1 model vFINAL_1_Project Makani Model 04-11-07 v6_UPC G&amp;A (5-3-07) 3 2" xfId="1092"/>
    <cellStyle name="__ [0]___________Wind farm - operation CF_Horizon round 1 model vFINAL_1_Project Makani Model 04-11-07 v6_UPC G&amp;A (5-3-07) 4" xfId="1093"/>
    <cellStyle name="__ [0]___________Wind farm - operation CF_Pre-Tax GAAP" xfId="1094"/>
    <cellStyle name="__ [0]___________Wind farm - operation CF_Pre-Tax GAAP 2" xfId="1095"/>
    <cellStyle name="__ [0]___________Wind farm - operation CF_Pre-Tax GAAP 2 2" xfId="1096"/>
    <cellStyle name="__ [0]___________Wind farm - operation CF_Pre-Tax GAAP 3" xfId="1097"/>
    <cellStyle name="__ [0]___________Wind farm - operation CF_Pro Forma - Ravenswood - 2.28.08 - tax change" xfId="1098"/>
    <cellStyle name="__ [0]___________Wind farm - operation CF_Pro Forma - Ravenswood - 2.28.08 - tax change_B&amp;B Model 4.14.09" xfId="1099"/>
    <cellStyle name="__ [0]___________Wind farm - operation CF_Pro Forma - Ravenswood - 2.28.08 - tax change_B&amp;B Model 4.14.09_rev" xfId="1100"/>
    <cellStyle name="__ [0]___________Wind farm - operation CF_Pro Forma - Ravenswood - 2.28.08 - tax change_Bridge" xfId="1101"/>
    <cellStyle name="__ [0]___________Wind farm - operation CF_Pro Forma - Ravenswood - 2.28.08 - tax change_Merchant Trent" xfId="1102"/>
    <cellStyle name="__ [0]___________Wind farm - operation CF_Pro Forma - Ravenswood - 2.28.08 - tax change_Purchase Accounting PPA's" xfId="1103"/>
    <cellStyle name="__ [0]___________Wind farm - operation CF_WPP - Ormat 6-5-2007  v19i with internal accounting v3 eq method FINAL" xfId="1104"/>
    <cellStyle name="__ [0]___________Wind farm - operation CF_WPP - Ormat 6-5-2007  v19i with internal accounting v3 eq method FINAL 2" xfId="1105"/>
    <cellStyle name="__ [0]___________Wind farm - operation CF_WPP - Ormat 6-5-2007  v19i with internal accounting v3 eq method FINAL 2 2" xfId="1106"/>
    <cellStyle name="__ [0]___________Wind farm - operation CF_WPP - Ormat 6-5-2007  v19i with internal accounting v3 eq method FINAL 3" xfId="1107"/>
    <cellStyle name="__ [0]___________WPP - Ormat 6-5-2007  v19i with internal accounting v3 eq method FINAL" xfId="1108"/>
    <cellStyle name="__ [0]___________WPP - Ormat 6-5-2007  v19i with internal accounting v3 eq method FINAL 2" xfId="1109"/>
    <cellStyle name="__ [0]___________WPP - Ormat 6-5-2007  v19i with internal accounting v3 eq method FINAL 2 2" xfId="1110"/>
    <cellStyle name="__ [0]___________WPP - Ormat 6-5-2007  v19i with internal accounting v3 eq method FINAL 3" xfId="1111"/>
    <cellStyle name="__ [0]_______CHECK - White Creek Final Closing Model_2007 11 16 vequity method FINAL" xfId="1112"/>
    <cellStyle name="__ [0]_______CHECK - White Creek Final Closing Model_2007 11 16 vequity method FINAL 2" xfId="1113"/>
    <cellStyle name="__ [0]_______CHECK - White Creek Final Closing Model_2007 11 16 vequity method FINAL 2 2" xfId="1114"/>
    <cellStyle name="__ [0]_______CHECK - White Creek Final Closing Model_2007 11 16 vequity method FINAL 3" xfId="1115"/>
    <cellStyle name="__ [0]_______ClearSky_AEP_Min_04.04.02_Bank" xfId="1116"/>
    <cellStyle name="__ [0]_______ClearSky_AEP_Min_04.04.02_Bank 2" xfId="1117"/>
    <cellStyle name="__ [0]_______ClearSky_AEP_Min_04.04.02_Bank 2 2" xfId="1118"/>
    <cellStyle name="__ [0]_______ClearSky_AEP_Min_04.04.02_Bank 3" xfId="1119"/>
    <cellStyle name="__ [0]_______ClearSky_AEP_Min_04.04.02_Bank 3 2" xfId="1120"/>
    <cellStyle name="__ [0]_______ClearSky_AEP_Min_04.04.02_Bank 4" xfId="1121"/>
    <cellStyle name="__ [0]_______ClearSky_AEP_Min_04.04.02_Bank 4 2" xfId="1122"/>
    <cellStyle name="__ [0]_______ClearSky_AEP_Min_04.04.02_Bank 5" xfId="1123"/>
    <cellStyle name="__ [0]_______ClearSky_AEP_Min_04.04.02_Bank 5 2" xfId="1124"/>
    <cellStyle name="__ [0]_______ClearSky_AEP_Min_04.04.02_Bank 6" xfId="1125"/>
    <cellStyle name="__ [0]_______Clearsky_internal_050301" xfId="1126"/>
    <cellStyle name="__ [0]_______Clearsky_internal_050301 2" xfId="1127"/>
    <cellStyle name="__ [0]_______Clearsky_internal_050301 2 2" xfId="1128"/>
    <cellStyle name="__ [0]_______Clearsky_internal_050301 3" xfId="1129"/>
    <cellStyle name="__ [0]_______Clearsky_internal_050301 3 2" xfId="1130"/>
    <cellStyle name="__ [0]_______Clearsky_internal_050301 4" xfId="1131"/>
    <cellStyle name="__ [0]_______Clearsky_internal_050301 4 2" xfId="1132"/>
    <cellStyle name="__ [0]_______Clearsky_internal_050301 5" xfId="1133"/>
    <cellStyle name="__ [0]_______Clearsky_internal_050301 5 2" xfId="1134"/>
    <cellStyle name="__ [0]_______Clearsky_internal_050301 6" xfId="1135"/>
    <cellStyle name="__ [0]_______Clearsky_internal_070201" xfId="1136"/>
    <cellStyle name="__ [0]_______Clearsky_internal_070201 2" xfId="1137"/>
    <cellStyle name="__ [0]_______Clearsky_internal_070201 2 2" xfId="1138"/>
    <cellStyle name="__ [0]_______Clearsky_internal_070201 3" xfId="1139"/>
    <cellStyle name="__ [0]_______Clearsky_internal_070201 3 2" xfId="1140"/>
    <cellStyle name="__ [0]_______Clearsky_internal_070201 4" xfId="1141"/>
    <cellStyle name="__ [0]_______Clearsky_internal_070201 4 2" xfId="1142"/>
    <cellStyle name="__ [0]_______Clearsky_internal_070201 5" xfId="1143"/>
    <cellStyle name="__ [0]_______Clearsky_internal_070201 5 2" xfId="1144"/>
    <cellStyle name="__ [0]_______Clearsky_internal_070201 6" xfId="1145"/>
    <cellStyle name="__ [0]_______Clearsky_internal_070201.xls Chart 2" xfId="1146"/>
    <cellStyle name="__ [0]_______Clearsky_internal_070201.xls Chart 2 2" xfId="1147"/>
    <cellStyle name="__ [0]_______Clearsky_internal_070201.xls Chart 2 2 2" xfId="1148"/>
    <cellStyle name="__ [0]_______Clearsky_internal_070201.xls Chart 2 3" xfId="1149"/>
    <cellStyle name="__ [0]_______Clearsky_internal_070201.xls Chart 2 3 2" xfId="1150"/>
    <cellStyle name="__ [0]_______Clearsky_internal_070201.xls Chart 2 4" xfId="1151"/>
    <cellStyle name="__ [0]_______Clearsky_internal_070201.xls Chart 2 4 2" xfId="1152"/>
    <cellStyle name="__ [0]_______Clearsky_internal_070201.xls Chart 2 5" xfId="1153"/>
    <cellStyle name="__ [0]_______Clearsky_internal_070201.xls Chart 2 5 2" xfId="1154"/>
    <cellStyle name="__ [0]_______Clearsky_internal_070201.xls Chart 2 6" xfId="1155"/>
    <cellStyle name="__ [0]_______Clearsky_Outside_070201.xls Chart 2" xfId="1156"/>
    <cellStyle name="__ [0]_______Clearsky_Outside_070201.xls Chart 2 2" xfId="1157"/>
    <cellStyle name="__ [0]_______Clearsky_Outside_070201.xls Chart 2 2 2" xfId="1158"/>
    <cellStyle name="__ [0]_______Clearsky_Outside_070201.xls Chart 2 3" xfId="1159"/>
    <cellStyle name="__ [0]_______Clearsky_Outside_070201.xls Chart 2 3 2" xfId="1160"/>
    <cellStyle name="__ [0]_______Clearsky_Outside_070201.xls Chart 2 4" xfId="1161"/>
    <cellStyle name="__ [0]_______Clearsky_Outside_070201.xls Chart 2 4 2" xfId="1162"/>
    <cellStyle name="__ [0]_______Clearsky_Outside_070201.xls Chart 2 5" xfId="1163"/>
    <cellStyle name="__ [0]_______Clearsky_Outside_070201.xls Chart 2 5 2" xfId="1164"/>
    <cellStyle name="__ [0]_______Clearsky_Outside_070201.xls Chart 2 6" xfId="1165"/>
    <cellStyle name="__ [0]_______Cost Segregation" xfId="1166"/>
    <cellStyle name="__ [0]_______Cost Segregation 2" xfId="1167"/>
    <cellStyle name="__ [0]_______EWC 43.5MW8oMtresc 3_25_021" xfId="1168"/>
    <cellStyle name="__ [0]_______EWC 43.5MW8oMtresc 3_25_021 2" xfId="1169"/>
    <cellStyle name="__ [0]_______EWC 43.5MW8oMtresc 3_25_021 2 2" xfId="1170"/>
    <cellStyle name="__ [0]_______EWC 43.5MW8oMtresc 3_25_021 2 2 2" xfId="1171"/>
    <cellStyle name="__ [0]_______EWC 43.5MW8oMtresc 3_25_021 2 3" xfId="1172"/>
    <cellStyle name="__ [0]_______EWC 43.5MW8oMtresc 3_25_021 2 3 2" xfId="1173"/>
    <cellStyle name="__ [0]_______EWC 43.5MW8oMtresc 3_25_021 2 4" xfId="1174"/>
    <cellStyle name="__ [0]_______EWC 43.5MW8oMtresc 3_25_021 2 4 2" xfId="1175"/>
    <cellStyle name="__ [0]_______EWC 43.5MW8oMtresc 3_25_021 2 5" xfId="1176"/>
    <cellStyle name="__ [0]_______EWC 43.5MW8oMtresc 3_25_021 2 5 2" xfId="1177"/>
    <cellStyle name="__ [0]_______EWC 43.5MW8oMtresc 3_25_021 2 6" xfId="1178"/>
    <cellStyle name="__ [0]_______EWC 43.5MW8oMtresc 3_25_021 3" xfId="1179"/>
    <cellStyle name="__ [0]_______EWC 43.5MW8oMtresc 3_25_021 3 2" xfId="1180"/>
    <cellStyle name="__ [0]_______EWC 43.5MW8oMtresc 3_25_021 3 2 2" xfId="1181"/>
    <cellStyle name="__ [0]_______EWC 43.5MW8oMtresc 3_25_021 3 3" xfId="1182"/>
    <cellStyle name="__ [0]_______EWC 43.5MW8oMtresc 3_25_021 3 3 2" xfId="1183"/>
    <cellStyle name="__ [0]_______EWC 43.5MW8oMtresc 3_25_021 3 4" xfId="1184"/>
    <cellStyle name="__ [0]_______EWC 43.5MW8oMtresc 3_25_021 3 4 2" xfId="1185"/>
    <cellStyle name="__ [0]_______EWC 43.5MW8oMtresc 3_25_021 3 5" xfId="1186"/>
    <cellStyle name="__ [0]_______EWC 43.5MW8oMtresc 3_25_021 3 5 2" xfId="1187"/>
    <cellStyle name="__ [0]_______EWC 43.5MW8oMtresc 3_25_021 3 6" xfId="1188"/>
    <cellStyle name="__ [0]_______EWC 43.5MW8oMtresc 3_25_021 4" xfId="1189"/>
    <cellStyle name="__ [0]_______EWC 43.5MW8oMtresc 3_25_021_CHECK - White Creek Final Closing Model_2007 11 16 vequity method FINAL" xfId="1190"/>
    <cellStyle name="__ [0]_______EWC 43.5MW8oMtresc 3_25_021_CHECK - White Creek Final Closing Model_2007 11 16 vequity method FINAL 2" xfId="1191"/>
    <cellStyle name="__ [0]_______EWC 43.5MW8oMtresc 3_25_021_CHECK - White Creek Final Closing Model_2007 11 16 vequity method FINAL 2 2" xfId="1192"/>
    <cellStyle name="__ [0]_______EWC 43.5MW8oMtresc 3_25_021_CHECK - White Creek Final Closing Model_2007 11 16 vequity method FINAL 3" xfId="1193"/>
    <cellStyle name="__ [0]_______EWC 43.5MW8oMtresc 3_25_021_Horizon round 1 model vFINAL" xfId="1194"/>
    <cellStyle name="__ [0]_______EWC 43.5MW8oMtresc 3_25_021_Horizon round 1 model vFINAL 2" xfId="1195"/>
    <cellStyle name="__ [0]_______EWC 43.5MW8oMtresc 3_25_021_Horizon round 1 model vFINAL 2 2" xfId="1196"/>
    <cellStyle name="__ [0]_______EWC 43.5MW8oMtresc 3_25_021_Horizon round 1 model vFINAL 3" xfId="1197"/>
    <cellStyle name="__ [0]_______EWC 43.5MW8oMtresc 3_25_021_Horizon round 1 model vFINAL 3 2" xfId="1198"/>
    <cellStyle name="__ [0]_______EWC 43.5MW8oMtresc 3_25_021_Horizon round 1 model vFINAL 4" xfId="1199"/>
    <cellStyle name="__ [0]_______EWC 43.5MW8oMtresc 3_25_021_Horizon round 1 model vFINAL_1" xfId="1200"/>
    <cellStyle name="__ [0]_______EWC 43.5MW8oMtresc 3_25_021_Horizon round 1 model vFINAL_1 2" xfId="1201"/>
    <cellStyle name="__ [0]_______EWC 43.5MW8oMtresc 3_25_021_Horizon round 1 model vFINAL_1 2 2" xfId="1202"/>
    <cellStyle name="__ [0]_______EWC 43.5MW8oMtresc 3_25_021_Horizon round 1 model vFINAL_1 3" xfId="1203"/>
    <cellStyle name="__ [0]_______EWC 43.5MW8oMtresc 3_25_021_Horizon round 1 model vFINAL_1 3 2" xfId="1204"/>
    <cellStyle name="__ [0]_______EWC 43.5MW8oMtresc 3_25_021_Horizon round 1 model vFINAL_1 4" xfId="1205"/>
    <cellStyle name="__ [0]_______EWC 43.5MW8oMtresc 3_25_021_Horizon round 1 model vFINAL_1_Project Farwest III Model 03-20-07 v135" xfId="1206"/>
    <cellStyle name="__ [0]_______EWC 43.5MW8oMtresc 3_25_021_Horizon round 1 model vFINAL_1_Project Farwest III Model 03-20-07 v135 2" xfId="1207"/>
    <cellStyle name="__ [0]_______EWC 43.5MW8oMtresc 3_25_021_Horizon round 1 model vFINAL_1_Project Farwest III Model 03-20-07 v135 2 2" xfId="1208"/>
    <cellStyle name="__ [0]_______EWC 43.5MW8oMtresc 3_25_021_Horizon round 1 model vFINAL_1_Project Farwest III Model 03-20-07 v135 3" xfId="1209"/>
    <cellStyle name="__ [0]_______EWC 43.5MW8oMtresc 3_25_021_Horizon round 1 model vFINAL_1_Project Farwest III Model 03-20-07 v135 3 2" xfId="1210"/>
    <cellStyle name="__ [0]_______EWC 43.5MW8oMtresc 3_25_021_Horizon round 1 model vFINAL_1_Project Farwest III Model 03-20-07 v135 4" xfId="1211"/>
    <cellStyle name="__ [0]_______EWC 43.5MW8oMtresc 3_25_021_Horizon round 1 model vFINAL_1_Project Farwest III Model 03-20-07 v135_UPC G&amp;A (5-3-07)" xfId="1212"/>
    <cellStyle name="__ [0]_______EWC 43.5MW8oMtresc 3_25_021_Horizon round 1 model vFINAL_1_Project Farwest III Model 03-20-07 v135_UPC G&amp;A (5-3-07) 2" xfId="1213"/>
    <cellStyle name="__ [0]_______EWC 43.5MW8oMtresc 3_25_021_Horizon round 1 model vFINAL_1_Project Farwest III Model 03-20-07 v135_UPC G&amp;A (5-3-07) 2 2" xfId="1214"/>
    <cellStyle name="__ [0]_______EWC 43.5MW8oMtresc 3_25_021_Horizon round 1 model vFINAL_1_Project Farwest III Model 03-20-07 v135_UPC G&amp;A (5-3-07) 3" xfId="1215"/>
    <cellStyle name="__ [0]_______EWC 43.5MW8oMtresc 3_25_021_Horizon round 1 model vFINAL_1_Project Farwest III Model 03-20-07 v135_UPC G&amp;A (5-3-07) 3 2" xfId="1216"/>
    <cellStyle name="__ [0]_______EWC 43.5MW8oMtresc 3_25_021_Horizon round 1 model vFINAL_1_Project Farwest III Model 03-20-07 v135_UPC G&amp;A (5-3-07) 4" xfId="1217"/>
    <cellStyle name="__ [0]_______EWC 43.5MW8oMtresc 3_25_021_Horizon round 1 model vFINAL_1_Project Makani Model 04-11-07 v6" xfId="1218"/>
    <cellStyle name="__ [0]_______EWC 43.5MW8oMtresc 3_25_021_Horizon round 1 model vFINAL_1_Project Makani Model 04-11-07 v6 2" xfId="1219"/>
    <cellStyle name="__ [0]_______EWC 43.5MW8oMtresc 3_25_021_Horizon round 1 model vFINAL_1_Project Makani Model 04-11-07 v6 2 2" xfId="1220"/>
    <cellStyle name="__ [0]_______EWC 43.5MW8oMtresc 3_25_021_Horizon round 1 model vFINAL_1_Project Makani Model 04-11-07 v6 3" xfId="1221"/>
    <cellStyle name="__ [0]_______EWC 43.5MW8oMtresc 3_25_021_Horizon round 1 model vFINAL_1_Project Makani Model 04-11-07 v6 3 2" xfId="1222"/>
    <cellStyle name="__ [0]_______EWC 43.5MW8oMtresc 3_25_021_Horizon round 1 model vFINAL_1_Project Makani Model 04-11-07 v6 4" xfId="1223"/>
    <cellStyle name="__ [0]_______EWC 43.5MW8oMtresc 3_25_021_Horizon round 1 model vFINAL_1_Project Makani Model 04-11-07 v6_UPC G&amp;A (5-3-07)" xfId="1224"/>
    <cellStyle name="__ [0]_______EWC 43.5MW8oMtresc 3_25_021_Horizon round 1 model vFINAL_1_Project Makani Model 04-11-07 v6_UPC G&amp;A (5-3-07) 2" xfId="1225"/>
    <cellStyle name="__ [0]_______EWC 43.5MW8oMtresc 3_25_021_Horizon round 1 model vFINAL_1_Project Makani Model 04-11-07 v6_UPC G&amp;A (5-3-07) 2 2" xfId="1226"/>
    <cellStyle name="__ [0]_______EWC 43.5MW8oMtresc 3_25_021_Horizon round 1 model vFINAL_1_Project Makani Model 04-11-07 v6_UPC G&amp;A (5-3-07) 3" xfId="1227"/>
    <cellStyle name="__ [0]_______EWC 43.5MW8oMtresc 3_25_021_Horizon round 1 model vFINAL_1_Project Makani Model 04-11-07 v6_UPC G&amp;A (5-3-07) 3 2" xfId="1228"/>
    <cellStyle name="__ [0]_______EWC 43.5MW8oMtresc 3_25_021_Horizon round 1 model vFINAL_1_Project Makani Model 04-11-07 v6_UPC G&amp;A (5-3-07) 4" xfId="1229"/>
    <cellStyle name="__ [0]_______EWC 43.5MW8oMtresc 3_25_021_Inputs- Project" xfId="1230"/>
    <cellStyle name="__ [0]_______EWC 43.5MW8oMtresc 3_25_021_Inputs- Project 2" xfId="1231"/>
    <cellStyle name="__ [0]_______EWC 43.5MW8oMtresc 3_25_021_Pre-Tax GAAP" xfId="1232"/>
    <cellStyle name="__ [0]_______EWC 43.5MW8oMtresc 3_25_021_Pre-Tax GAAP 2" xfId="1233"/>
    <cellStyle name="__ [0]_______EWC 43.5MW8oMtresc 3_25_021_Pre-Tax GAAP 2 2" xfId="1234"/>
    <cellStyle name="__ [0]_______EWC 43.5MW8oMtresc 3_25_021_Pre-Tax GAAP 3" xfId="1235"/>
    <cellStyle name="__ [0]_______EWC 43.5MW8oMtresc 3_25_021_WPP - Ormat 6-5-2007  v19i with internal accounting v3 eq method FINAL" xfId="1236"/>
    <cellStyle name="__ [0]_______EWC 43.5MW8oMtresc 3_25_021_WPP - Ormat 6-5-2007  v19i with internal accounting v3 eq method FINAL 2" xfId="1237"/>
    <cellStyle name="__ [0]_______EWC 43.5MW8oMtresc 3_25_021_WPP - Ormat 6-5-2007  v19i with internal accounting v3 eq method FINAL 2 2" xfId="1238"/>
    <cellStyle name="__ [0]_______EWC 43.5MW8oMtresc 3_25_021_WPP - Ormat 6-5-2007  v19i with internal accounting v3 eq method FINAL 3" xfId="1239"/>
    <cellStyle name="__ [0]_______EWC 43.5MW8oMtresc 3_25_02v2" xfId="1240"/>
    <cellStyle name="__ [0]_______EWC 43.5MW8oMtresc 3_25_02v2 2" xfId="1241"/>
    <cellStyle name="__ [0]_______EWC 43.5MW8oMtresc 3_25_02v2 2 2" xfId="1242"/>
    <cellStyle name="__ [0]_______EWC 43.5MW8oMtresc 3_25_02v2 2 2 2" xfId="1243"/>
    <cellStyle name="__ [0]_______EWC 43.5MW8oMtresc 3_25_02v2 2 3" xfId="1244"/>
    <cellStyle name="__ [0]_______EWC 43.5MW8oMtresc 3_25_02v2 2 3 2" xfId="1245"/>
    <cellStyle name="__ [0]_______EWC 43.5MW8oMtresc 3_25_02v2 2 4" xfId="1246"/>
    <cellStyle name="__ [0]_______EWC 43.5MW8oMtresc 3_25_02v2 2 4 2" xfId="1247"/>
    <cellStyle name="__ [0]_______EWC 43.5MW8oMtresc 3_25_02v2 2 5" xfId="1248"/>
    <cellStyle name="__ [0]_______EWC 43.5MW8oMtresc 3_25_02v2 2 5 2" xfId="1249"/>
    <cellStyle name="__ [0]_______EWC 43.5MW8oMtresc 3_25_02v2 2 6" xfId="1250"/>
    <cellStyle name="__ [0]_______EWC 43.5MW8oMtresc 3_25_02v2 3" xfId="1251"/>
    <cellStyle name="__ [0]_______EWC 43.5MW8oMtresc 3_25_02v2 3 2" xfId="1252"/>
    <cellStyle name="__ [0]_______EWC 43.5MW8oMtresc 3_25_02v2 3 2 2" xfId="1253"/>
    <cellStyle name="__ [0]_______EWC 43.5MW8oMtresc 3_25_02v2 3 3" xfId="1254"/>
    <cellStyle name="__ [0]_______EWC 43.5MW8oMtresc 3_25_02v2 3 3 2" xfId="1255"/>
    <cellStyle name="__ [0]_______EWC 43.5MW8oMtresc 3_25_02v2 3 4" xfId="1256"/>
    <cellStyle name="__ [0]_______EWC 43.5MW8oMtresc 3_25_02v2 3 4 2" xfId="1257"/>
    <cellStyle name="__ [0]_______EWC 43.5MW8oMtresc 3_25_02v2 3 5" xfId="1258"/>
    <cellStyle name="__ [0]_______EWC 43.5MW8oMtresc 3_25_02v2 3 5 2" xfId="1259"/>
    <cellStyle name="__ [0]_______EWC 43.5MW8oMtresc 3_25_02v2 3 6" xfId="1260"/>
    <cellStyle name="__ [0]_______EWC 43.5MW8oMtresc 3_25_02v2 4" xfId="1261"/>
    <cellStyle name="__ [0]_______EWC 43.5MW8oMtresc 3_25_02v2_CHECK - White Creek Final Closing Model_2007 11 16 vequity method FINAL" xfId="1262"/>
    <cellStyle name="__ [0]_______EWC 43.5MW8oMtresc 3_25_02v2_CHECK - White Creek Final Closing Model_2007 11 16 vequity method FINAL 2" xfId="1263"/>
    <cellStyle name="__ [0]_______EWC 43.5MW8oMtresc 3_25_02v2_CHECK - White Creek Final Closing Model_2007 11 16 vequity method FINAL 2 2" xfId="1264"/>
    <cellStyle name="__ [0]_______EWC 43.5MW8oMtresc 3_25_02v2_CHECK - White Creek Final Closing Model_2007 11 16 vequity method FINAL 3" xfId="1265"/>
    <cellStyle name="__ [0]_______EWC 43.5MW8oMtresc 3_25_02v2_Horizon round 1 model vFINAL" xfId="1266"/>
    <cellStyle name="__ [0]_______EWC 43.5MW8oMtresc 3_25_02v2_Horizon round 1 model vFINAL 2" xfId="1267"/>
    <cellStyle name="__ [0]_______EWC 43.5MW8oMtresc 3_25_02v2_Horizon round 1 model vFINAL 2 2" xfId="1268"/>
    <cellStyle name="__ [0]_______EWC 43.5MW8oMtresc 3_25_02v2_Horizon round 1 model vFINAL 3" xfId="1269"/>
    <cellStyle name="__ [0]_______EWC 43.5MW8oMtresc 3_25_02v2_Horizon round 1 model vFINAL 3 2" xfId="1270"/>
    <cellStyle name="__ [0]_______EWC 43.5MW8oMtresc 3_25_02v2_Horizon round 1 model vFINAL 4" xfId="1271"/>
    <cellStyle name="__ [0]_______EWC 43.5MW8oMtresc 3_25_02v2_Horizon round 1 model vFINAL_1" xfId="1272"/>
    <cellStyle name="__ [0]_______EWC 43.5MW8oMtresc 3_25_02v2_Horizon round 1 model vFINAL_1 2" xfId="1273"/>
    <cellStyle name="__ [0]_______EWC 43.5MW8oMtresc 3_25_02v2_Horizon round 1 model vFINAL_1 2 2" xfId="1274"/>
    <cellStyle name="__ [0]_______EWC 43.5MW8oMtresc 3_25_02v2_Horizon round 1 model vFINAL_1 3" xfId="1275"/>
    <cellStyle name="__ [0]_______EWC 43.5MW8oMtresc 3_25_02v2_Horizon round 1 model vFINAL_1 3 2" xfId="1276"/>
    <cellStyle name="__ [0]_______EWC 43.5MW8oMtresc 3_25_02v2_Horizon round 1 model vFINAL_1 4" xfId="1277"/>
    <cellStyle name="__ [0]_______EWC 43.5MW8oMtresc 3_25_02v2_Horizon round 1 model vFINAL_1_Project Farwest III Model 03-20-07 v135" xfId="1278"/>
    <cellStyle name="__ [0]_______EWC 43.5MW8oMtresc 3_25_02v2_Horizon round 1 model vFINAL_1_Project Farwest III Model 03-20-07 v135 2" xfId="1279"/>
    <cellStyle name="__ [0]_______EWC 43.5MW8oMtresc 3_25_02v2_Horizon round 1 model vFINAL_1_Project Farwest III Model 03-20-07 v135 2 2" xfId="1280"/>
    <cellStyle name="__ [0]_______EWC 43.5MW8oMtresc 3_25_02v2_Horizon round 1 model vFINAL_1_Project Farwest III Model 03-20-07 v135 3" xfId="1281"/>
    <cellStyle name="__ [0]_______EWC 43.5MW8oMtresc 3_25_02v2_Horizon round 1 model vFINAL_1_Project Farwest III Model 03-20-07 v135 3 2" xfId="1282"/>
    <cellStyle name="__ [0]_______EWC 43.5MW8oMtresc 3_25_02v2_Horizon round 1 model vFINAL_1_Project Farwest III Model 03-20-07 v135 4" xfId="1283"/>
    <cellStyle name="__ [0]_______EWC 43.5MW8oMtresc 3_25_02v2_Horizon round 1 model vFINAL_1_Project Farwest III Model 03-20-07 v135_UPC G&amp;A (5-3-07)" xfId="1284"/>
    <cellStyle name="__ [0]_______EWC 43.5MW8oMtresc 3_25_02v2_Horizon round 1 model vFINAL_1_Project Farwest III Model 03-20-07 v135_UPC G&amp;A (5-3-07) 2" xfId="1285"/>
    <cellStyle name="__ [0]_______EWC 43.5MW8oMtresc 3_25_02v2_Horizon round 1 model vFINAL_1_Project Farwest III Model 03-20-07 v135_UPC G&amp;A (5-3-07) 2 2" xfId="1286"/>
    <cellStyle name="__ [0]_______EWC 43.5MW8oMtresc 3_25_02v2_Horizon round 1 model vFINAL_1_Project Farwest III Model 03-20-07 v135_UPC G&amp;A (5-3-07) 3" xfId="1287"/>
    <cellStyle name="__ [0]_______EWC 43.5MW8oMtresc 3_25_02v2_Horizon round 1 model vFINAL_1_Project Farwest III Model 03-20-07 v135_UPC G&amp;A (5-3-07) 3 2" xfId="1288"/>
    <cellStyle name="__ [0]_______EWC 43.5MW8oMtresc 3_25_02v2_Horizon round 1 model vFINAL_1_Project Farwest III Model 03-20-07 v135_UPC G&amp;A (5-3-07) 4" xfId="1289"/>
    <cellStyle name="__ [0]_______EWC 43.5MW8oMtresc 3_25_02v2_Horizon round 1 model vFINAL_1_Project Makani Model 04-11-07 v6" xfId="1290"/>
    <cellStyle name="__ [0]_______EWC 43.5MW8oMtresc 3_25_02v2_Horizon round 1 model vFINAL_1_Project Makani Model 04-11-07 v6 2" xfId="1291"/>
    <cellStyle name="__ [0]_______EWC 43.5MW8oMtresc 3_25_02v2_Horizon round 1 model vFINAL_1_Project Makani Model 04-11-07 v6 2 2" xfId="1292"/>
    <cellStyle name="__ [0]_______EWC 43.5MW8oMtresc 3_25_02v2_Horizon round 1 model vFINAL_1_Project Makani Model 04-11-07 v6 3" xfId="1293"/>
    <cellStyle name="__ [0]_______EWC 43.5MW8oMtresc 3_25_02v2_Horizon round 1 model vFINAL_1_Project Makani Model 04-11-07 v6 3 2" xfId="1294"/>
    <cellStyle name="__ [0]_______EWC 43.5MW8oMtresc 3_25_02v2_Horizon round 1 model vFINAL_1_Project Makani Model 04-11-07 v6 4" xfId="1295"/>
    <cellStyle name="__ [0]_______EWC 43.5MW8oMtresc 3_25_02v2_Horizon round 1 model vFINAL_1_Project Makani Model 04-11-07 v6_UPC G&amp;A (5-3-07)" xfId="1296"/>
    <cellStyle name="__ [0]_______EWC 43.5MW8oMtresc 3_25_02v2_Horizon round 1 model vFINAL_1_Project Makani Model 04-11-07 v6_UPC G&amp;A (5-3-07) 2" xfId="1297"/>
    <cellStyle name="__ [0]_______EWC 43.5MW8oMtresc 3_25_02v2_Horizon round 1 model vFINAL_1_Project Makani Model 04-11-07 v6_UPC G&amp;A (5-3-07) 2 2" xfId="1298"/>
    <cellStyle name="__ [0]_______EWC 43.5MW8oMtresc 3_25_02v2_Horizon round 1 model vFINAL_1_Project Makani Model 04-11-07 v6_UPC G&amp;A (5-3-07) 3" xfId="1299"/>
    <cellStyle name="__ [0]_______EWC 43.5MW8oMtresc 3_25_02v2_Horizon round 1 model vFINAL_1_Project Makani Model 04-11-07 v6_UPC G&amp;A (5-3-07) 3 2" xfId="1300"/>
    <cellStyle name="__ [0]_______EWC 43.5MW8oMtresc 3_25_02v2_Horizon round 1 model vFINAL_1_Project Makani Model 04-11-07 v6_UPC G&amp;A (5-3-07) 4" xfId="1301"/>
    <cellStyle name="__ [0]_______EWC 43.5MW8oMtresc 3_25_02v2_Inputs- Project" xfId="1302"/>
    <cellStyle name="__ [0]_______EWC 43.5MW8oMtresc 3_25_02v2_Inputs- Project 2" xfId="1303"/>
    <cellStyle name="__ [0]_______EWC 43.5MW8oMtresc 3_25_02v2_Pre-Tax GAAP" xfId="1304"/>
    <cellStyle name="__ [0]_______EWC 43.5MW8oMtresc 3_25_02v2_Pre-Tax GAAP 2" xfId="1305"/>
    <cellStyle name="__ [0]_______EWC 43.5MW8oMtresc 3_25_02v2_Pre-Tax GAAP 2 2" xfId="1306"/>
    <cellStyle name="__ [0]_______EWC 43.5MW8oMtresc 3_25_02v2_Pre-Tax GAAP 3" xfId="1307"/>
    <cellStyle name="__ [0]_______EWC 43.5MW8oMtresc 3_25_02v2_WPP - Ormat 6-5-2007  v19i with internal accounting v3 eq method FINAL" xfId="1308"/>
    <cellStyle name="__ [0]_______EWC 43.5MW8oMtresc 3_25_02v2_WPP - Ormat 6-5-2007  v19i with internal accounting v3 eq method FINAL 2" xfId="1309"/>
    <cellStyle name="__ [0]_______EWC 43.5MW8oMtresc 3_25_02v2_WPP - Ormat 6-5-2007  v19i with internal accounting v3 eq method FINAL 2 2" xfId="1310"/>
    <cellStyle name="__ [0]_______EWC 43.5MW8oMtresc 3_25_02v2_WPP - Ormat 6-5-2007  v19i with internal accounting v3 eq method FINAL 3" xfId="1311"/>
    <cellStyle name="__ [0]_______EWC 43.5MW8oMtresc 3_25_02v2w_esc" xfId="1312"/>
    <cellStyle name="__ [0]_______EWC 43.5MW8oMtresc 3_25_02v2w_esc 2" xfId="1313"/>
    <cellStyle name="__ [0]_______EWC 43.5MW8oMtresc 3_25_02v2w_esc 2 2" xfId="1314"/>
    <cellStyle name="__ [0]_______EWC 43.5MW8oMtresc 3_25_02v2w_esc 2 2 2" xfId="1315"/>
    <cellStyle name="__ [0]_______EWC 43.5MW8oMtresc 3_25_02v2w_esc 2 3" xfId="1316"/>
    <cellStyle name="__ [0]_______EWC 43.5MW8oMtresc 3_25_02v2w_esc 2 3 2" xfId="1317"/>
    <cellStyle name="__ [0]_______EWC 43.5MW8oMtresc 3_25_02v2w_esc 2 4" xfId="1318"/>
    <cellStyle name="__ [0]_______EWC 43.5MW8oMtresc 3_25_02v2w_esc 2 4 2" xfId="1319"/>
    <cellStyle name="__ [0]_______EWC 43.5MW8oMtresc 3_25_02v2w_esc 2 5" xfId="1320"/>
    <cellStyle name="__ [0]_______EWC 43.5MW8oMtresc 3_25_02v2w_esc 2 5 2" xfId="1321"/>
    <cellStyle name="__ [0]_______EWC 43.5MW8oMtresc 3_25_02v2w_esc 2 6" xfId="1322"/>
    <cellStyle name="__ [0]_______EWC 43.5MW8oMtresc 3_25_02v2w_esc 3" xfId="1323"/>
    <cellStyle name="__ [0]_______EWC 43.5MW8oMtresc 3_25_02v2w_esc 3 2" xfId="1324"/>
    <cellStyle name="__ [0]_______EWC 43.5MW8oMtresc 3_25_02v2w_esc 3 2 2" xfId="1325"/>
    <cellStyle name="__ [0]_______EWC 43.5MW8oMtresc 3_25_02v2w_esc 3 3" xfId="1326"/>
    <cellStyle name="__ [0]_______EWC 43.5MW8oMtresc 3_25_02v2w_esc 3 3 2" xfId="1327"/>
    <cellStyle name="__ [0]_______EWC 43.5MW8oMtresc 3_25_02v2w_esc 3 4" xfId="1328"/>
    <cellStyle name="__ [0]_______EWC 43.5MW8oMtresc 3_25_02v2w_esc 3 4 2" xfId="1329"/>
    <cellStyle name="__ [0]_______EWC 43.5MW8oMtresc 3_25_02v2w_esc 3 5" xfId="1330"/>
    <cellStyle name="__ [0]_______EWC 43.5MW8oMtresc 3_25_02v2w_esc 3 5 2" xfId="1331"/>
    <cellStyle name="__ [0]_______EWC 43.5MW8oMtresc 3_25_02v2w_esc 3 6" xfId="1332"/>
    <cellStyle name="__ [0]_______EWC 43.5MW8oMtresc 3_25_02v2w_esc 4" xfId="1333"/>
    <cellStyle name="__ [0]_______EWC 43.5MW8oMtresc 3_25_02v2w_esc_CHECK - White Creek Final Closing Model_2007 11 16 vequity method FINAL" xfId="1334"/>
    <cellStyle name="__ [0]_______EWC 43.5MW8oMtresc 3_25_02v2w_esc_CHECK - White Creek Final Closing Model_2007 11 16 vequity method FINAL 2" xfId="1335"/>
    <cellStyle name="__ [0]_______EWC 43.5MW8oMtresc 3_25_02v2w_esc_CHECK - White Creek Final Closing Model_2007 11 16 vequity method FINAL 2 2" xfId="1336"/>
    <cellStyle name="__ [0]_______EWC 43.5MW8oMtresc 3_25_02v2w_esc_CHECK - White Creek Final Closing Model_2007 11 16 vequity method FINAL 3" xfId="1337"/>
    <cellStyle name="__ [0]_______EWC 43.5MW8oMtresc 3_25_02v2w_esc_Horizon round 1 model vFINAL" xfId="1338"/>
    <cellStyle name="__ [0]_______EWC 43.5MW8oMtresc 3_25_02v2w_esc_Horizon round 1 model vFINAL 2" xfId="1339"/>
    <cellStyle name="__ [0]_______EWC 43.5MW8oMtresc 3_25_02v2w_esc_Horizon round 1 model vFINAL 2 2" xfId="1340"/>
    <cellStyle name="__ [0]_______EWC 43.5MW8oMtresc 3_25_02v2w_esc_Horizon round 1 model vFINAL 3" xfId="1341"/>
    <cellStyle name="__ [0]_______EWC 43.5MW8oMtresc 3_25_02v2w_esc_Horizon round 1 model vFINAL 3 2" xfId="1342"/>
    <cellStyle name="__ [0]_______EWC 43.5MW8oMtresc 3_25_02v2w_esc_Horizon round 1 model vFINAL 4" xfId="1343"/>
    <cellStyle name="__ [0]_______EWC 43.5MW8oMtresc 3_25_02v2w_esc_Horizon round 1 model vFINAL_1" xfId="1344"/>
    <cellStyle name="__ [0]_______EWC 43.5MW8oMtresc 3_25_02v2w_esc_Horizon round 1 model vFINAL_1 2" xfId="1345"/>
    <cellStyle name="__ [0]_______EWC 43.5MW8oMtresc 3_25_02v2w_esc_Horizon round 1 model vFINAL_1 2 2" xfId="1346"/>
    <cellStyle name="__ [0]_______EWC 43.5MW8oMtresc 3_25_02v2w_esc_Horizon round 1 model vFINAL_1 3" xfId="1347"/>
    <cellStyle name="__ [0]_______EWC 43.5MW8oMtresc 3_25_02v2w_esc_Horizon round 1 model vFINAL_1 3 2" xfId="1348"/>
    <cellStyle name="__ [0]_______EWC 43.5MW8oMtresc 3_25_02v2w_esc_Horizon round 1 model vFINAL_1 4" xfId="1349"/>
    <cellStyle name="__ [0]_______EWC 43.5MW8oMtresc 3_25_02v2w_esc_Horizon round 1 model vFINAL_1_Project Farwest III Model 03-20-07 v135" xfId="1350"/>
    <cellStyle name="__ [0]_______EWC 43.5MW8oMtresc 3_25_02v2w_esc_Horizon round 1 model vFINAL_1_Project Farwest III Model 03-20-07 v135 2" xfId="1351"/>
    <cellStyle name="__ [0]_______EWC 43.5MW8oMtresc 3_25_02v2w_esc_Horizon round 1 model vFINAL_1_Project Farwest III Model 03-20-07 v135 2 2" xfId="1352"/>
    <cellStyle name="__ [0]_______EWC 43.5MW8oMtresc 3_25_02v2w_esc_Horizon round 1 model vFINAL_1_Project Farwest III Model 03-20-07 v135 3" xfId="1353"/>
    <cellStyle name="__ [0]_______EWC 43.5MW8oMtresc 3_25_02v2w_esc_Horizon round 1 model vFINAL_1_Project Farwest III Model 03-20-07 v135 3 2" xfId="1354"/>
    <cellStyle name="__ [0]_______EWC 43.5MW8oMtresc 3_25_02v2w_esc_Horizon round 1 model vFINAL_1_Project Farwest III Model 03-20-07 v135 4" xfId="1355"/>
    <cellStyle name="__ [0]_______EWC 43.5MW8oMtresc 3_25_02v2w_esc_Horizon round 1 model vFINAL_1_Project Farwest III Model 03-20-07 v135_UPC G&amp;A (5-3-07)" xfId="1356"/>
    <cellStyle name="__ [0]_______EWC 43.5MW8oMtresc 3_25_02v2w_esc_Horizon round 1 model vFINAL_1_Project Farwest III Model 03-20-07 v135_UPC G&amp;A (5-3-07) 2" xfId="1357"/>
    <cellStyle name="__ [0]_______EWC 43.5MW8oMtresc 3_25_02v2w_esc_Horizon round 1 model vFINAL_1_Project Farwest III Model 03-20-07 v135_UPC G&amp;A (5-3-07) 2 2" xfId="1358"/>
    <cellStyle name="__ [0]_______EWC 43.5MW8oMtresc 3_25_02v2w_esc_Horizon round 1 model vFINAL_1_Project Farwest III Model 03-20-07 v135_UPC G&amp;A (5-3-07) 3" xfId="1359"/>
    <cellStyle name="__ [0]_______EWC 43.5MW8oMtresc 3_25_02v2w_esc_Horizon round 1 model vFINAL_1_Project Farwest III Model 03-20-07 v135_UPC G&amp;A (5-3-07) 3 2" xfId="1360"/>
    <cellStyle name="__ [0]_______EWC 43.5MW8oMtresc 3_25_02v2w_esc_Horizon round 1 model vFINAL_1_Project Farwest III Model 03-20-07 v135_UPC G&amp;A (5-3-07) 4" xfId="1361"/>
    <cellStyle name="__ [0]_______EWC 43.5MW8oMtresc 3_25_02v2w_esc_Horizon round 1 model vFINAL_1_Project Makani Model 04-11-07 v6" xfId="1362"/>
    <cellStyle name="__ [0]_______EWC 43.5MW8oMtresc 3_25_02v2w_esc_Horizon round 1 model vFINAL_1_Project Makani Model 04-11-07 v6 2" xfId="1363"/>
    <cellStyle name="__ [0]_______EWC 43.5MW8oMtresc 3_25_02v2w_esc_Horizon round 1 model vFINAL_1_Project Makani Model 04-11-07 v6 2 2" xfId="1364"/>
    <cellStyle name="__ [0]_______EWC 43.5MW8oMtresc 3_25_02v2w_esc_Horizon round 1 model vFINAL_1_Project Makani Model 04-11-07 v6 3" xfId="1365"/>
    <cellStyle name="__ [0]_______EWC 43.5MW8oMtresc 3_25_02v2w_esc_Horizon round 1 model vFINAL_1_Project Makani Model 04-11-07 v6 3 2" xfId="1366"/>
    <cellStyle name="__ [0]_______EWC 43.5MW8oMtresc 3_25_02v2w_esc_Horizon round 1 model vFINAL_1_Project Makani Model 04-11-07 v6 4" xfId="1367"/>
    <cellStyle name="__ [0]_______EWC 43.5MW8oMtresc 3_25_02v2w_esc_Horizon round 1 model vFINAL_1_Project Makani Model 04-11-07 v6_UPC G&amp;A (5-3-07)" xfId="1368"/>
    <cellStyle name="__ [0]_______EWC 43.5MW8oMtresc 3_25_02v2w_esc_Horizon round 1 model vFINAL_1_Project Makani Model 04-11-07 v6_UPC G&amp;A (5-3-07) 2" xfId="1369"/>
    <cellStyle name="__ [0]_______EWC 43.5MW8oMtresc 3_25_02v2w_esc_Horizon round 1 model vFINAL_1_Project Makani Model 04-11-07 v6_UPC G&amp;A (5-3-07) 2 2" xfId="1370"/>
    <cellStyle name="__ [0]_______EWC 43.5MW8oMtresc 3_25_02v2w_esc_Horizon round 1 model vFINAL_1_Project Makani Model 04-11-07 v6_UPC G&amp;A (5-3-07) 3" xfId="1371"/>
    <cellStyle name="__ [0]_______EWC 43.5MW8oMtresc 3_25_02v2w_esc_Horizon round 1 model vFINAL_1_Project Makani Model 04-11-07 v6_UPC G&amp;A (5-3-07) 3 2" xfId="1372"/>
    <cellStyle name="__ [0]_______EWC 43.5MW8oMtresc 3_25_02v2w_esc_Horizon round 1 model vFINAL_1_Project Makani Model 04-11-07 v6_UPC G&amp;A (5-3-07) 4" xfId="1373"/>
    <cellStyle name="__ [0]_______EWC 43.5MW8oMtresc 3_25_02v2w_esc_Pre-Tax GAAP" xfId="1374"/>
    <cellStyle name="__ [0]_______EWC 43.5MW8oMtresc 3_25_02v2w_esc_Pre-Tax GAAP 2" xfId="1375"/>
    <cellStyle name="__ [0]_______EWC 43.5MW8oMtresc 3_25_02v2w_esc_Pre-Tax GAAP 2 2" xfId="1376"/>
    <cellStyle name="__ [0]_______EWC 43.5MW8oMtresc 3_25_02v2w_esc_Pre-Tax GAAP 3" xfId="1377"/>
    <cellStyle name="__ [0]_______EWC 43.5MW8oMtresc 3_25_02v2w_esc_WPP - Ormat 6-5-2007  v19i with internal accounting v3 eq method FINAL" xfId="1378"/>
    <cellStyle name="__ [0]_______EWC 43.5MW8oMtresc 3_25_02v2w_esc_WPP - Ormat 6-5-2007  v19i with internal accounting v3 eq method FINAL 2" xfId="1379"/>
    <cellStyle name="__ [0]_______EWC 43.5MW8oMtresc 3_25_02v2w_esc_WPP - Ormat 6-5-2007  v19i with internal accounting v3 eq method FINAL 2 2" xfId="1380"/>
    <cellStyle name="__ [0]_______EWC 43.5MW8oMtresc 3_25_02v2w_esc_WPP - Ormat 6-5-2007  v19i with internal accounting v3 eq method FINAL 3" xfId="1381"/>
    <cellStyle name="__ [0]_______Horizon round 1 model vFINAL" xfId="1382"/>
    <cellStyle name="__ [0]_______Horizon round 1 model vFINAL 2" xfId="1383"/>
    <cellStyle name="__ [0]_______Horizon round 1 model vFINAL 2 2" xfId="1384"/>
    <cellStyle name="__ [0]_______Horizon round 1 model vFINAL 3" xfId="1385"/>
    <cellStyle name="__ [0]_______Horizon round 1 model vFINAL 3 2" xfId="1386"/>
    <cellStyle name="__ [0]_______Horizon round 1 model vFINAL 4" xfId="1387"/>
    <cellStyle name="__ [0]_______Horizon round 1 model vFINAL_1" xfId="1388"/>
    <cellStyle name="__ [0]_______Horizon round 1 model vFINAL_1 2" xfId="1389"/>
    <cellStyle name="__ [0]_______Horizon round 1 model vFINAL_1 2 2" xfId="1390"/>
    <cellStyle name="__ [0]_______Horizon round 1 model vFINAL_1 3" xfId="1391"/>
    <cellStyle name="__ [0]_______Horizon round 1 model vFINAL_1 3 2" xfId="1392"/>
    <cellStyle name="__ [0]_______Horizon round 1 model vFINAL_1 4" xfId="1393"/>
    <cellStyle name="__ [0]_______Horizon round 1 model vFINAL_1_Project Farwest III Model 03-20-07 v135" xfId="1394"/>
    <cellStyle name="__ [0]_______Horizon round 1 model vFINAL_1_Project Farwest III Model 03-20-07 v135 2" xfId="1395"/>
    <cellStyle name="__ [0]_______Horizon round 1 model vFINAL_1_Project Farwest III Model 03-20-07 v135 2 2" xfId="1396"/>
    <cellStyle name="__ [0]_______Horizon round 1 model vFINAL_1_Project Farwest III Model 03-20-07 v135 3" xfId="1397"/>
    <cellStyle name="__ [0]_______Horizon round 1 model vFINAL_1_Project Farwest III Model 03-20-07 v135 3 2" xfId="1398"/>
    <cellStyle name="__ [0]_______Horizon round 1 model vFINAL_1_Project Farwest III Model 03-20-07 v135 4" xfId="1399"/>
    <cellStyle name="__ [0]_______Horizon round 1 model vFINAL_1_Project Farwest III Model 03-20-07 v135_UPC G&amp;A (5-3-07)" xfId="1400"/>
    <cellStyle name="__ [0]_______Horizon round 1 model vFINAL_1_Project Farwest III Model 03-20-07 v135_UPC G&amp;A (5-3-07) 2" xfId="1401"/>
    <cellStyle name="__ [0]_______Horizon round 1 model vFINAL_1_Project Farwest III Model 03-20-07 v135_UPC G&amp;A (5-3-07) 2 2" xfId="1402"/>
    <cellStyle name="__ [0]_______Horizon round 1 model vFINAL_1_Project Farwest III Model 03-20-07 v135_UPC G&amp;A (5-3-07) 3" xfId="1403"/>
    <cellStyle name="__ [0]_______Horizon round 1 model vFINAL_1_Project Farwest III Model 03-20-07 v135_UPC G&amp;A (5-3-07) 3 2" xfId="1404"/>
    <cellStyle name="__ [0]_______Horizon round 1 model vFINAL_1_Project Farwest III Model 03-20-07 v135_UPC G&amp;A (5-3-07) 4" xfId="1405"/>
    <cellStyle name="__ [0]_______Horizon round 1 model vFINAL_1_Project Makani Model 04-11-07 v6" xfId="1406"/>
    <cellStyle name="__ [0]_______Horizon round 1 model vFINAL_1_Project Makani Model 04-11-07 v6 2" xfId="1407"/>
    <cellStyle name="__ [0]_______Horizon round 1 model vFINAL_1_Project Makani Model 04-11-07 v6 2 2" xfId="1408"/>
    <cellStyle name="__ [0]_______Horizon round 1 model vFINAL_1_Project Makani Model 04-11-07 v6 3" xfId="1409"/>
    <cellStyle name="__ [0]_______Horizon round 1 model vFINAL_1_Project Makani Model 04-11-07 v6 3 2" xfId="1410"/>
    <cellStyle name="__ [0]_______Horizon round 1 model vFINAL_1_Project Makani Model 04-11-07 v6 4" xfId="1411"/>
    <cellStyle name="__ [0]_______Horizon round 1 model vFINAL_1_Project Makani Model 04-11-07 v6_UPC G&amp;A (5-3-07)" xfId="1412"/>
    <cellStyle name="__ [0]_______Horizon round 1 model vFINAL_1_Project Makani Model 04-11-07 v6_UPC G&amp;A (5-3-07) 2" xfId="1413"/>
    <cellStyle name="__ [0]_______Horizon round 1 model vFINAL_1_Project Makani Model 04-11-07 v6_UPC G&amp;A (5-3-07) 2 2" xfId="1414"/>
    <cellStyle name="__ [0]_______Horizon round 1 model vFINAL_1_Project Makani Model 04-11-07 v6_UPC G&amp;A (5-3-07) 3" xfId="1415"/>
    <cellStyle name="__ [0]_______Horizon round 1 model vFINAL_1_Project Makani Model 04-11-07 v6_UPC G&amp;A (5-3-07) 3 2" xfId="1416"/>
    <cellStyle name="__ [0]_______Horizon round 1 model vFINAL_1_Project Makani Model 04-11-07 v6_UPC G&amp;A (5-3-07) 4" xfId="1417"/>
    <cellStyle name="__ [0]_______Inputs- Project" xfId="1418"/>
    <cellStyle name="__ [0]_______Inputs- Project 2" xfId="1419"/>
    <cellStyle name="__ [0]_______Pre-Tax GAAP" xfId="1420"/>
    <cellStyle name="__ [0]_______Pre-Tax GAAP 2" xfId="1421"/>
    <cellStyle name="__ [0]_______Pre-Tax GAAP 2 2" xfId="1422"/>
    <cellStyle name="__ [0]_______Pre-Tax GAAP 3" xfId="1423"/>
    <cellStyle name="__ [0]_______Wind farm - operation CF" xfId="1424"/>
    <cellStyle name="__ [0]_______Wind farm - operation CF 2" xfId="1425"/>
    <cellStyle name="__ [0]_______Wind farm - operation CF 2 2" xfId="1426"/>
    <cellStyle name="__ [0]_______Wind farm - operation CF 2 2 2" xfId="1427"/>
    <cellStyle name="__ [0]_______Wind farm - operation CF 2 3" xfId="1428"/>
    <cellStyle name="__ [0]_______Wind farm - operation CF 2 3 2" xfId="1429"/>
    <cellStyle name="__ [0]_______Wind farm - operation CF 2 4" xfId="1430"/>
    <cellStyle name="__ [0]_______Wind farm - operation CF 2 4 2" xfId="1431"/>
    <cellStyle name="__ [0]_______Wind farm - operation CF 2 5" xfId="1432"/>
    <cellStyle name="__ [0]_______Wind farm - operation CF 2 5 2" xfId="1433"/>
    <cellStyle name="__ [0]_______Wind farm - operation CF 2 6" xfId="1434"/>
    <cellStyle name="__ [0]_______Wind farm - operation CF 3" xfId="1435"/>
    <cellStyle name="__ [0]_______Wind farm - operation CF 3 2" xfId="1436"/>
    <cellStyle name="__ [0]_______Wind farm - operation CF 3 2 2" xfId="1437"/>
    <cellStyle name="__ [0]_______Wind farm - operation CF 3 3" xfId="1438"/>
    <cellStyle name="__ [0]_______Wind farm - operation CF 3 3 2" xfId="1439"/>
    <cellStyle name="__ [0]_______Wind farm - operation CF 3 4" xfId="1440"/>
    <cellStyle name="__ [0]_______Wind farm - operation CF 3 4 2" xfId="1441"/>
    <cellStyle name="__ [0]_______Wind farm - operation CF 3 5" xfId="1442"/>
    <cellStyle name="__ [0]_______Wind farm - operation CF 3 5 2" xfId="1443"/>
    <cellStyle name="__ [0]_______Wind farm - operation CF 3 6" xfId="1444"/>
    <cellStyle name="__ [0]_______Wind farm - operation CF 4" xfId="1445"/>
    <cellStyle name="__ [0]_______Wind farm - operation CF_CHECK - White Creek Final Closing Model_2007 11 16 vequity method FINAL" xfId="1446"/>
    <cellStyle name="__ [0]_______Wind farm - operation CF_CHECK - White Creek Final Closing Model_2007 11 16 vequity method FINAL 2" xfId="1447"/>
    <cellStyle name="__ [0]_______Wind farm - operation CF_CHECK - White Creek Final Closing Model_2007 11 16 vequity method FINAL 2 2" xfId="1448"/>
    <cellStyle name="__ [0]_______Wind farm - operation CF_CHECK - White Creek Final Closing Model_2007 11 16 vequity method FINAL 3" xfId="1449"/>
    <cellStyle name="__ [0]_______Wind farm - operation CF_Horizon round 1 model vFINAL" xfId="1450"/>
    <cellStyle name="__ [0]_______Wind farm - operation CF_Horizon round 1 model vFINAL 2" xfId="1451"/>
    <cellStyle name="__ [0]_______Wind farm - operation CF_Horizon round 1 model vFINAL 2 2" xfId="1452"/>
    <cellStyle name="__ [0]_______Wind farm - operation CF_Horizon round 1 model vFINAL 3" xfId="1453"/>
    <cellStyle name="__ [0]_______Wind farm - operation CF_Horizon round 1 model vFINAL 3 2" xfId="1454"/>
    <cellStyle name="__ [0]_______Wind farm - operation CF_Horizon round 1 model vFINAL 4" xfId="1455"/>
    <cellStyle name="__ [0]_______Wind farm - operation CF_Horizon round 1 model vFINAL_1" xfId="1456"/>
    <cellStyle name="__ [0]_______Wind farm - operation CF_Horizon round 1 model vFINAL_1 2" xfId="1457"/>
    <cellStyle name="__ [0]_______Wind farm - operation CF_Horizon round 1 model vFINAL_1 2 2" xfId="1458"/>
    <cellStyle name="__ [0]_______Wind farm - operation CF_Horizon round 1 model vFINAL_1 3" xfId="1459"/>
    <cellStyle name="__ [0]_______Wind farm - operation CF_Horizon round 1 model vFINAL_1 3 2" xfId="1460"/>
    <cellStyle name="__ [0]_______Wind farm - operation CF_Horizon round 1 model vFINAL_1 4" xfId="1461"/>
    <cellStyle name="__ [0]_______Wind farm - operation CF_Horizon round 1 model vFINAL_1_Project Farwest III Model 03-20-07 v135" xfId="1462"/>
    <cellStyle name="__ [0]_______Wind farm - operation CF_Horizon round 1 model vFINAL_1_Project Farwest III Model 03-20-07 v135 2" xfId="1463"/>
    <cellStyle name="__ [0]_______Wind farm - operation CF_Horizon round 1 model vFINAL_1_Project Farwest III Model 03-20-07 v135 2 2" xfId="1464"/>
    <cellStyle name="__ [0]_______Wind farm - operation CF_Horizon round 1 model vFINAL_1_Project Farwest III Model 03-20-07 v135 3" xfId="1465"/>
    <cellStyle name="__ [0]_______Wind farm - operation CF_Horizon round 1 model vFINAL_1_Project Farwest III Model 03-20-07 v135 3 2" xfId="1466"/>
    <cellStyle name="__ [0]_______Wind farm - operation CF_Horizon round 1 model vFINAL_1_Project Farwest III Model 03-20-07 v135 4" xfId="1467"/>
    <cellStyle name="__ [0]_______Wind farm - operation CF_Horizon round 1 model vFINAL_1_Project Farwest III Model 03-20-07 v135_UPC G&amp;A (5-3-07)" xfId="1468"/>
    <cellStyle name="__ [0]_______Wind farm - operation CF_Horizon round 1 model vFINAL_1_Project Farwest III Model 03-20-07 v135_UPC G&amp;A (5-3-07) 2" xfId="1469"/>
    <cellStyle name="__ [0]_______Wind farm - operation CF_Horizon round 1 model vFINAL_1_Project Farwest III Model 03-20-07 v135_UPC G&amp;A (5-3-07) 2 2" xfId="1470"/>
    <cellStyle name="__ [0]_______Wind farm - operation CF_Horizon round 1 model vFINAL_1_Project Farwest III Model 03-20-07 v135_UPC G&amp;A (5-3-07) 3" xfId="1471"/>
    <cellStyle name="__ [0]_______Wind farm - operation CF_Horizon round 1 model vFINAL_1_Project Farwest III Model 03-20-07 v135_UPC G&amp;A (5-3-07) 3 2" xfId="1472"/>
    <cellStyle name="__ [0]_______Wind farm - operation CF_Horizon round 1 model vFINAL_1_Project Farwest III Model 03-20-07 v135_UPC G&amp;A (5-3-07) 4" xfId="1473"/>
    <cellStyle name="__ [0]_______Wind farm - operation CF_Horizon round 1 model vFINAL_1_Project Makani Model 04-11-07 v6" xfId="1474"/>
    <cellStyle name="__ [0]_______Wind farm - operation CF_Horizon round 1 model vFINAL_1_Project Makani Model 04-11-07 v6 2" xfId="1475"/>
    <cellStyle name="__ [0]_______Wind farm - operation CF_Horizon round 1 model vFINAL_1_Project Makani Model 04-11-07 v6 2 2" xfId="1476"/>
    <cellStyle name="__ [0]_______Wind farm - operation CF_Horizon round 1 model vFINAL_1_Project Makani Model 04-11-07 v6 3" xfId="1477"/>
    <cellStyle name="__ [0]_______Wind farm - operation CF_Horizon round 1 model vFINAL_1_Project Makani Model 04-11-07 v6 3 2" xfId="1478"/>
    <cellStyle name="__ [0]_______Wind farm - operation CF_Horizon round 1 model vFINAL_1_Project Makani Model 04-11-07 v6 4" xfId="1479"/>
    <cellStyle name="__ [0]_______Wind farm - operation CF_Horizon round 1 model vFINAL_1_Project Makani Model 04-11-07 v6_UPC G&amp;A (5-3-07)" xfId="1480"/>
    <cellStyle name="__ [0]_______Wind farm - operation CF_Horizon round 1 model vFINAL_1_Project Makani Model 04-11-07 v6_UPC G&amp;A (5-3-07) 2" xfId="1481"/>
    <cellStyle name="__ [0]_______Wind farm - operation CF_Horizon round 1 model vFINAL_1_Project Makani Model 04-11-07 v6_UPC G&amp;A (5-3-07) 2 2" xfId="1482"/>
    <cellStyle name="__ [0]_______Wind farm - operation CF_Horizon round 1 model vFINAL_1_Project Makani Model 04-11-07 v6_UPC G&amp;A (5-3-07) 3" xfId="1483"/>
    <cellStyle name="__ [0]_______Wind farm - operation CF_Horizon round 1 model vFINAL_1_Project Makani Model 04-11-07 v6_UPC G&amp;A (5-3-07) 3 2" xfId="1484"/>
    <cellStyle name="__ [0]_______Wind farm - operation CF_Horizon round 1 model vFINAL_1_Project Makani Model 04-11-07 v6_UPC G&amp;A (5-3-07) 4" xfId="1485"/>
    <cellStyle name="__ [0]_______Wind farm - operation CF_Pre-Tax GAAP" xfId="1486"/>
    <cellStyle name="__ [0]_______Wind farm - operation CF_Pre-Tax GAAP 2" xfId="1487"/>
    <cellStyle name="__ [0]_______Wind farm - operation CF_Pre-Tax GAAP 2 2" xfId="1488"/>
    <cellStyle name="__ [0]_______Wind farm - operation CF_Pre-Tax GAAP 3" xfId="1489"/>
    <cellStyle name="__ [0]_______Wind farm - operation CF_WPP - Ormat 6-5-2007  v19i with internal accounting v3 eq method FINAL" xfId="1490"/>
    <cellStyle name="__ [0]_______Wind farm - operation CF_WPP - Ormat 6-5-2007  v19i with internal accounting v3 eq method FINAL 2" xfId="1491"/>
    <cellStyle name="__ [0]_______Wind farm - operation CF_WPP - Ormat 6-5-2007  v19i with internal accounting v3 eq method FINAL 2 2" xfId="1492"/>
    <cellStyle name="__ [0]_______Wind farm - operation CF_WPP - Ormat 6-5-2007  v19i with internal accounting v3 eq method FINAL 3" xfId="1493"/>
    <cellStyle name="__ [0]_______WPP - Ormat 6-5-2007  v19i with internal accounting v3 eq method FINAL" xfId="1494"/>
    <cellStyle name="__ [0]_______WPP - Ormat 6-5-2007  v19i with internal accounting v3 eq method FINAL 2" xfId="1495"/>
    <cellStyle name="__ [0]_______WPP - Ormat 6-5-2007  v19i with internal accounting v3 eq method FINAL 2 2" xfId="1496"/>
    <cellStyle name="__ [0]_______WPP - Ormat 6-5-2007  v19i with internal accounting v3 eq method FINAL 3" xfId="1497"/>
    <cellStyle name="__ [0]_____CHECK - White Creek Final Closing Model_2007 11 16 vequity method FINAL" xfId="1498"/>
    <cellStyle name="__ [0]_____CHECK - White Creek Final Closing Model_2007 11 16 vequity method FINAL 2" xfId="1499"/>
    <cellStyle name="__ [0]_____CHECK - White Creek Final Closing Model_2007 11 16 vequity method FINAL 2 2" xfId="1500"/>
    <cellStyle name="__ [0]_____CHECK - White Creek Final Closing Model_2007 11 16 vequity method FINAL 3" xfId="1501"/>
    <cellStyle name="__ [0]_____ClearSky_AEP_Min_04.04.02_Bank" xfId="1502"/>
    <cellStyle name="__ [0]_____ClearSky_AEP_Min_04.04.02_Bank 2" xfId="1503"/>
    <cellStyle name="__ [0]_____ClearSky_AEP_Min_04.04.02_Bank 2 2" xfId="1504"/>
    <cellStyle name="__ [0]_____ClearSky_AEP_Min_04.04.02_Bank 3" xfId="1505"/>
    <cellStyle name="__ [0]_____ClearSky_AEP_Min_04.04.02_Bank 3 2" xfId="1506"/>
    <cellStyle name="__ [0]_____ClearSky_AEP_Min_04.04.02_Bank 4" xfId="1507"/>
    <cellStyle name="__ [0]_____ClearSky_AEP_Min_04.04.02_Bank 4 2" xfId="1508"/>
    <cellStyle name="__ [0]_____ClearSky_AEP_Min_04.04.02_Bank 5" xfId="1509"/>
    <cellStyle name="__ [0]_____ClearSky_AEP_Min_04.04.02_Bank 5 2" xfId="1510"/>
    <cellStyle name="__ [0]_____ClearSky_AEP_Min_04.04.02_Bank 6" xfId="1511"/>
    <cellStyle name="__ [0]_____Clearsky_internal_050301" xfId="1512"/>
    <cellStyle name="__ [0]_____Clearsky_internal_050301 2" xfId="1513"/>
    <cellStyle name="__ [0]_____Clearsky_internal_050301 2 2" xfId="1514"/>
    <cellStyle name="__ [0]_____Clearsky_internal_050301 3" xfId="1515"/>
    <cellStyle name="__ [0]_____Clearsky_internal_050301 3 2" xfId="1516"/>
    <cellStyle name="__ [0]_____Clearsky_internal_050301 4" xfId="1517"/>
    <cellStyle name="__ [0]_____Clearsky_internal_050301 4 2" xfId="1518"/>
    <cellStyle name="__ [0]_____Clearsky_internal_050301 5" xfId="1519"/>
    <cellStyle name="__ [0]_____Clearsky_internal_050301 5 2" xfId="1520"/>
    <cellStyle name="__ [0]_____Clearsky_internal_050301 6" xfId="1521"/>
    <cellStyle name="__ [0]_____Clearsky_internal_050301_1" xfId="1522"/>
    <cellStyle name="__ [0]_____Clearsky_internal_050301_1 2" xfId="1523"/>
    <cellStyle name="__ [0]_____Clearsky_internal_050301_1 2 2" xfId="1524"/>
    <cellStyle name="__ [0]_____Clearsky_internal_050301_1 3" xfId="1525"/>
    <cellStyle name="__ [0]_____Clearsky_internal_050301_1 3 2" xfId="1526"/>
    <cellStyle name="__ [0]_____Clearsky_internal_050301_1 4" xfId="1527"/>
    <cellStyle name="__ [0]_____Clearsky_internal_050301_1 4 2" xfId="1528"/>
    <cellStyle name="__ [0]_____Clearsky_internal_050301_1 5" xfId="1529"/>
    <cellStyle name="__ [0]_____Clearsky_internal_050301_1 5 2" xfId="1530"/>
    <cellStyle name="__ [0]_____Clearsky_internal_050301_1 6" xfId="1531"/>
    <cellStyle name="__ [0]_____Clearsky_internal_070201" xfId="1532"/>
    <cellStyle name="__ [0]_____Clearsky_internal_070201 2" xfId="1533"/>
    <cellStyle name="__ [0]_____Clearsky_internal_070201 2 2" xfId="1534"/>
    <cellStyle name="__ [0]_____Clearsky_internal_070201 3" xfId="1535"/>
    <cellStyle name="__ [0]_____Clearsky_internal_070201 3 2" xfId="1536"/>
    <cellStyle name="__ [0]_____Clearsky_internal_070201 4" xfId="1537"/>
    <cellStyle name="__ [0]_____Clearsky_internal_070201 4 2" xfId="1538"/>
    <cellStyle name="__ [0]_____Clearsky_internal_070201 5" xfId="1539"/>
    <cellStyle name="__ [0]_____Clearsky_internal_070201 5 2" xfId="1540"/>
    <cellStyle name="__ [0]_____Clearsky_internal_070201 6" xfId="1541"/>
    <cellStyle name="__ [0]_____Clearsky_internal_070201.xls Chart 2" xfId="1542"/>
    <cellStyle name="__ [0]_____Clearsky_internal_070201.xls Chart 2 2" xfId="1543"/>
    <cellStyle name="__ [0]_____Clearsky_internal_070201.xls Chart 2 2 2" xfId="1544"/>
    <cellStyle name="__ [0]_____Clearsky_internal_070201.xls Chart 2 3" xfId="1545"/>
    <cellStyle name="__ [0]_____Clearsky_internal_070201.xls Chart 2 3 2" xfId="1546"/>
    <cellStyle name="__ [0]_____Clearsky_internal_070201.xls Chart 2 4" xfId="1547"/>
    <cellStyle name="__ [0]_____Clearsky_internal_070201.xls Chart 2 4 2" xfId="1548"/>
    <cellStyle name="__ [0]_____Clearsky_internal_070201.xls Chart 2 5" xfId="1549"/>
    <cellStyle name="__ [0]_____Clearsky_internal_070201.xls Chart 2 5 2" xfId="1550"/>
    <cellStyle name="__ [0]_____Clearsky_internal_070201.xls Chart 2 6" xfId="1551"/>
    <cellStyle name="__ [0]_____Clearsky_internal_070201_1" xfId="1552"/>
    <cellStyle name="__ [0]_____Clearsky_internal_070201_1 2" xfId="1553"/>
    <cellStyle name="__ [0]_____Clearsky_internal_070201_1 2 2" xfId="1554"/>
    <cellStyle name="__ [0]_____Clearsky_internal_070201_1 3" xfId="1555"/>
    <cellStyle name="__ [0]_____Clearsky_internal_070201_1 3 2" xfId="1556"/>
    <cellStyle name="__ [0]_____Clearsky_internal_070201_1 4" xfId="1557"/>
    <cellStyle name="__ [0]_____Clearsky_internal_070201_1 4 2" xfId="1558"/>
    <cellStyle name="__ [0]_____Clearsky_internal_070201_1 5" xfId="1559"/>
    <cellStyle name="__ [0]_____Clearsky_internal_070201_1 5 2" xfId="1560"/>
    <cellStyle name="__ [0]_____Clearsky_internal_070201_1 6" xfId="1561"/>
    <cellStyle name="__ [0]_____Clearsky_internal_070201_Clearsky_internal_070201" xfId="1562"/>
    <cellStyle name="__ [0]_____Clearsky_internal_070201_Clearsky_internal_070201 2" xfId="1563"/>
    <cellStyle name="__ [0]_____Clearsky_internal_070201_Clearsky_internal_070201 2 2" xfId="1564"/>
    <cellStyle name="__ [0]_____Clearsky_internal_070201_Clearsky_internal_070201 3" xfId="1565"/>
    <cellStyle name="__ [0]_____Clearsky_internal_070201_Clearsky_internal_070201 3 2" xfId="1566"/>
    <cellStyle name="__ [0]_____Clearsky_internal_070201_Clearsky_internal_070201 4" xfId="1567"/>
    <cellStyle name="__ [0]_____Clearsky_internal_070201_Clearsky_internal_070201 4 2" xfId="1568"/>
    <cellStyle name="__ [0]_____Clearsky_internal_070201_Clearsky_internal_070201 5" xfId="1569"/>
    <cellStyle name="__ [0]_____Clearsky_internal_070201_Clearsky_internal_070201 5 2" xfId="1570"/>
    <cellStyle name="__ [0]_____Clearsky_internal_070201_Clearsky_internal_070201 6" xfId="1571"/>
    <cellStyle name="__ [0]_____Clearsky_internal_070201_Clearsky_Outside_070201.xls Chart 2" xfId="1572"/>
    <cellStyle name="__ [0]_____Clearsky_internal_070201_Clearsky_Outside_070201.xls Chart 2 2" xfId="1573"/>
    <cellStyle name="__ [0]_____Clearsky_internal_070201_Clearsky_Outside_070201.xls Chart 2 2 2" xfId="1574"/>
    <cellStyle name="__ [0]_____Clearsky_internal_070201_Clearsky_Outside_070201.xls Chart 2 3" xfId="1575"/>
    <cellStyle name="__ [0]_____Clearsky_internal_070201_Clearsky_Outside_070201.xls Chart 2 3 2" xfId="1576"/>
    <cellStyle name="__ [0]_____Clearsky_internal_070201_Clearsky_Outside_070201.xls Chart 2 4" xfId="1577"/>
    <cellStyle name="__ [0]_____Clearsky_internal_070201_Clearsky_Outside_070201.xls Chart 2 4 2" xfId="1578"/>
    <cellStyle name="__ [0]_____Clearsky_internal_070201_Clearsky_Outside_070201.xls Chart 2 5" xfId="1579"/>
    <cellStyle name="__ [0]_____Clearsky_internal_070201_Clearsky_Outside_070201.xls Chart 2 5 2" xfId="1580"/>
    <cellStyle name="__ [0]_____Clearsky_internal_070201_Clearsky_Outside_070201.xls Chart 2 6" xfId="1581"/>
    <cellStyle name="__ [0]_____Clearsky_Outside_070201.xls Chart 2" xfId="1582"/>
    <cellStyle name="__ [0]_____Clearsky_Outside_070201.xls Chart 2 2" xfId="1583"/>
    <cellStyle name="__ [0]_____Clearsky_Outside_070201.xls Chart 2 2 2" xfId="1584"/>
    <cellStyle name="__ [0]_____Clearsky_Outside_070201.xls Chart 2 3" xfId="1585"/>
    <cellStyle name="__ [0]_____Clearsky_Outside_070201.xls Chart 2 3 2" xfId="1586"/>
    <cellStyle name="__ [0]_____Clearsky_Outside_070201.xls Chart 2 4" xfId="1587"/>
    <cellStyle name="__ [0]_____Clearsky_Outside_070201.xls Chart 2 4 2" xfId="1588"/>
    <cellStyle name="__ [0]_____Clearsky_Outside_070201.xls Chart 2 5" xfId="1589"/>
    <cellStyle name="__ [0]_____Clearsky_Outside_070201.xls Chart 2 5 2" xfId="1590"/>
    <cellStyle name="__ [0]_____Clearsky_Outside_070201.xls Chart 2 6" xfId="1591"/>
    <cellStyle name="__ [0]_____Cost Segregation" xfId="1592"/>
    <cellStyle name="__ [0]_____Cost Segregation 2" xfId="1593"/>
    <cellStyle name="__ [0]_____EWC 43.5MW8oMtresc 3_25_021" xfId="1594"/>
    <cellStyle name="__ [0]_____EWC 43.5MW8oMtresc 3_25_021 2" xfId="1595"/>
    <cellStyle name="__ [0]_____EWC 43.5MW8oMtresc 3_25_021 2 2" xfId="1596"/>
    <cellStyle name="__ [0]_____EWC 43.5MW8oMtresc 3_25_021 2 2 2" xfId="1597"/>
    <cellStyle name="__ [0]_____EWC 43.5MW8oMtresc 3_25_021 2 3" xfId="1598"/>
    <cellStyle name="__ [0]_____EWC 43.5MW8oMtresc 3_25_021 2 3 2" xfId="1599"/>
    <cellStyle name="__ [0]_____EWC 43.5MW8oMtresc 3_25_021 2 4" xfId="1600"/>
    <cellStyle name="__ [0]_____EWC 43.5MW8oMtresc 3_25_021 2 4 2" xfId="1601"/>
    <cellStyle name="__ [0]_____EWC 43.5MW8oMtresc 3_25_021 2 5" xfId="1602"/>
    <cellStyle name="__ [0]_____EWC 43.5MW8oMtresc 3_25_021 2 5 2" xfId="1603"/>
    <cellStyle name="__ [0]_____EWC 43.5MW8oMtresc 3_25_021 2 6" xfId="1604"/>
    <cellStyle name="__ [0]_____EWC 43.5MW8oMtresc 3_25_021 3" xfId="1605"/>
    <cellStyle name="__ [0]_____EWC 43.5MW8oMtresc 3_25_021 3 2" xfId="1606"/>
    <cellStyle name="__ [0]_____EWC 43.5MW8oMtresc 3_25_021 3 2 2" xfId="1607"/>
    <cellStyle name="__ [0]_____EWC 43.5MW8oMtresc 3_25_021 3 3" xfId="1608"/>
    <cellStyle name="__ [0]_____EWC 43.5MW8oMtresc 3_25_021 3 3 2" xfId="1609"/>
    <cellStyle name="__ [0]_____EWC 43.5MW8oMtresc 3_25_021 3 4" xfId="1610"/>
    <cellStyle name="__ [0]_____EWC 43.5MW8oMtresc 3_25_021 3 4 2" xfId="1611"/>
    <cellStyle name="__ [0]_____EWC 43.5MW8oMtresc 3_25_021 3 5" xfId="1612"/>
    <cellStyle name="__ [0]_____EWC 43.5MW8oMtresc 3_25_021 3 5 2" xfId="1613"/>
    <cellStyle name="__ [0]_____EWC 43.5MW8oMtresc 3_25_021 3 6" xfId="1614"/>
    <cellStyle name="__ [0]_____EWC 43.5MW8oMtresc 3_25_021 4" xfId="1615"/>
    <cellStyle name="__ [0]_____EWC 43.5MW8oMtresc 3_25_021_CHECK - White Creek Final Closing Model_2007 11 16 vequity method FINAL" xfId="1616"/>
    <cellStyle name="__ [0]_____EWC 43.5MW8oMtresc 3_25_021_CHECK - White Creek Final Closing Model_2007 11 16 vequity method FINAL 2" xfId="1617"/>
    <cellStyle name="__ [0]_____EWC 43.5MW8oMtresc 3_25_021_CHECK - White Creek Final Closing Model_2007 11 16 vequity method FINAL 2 2" xfId="1618"/>
    <cellStyle name="__ [0]_____EWC 43.5MW8oMtresc 3_25_021_CHECK - White Creek Final Closing Model_2007 11 16 vequity method FINAL 3" xfId="1619"/>
    <cellStyle name="__ [0]_____EWC 43.5MW8oMtresc 3_25_021_Horizon round 1 model vFINAL" xfId="1620"/>
    <cellStyle name="__ [0]_____EWC 43.5MW8oMtresc 3_25_021_Horizon round 1 model vFINAL 2" xfId="1621"/>
    <cellStyle name="__ [0]_____EWC 43.5MW8oMtresc 3_25_021_Horizon round 1 model vFINAL 2 2" xfId="1622"/>
    <cellStyle name="__ [0]_____EWC 43.5MW8oMtresc 3_25_021_Horizon round 1 model vFINAL 3" xfId="1623"/>
    <cellStyle name="__ [0]_____EWC 43.5MW8oMtresc 3_25_021_Horizon round 1 model vFINAL 3 2" xfId="1624"/>
    <cellStyle name="__ [0]_____EWC 43.5MW8oMtresc 3_25_021_Horizon round 1 model vFINAL 4" xfId="1625"/>
    <cellStyle name="__ [0]_____EWC 43.5MW8oMtresc 3_25_021_Horizon round 1 model vFINAL_1" xfId="1626"/>
    <cellStyle name="__ [0]_____EWC 43.5MW8oMtresc 3_25_021_Horizon round 1 model vFINAL_1 2" xfId="1627"/>
    <cellStyle name="__ [0]_____EWC 43.5MW8oMtresc 3_25_021_Horizon round 1 model vFINAL_1 2 2" xfId="1628"/>
    <cellStyle name="__ [0]_____EWC 43.5MW8oMtresc 3_25_021_Horizon round 1 model vFINAL_1 3" xfId="1629"/>
    <cellStyle name="__ [0]_____EWC 43.5MW8oMtresc 3_25_021_Horizon round 1 model vFINAL_1 3 2" xfId="1630"/>
    <cellStyle name="__ [0]_____EWC 43.5MW8oMtresc 3_25_021_Horizon round 1 model vFINAL_1 4" xfId="1631"/>
    <cellStyle name="__ [0]_____EWC 43.5MW8oMtresc 3_25_021_Horizon round 1 model vFINAL_1_Project Farwest III Model 03-20-07 v135" xfId="1632"/>
    <cellStyle name="__ [0]_____EWC 43.5MW8oMtresc 3_25_021_Horizon round 1 model vFINAL_1_Project Farwest III Model 03-20-07 v135 2" xfId="1633"/>
    <cellStyle name="__ [0]_____EWC 43.5MW8oMtresc 3_25_021_Horizon round 1 model vFINAL_1_Project Farwest III Model 03-20-07 v135 2 2" xfId="1634"/>
    <cellStyle name="__ [0]_____EWC 43.5MW8oMtresc 3_25_021_Horizon round 1 model vFINAL_1_Project Farwest III Model 03-20-07 v135 3" xfId="1635"/>
    <cellStyle name="__ [0]_____EWC 43.5MW8oMtresc 3_25_021_Horizon round 1 model vFINAL_1_Project Farwest III Model 03-20-07 v135 3 2" xfId="1636"/>
    <cellStyle name="__ [0]_____EWC 43.5MW8oMtresc 3_25_021_Horizon round 1 model vFINAL_1_Project Farwest III Model 03-20-07 v135 4" xfId="1637"/>
    <cellStyle name="__ [0]_____EWC 43.5MW8oMtresc 3_25_021_Horizon round 1 model vFINAL_1_Project Farwest III Model 03-20-07 v135_UPC G&amp;A (5-3-07)" xfId="1638"/>
    <cellStyle name="__ [0]_____EWC 43.5MW8oMtresc 3_25_021_Horizon round 1 model vFINAL_1_Project Farwest III Model 03-20-07 v135_UPC G&amp;A (5-3-07) 2" xfId="1639"/>
    <cellStyle name="__ [0]_____EWC 43.5MW8oMtresc 3_25_021_Horizon round 1 model vFINAL_1_Project Farwest III Model 03-20-07 v135_UPC G&amp;A (5-3-07) 2 2" xfId="1640"/>
    <cellStyle name="__ [0]_____EWC 43.5MW8oMtresc 3_25_021_Horizon round 1 model vFINAL_1_Project Farwest III Model 03-20-07 v135_UPC G&amp;A (5-3-07) 3" xfId="1641"/>
    <cellStyle name="__ [0]_____EWC 43.5MW8oMtresc 3_25_021_Horizon round 1 model vFINAL_1_Project Farwest III Model 03-20-07 v135_UPC G&amp;A (5-3-07) 3 2" xfId="1642"/>
    <cellStyle name="__ [0]_____EWC 43.5MW8oMtresc 3_25_021_Horizon round 1 model vFINAL_1_Project Farwest III Model 03-20-07 v135_UPC G&amp;A (5-3-07) 4" xfId="1643"/>
    <cellStyle name="__ [0]_____EWC 43.5MW8oMtresc 3_25_021_Horizon round 1 model vFINAL_1_Project Makani Model 04-11-07 v6" xfId="1644"/>
    <cellStyle name="__ [0]_____EWC 43.5MW8oMtresc 3_25_021_Horizon round 1 model vFINAL_1_Project Makani Model 04-11-07 v6 2" xfId="1645"/>
    <cellStyle name="__ [0]_____EWC 43.5MW8oMtresc 3_25_021_Horizon round 1 model vFINAL_1_Project Makani Model 04-11-07 v6 2 2" xfId="1646"/>
    <cellStyle name="__ [0]_____EWC 43.5MW8oMtresc 3_25_021_Horizon round 1 model vFINAL_1_Project Makani Model 04-11-07 v6 3" xfId="1647"/>
    <cellStyle name="__ [0]_____EWC 43.5MW8oMtresc 3_25_021_Horizon round 1 model vFINAL_1_Project Makani Model 04-11-07 v6 3 2" xfId="1648"/>
    <cellStyle name="__ [0]_____EWC 43.5MW8oMtresc 3_25_021_Horizon round 1 model vFINAL_1_Project Makani Model 04-11-07 v6 4" xfId="1649"/>
    <cellStyle name="__ [0]_____EWC 43.5MW8oMtresc 3_25_021_Horizon round 1 model vFINAL_1_Project Makani Model 04-11-07 v6_UPC G&amp;A (5-3-07)" xfId="1650"/>
    <cellStyle name="__ [0]_____EWC 43.5MW8oMtresc 3_25_021_Horizon round 1 model vFINAL_1_Project Makani Model 04-11-07 v6_UPC G&amp;A (5-3-07) 2" xfId="1651"/>
    <cellStyle name="__ [0]_____EWC 43.5MW8oMtresc 3_25_021_Horizon round 1 model vFINAL_1_Project Makani Model 04-11-07 v6_UPC G&amp;A (5-3-07) 2 2" xfId="1652"/>
    <cellStyle name="__ [0]_____EWC 43.5MW8oMtresc 3_25_021_Horizon round 1 model vFINAL_1_Project Makani Model 04-11-07 v6_UPC G&amp;A (5-3-07) 3" xfId="1653"/>
    <cellStyle name="__ [0]_____EWC 43.5MW8oMtresc 3_25_021_Horizon round 1 model vFINAL_1_Project Makani Model 04-11-07 v6_UPC G&amp;A (5-3-07) 3 2" xfId="1654"/>
    <cellStyle name="__ [0]_____EWC 43.5MW8oMtresc 3_25_021_Horizon round 1 model vFINAL_1_Project Makani Model 04-11-07 v6_UPC G&amp;A (5-3-07) 4" xfId="1655"/>
    <cellStyle name="__ [0]_____EWC 43.5MW8oMtresc 3_25_021_Inputs- Project" xfId="1656"/>
    <cellStyle name="__ [0]_____EWC 43.5MW8oMtresc 3_25_021_Inputs- Project 2" xfId="1657"/>
    <cellStyle name="__ [0]_____EWC 43.5MW8oMtresc 3_25_021_Pre-Tax GAAP" xfId="1658"/>
    <cellStyle name="__ [0]_____EWC 43.5MW8oMtresc 3_25_021_Pre-Tax GAAP 2" xfId="1659"/>
    <cellStyle name="__ [0]_____EWC 43.5MW8oMtresc 3_25_021_Pre-Tax GAAP 2 2" xfId="1660"/>
    <cellStyle name="__ [0]_____EWC 43.5MW8oMtresc 3_25_021_Pre-Tax GAAP 3" xfId="1661"/>
    <cellStyle name="__ [0]_____EWC 43.5MW8oMtresc 3_25_021_WPP - Ormat 6-5-2007  v19i with internal accounting v3 eq method FINAL" xfId="1662"/>
    <cellStyle name="__ [0]_____EWC 43.5MW8oMtresc 3_25_021_WPP - Ormat 6-5-2007  v19i with internal accounting v3 eq method FINAL 2" xfId="1663"/>
    <cellStyle name="__ [0]_____EWC 43.5MW8oMtresc 3_25_021_WPP - Ormat 6-5-2007  v19i with internal accounting v3 eq method FINAL 2 2" xfId="1664"/>
    <cellStyle name="__ [0]_____EWC 43.5MW8oMtresc 3_25_021_WPP - Ormat 6-5-2007  v19i with internal accounting v3 eq method FINAL 3" xfId="1665"/>
    <cellStyle name="__ [0]_____EWC 43.5MW8oMtresc 3_25_02v2" xfId="1666"/>
    <cellStyle name="__ [0]_____EWC 43.5MW8oMtresc 3_25_02v2 2" xfId="1667"/>
    <cellStyle name="__ [0]_____EWC 43.5MW8oMtresc 3_25_02v2 2 2" xfId="1668"/>
    <cellStyle name="__ [0]_____EWC 43.5MW8oMtresc 3_25_02v2 2 2 2" xfId="1669"/>
    <cellStyle name="__ [0]_____EWC 43.5MW8oMtresc 3_25_02v2 2 3" xfId="1670"/>
    <cellStyle name="__ [0]_____EWC 43.5MW8oMtresc 3_25_02v2 2 3 2" xfId="1671"/>
    <cellStyle name="__ [0]_____EWC 43.5MW8oMtresc 3_25_02v2 2 4" xfId="1672"/>
    <cellStyle name="__ [0]_____EWC 43.5MW8oMtresc 3_25_02v2 2 4 2" xfId="1673"/>
    <cellStyle name="__ [0]_____EWC 43.5MW8oMtresc 3_25_02v2 2 5" xfId="1674"/>
    <cellStyle name="__ [0]_____EWC 43.5MW8oMtresc 3_25_02v2 2 5 2" xfId="1675"/>
    <cellStyle name="__ [0]_____EWC 43.5MW8oMtresc 3_25_02v2 2 6" xfId="1676"/>
    <cellStyle name="__ [0]_____EWC 43.5MW8oMtresc 3_25_02v2 3" xfId="1677"/>
    <cellStyle name="__ [0]_____EWC 43.5MW8oMtresc 3_25_02v2 3 2" xfId="1678"/>
    <cellStyle name="__ [0]_____EWC 43.5MW8oMtresc 3_25_02v2 3 2 2" xfId="1679"/>
    <cellStyle name="__ [0]_____EWC 43.5MW8oMtresc 3_25_02v2 3 3" xfId="1680"/>
    <cellStyle name="__ [0]_____EWC 43.5MW8oMtresc 3_25_02v2 3 3 2" xfId="1681"/>
    <cellStyle name="__ [0]_____EWC 43.5MW8oMtresc 3_25_02v2 3 4" xfId="1682"/>
    <cellStyle name="__ [0]_____EWC 43.5MW8oMtresc 3_25_02v2 3 4 2" xfId="1683"/>
    <cellStyle name="__ [0]_____EWC 43.5MW8oMtresc 3_25_02v2 3 5" xfId="1684"/>
    <cellStyle name="__ [0]_____EWC 43.5MW8oMtresc 3_25_02v2 3 5 2" xfId="1685"/>
    <cellStyle name="__ [0]_____EWC 43.5MW8oMtresc 3_25_02v2 3 6" xfId="1686"/>
    <cellStyle name="__ [0]_____EWC 43.5MW8oMtresc 3_25_02v2 4" xfId="1687"/>
    <cellStyle name="__ [0]_____EWC 43.5MW8oMtresc 3_25_02v2_CHECK - White Creek Final Closing Model_2007 11 16 vequity method FINAL" xfId="1688"/>
    <cellStyle name="__ [0]_____EWC 43.5MW8oMtresc 3_25_02v2_CHECK - White Creek Final Closing Model_2007 11 16 vequity method FINAL 2" xfId="1689"/>
    <cellStyle name="__ [0]_____EWC 43.5MW8oMtresc 3_25_02v2_CHECK - White Creek Final Closing Model_2007 11 16 vequity method FINAL 2 2" xfId="1690"/>
    <cellStyle name="__ [0]_____EWC 43.5MW8oMtresc 3_25_02v2_CHECK - White Creek Final Closing Model_2007 11 16 vequity method FINAL 3" xfId="1691"/>
    <cellStyle name="__ [0]_____EWC 43.5MW8oMtresc 3_25_02v2_Horizon round 1 model vFINAL" xfId="1692"/>
    <cellStyle name="__ [0]_____EWC 43.5MW8oMtresc 3_25_02v2_Horizon round 1 model vFINAL 2" xfId="1693"/>
    <cellStyle name="__ [0]_____EWC 43.5MW8oMtresc 3_25_02v2_Horizon round 1 model vFINAL 2 2" xfId="1694"/>
    <cellStyle name="__ [0]_____EWC 43.5MW8oMtresc 3_25_02v2_Horizon round 1 model vFINAL 3" xfId="1695"/>
    <cellStyle name="__ [0]_____EWC 43.5MW8oMtresc 3_25_02v2_Horizon round 1 model vFINAL 3 2" xfId="1696"/>
    <cellStyle name="__ [0]_____EWC 43.5MW8oMtresc 3_25_02v2_Horizon round 1 model vFINAL 4" xfId="1697"/>
    <cellStyle name="__ [0]_____EWC 43.5MW8oMtresc 3_25_02v2_Horizon round 1 model vFINAL_1" xfId="1698"/>
    <cellStyle name="__ [0]_____EWC 43.5MW8oMtresc 3_25_02v2_Horizon round 1 model vFINAL_1 2" xfId="1699"/>
    <cellStyle name="__ [0]_____EWC 43.5MW8oMtresc 3_25_02v2_Horizon round 1 model vFINAL_1 2 2" xfId="1700"/>
    <cellStyle name="__ [0]_____EWC 43.5MW8oMtresc 3_25_02v2_Horizon round 1 model vFINAL_1 3" xfId="1701"/>
    <cellStyle name="__ [0]_____EWC 43.5MW8oMtresc 3_25_02v2_Horizon round 1 model vFINAL_1 3 2" xfId="1702"/>
    <cellStyle name="__ [0]_____EWC 43.5MW8oMtresc 3_25_02v2_Horizon round 1 model vFINAL_1 4" xfId="1703"/>
    <cellStyle name="__ [0]_____EWC 43.5MW8oMtresc 3_25_02v2_Horizon round 1 model vFINAL_1_Project Farwest III Model 03-20-07 v135" xfId="1704"/>
    <cellStyle name="__ [0]_____EWC 43.5MW8oMtresc 3_25_02v2_Horizon round 1 model vFINAL_1_Project Farwest III Model 03-20-07 v135 2" xfId="1705"/>
    <cellStyle name="__ [0]_____EWC 43.5MW8oMtresc 3_25_02v2_Horizon round 1 model vFINAL_1_Project Farwest III Model 03-20-07 v135 2 2" xfId="1706"/>
    <cellStyle name="__ [0]_____EWC 43.5MW8oMtresc 3_25_02v2_Horizon round 1 model vFINAL_1_Project Farwest III Model 03-20-07 v135 3" xfId="1707"/>
    <cellStyle name="__ [0]_____EWC 43.5MW8oMtresc 3_25_02v2_Horizon round 1 model vFINAL_1_Project Farwest III Model 03-20-07 v135 3 2" xfId="1708"/>
    <cellStyle name="__ [0]_____EWC 43.5MW8oMtresc 3_25_02v2_Horizon round 1 model vFINAL_1_Project Farwest III Model 03-20-07 v135 4" xfId="1709"/>
    <cellStyle name="__ [0]_____EWC 43.5MW8oMtresc 3_25_02v2_Horizon round 1 model vFINAL_1_Project Farwest III Model 03-20-07 v135_UPC G&amp;A (5-3-07)" xfId="1710"/>
    <cellStyle name="__ [0]_____EWC 43.5MW8oMtresc 3_25_02v2_Horizon round 1 model vFINAL_1_Project Farwest III Model 03-20-07 v135_UPC G&amp;A (5-3-07) 2" xfId="1711"/>
    <cellStyle name="__ [0]_____EWC 43.5MW8oMtresc 3_25_02v2_Horizon round 1 model vFINAL_1_Project Farwest III Model 03-20-07 v135_UPC G&amp;A (5-3-07) 2 2" xfId="1712"/>
    <cellStyle name="__ [0]_____EWC 43.5MW8oMtresc 3_25_02v2_Horizon round 1 model vFINAL_1_Project Farwest III Model 03-20-07 v135_UPC G&amp;A (5-3-07) 3" xfId="1713"/>
    <cellStyle name="__ [0]_____EWC 43.5MW8oMtresc 3_25_02v2_Horizon round 1 model vFINAL_1_Project Farwest III Model 03-20-07 v135_UPC G&amp;A (5-3-07) 3 2" xfId="1714"/>
    <cellStyle name="__ [0]_____EWC 43.5MW8oMtresc 3_25_02v2_Horizon round 1 model vFINAL_1_Project Farwest III Model 03-20-07 v135_UPC G&amp;A (5-3-07) 4" xfId="1715"/>
    <cellStyle name="__ [0]_____EWC 43.5MW8oMtresc 3_25_02v2_Horizon round 1 model vFINAL_1_Project Makani Model 04-11-07 v6" xfId="1716"/>
    <cellStyle name="__ [0]_____EWC 43.5MW8oMtresc 3_25_02v2_Horizon round 1 model vFINAL_1_Project Makani Model 04-11-07 v6 2" xfId="1717"/>
    <cellStyle name="__ [0]_____EWC 43.5MW8oMtresc 3_25_02v2_Horizon round 1 model vFINAL_1_Project Makani Model 04-11-07 v6 2 2" xfId="1718"/>
    <cellStyle name="__ [0]_____EWC 43.5MW8oMtresc 3_25_02v2_Horizon round 1 model vFINAL_1_Project Makani Model 04-11-07 v6 3" xfId="1719"/>
    <cellStyle name="__ [0]_____EWC 43.5MW8oMtresc 3_25_02v2_Horizon round 1 model vFINAL_1_Project Makani Model 04-11-07 v6 3 2" xfId="1720"/>
    <cellStyle name="__ [0]_____EWC 43.5MW8oMtresc 3_25_02v2_Horizon round 1 model vFINAL_1_Project Makani Model 04-11-07 v6 4" xfId="1721"/>
    <cellStyle name="__ [0]_____EWC 43.5MW8oMtresc 3_25_02v2_Horizon round 1 model vFINAL_1_Project Makani Model 04-11-07 v6_UPC G&amp;A (5-3-07)" xfId="1722"/>
    <cellStyle name="__ [0]_____EWC 43.5MW8oMtresc 3_25_02v2_Horizon round 1 model vFINAL_1_Project Makani Model 04-11-07 v6_UPC G&amp;A (5-3-07) 2" xfId="1723"/>
    <cellStyle name="__ [0]_____EWC 43.5MW8oMtresc 3_25_02v2_Horizon round 1 model vFINAL_1_Project Makani Model 04-11-07 v6_UPC G&amp;A (5-3-07) 2 2" xfId="1724"/>
    <cellStyle name="__ [0]_____EWC 43.5MW8oMtresc 3_25_02v2_Horizon round 1 model vFINAL_1_Project Makani Model 04-11-07 v6_UPC G&amp;A (5-3-07) 3" xfId="1725"/>
    <cellStyle name="__ [0]_____EWC 43.5MW8oMtresc 3_25_02v2_Horizon round 1 model vFINAL_1_Project Makani Model 04-11-07 v6_UPC G&amp;A (5-3-07) 3 2" xfId="1726"/>
    <cellStyle name="__ [0]_____EWC 43.5MW8oMtresc 3_25_02v2_Horizon round 1 model vFINAL_1_Project Makani Model 04-11-07 v6_UPC G&amp;A (5-3-07) 4" xfId="1727"/>
    <cellStyle name="__ [0]_____EWC 43.5MW8oMtresc 3_25_02v2_Pre-Tax GAAP" xfId="1728"/>
    <cellStyle name="__ [0]_____EWC 43.5MW8oMtresc 3_25_02v2_Pre-Tax GAAP 2" xfId="1729"/>
    <cellStyle name="__ [0]_____EWC 43.5MW8oMtresc 3_25_02v2_Pre-Tax GAAP 2 2" xfId="1730"/>
    <cellStyle name="__ [0]_____EWC 43.5MW8oMtresc 3_25_02v2_Pre-Tax GAAP 3" xfId="1731"/>
    <cellStyle name="__ [0]_____EWC 43.5MW8oMtresc 3_25_02v2_WPP - Ormat 6-5-2007  v19i with internal accounting v3 eq method FINAL" xfId="1732"/>
    <cellStyle name="__ [0]_____EWC 43.5MW8oMtresc 3_25_02v2_WPP - Ormat 6-5-2007  v19i with internal accounting v3 eq method FINAL 2" xfId="1733"/>
    <cellStyle name="__ [0]_____EWC 43.5MW8oMtresc 3_25_02v2_WPP - Ormat 6-5-2007  v19i with internal accounting v3 eq method FINAL 2 2" xfId="1734"/>
    <cellStyle name="__ [0]_____EWC 43.5MW8oMtresc 3_25_02v2_WPP - Ormat 6-5-2007  v19i with internal accounting v3 eq method FINAL 3" xfId="1735"/>
    <cellStyle name="__ [0]_____EWC 43.5MW8oMtresc 3_25_02v2w_esc" xfId="1736"/>
    <cellStyle name="__ [0]_____EWC 43.5MW8oMtresc 3_25_02v2w_esc 2" xfId="1737"/>
    <cellStyle name="__ [0]_____EWC 43.5MW8oMtresc 3_25_02v2w_esc 2 2" xfId="1738"/>
    <cellStyle name="__ [0]_____EWC 43.5MW8oMtresc 3_25_02v2w_esc 2 2 2" xfId="1739"/>
    <cellStyle name="__ [0]_____EWC 43.5MW8oMtresc 3_25_02v2w_esc 2 3" xfId="1740"/>
    <cellStyle name="__ [0]_____EWC 43.5MW8oMtresc 3_25_02v2w_esc 2 3 2" xfId="1741"/>
    <cellStyle name="__ [0]_____EWC 43.5MW8oMtresc 3_25_02v2w_esc 2 4" xfId="1742"/>
    <cellStyle name="__ [0]_____EWC 43.5MW8oMtresc 3_25_02v2w_esc 2 4 2" xfId="1743"/>
    <cellStyle name="__ [0]_____EWC 43.5MW8oMtresc 3_25_02v2w_esc 2 5" xfId="1744"/>
    <cellStyle name="__ [0]_____EWC 43.5MW8oMtresc 3_25_02v2w_esc 2 5 2" xfId="1745"/>
    <cellStyle name="__ [0]_____EWC 43.5MW8oMtresc 3_25_02v2w_esc 2 6" xfId="1746"/>
    <cellStyle name="__ [0]_____EWC 43.5MW8oMtresc 3_25_02v2w_esc 3" xfId="1747"/>
    <cellStyle name="__ [0]_____EWC 43.5MW8oMtresc 3_25_02v2w_esc 3 2" xfId="1748"/>
    <cellStyle name="__ [0]_____EWC 43.5MW8oMtresc 3_25_02v2w_esc 3 2 2" xfId="1749"/>
    <cellStyle name="__ [0]_____EWC 43.5MW8oMtresc 3_25_02v2w_esc 3 3" xfId="1750"/>
    <cellStyle name="__ [0]_____EWC 43.5MW8oMtresc 3_25_02v2w_esc 3 3 2" xfId="1751"/>
    <cellStyle name="__ [0]_____EWC 43.5MW8oMtresc 3_25_02v2w_esc 3 4" xfId="1752"/>
    <cellStyle name="__ [0]_____EWC 43.5MW8oMtresc 3_25_02v2w_esc 3 4 2" xfId="1753"/>
    <cellStyle name="__ [0]_____EWC 43.5MW8oMtresc 3_25_02v2w_esc 3 5" xfId="1754"/>
    <cellStyle name="__ [0]_____EWC 43.5MW8oMtresc 3_25_02v2w_esc 3 5 2" xfId="1755"/>
    <cellStyle name="__ [0]_____EWC 43.5MW8oMtresc 3_25_02v2w_esc 3 6" xfId="1756"/>
    <cellStyle name="__ [0]_____EWC 43.5MW8oMtresc 3_25_02v2w_esc 4" xfId="1757"/>
    <cellStyle name="__ [0]_____EWC 43.5MW8oMtresc 3_25_02v2w_esc_CHECK - White Creek Final Closing Model_2007 11 16 vequity method FINAL" xfId="1758"/>
    <cellStyle name="__ [0]_____EWC 43.5MW8oMtresc 3_25_02v2w_esc_CHECK - White Creek Final Closing Model_2007 11 16 vequity method FINAL 2" xfId="1759"/>
    <cellStyle name="__ [0]_____EWC 43.5MW8oMtresc 3_25_02v2w_esc_CHECK - White Creek Final Closing Model_2007 11 16 vequity method FINAL 2 2" xfId="1760"/>
    <cellStyle name="__ [0]_____EWC 43.5MW8oMtresc 3_25_02v2w_esc_CHECK - White Creek Final Closing Model_2007 11 16 vequity method FINAL 3" xfId="1761"/>
    <cellStyle name="__ [0]_____EWC 43.5MW8oMtresc 3_25_02v2w_esc_Horizon round 1 model vFINAL" xfId="1762"/>
    <cellStyle name="__ [0]_____EWC 43.5MW8oMtresc 3_25_02v2w_esc_Horizon round 1 model vFINAL 2" xfId="1763"/>
    <cellStyle name="__ [0]_____EWC 43.5MW8oMtresc 3_25_02v2w_esc_Horizon round 1 model vFINAL 2 2" xfId="1764"/>
    <cellStyle name="__ [0]_____EWC 43.5MW8oMtresc 3_25_02v2w_esc_Horizon round 1 model vFINAL 3" xfId="1765"/>
    <cellStyle name="__ [0]_____EWC 43.5MW8oMtresc 3_25_02v2w_esc_Horizon round 1 model vFINAL 3 2" xfId="1766"/>
    <cellStyle name="__ [0]_____EWC 43.5MW8oMtresc 3_25_02v2w_esc_Horizon round 1 model vFINAL 4" xfId="1767"/>
    <cellStyle name="__ [0]_____EWC 43.5MW8oMtresc 3_25_02v2w_esc_Horizon round 1 model vFINAL_1" xfId="1768"/>
    <cellStyle name="__ [0]_____EWC 43.5MW8oMtresc 3_25_02v2w_esc_Horizon round 1 model vFINAL_1 2" xfId="1769"/>
    <cellStyle name="__ [0]_____EWC 43.5MW8oMtresc 3_25_02v2w_esc_Horizon round 1 model vFINAL_1 2 2" xfId="1770"/>
    <cellStyle name="__ [0]_____EWC 43.5MW8oMtresc 3_25_02v2w_esc_Horizon round 1 model vFINAL_1 3" xfId="1771"/>
    <cellStyle name="__ [0]_____EWC 43.5MW8oMtresc 3_25_02v2w_esc_Horizon round 1 model vFINAL_1 3 2" xfId="1772"/>
    <cellStyle name="__ [0]_____EWC 43.5MW8oMtresc 3_25_02v2w_esc_Horizon round 1 model vFINAL_1 4" xfId="1773"/>
    <cellStyle name="__ [0]_____EWC 43.5MW8oMtresc 3_25_02v2w_esc_Horizon round 1 model vFINAL_1_Project Farwest III Model 03-20-07 v135" xfId="1774"/>
    <cellStyle name="__ [0]_____EWC 43.5MW8oMtresc 3_25_02v2w_esc_Horizon round 1 model vFINAL_1_Project Farwest III Model 03-20-07 v135 2" xfId="1775"/>
    <cellStyle name="__ [0]_____EWC 43.5MW8oMtresc 3_25_02v2w_esc_Horizon round 1 model vFINAL_1_Project Farwest III Model 03-20-07 v135 2 2" xfId="1776"/>
    <cellStyle name="__ [0]_____EWC 43.5MW8oMtresc 3_25_02v2w_esc_Horizon round 1 model vFINAL_1_Project Farwest III Model 03-20-07 v135 3" xfId="1777"/>
    <cellStyle name="__ [0]_____EWC 43.5MW8oMtresc 3_25_02v2w_esc_Horizon round 1 model vFINAL_1_Project Farwest III Model 03-20-07 v135 3 2" xfId="1778"/>
    <cellStyle name="__ [0]_____EWC 43.5MW8oMtresc 3_25_02v2w_esc_Horizon round 1 model vFINAL_1_Project Farwest III Model 03-20-07 v135 4" xfId="1779"/>
    <cellStyle name="__ [0]_____EWC 43.5MW8oMtresc 3_25_02v2w_esc_Horizon round 1 model vFINAL_1_Project Farwest III Model 03-20-07 v135_UPC G&amp;A (5-3-07)" xfId="1780"/>
    <cellStyle name="__ [0]_____EWC 43.5MW8oMtresc 3_25_02v2w_esc_Horizon round 1 model vFINAL_1_Project Farwest III Model 03-20-07 v135_UPC G&amp;A (5-3-07) 2" xfId="1781"/>
    <cellStyle name="__ [0]_____EWC 43.5MW8oMtresc 3_25_02v2w_esc_Horizon round 1 model vFINAL_1_Project Farwest III Model 03-20-07 v135_UPC G&amp;A (5-3-07) 2 2" xfId="1782"/>
    <cellStyle name="__ [0]_____EWC 43.5MW8oMtresc 3_25_02v2w_esc_Horizon round 1 model vFINAL_1_Project Farwest III Model 03-20-07 v135_UPC G&amp;A (5-3-07) 3" xfId="1783"/>
    <cellStyle name="__ [0]_____EWC 43.5MW8oMtresc 3_25_02v2w_esc_Horizon round 1 model vFINAL_1_Project Farwest III Model 03-20-07 v135_UPC G&amp;A (5-3-07) 3 2" xfId="1784"/>
    <cellStyle name="__ [0]_____EWC 43.5MW8oMtresc 3_25_02v2w_esc_Horizon round 1 model vFINAL_1_Project Farwest III Model 03-20-07 v135_UPC G&amp;A (5-3-07) 4" xfId="1785"/>
    <cellStyle name="__ [0]_____EWC 43.5MW8oMtresc 3_25_02v2w_esc_Horizon round 1 model vFINAL_1_Project Makani Model 04-11-07 v6" xfId="1786"/>
    <cellStyle name="__ [0]_____EWC 43.5MW8oMtresc 3_25_02v2w_esc_Horizon round 1 model vFINAL_1_Project Makani Model 04-11-07 v6 2" xfId="1787"/>
    <cellStyle name="__ [0]_____EWC 43.5MW8oMtresc 3_25_02v2w_esc_Horizon round 1 model vFINAL_1_Project Makani Model 04-11-07 v6 2 2" xfId="1788"/>
    <cellStyle name="__ [0]_____EWC 43.5MW8oMtresc 3_25_02v2w_esc_Horizon round 1 model vFINAL_1_Project Makani Model 04-11-07 v6 3" xfId="1789"/>
    <cellStyle name="__ [0]_____EWC 43.5MW8oMtresc 3_25_02v2w_esc_Horizon round 1 model vFINAL_1_Project Makani Model 04-11-07 v6 3 2" xfId="1790"/>
    <cellStyle name="__ [0]_____EWC 43.5MW8oMtresc 3_25_02v2w_esc_Horizon round 1 model vFINAL_1_Project Makani Model 04-11-07 v6 4" xfId="1791"/>
    <cellStyle name="__ [0]_____EWC 43.5MW8oMtresc 3_25_02v2w_esc_Horizon round 1 model vFINAL_1_Project Makani Model 04-11-07 v6_UPC G&amp;A (5-3-07)" xfId="1792"/>
    <cellStyle name="__ [0]_____EWC 43.5MW8oMtresc 3_25_02v2w_esc_Horizon round 1 model vFINAL_1_Project Makani Model 04-11-07 v6_UPC G&amp;A (5-3-07) 2" xfId="1793"/>
    <cellStyle name="__ [0]_____EWC 43.5MW8oMtresc 3_25_02v2w_esc_Horizon round 1 model vFINAL_1_Project Makani Model 04-11-07 v6_UPC G&amp;A (5-3-07) 2 2" xfId="1794"/>
    <cellStyle name="__ [0]_____EWC 43.5MW8oMtresc 3_25_02v2w_esc_Horizon round 1 model vFINAL_1_Project Makani Model 04-11-07 v6_UPC G&amp;A (5-3-07) 3" xfId="1795"/>
    <cellStyle name="__ [0]_____EWC 43.5MW8oMtresc 3_25_02v2w_esc_Horizon round 1 model vFINAL_1_Project Makani Model 04-11-07 v6_UPC G&amp;A (5-3-07) 3 2" xfId="1796"/>
    <cellStyle name="__ [0]_____EWC 43.5MW8oMtresc 3_25_02v2w_esc_Horizon round 1 model vFINAL_1_Project Makani Model 04-11-07 v6_UPC G&amp;A (5-3-07) 4" xfId="1797"/>
    <cellStyle name="__ [0]_____EWC 43.5MW8oMtresc 3_25_02v2w_esc_Pre-Tax GAAP" xfId="1798"/>
    <cellStyle name="__ [0]_____EWC 43.5MW8oMtresc 3_25_02v2w_esc_Pre-Tax GAAP 2" xfId="1799"/>
    <cellStyle name="__ [0]_____EWC 43.5MW8oMtresc 3_25_02v2w_esc_Pre-Tax GAAP 2 2" xfId="1800"/>
    <cellStyle name="__ [0]_____EWC 43.5MW8oMtresc 3_25_02v2w_esc_Pre-Tax GAAP 3" xfId="1801"/>
    <cellStyle name="__ [0]_____EWC 43.5MW8oMtresc 3_25_02v2w_esc_WPP - Ormat 6-5-2007  v19i with internal accounting v3 eq method FINAL" xfId="1802"/>
    <cellStyle name="__ [0]_____EWC 43.5MW8oMtresc 3_25_02v2w_esc_WPP - Ormat 6-5-2007  v19i with internal accounting v3 eq method FINAL 2" xfId="1803"/>
    <cellStyle name="__ [0]_____EWC 43.5MW8oMtresc 3_25_02v2w_esc_WPP - Ormat 6-5-2007  v19i with internal accounting v3 eq method FINAL 2 2" xfId="1804"/>
    <cellStyle name="__ [0]_____EWC 43.5MW8oMtresc 3_25_02v2w_esc_WPP - Ormat 6-5-2007  v19i with internal accounting v3 eq method FINAL 3" xfId="1805"/>
    <cellStyle name="__ [0]_____Horizon round 1 model vFINAL" xfId="1806"/>
    <cellStyle name="__ [0]_____Horizon round 1 model vFINAL 2" xfId="1807"/>
    <cellStyle name="__ [0]_____Horizon round 1 model vFINAL 2 2" xfId="1808"/>
    <cellStyle name="__ [0]_____Horizon round 1 model vFINAL 3" xfId="1809"/>
    <cellStyle name="__ [0]_____Horizon round 1 model vFINAL 3 2" xfId="1810"/>
    <cellStyle name="__ [0]_____Horizon round 1 model vFINAL 4" xfId="1811"/>
    <cellStyle name="__ [0]_____Horizon round 1 model vFINAL_1" xfId="1812"/>
    <cellStyle name="__ [0]_____Horizon round 1 model vFINAL_1 2" xfId="1813"/>
    <cellStyle name="__ [0]_____Horizon round 1 model vFINAL_1 2 2" xfId="1814"/>
    <cellStyle name="__ [0]_____Horizon round 1 model vFINAL_1 3" xfId="1815"/>
    <cellStyle name="__ [0]_____Horizon round 1 model vFINAL_1 3 2" xfId="1816"/>
    <cellStyle name="__ [0]_____Horizon round 1 model vFINAL_1 4" xfId="1817"/>
    <cellStyle name="__ [0]_____Horizon round 1 model vFINAL_1_Project Farwest III Model 03-20-07 v135" xfId="1818"/>
    <cellStyle name="__ [0]_____Horizon round 1 model vFINAL_1_Project Farwest III Model 03-20-07 v135 2" xfId="1819"/>
    <cellStyle name="__ [0]_____Horizon round 1 model vFINAL_1_Project Farwest III Model 03-20-07 v135 2 2" xfId="1820"/>
    <cellStyle name="__ [0]_____Horizon round 1 model vFINAL_1_Project Farwest III Model 03-20-07 v135 3" xfId="1821"/>
    <cellStyle name="__ [0]_____Horizon round 1 model vFINAL_1_Project Farwest III Model 03-20-07 v135 3 2" xfId="1822"/>
    <cellStyle name="__ [0]_____Horizon round 1 model vFINAL_1_Project Farwest III Model 03-20-07 v135 4" xfId="1823"/>
    <cellStyle name="__ [0]_____Horizon round 1 model vFINAL_1_Project Farwest III Model 03-20-07 v135_UPC G&amp;A (5-3-07)" xfId="1824"/>
    <cellStyle name="__ [0]_____Horizon round 1 model vFINAL_1_Project Farwest III Model 03-20-07 v135_UPC G&amp;A (5-3-07) 2" xfId="1825"/>
    <cellStyle name="__ [0]_____Horizon round 1 model vFINAL_1_Project Farwest III Model 03-20-07 v135_UPC G&amp;A (5-3-07) 2 2" xfId="1826"/>
    <cellStyle name="__ [0]_____Horizon round 1 model vFINAL_1_Project Farwest III Model 03-20-07 v135_UPC G&amp;A (5-3-07) 3" xfId="1827"/>
    <cellStyle name="__ [0]_____Horizon round 1 model vFINAL_1_Project Farwest III Model 03-20-07 v135_UPC G&amp;A (5-3-07) 3 2" xfId="1828"/>
    <cellStyle name="__ [0]_____Horizon round 1 model vFINAL_1_Project Farwest III Model 03-20-07 v135_UPC G&amp;A (5-3-07) 4" xfId="1829"/>
    <cellStyle name="__ [0]_____Horizon round 1 model vFINAL_1_Project Makani Model 04-11-07 v6" xfId="1830"/>
    <cellStyle name="__ [0]_____Horizon round 1 model vFINAL_1_Project Makani Model 04-11-07 v6 2" xfId="1831"/>
    <cellStyle name="__ [0]_____Horizon round 1 model vFINAL_1_Project Makani Model 04-11-07 v6 2 2" xfId="1832"/>
    <cellStyle name="__ [0]_____Horizon round 1 model vFINAL_1_Project Makani Model 04-11-07 v6 3" xfId="1833"/>
    <cellStyle name="__ [0]_____Horizon round 1 model vFINAL_1_Project Makani Model 04-11-07 v6 3 2" xfId="1834"/>
    <cellStyle name="__ [0]_____Horizon round 1 model vFINAL_1_Project Makani Model 04-11-07 v6 4" xfId="1835"/>
    <cellStyle name="__ [0]_____Horizon round 1 model vFINAL_1_Project Makani Model 04-11-07 v6_UPC G&amp;A (5-3-07)" xfId="1836"/>
    <cellStyle name="__ [0]_____Horizon round 1 model vFINAL_1_Project Makani Model 04-11-07 v6_UPC G&amp;A (5-3-07) 2" xfId="1837"/>
    <cellStyle name="__ [0]_____Horizon round 1 model vFINAL_1_Project Makani Model 04-11-07 v6_UPC G&amp;A (5-3-07) 2 2" xfId="1838"/>
    <cellStyle name="__ [0]_____Horizon round 1 model vFINAL_1_Project Makani Model 04-11-07 v6_UPC G&amp;A (5-3-07) 3" xfId="1839"/>
    <cellStyle name="__ [0]_____Horizon round 1 model vFINAL_1_Project Makani Model 04-11-07 v6_UPC G&amp;A (5-3-07) 3 2" xfId="1840"/>
    <cellStyle name="__ [0]_____Horizon round 1 model vFINAL_1_Project Makani Model 04-11-07 v6_UPC G&amp;A (5-3-07) 4" xfId="1841"/>
    <cellStyle name="__ [0]_____Inputs- Project" xfId="1842"/>
    <cellStyle name="__ [0]_____Inputs- Project 2" xfId="1843"/>
    <cellStyle name="__ [0]_____Pre-Tax GAAP" xfId="1844"/>
    <cellStyle name="__ [0]_____Pre-Tax GAAP 2" xfId="1845"/>
    <cellStyle name="__ [0]_____Pre-Tax GAAP 2 2" xfId="1846"/>
    <cellStyle name="__ [0]_____Pre-Tax GAAP 3" xfId="1847"/>
    <cellStyle name="__ [0]_____Wind farm - operation CF" xfId="1848"/>
    <cellStyle name="__ [0]_____Wind farm - operation CF 2" xfId="1849"/>
    <cellStyle name="__ [0]_____Wind farm - operation CF 2 2" xfId="1850"/>
    <cellStyle name="__ [0]_____Wind farm - operation CF 2 2 2" xfId="1851"/>
    <cellStyle name="__ [0]_____Wind farm - operation CF 2 3" xfId="1852"/>
    <cellStyle name="__ [0]_____Wind farm - operation CF 2 3 2" xfId="1853"/>
    <cellStyle name="__ [0]_____Wind farm - operation CF 2 4" xfId="1854"/>
    <cellStyle name="__ [0]_____Wind farm - operation CF 2 4 2" xfId="1855"/>
    <cellStyle name="__ [0]_____Wind farm - operation CF 2 5" xfId="1856"/>
    <cellStyle name="__ [0]_____Wind farm - operation CF 2 5 2" xfId="1857"/>
    <cellStyle name="__ [0]_____Wind farm - operation CF 2 6" xfId="1858"/>
    <cellStyle name="__ [0]_____Wind farm - operation CF 3" xfId="1859"/>
    <cellStyle name="__ [0]_____Wind farm - operation CF 3 2" xfId="1860"/>
    <cellStyle name="__ [0]_____Wind farm - operation CF 3 2 2" xfId="1861"/>
    <cellStyle name="__ [0]_____Wind farm - operation CF 3 3" xfId="1862"/>
    <cellStyle name="__ [0]_____Wind farm - operation CF 3 3 2" xfId="1863"/>
    <cellStyle name="__ [0]_____Wind farm - operation CF 3 4" xfId="1864"/>
    <cellStyle name="__ [0]_____Wind farm - operation CF 3 4 2" xfId="1865"/>
    <cellStyle name="__ [0]_____Wind farm - operation CF 3 5" xfId="1866"/>
    <cellStyle name="__ [0]_____Wind farm - operation CF 3 5 2" xfId="1867"/>
    <cellStyle name="__ [0]_____Wind farm - operation CF 3 6" xfId="1868"/>
    <cellStyle name="__ [0]_____Wind farm - operation CF 4" xfId="1869"/>
    <cellStyle name="__ [0]_____Wind farm - operation CF_CHECK - White Creek Final Closing Model_2007 11 16 vequity method FINAL" xfId="1870"/>
    <cellStyle name="__ [0]_____Wind farm - operation CF_CHECK - White Creek Final Closing Model_2007 11 16 vequity method FINAL 2" xfId="1871"/>
    <cellStyle name="__ [0]_____Wind farm - operation CF_CHECK - White Creek Final Closing Model_2007 11 16 vequity method FINAL 2 2" xfId="1872"/>
    <cellStyle name="__ [0]_____Wind farm - operation CF_CHECK - White Creek Final Closing Model_2007 11 16 vequity method FINAL 3" xfId="1873"/>
    <cellStyle name="__ [0]_____Wind farm - operation CF_Horizon round 1 model vFINAL" xfId="1874"/>
    <cellStyle name="__ [0]_____Wind farm - operation CF_Horizon round 1 model vFINAL 2" xfId="1875"/>
    <cellStyle name="__ [0]_____Wind farm - operation CF_Horizon round 1 model vFINAL 2 2" xfId="1876"/>
    <cellStyle name="__ [0]_____Wind farm - operation CF_Horizon round 1 model vFINAL 3" xfId="1877"/>
    <cellStyle name="__ [0]_____Wind farm - operation CF_Horizon round 1 model vFINAL 3 2" xfId="1878"/>
    <cellStyle name="__ [0]_____Wind farm - operation CF_Horizon round 1 model vFINAL 4" xfId="1879"/>
    <cellStyle name="__ [0]_____Wind farm - operation CF_Horizon round 1 model vFINAL_1" xfId="1880"/>
    <cellStyle name="__ [0]_____Wind farm - operation CF_Horizon round 1 model vFINAL_1 2" xfId="1881"/>
    <cellStyle name="__ [0]_____Wind farm - operation CF_Horizon round 1 model vFINAL_1 2 2" xfId="1882"/>
    <cellStyle name="__ [0]_____Wind farm - operation CF_Horizon round 1 model vFINAL_1 3" xfId="1883"/>
    <cellStyle name="__ [0]_____Wind farm - operation CF_Horizon round 1 model vFINAL_1 3 2" xfId="1884"/>
    <cellStyle name="__ [0]_____Wind farm - operation CF_Horizon round 1 model vFINAL_1 4" xfId="1885"/>
    <cellStyle name="__ [0]_____Wind farm - operation CF_Horizon round 1 model vFINAL_1_Project Farwest III Model 03-20-07 v135" xfId="1886"/>
    <cellStyle name="__ [0]_____Wind farm - operation CF_Horizon round 1 model vFINAL_1_Project Farwest III Model 03-20-07 v135 2" xfId="1887"/>
    <cellStyle name="__ [0]_____Wind farm - operation CF_Horizon round 1 model vFINAL_1_Project Farwest III Model 03-20-07 v135 2 2" xfId="1888"/>
    <cellStyle name="__ [0]_____Wind farm - operation CF_Horizon round 1 model vFINAL_1_Project Farwest III Model 03-20-07 v135 3" xfId="1889"/>
    <cellStyle name="__ [0]_____Wind farm - operation CF_Horizon round 1 model vFINAL_1_Project Farwest III Model 03-20-07 v135 3 2" xfId="1890"/>
    <cellStyle name="__ [0]_____Wind farm - operation CF_Horizon round 1 model vFINAL_1_Project Farwest III Model 03-20-07 v135 4" xfId="1891"/>
    <cellStyle name="__ [0]_____Wind farm - operation CF_Horizon round 1 model vFINAL_1_Project Farwest III Model 03-20-07 v135_UPC G&amp;A (5-3-07)" xfId="1892"/>
    <cellStyle name="__ [0]_____Wind farm - operation CF_Horizon round 1 model vFINAL_1_Project Farwest III Model 03-20-07 v135_UPC G&amp;A (5-3-07) 2" xfId="1893"/>
    <cellStyle name="__ [0]_____Wind farm - operation CF_Horizon round 1 model vFINAL_1_Project Farwest III Model 03-20-07 v135_UPC G&amp;A (5-3-07) 2 2" xfId="1894"/>
    <cellStyle name="__ [0]_____Wind farm - operation CF_Horizon round 1 model vFINAL_1_Project Farwest III Model 03-20-07 v135_UPC G&amp;A (5-3-07) 3" xfId="1895"/>
    <cellStyle name="__ [0]_____Wind farm - operation CF_Horizon round 1 model vFINAL_1_Project Farwest III Model 03-20-07 v135_UPC G&amp;A (5-3-07) 3 2" xfId="1896"/>
    <cellStyle name="__ [0]_____Wind farm - operation CF_Horizon round 1 model vFINAL_1_Project Farwest III Model 03-20-07 v135_UPC G&amp;A (5-3-07) 4" xfId="1897"/>
    <cellStyle name="__ [0]_____Wind farm - operation CF_Horizon round 1 model vFINAL_1_Project Makani Model 04-11-07 v6" xfId="1898"/>
    <cellStyle name="__ [0]_____Wind farm - operation CF_Horizon round 1 model vFINAL_1_Project Makani Model 04-11-07 v6 2" xfId="1899"/>
    <cellStyle name="__ [0]_____Wind farm - operation CF_Horizon round 1 model vFINAL_1_Project Makani Model 04-11-07 v6 2 2" xfId="1900"/>
    <cellStyle name="__ [0]_____Wind farm - operation CF_Horizon round 1 model vFINAL_1_Project Makani Model 04-11-07 v6 3" xfId="1901"/>
    <cellStyle name="__ [0]_____Wind farm - operation CF_Horizon round 1 model vFINAL_1_Project Makani Model 04-11-07 v6 3 2" xfId="1902"/>
    <cellStyle name="__ [0]_____Wind farm - operation CF_Horizon round 1 model vFINAL_1_Project Makani Model 04-11-07 v6 4" xfId="1903"/>
    <cellStyle name="__ [0]_____Wind farm - operation CF_Horizon round 1 model vFINAL_1_Project Makani Model 04-11-07 v6_UPC G&amp;A (5-3-07)" xfId="1904"/>
    <cellStyle name="__ [0]_____Wind farm - operation CF_Horizon round 1 model vFINAL_1_Project Makani Model 04-11-07 v6_UPC G&amp;A (5-3-07) 2" xfId="1905"/>
    <cellStyle name="__ [0]_____Wind farm - operation CF_Horizon round 1 model vFINAL_1_Project Makani Model 04-11-07 v6_UPC G&amp;A (5-3-07) 2 2" xfId="1906"/>
    <cellStyle name="__ [0]_____Wind farm - operation CF_Horizon round 1 model vFINAL_1_Project Makani Model 04-11-07 v6_UPC G&amp;A (5-3-07) 3" xfId="1907"/>
    <cellStyle name="__ [0]_____Wind farm - operation CF_Horizon round 1 model vFINAL_1_Project Makani Model 04-11-07 v6_UPC G&amp;A (5-3-07) 3 2" xfId="1908"/>
    <cellStyle name="__ [0]_____Wind farm - operation CF_Horizon round 1 model vFINAL_1_Project Makani Model 04-11-07 v6_UPC G&amp;A (5-3-07) 4" xfId="1909"/>
    <cellStyle name="__ [0]_____Wind farm - operation CF_Pre-Tax GAAP" xfId="1910"/>
    <cellStyle name="__ [0]_____Wind farm - operation CF_Pre-Tax GAAP 2" xfId="1911"/>
    <cellStyle name="__ [0]_____Wind farm - operation CF_Pre-Tax GAAP 2 2" xfId="1912"/>
    <cellStyle name="__ [0]_____Wind farm - operation CF_Pre-Tax GAAP 3" xfId="1913"/>
    <cellStyle name="__ [0]_____Wind farm - operation CF_WPP - Ormat 6-5-2007  v19i with internal accounting v3 eq method FINAL" xfId="1914"/>
    <cellStyle name="__ [0]_____Wind farm - operation CF_WPP - Ormat 6-5-2007  v19i with internal accounting v3 eq method FINAL 2" xfId="1915"/>
    <cellStyle name="__ [0]_____Wind farm - operation CF_WPP - Ormat 6-5-2007  v19i with internal accounting v3 eq method FINAL 2 2" xfId="1916"/>
    <cellStyle name="__ [0]_____Wind farm - operation CF_WPP - Ormat 6-5-2007  v19i with internal accounting v3 eq method FINAL 3" xfId="1917"/>
    <cellStyle name="__ [0]_____WPP - Ormat 6-5-2007  v19i with internal accounting v3 eq method FINAL" xfId="1918"/>
    <cellStyle name="__ [0]_____WPP - Ormat 6-5-2007  v19i with internal accounting v3 eq method FINAL 2" xfId="1919"/>
    <cellStyle name="__ [0]_____WPP - Ormat 6-5-2007  v19i with internal accounting v3 eq method FINAL 2 2" xfId="1920"/>
    <cellStyle name="__ [0]_____WPP - Ormat 6-5-2007  v19i with internal accounting v3 eq method FINAL 3" xfId="1921"/>
    <cellStyle name="__ [0]____CHECK - White Creek Final Closing Model_2007 11 16 vequity method FINAL" xfId="1922"/>
    <cellStyle name="__ [0]____CHECK - White Creek Final Closing Model_2007 11 16 vequity method FINAL 2" xfId="1923"/>
    <cellStyle name="__ [0]____CHECK - White Creek Final Closing Model_2007 11 16 vequity method FINAL 2 2" xfId="1924"/>
    <cellStyle name="__ [0]____CHECK - White Creek Final Closing Model_2007 11 16 vequity method FINAL 3" xfId="1925"/>
    <cellStyle name="__ [0]____ClearSky_AEP_Min_04.04.02_Bank" xfId="1926"/>
    <cellStyle name="__ [0]____ClearSky_AEP_Min_04.04.02_Bank 2" xfId="1927"/>
    <cellStyle name="__ [0]____ClearSky_AEP_Min_04.04.02_Bank 2 2" xfId="1928"/>
    <cellStyle name="__ [0]____ClearSky_AEP_Min_04.04.02_Bank 3" xfId="1929"/>
    <cellStyle name="__ [0]____ClearSky_AEP_Min_04.04.02_Bank 3 2" xfId="1930"/>
    <cellStyle name="__ [0]____ClearSky_AEP_Min_04.04.02_Bank 4" xfId="1931"/>
    <cellStyle name="__ [0]____ClearSky_AEP_Min_04.04.02_Bank 4 2" xfId="1932"/>
    <cellStyle name="__ [0]____ClearSky_AEP_Min_04.04.02_Bank 5" xfId="1933"/>
    <cellStyle name="__ [0]____ClearSky_AEP_Min_04.04.02_Bank 5 2" xfId="1934"/>
    <cellStyle name="__ [0]____ClearSky_AEP_Min_04.04.02_Bank 6" xfId="1935"/>
    <cellStyle name="__ [0]____Clearsky_internal_050301" xfId="1936"/>
    <cellStyle name="__ [0]____Clearsky_internal_050301 2" xfId="1937"/>
    <cellStyle name="__ [0]____Clearsky_internal_050301 2 2" xfId="1938"/>
    <cellStyle name="__ [0]____Clearsky_internal_050301 3" xfId="1939"/>
    <cellStyle name="__ [0]____Clearsky_internal_050301 3 2" xfId="1940"/>
    <cellStyle name="__ [0]____Clearsky_internal_050301 4" xfId="1941"/>
    <cellStyle name="__ [0]____Clearsky_internal_050301 4 2" xfId="1942"/>
    <cellStyle name="__ [0]____Clearsky_internal_050301 5" xfId="1943"/>
    <cellStyle name="__ [0]____Clearsky_internal_050301 5 2" xfId="1944"/>
    <cellStyle name="__ [0]____Clearsky_internal_050301 6" xfId="1945"/>
    <cellStyle name="__ [0]____Clearsky_internal_070201" xfId="1946"/>
    <cellStyle name="__ [0]____Clearsky_internal_070201 2" xfId="1947"/>
    <cellStyle name="__ [0]____Clearsky_internal_070201 2 2" xfId="1948"/>
    <cellStyle name="__ [0]____Clearsky_internal_070201 3" xfId="1949"/>
    <cellStyle name="__ [0]____Clearsky_internal_070201 3 2" xfId="1950"/>
    <cellStyle name="__ [0]____Clearsky_internal_070201 4" xfId="1951"/>
    <cellStyle name="__ [0]____Clearsky_internal_070201 4 2" xfId="1952"/>
    <cellStyle name="__ [0]____Clearsky_internal_070201 5" xfId="1953"/>
    <cellStyle name="__ [0]____Clearsky_internal_070201 5 2" xfId="1954"/>
    <cellStyle name="__ [0]____Clearsky_internal_070201 6" xfId="1955"/>
    <cellStyle name="__ [0]____Clearsky_internal_070201.xls Chart 2" xfId="1956"/>
    <cellStyle name="__ [0]____Clearsky_internal_070201.xls Chart 2 2" xfId="1957"/>
    <cellStyle name="__ [0]____Clearsky_internal_070201.xls Chart 2 2 2" xfId="1958"/>
    <cellStyle name="__ [0]____Clearsky_internal_070201.xls Chart 2 3" xfId="1959"/>
    <cellStyle name="__ [0]____Clearsky_internal_070201.xls Chart 2 3 2" xfId="1960"/>
    <cellStyle name="__ [0]____Clearsky_internal_070201.xls Chart 2 4" xfId="1961"/>
    <cellStyle name="__ [0]____Clearsky_internal_070201.xls Chart 2 4 2" xfId="1962"/>
    <cellStyle name="__ [0]____Clearsky_internal_070201.xls Chart 2 5" xfId="1963"/>
    <cellStyle name="__ [0]____Clearsky_internal_070201.xls Chart 2 5 2" xfId="1964"/>
    <cellStyle name="__ [0]____Clearsky_internal_070201.xls Chart 2 6" xfId="1965"/>
    <cellStyle name="__ [0]____Clearsky_Outside_070201.xls Chart 2" xfId="1966"/>
    <cellStyle name="__ [0]____Clearsky_Outside_070201.xls Chart 2 2" xfId="1967"/>
    <cellStyle name="__ [0]____Clearsky_Outside_070201.xls Chart 2 2 2" xfId="1968"/>
    <cellStyle name="__ [0]____Clearsky_Outside_070201.xls Chart 2 3" xfId="1969"/>
    <cellStyle name="__ [0]____Clearsky_Outside_070201.xls Chart 2 3 2" xfId="1970"/>
    <cellStyle name="__ [0]____Clearsky_Outside_070201.xls Chart 2 4" xfId="1971"/>
    <cellStyle name="__ [0]____Clearsky_Outside_070201.xls Chart 2 4 2" xfId="1972"/>
    <cellStyle name="__ [0]____Clearsky_Outside_070201.xls Chart 2 5" xfId="1973"/>
    <cellStyle name="__ [0]____Clearsky_Outside_070201.xls Chart 2 5 2" xfId="1974"/>
    <cellStyle name="__ [0]____Clearsky_Outside_070201.xls Chart 2 6" xfId="1975"/>
    <cellStyle name="__ [0]____Cost Segregation" xfId="1976"/>
    <cellStyle name="__ [0]____Cost Segregation 2" xfId="1977"/>
    <cellStyle name="__ [0]____EWC 43.5MW8oMtresc 3_25_021" xfId="1978"/>
    <cellStyle name="__ [0]____EWC 43.5MW8oMtresc 3_25_021 2" xfId="1979"/>
    <cellStyle name="__ [0]____EWC 43.5MW8oMtresc 3_25_021 2 2" xfId="1980"/>
    <cellStyle name="__ [0]____EWC 43.5MW8oMtresc 3_25_021 2 2 2" xfId="1981"/>
    <cellStyle name="__ [0]____EWC 43.5MW8oMtresc 3_25_021 2 3" xfId="1982"/>
    <cellStyle name="__ [0]____EWC 43.5MW8oMtresc 3_25_021 2 3 2" xfId="1983"/>
    <cellStyle name="__ [0]____EWC 43.5MW8oMtresc 3_25_021 2 4" xfId="1984"/>
    <cellStyle name="__ [0]____EWC 43.5MW8oMtresc 3_25_021 2 4 2" xfId="1985"/>
    <cellStyle name="__ [0]____EWC 43.5MW8oMtresc 3_25_021 2 5" xfId="1986"/>
    <cellStyle name="__ [0]____EWC 43.5MW8oMtresc 3_25_021 2 5 2" xfId="1987"/>
    <cellStyle name="__ [0]____EWC 43.5MW8oMtresc 3_25_021 2 6" xfId="1988"/>
    <cellStyle name="__ [0]____EWC 43.5MW8oMtresc 3_25_021 3" xfId="1989"/>
    <cellStyle name="__ [0]____EWC 43.5MW8oMtresc 3_25_021 3 2" xfId="1990"/>
    <cellStyle name="__ [0]____EWC 43.5MW8oMtresc 3_25_021 3 2 2" xfId="1991"/>
    <cellStyle name="__ [0]____EWC 43.5MW8oMtresc 3_25_021 3 3" xfId="1992"/>
    <cellStyle name="__ [0]____EWC 43.5MW8oMtresc 3_25_021 3 3 2" xfId="1993"/>
    <cellStyle name="__ [0]____EWC 43.5MW8oMtresc 3_25_021 3 4" xfId="1994"/>
    <cellStyle name="__ [0]____EWC 43.5MW8oMtresc 3_25_021 3 4 2" xfId="1995"/>
    <cellStyle name="__ [0]____EWC 43.5MW8oMtresc 3_25_021 3 5" xfId="1996"/>
    <cellStyle name="__ [0]____EWC 43.5MW8oMtresc 3_25_021 3 5 2" xfId="1997"/>
    <cellStyle name="__ [0]____EWC 43.5MW8oMtresc 3_25_021 3 6" xfId="1998"/>
    <cellStyle name="__ [0]____EWC 43.5MW8oMtresc 3_25_021 4" xfId="1999"/>
    <cellStyle name="__ [0]____EWC 43.5MW8oMtresc 3_25_021_CHECK - White Creek Final Closing Model_2007 11 16 vequity method FINAL" xfId="2000"/>
    <cellStyle name="__ [0]____EWC 43.5MW8oMtresc 3_25_021_CHECK - White Creek Final Closing Model_2007 11 16 vequity method FINAL 2" xfId="2001"/>
    <cellStyle name="__ [0]____EWC 43.5MW8oMtresc 3_25_021_CHECK - White Creek Final Closing Model_2007 11 16 vequity method FINAL 2 2" xfId="2002"/>
    <cellStyle name="__ [0]____EWC 43.5MW8oMtresc 3_25_021_CHECK - White Creek Final Closing Model_2007 11 16 vequity method FINAL 3" xfId="2003"/>
    <cellStyle name="__ [0]____EWC 43.5MW8oMtresc 3_25_021_Horizon round 1 model vFINAL" xfId="2004"/>
    <cellStyle name="__ [0]____EWC 43.5MW8oMtresc 3_25_021_Horizon round 1 model vFINAL 2" xfId="2005"/>
    <cellStyle name="__ [0]____EWC 43.5MW8oMtresc 3_25_021_Horizon round 1 model vFINAL 2 2" xfId="2006"/>
    <cellStyle name="__ [0]____EWC 43.5MW8oMtresc 3_25_021_Horizon round 1 model vFINAL 3" xfId="2007"/>
    <cellStyle name="__ [0]____EWC 43.5MW8oMtresc 3_25_021_Horizon round 1 model vFINAL 3 2" xfId="2008"/>
    <cellStyle name="__ [0]____EWC 43.5MW8oMtresc 3_25_021_Horizon round 1 model vFINAL 4" xfId="2009"/>
    <cellStyle name="__ [0]____EWC 43.5MW8oMtresc 3_25_021_Horizon round 1 model vFINAL_1" xfId="2010"/>
    <cellStyle name="__ [0]____EWC 43.5MW8oMtresc 3_25_021_Horizon round 1 model vFINAL_1 2" xfId="2011"/>
    <cellStyle name="__ [0]____EWC 43.5MW8oMtresc 3_25_021_Horizon round 1 model vFINAL_1 2 2" xfId="2012"/>
    <cellStyle name="__ [0]____EWC 43.5MW8oMtresc 3_25_021_Horizon round 1 model vFINAL_1 3" xfId="2013"/>
    <cellStyle name="__ [0]____EWC 43.5MW8oMtresc 3_25_021_Horizon round 1 model vFINAL_1 3 2" xfId="2014"/>
    <cellStyle name="__ [0]____EWC 43.5MW8oMtresc 3_25_021_Horizon round 1 model vFINAL_1 4" xfId="2015"/>
    <cellStyle name="__ [0]____EWC 43.5MW8oMtresc 3_25_021_Horizon round 1 model vFINAL_1_Project Farwest III Model 03-20-07 v135" xfId="2016"/>
    <cellStyle name="__ [0]____EWC 43.5MW8oMtresc 3_25_021_Horizon round 1 model vFINAL_1_Project Farwest III Model 03-20-07 v135 2" xfId="2017"/>
    <cellStyle name="__ [0]____EWC 43.5MW8oMtresc 3_25_021_Horizon round 1 model vFINAL_1_Project Farwest III Model 03-20-07 v135 2 2" xfId="2018"/>
    <cellStyle name="__ [0]____EWC 43.5MW8oMtresc 3_25_021_Horizon round 1 model vFINAL_1_Project Farwest III Model 03-20-07 v135 3" xfId="2019"/>
    <cellStyle name="__ [0]____EWC 43.5MW8oMtresc 3_25_021_Horizon round 1 model vFINAL_1_Project Farwest III Model 03-20-07 v135 3 2" xfId="2020"/>
    <cellStyle name="__ [0]____EWC 43.5MW8oMtresc 3_25_021_Horizon round 1 model vFINAL_1_Project Farwest III Model 03-20-07 v135 4" xfId="2021"/>
    <cellStyle name="__ [0]____EWC 43.5MW8oMtresc 3_25_021_Horizon round 1 model vFINAL_1_Project Farwest III Model 03-20-07 v135_UPC G&amp;A (5-3-07)" xfId="2022"/>
    <cellStyle name="__ [0]____EWC 43.5MW8oMtresc 3_25_021_Horizon round 1 model vFINAL_1_Project Farwest III Model 03-20-07 v135_UPC G&amp;A (5-3-07) 2" xfId="2023"/>
    <cellStyle name="__ [0]____EWC 43.5MW8oMtresc 3_25_021_Horizon round 1 model vFINAL_1_Project Farwest III Model 03-20-07 v135_UPC G&amp;A (5-3-07) 2 2" xfId="2024"/>
    <cellStyle name="__ [0]____EWC 43.5MW8oMtresc 3_25_021_Horizon round 1 model vFINAL_1_Project Farwest III Model 03-20-07 v135_UPC G&amp;A (5-3-07) 3" xfId="2025"/>
    <cellStyle name="__ [0]____EWC 43.5MW8oMtresc 3_25_021_Horizon round 1 model vFINAL_1_Project Farwest III Model 03-20-07 v135_UPC G&amp;A (5-3-07) 3 2" xfId="2026"/>
    <cellStyle name="__ [0]____EWC 43.5MW8oMtresc 3_25_021_Horizon round 1 model vFINAL_1_Project Farwest III Model 03-20-07 v135_UPC G&amp;A (5-3-07) 4" xfId="2027"/>
    <cellStyle name="__ [0]____EWC 43.5MW8oMtresc 3_25_021_Horizon round 1 model vFINAL_1_Project Makani Model 04-11-07 v6" xfId="2028"/>
    <cellStyle name="__ [0]____EWC 43.5MW8oMtresc 3_25_021_Horizon round 1 model vFINAL_1_Project Makani Model 04-11-07 v6 2" xfId="2029"/>
    <cellStyle name="__ [0]____EWC 43.5MW8oMtresc 3_25_021_Horizon round 1 model vFINAL_1_Project Makani Model 04-11-07 v6 2 2" xfId="2030"/>
    <cellStyle name="__ [0]____EWC 43.5MW8oMtresc 3_25_021_Horizon round 1 model vFINAL_1_Project Makani Model 04-11-07 v6 3" xfId="2031"/>
    <cellStyle name="__ [0]____EWC 43.5MW8oMtresc 3_25_021_Horizon round 1 model vFINAL_1_Project Makani Model 04-11-07 v6 3 2" xfId="2032"/>
    <cellStyle name="__ [0]____EWC 43.5MW8oMtresc 3_25_021_Horizon round 1 model vFINAL_1_Project Makani Model 04-11-07 v6 4" xfId="2033"/>
    <cellStyle name="__ [0]____EWC 43.5MW8oMtresc 3_25_021_Horizon round 1 model vFINAL_1_Project Makani Model 04-11-07 v6_UPC G&amp;A (5-3-07)" xfId="2034"/>
    <cellStyle name="__ [0]____EWC 43.5MW8oMtresc 3_25_021_Horizon round 1 model vFINAL_1_Project Makani Model 04-11-07 v6_UPC G&amp;A (5-3-07) 2" xfId="2035"/>
    <cellStyle name="__ [0]____EWC 43.5MW8oMtresc 3_25_021_Horizon round 1 model vFINAL_1_Project Makani Model 04-11-07 v6_UPC G&amp;A (5-3-07) 2 2" xfId="2036"/>
    <cellStyle name="__ [0]____EWC 43.5MW8oMtresc 3_25_021_Horizon round 1 model vFINAL_1_Project Makani Model 04-11-07 v6_UPC G&amp;A (5-3-07) 3" xfId="2037"/>
    <cellStyle name="__ [0]____EWC 43.5MW8oMtresc 3_25_021_Horizon round 1 model vFINAL_1_Project Makani Model 04-11-07 v6_UPC G&amp;A (5-3-07) 3 2" xfId="2038"/>
    <cellStyle name="__ [0]____EWC 43.5MW8oMtresc 3_25_021_Horizon round 1 model vFINAL_1_Project Makani Model 04-11-07 v6_UPC G&amp;A (5-3-07) 4" xfId="2039"/>
    <cellStyle name="__ [0]____EWC 43.5MW8oMtresc 3_25_021_Inputs- Project" xfId="2040"/>
    <cellStyle name="__ [0]____EWC 43.5MW8oMtresc 3_25_021_Inputs- Project 2" xfId="2041"/>
    <cellStyle name="__ [0]____EWC 43.5MW8oMtresc 3_25_021_Pre-Tax GAAP" xfId="2042"/>
    <cellStyle name="__ [0]____EWC 43.5MW8oMtresc 3_25_021_Pre-Tax GAAP 2" xfId="2043"/>
    <cellStyle name="__ [0]____EWC 43.5MW8oMtresc 3_25_021_Pre-Tax GAAP 2 2" xfId="2044"/>
    <cellStyle name="__ [0]____EWC 43.5MW8oMtresc 3_25_021_Pre-Tax GAAP 3" xfId="2045"/>
    <cellStyle name="__ [0]____EWC 43.5MW8oMtresc 3_25_021_WPP - Ormat 6-5-2007  v19i with internal accounting v3 eq method FINAL" xfId="2046"/>
    <cellStyle name="__ [0]____EWC 43.5MW8oMtresc 3_25_021_WPP - Ormat 6-5-2007  v19i with internal accounting v3 eq method FINAL 2" xfId="2047"/>
    <cellStyle name="__ [0]____EWC 43.5MW8oMtresc 3_25_021_WPP - Ormat 6-5-2007  v19i with internal accounting v3 eq method FINAL 2 2" xfId="2048"/>
    <cellStyle name="__ [0]____EWC 43.5MW8oMtresc 3_25_021_WPP - Ormat 6-5-2007  v19i with internal accounting v3 eq method FINAL 3" xfId="2049"/>
    <cellStyle name="__ [0]____EWC 43.5MW8oMtresc 3_25_02v2" xfId="2050"/>
    <cellStyle name="__ [0]____EWC 43.5MW8oMtresc 3_25_02v2 2" xfId="2051"/>
    <cellStyle name="__ [0]____EWC 43.5MW8oMtresc 3_25_02v2 2 2" xfId="2052"/>
    <cellStyle name="__ [0]____EWC 43.5MW8oMtresc 3_25_02v2 2 2 2" xfId="2053"/>
    <cellStyle name="__ [0]____EWC 43.5MW8oMtresc 3_25_02v2 2 3" xfId="2054"/>
    <cellStyle name="__ [0]____EWC 43.5MW8oMtresc 3_25_02v2 2 3 2" xfId="2055"/>
    <cellStyle name="__ [0]____EWC 43.5MW8oMtresc 3_25_02v2 2 4" xfId="2056"/>
    <cellStyle name="__ [0]____EWC 43.5MW8oMtresc 3_25_02v2 2 4 2" xfId="2057"/>
    <cellStyle name="__ [0]____EWC 43.5MW8oMtresc 3_25_02v2 2 5" xfId="2058"/>
    <cellStyle name="__ [0]____EWC 43.5MW8oMtresc 3_25_02v2 2 5 2" xfId="2059"/>
    <cellStyle name="__ [0]____EWC 43.5MW8oMtresc 3_25_02v2 2 6" xfId="2060"/>
    <cellStyle name="__ [0]____EWC 43.5MW8oMtresc 3_25_02v2 3" xfId="2061"/>
    <cellStyle name="__ [0]____EWC 43.5MW8oMtresc 3_25_02v2 3 2" xfId="2062"/>
    <cellStyle name="__ [0]____EWC 43.5MW8oMtresc 3_25_02v2 3 2 2" xfId="2063"/>
    <cellStyle name="__ [0]____EWC 43.5MW8oMtresc 3_25_02v2 3 3" xfId="2064"/>
    <cellStyle name="__ [0]____EWC 43.5MW8oMtresc 3_25_02v2 3 3 2" xfId="2065"/>
    <cellStyle name="__ [0]____EWC 43.5MW8oMtresc 3_25_02v2 3 4" xfId="2066"/>
    <cellStyle name="__ [0]____EWC 43.5MW8oMtresc 3_25_02v2 3 4 2" xfId="2067"/>
    <cellStyle name="__ [0]____EWC 43.5MW8oMtresc 3_25_02v2 3 5" xfId="2068"/>
    <cellStyle name="__ [0]____EWC 43.5MW8oMtresc 3_25_02v2 3 5 2" xfId="2069"/>
    <cellStyle name="__ [0]____EWC 43.5MW8oMtresc 3_25_02v2 3 6" xfId="2070"/>
    <cellStyle name="__ [0]____EWC 43.5MW8oMtresc 3_25_02v2 4" xfId="2071"/>
    <cellStyle name="__ [0]____EWC 43.5MW8oMtresc 3_25_02v2_CHECK - White Creek Final Closing Model_2007 11 16 vequity method FINAL" xfId="2072"/>
    <cellStyle name="__ [0]____EWC 43.5MW8oMtresc 3_25_02v2_CHECK - White Creek Final Closing Model_2007 11 16 vequity method FINAL 2" xfId="2073"/>
    <cellStyle name="__ [0]____EWC 43.5MW8oMtresc 3_25_02v2_CHECK - White Creek Final Closing Model_2007 11 16 vequity method FINAL 2 2" xfId="2074"/>
    <cellStyle name="__ [0]____EWC 43.5MW8oMtresc 3_25_02v2_CHECK - White Creek Final Closing Model_2007 11 16 vequity method FINAL 3" xfId="2075"/>
    <cellStyle name="__ [0]____EWC 43.5MW8oMtresc 3_25_02v2_Horizon round 1 model vFINAL" xfId="2076"/>
    <cellStyle name="__ [0]____EWC 43.5MW8oMtresc 3_25_02v2_Horizon round 1 model vFINAL 2" xfId="2077"/>
    <cellStyle name="__ [0]____EWC 43.5MW8oMtresc 3_25_02v2_Horizon round 1 model vFINAL 2 2" xfId="2078"/>
    <cellStyle name="__ [0]____EWC 43.5MW8oMtresc 3_25_02v2_Horizon round 1 model vFINAL 3" xfId="2079"/>
    <cellStyle name="__ [0]____EWC 43.5MW8oMtresc 3_25_02v2_Horizon round 1 model vFINAL 3 2" xfId="2080"/>
    <cellStyle name="__ [0]____EWC 43.5MW8oMtresc 3_25_02v2_Horizon round 1 model vFINAL 4" xfId="2081"/>
    <cellStyle name="__ [0]____EWC 43.5MW8oMtresc 3_25_02v2_Horizon round 1 model vFINAL_1" xfId="2082"/>
    <cellStyle name="__ [0]____EWC 43.5MW8oMtresc 3_25_02v2_Horizon round 1 model vFINAL_1 2" xfId="2083"/>
    <cellStyle name="__ [0]____EWC 43.5MW8oMtresc 3_25_02v2_Horizon round 1 model vFINAL_1 2 2" xfId="2084"/>
    <cellStyle name="__ [0]____EWC 43.5MW8oMtresc 3_25_02v2_Horizon round 1 model vFINAL_1 3" xfId="2085"/>
    <cellStyle name="__ [0]____EWC 43.5MW8oMtresc 3_25_02v2_Horizon round 1 model vFINAL_1 3 2" xfId="2086"/>
    <cellStyle name="__ [0]____EWC 43.5MW8oMtresc 3_25_02v2_Horizon round 1 model vFINAL_1 4" xfId="2087"/>
    <cellStyle name="__ [0]____EWC 43.5MW8oMtresc 3_25_02v2_Horizon round 1 model vFINAL_1_Project Farwest III Model 03-20-07 v135" xfId="2088"/>
    <cellStyle name="__ [0]____EWC 43.5MW8oMtresc 3_25_02v2_Horizon round 1 model vFINAL_1_Project Farwest III Model 03-20-07 v135 2" xfId="2089"/>
    <cellStyle name="__ [0]____EWC 43.5MW8oMtresc 3_25_02v2_Horizon round 1 model vFINAL_1_Project Farwest III Model 03-20-07 v135 2 2" xfId="2090"/>
    <cellStyle name="__ [0]____EWC 43.5MW8oMtresc 3_25_02v2_Horizon round 1 model vFINAL_1_Project Farwest III Model 03-20-07 v135 3" xfId="2091"/>
    <cellStyle name="__ [0]____EWC 43.5MW8oMtresc 3_25_02v2_Horizon round 1 model vFINAL_1_Project Farwest III Model 03-20-07 v135 3 2" xfId="2092"/>
    <cellStyle name="__ [0]____EWC 43.5MW8oMtresc 3_25_02v2_Horizon round 1 model vFINAL_1_Project Farwest III Model 03-20-07 v135 4" xfId="2093"/>
    <cellStyle name="__ [0]____EWC 43.5MW8oMtresc 3_25_02v2_Horizon round 1 model vFINAL_1_Project Farwest III Model 03-20-07 v135_UPC G&amp;A (5-3-07)" xfId="2094"/>
    <cellStyle name="__ [0]____EWC 43.5MW8oMtresc 3_25_02v2_Horizon round 1 model vFINAL_1_Project Farwest III Model 03-20-07 v135_UPC G&amp;A (5-3-07) 2" xfId="2095"/>
    <cellStyle name="__ [0]____EWC 43.5MW8oMtresc 3_25_02v2_Horizon round 1 model vFINAL_1_Project Farwest III Model 03-20-07 v135_UPC G&amp;A (5-3-07) 2 2" xfId="2096"/>
    <cellStyle name="__ [0]____EWC 43.5MW8oMtresc 3_25_02v2_Horizon round 1 model vFINAL_1_Project Farwest III Model 03-20-07 v135_UPC G&amp;A (5-3-07) 3" xfId="2097"/>
    <cellStyle name="__ [0]____EWC 43.5MW8oMtresc 3_25_02v2_Horizon round 1 model vFINAL_1_Project Farwest III Model 03-20-07 v135_UPC G&amp;A (5-3-07) 3 2" xfId="2098"/>
    <cellStyle name="__ [0]____EWC 43.5MW8oMtresc 3_25_02v2_Horizon round 1 model vFINAL_1_Project Farwest III Model 03-20-07 v135_UPC G&amp;A (5-3-07) 4" xfId="2099"/>
    <cellStyle name="__ [0]____EWC 43.5MW8oMtresc 3_25_02v2_Horizon round 1 model vFINAL_1_Project Makani Model 04-11-07 v6" xfId="2100"/>
    <cellStyle name="__ [0]____EWC 43.5MW8oMtresc 3_25_02v2_Horizon round 1 model vFINAL_1_Project Makani Model 04-11-07 v6 2" xfId="2101"/>
    <cellStyle name="__ [0]____EWC 43.5MW8oMtresc 3_25_02v2_Horizon round 1 model vFINAL_1_Project Makani Model 04-11-07 v6 2 2" xfId="2102"/>
    <cellStyle name="__ [0]____EWC 43.5MW8oMtresc 3_25_02v2_Horizon round 1 model vFINAL_1_Project Makani Model 04-11-07 v6 3" xfId="2103"/>
    <cellStyle name="__ [0]____EWC 43.5MW8oMtresc 3_25_02v2_Horizon round 1 model vFINAL_1_Project Makani Model 04-11-07 v6 3 2" xfId="2104"/>
    <cellStyle name="__ [0]____EWC 43.5MW8oMtresc 3_25_02v2_Horizon round 1 model vFINAL_1_Project Makani Model 04-11-07 v6 4" xfId="2105"/>
    <cellStyle name="__ [0]____EWC 43.5MW8oMtresc 3_25_02v2_Horizon round 1 model vFINAL_1_Project Makani Model 04-11-07 v6_UPC G&amp;A (5-3-07)" xfId="2106"/>
    <cellStyle name="__ [0]____EWC 43.5MW8oMtresc 3_25_02v2_Horizon round 1 model vFINAL_1_Project Makani Model 04-11-07 v6_UPC G&amp;A (5-3-07) 2" xfId="2107"/>
    <cellStyle name="__ [0]____EWC 43.5MW8oMtresc 3_25_02v2_Horizon round 1 model vFINAL_1_Project Makani Model 04-11-07 v6_UPC G&amp;A (5-3-07) 2 2" xfId="2108"/>
    <cellStyle name="__ [0]____EWC 43.5MW8oMtresc 3_25_02v2_Horizon round 1 model vFINAL_1_Project Makani Model 04-11-07 v6_UPC G&amp;A (5-3-07) 3" xfId="2109"/>
    <cellStyle name="__ [0]____EWC 43.5MW8oMtresc 3_25_02v2_Horizon round 1 model vFINAL_1_Project Makani Model 04-11-07 v6_UPC G&amp;A (5-3-07) 3 2" xfId="2110"/>
    <cellStyle name="__ [0]____EWC 43.5MW8oMtresc 3_25_02v2_Horizon round 1 model vFINAL_1_Project Makani Model 04-11-07 v6_UPC G&amp;A (5-3-07) 4" xfId="2111"/>
    <cellStyle name="__ [0]____EWC 43.5MW8oMtresc 3_25_02v2_Pre-Tax GAAP" xfId="2112"/>
    <cellStyle name="__ [0]____EWC 43.5MW8oMtresc 3_25_02v2_Pre-Tax GAAP 2" xfId="2113"/>
    <cellStyle name="__ [0]____EWC 43.5MW8oMtresc 3_25_02v2_Pre-Tax GAAP 2 2" xfId="2114"/>
    <cellStyle name="__ [0]____EWC 43.5MW8oMtresc 3_25_02v2_Pre-Tax GAAP 3" xfId="2115"/>
    <cellStyle name="__ [0]____EWC 43.5MW8oMtresc 3_25_02v2_WPP - Ormat 6-5-2007  v19i with internal accounting v3 eq method FINAL" xfId="2116"/>
    <cellStyle name="__ [0]____EWC 43.5MW8oMtresc 3_25_02v2_WPP - Ormat 6-5-2007  v19i with internal accounting v3 eq method FINAL 2" xfId="2117"/>
    <cellStyle name="__ [0]____EWC 43.5MW8oMtresc 3_25_02v2_WPP - Ormat 6-5-2007  v19i with internal accounting v3 eq method FINAL 2 2" xfId="2118"/>
    <cellStyle name="__ [0]____EWC 43.5MW8oMtresc 3_25_02v2_WPP - Ormat 6-5-2007  v19i with internal accounting v3 eq method FINAL 3" xfId="2119"/>
    <cellStyle name="__ [0]____EWC 43.5MW8oMtresc 3_25_02v2w_esc" xfId="2120"/>
    <cellStyle name="__ [0]____EWC 43.5MW8oMtresc 3_25_02v2w_esc 2" xfId="2121"/>
    <cellStyle name="__ [0]____EWC 43.5MW8oMtresc 3_25_02v2w_esc 2 2" xfId="2122"/>
    <cellStyle name="__ [0]____EWC 43.5MW8oMtresc 3_25_02v2w_esc 2 2 2" xfId="2123"/>
    <cellStyle name="__ [0]____EWC 43.5MW8oMtresc 3_25_02v2w_esc 2 3" xfId="2124"/>
    <cellStyle name="__ [0]____EWC 43.5MW8oMtresc 3_25_02v2w_esc 2 3 2" xfId="2125"/>
    <cellStyle name="__ [0]____EWC 43.5MW8oMtresc 3_25_02v2w_esc 2 4" xfId="2126"/>
    <cellStyle name="__ [0]____EWC 43.5MW8oMtresc 3_25_02v2w_esc 2 4 2" xfId="2127"/>
    <cellStyle name="__ [0]____EWC 43.5MW8oMtresc 3_25_02v2w_esc 2 5" xfId="2128"/>
    <cellStyle name="__ [0]____EWC 43.5MW8oMtresc 3_25_02v2w_esc 2 5 2" xfId="2129"/>
    <cellStyle name="__ [0]____EWC 43.5MW8oMtresc 3_25_02v2w_esc 2 6" xfId="2130"/>
    <cellStyle name="__ [0]____EWC 43.5MW8oMtresc 3_25_02v2w_esc 3" xfId="2131"/>
    <cellStyle name="__ [0]____EWC 43.5MW8oMtresc 3_25_02v2w_esc 3 2" xfId="2132"/>
    <cellStyle name="__ [0]____EWC 43.5MW8oMtresc 3_25_02v2w_esc 3 2 2" xfId="2133"/>
    <cellStyle name="__ [0]____EWC 43.5MW8oMtresc 3_25_02v2w_esc 3 3" xfId="2134"/>
    <cellStyle name="__ [0]____EWC 43.5MW8oMtresc 3_25_02v2w_esc 3 3 2" xfId="2135"/>
    <cellStyle name="__ [0]____EWC 43.5MW8oMtresc 3_25_02v2w_esc 3 4" xfId="2136"/>
    <cellStyle name="__ [0]____EWC 43.5MW8oMtresc 3_25_02v2w_esc 3 4 2" xfId="2137"/>
    <cellStyle name="__ [0]____EWC 43.5MW8oMtresc 3_25_02v2w_esc 3 5" xfId="2138"/>
    <cellStyle name="__ [0]____EWC 43.5MW8oMtresc 3_25_02v2w_esc 3 5 2" xfId="2139"/>
    <cellStyle name="__ [0]____EWC 43.5MW8oMtresc 3_25_02v2w_esc 3 6" xfId="2140"/>
    <cellStyle name="__ [0]____EWC 43.5MW8oMtresc 3_25_02v2w_esc 4" xfId="2141"/>
    <cellStyle name="__ [0]____EWC 43.5MW8oMtresc 3_25_02v2w_esc_CHECK - White Creek Final Closing Model_2007 11 16 vequity method FINAL" xfId="2142"/>
    <cellStyle name="__ [0]____EWC 43.5MW8oMtresc 3_25_02v2w_esc_CHECK - White Creek Final Closing Model_2007 11 16 vequity method FINAL 2" xfId="2143"/>
    <cellStyle name="__ [0]____EWC 43.5MW8oMtresc 3_25_02v2w_esc_CHECK - White Creek Final Closing Model_2007 11 16 vequity method FINAL 2 2" xfId="2144"/>
    <cellStyle name="__ [0]____EWC 43.5MW8oMtresc 3_25_02v2w_esc_CHECK - White Creek Final Closing Model_2007 11 16 vequity method FINAL 3" xfId="2145"/>
    <cellStyle name="__ [0]____EWC 43.5MW8oMtresc 3_25_02v2w_esc_Horizon round 1 model vFINAL" xfId="2146"/>
    <cellStyle name="__ [0]____EWC 43.5MW8oMtresc 3_25_02v2w_esc_Horizon round 1 model vFINAL 2" xfId="2147"/>
    <cellStyle name="__ [0]____EWC 43.5MW8oMtresc 3_25_02v2w_esc_Horizon round 1 model vFINAL 2 2" xfId="2148"/>
    <cellStyle name="__ [0]____EWC 43.5MW8oMtresc 3_25_02v2w_esc_Horizon round 1 model vFINAL 3" xfId="2149"/>
    <cellStyle name="__ [0]____EWC 43.5MW8oMtresc 3_25_02v2w_esc_Horizon round 1 model vFINAL 3 2" xfId="2150"/>
    <cellStyle name="__ [0]____EWC 43.5MW8oMtresc 3_25_02v2w_esc_Horizon round 1 model vFINAL 4" xfId="2151"/>
    <cellStyle name="__ [0]____EWC 43.5MW8oMtresc 3_25_02v2w_esc_Horizon round 1 model vFINAL_1" xfId="2152"/>
    <cellStyle name="__ [0]____EWC 43.5MW8oMtresc 3_25_02v2w_esc_Horizon round 1 model vFINAL_1 2" xfId="2153"/>
    <cellStyle name="__ [0]____EWC 43.5MW8oMtresc 3_25_02v2w_esc_Horizon round 1 model vFINAL_1 2 2" xfId="2154"/>
    <cellStyle name="__ [0]____EWC 43.5MW8oMtresc 3_25_02v2w_esc_Horizon round 1 model vFINAL_1 3" xfId="2155"/>
    <cellStyle name="__ [0]____EWC 43.5MW8oMtresc 3_25_02v2w_esc_Horizon round 1 model vFINAL_1 3 2" xfId="2156"/>
    <cellStyle name="__ [0]____EWC 43.5MW8oMtresc 3_25_02v2w_esc_Horizon round 1 model vFINAL_1 4" xfId="2157"/>
    <cellStyle name="__ [0]____EWC 43.5MW8oMtresc 3_25_02v2w_esc_Horizon round 1 model vFINAL_1_Project Farwest III Model 03-20-07 v135" xfId="2158"/>
    <cellStyle name="__ [0]____EWC 43.5MW8oMtresc 3_25_02v2w_esc_Horizon round 1 model vFINAL_1_Project Farwest III Model 03-20-07 v135 2" xfId="2159"/>
    <cellStyle name="__ [0]____EWC 43.5MW8oMtresc 3_25_02v2w_esc_Horizon round 1 model vFINAL_1_Project Farwest III Model 03-20-07 v135 2 2" xfId="2160"/>
    <cellStyle name="__ [0]____EWC 43.5MW8oMtresc 3_25_02v2w_esc_Horizon round 1 model vFINAL_1_Project Farwest III Model 03-20-07 v135 3" xfId="2161"/>
    <cellStyle name="__ [0]____EWC 43.5MW8oMtresc 3_25_02v2w_esc_Horizon round 1 model vFINAL_1_Project Farwest III Model 03-20-07 v135 3 2" xfId="2162"/>
    <cellStyle name="__ [0]____EWC 43.5MW8oMtresc 3_25_02v2w_esc_Horizon round 1 model vFINAL_1_Project Farwest III Model 03-20-07 v135 4" xfId="2163"/>
    <cellStyle name="__ [0]____EWC 43.5MW8oMtresc 3_25_02v2w_esc_Horizon round 1 model vFINAL_1_Project Farwest III Model 03-20-07 v135_UPC G&amp;A (5-3-07)" xfId="2164"/>
    <cellStyle name="__ [0]____EWC 43.5MW8oMtresc 3_25_02v2w_esc_Horizon round 1 model vFINAL_1_Project Farwest III Model 03-20-07 v135_UPC G&amp;A (5-3-07) 2" xfId="2165"/>
    <cellStyle name="__ [0]____EWC 43.5MW8oMtresc 3_25_02v2w_esc_Horizon round 1 model vFINAL_1_Project Farwest III Model 03-20-07 v135_UPC G&amp;A (5-3-07) 2 2" xfId="2166"/>
    <cellStyle name="__ [0]____EWC 43.5MW8oMtresc 3_25_02v2w_esc_Horizon round 1 model vFINAL_1_Project Farwest III Model 03-20-07 v135_UPC G&amp;A (5-3-07) 3" xfId="2167"/>
    <cellStyle name="__ [0]____EWC 43.5MW8oMtresc 3_25_02v2w_esc_Horizon round 1 model vFINAL_1_Project Farwest III Model 03-20-07 v135_UPC G&amp;A (5-3-07) 3 2" xfId="2168"/>
    <cellStyle name="__ [0]____EWC 43.5MW8oMtresc 3_25_02v2w_esc_Horizon round 1 model vFINAL_1_Project Farwest III Model 03-20-07 v135_UPC G&amp;A (5-3-07) 4" xfId="2169"/>
    <cellStyle name="__ [0]____EWC 43.5MW8oMtresc 3_25_02v2w_esc_Horizon round 1 model vFINAL_1_Project Makani Model 04-11-07 v6" xfId="2170"/>
    <cellStyle name="__ [0]____EWC 43.5MW8oMtresc 3_25_02v2w_esc_Horizon round 1 model vFINAL_1_Project Makani Model 04-11-07 v6 2" xfId="2171"/>
    <cellStyle name="__ [0]____EWC 43.5MW8oMtresc 3_25_02v2w_esc_Horizon round 1 model vFINAL_1_Project Makani Model 04-11-07 v6 2 2" xfId="2172"/>
    <cellStyle name="__ [0]____EWC 43.5MW8oMtresc 3_25_02v2w_esc_Horizon round 1 model vFINAL_1_Project Makani Model 04-11-07 v6 3" xfId="2173"/>
    <cellStyle name="__ [0]____EWC 43.5MW8oMtresc 3_25_02v2w_esc_Horizon round 1 model vFINAL_1_Project Makani Model 04-11-07 v6 3 2" xfId="2174"/>
    <cellStyle name="__ [0]____EWC 43.5MW8oMtresc 3_25_02v2w_esc_Horizon round 1 model vFINAL_1_Project Makani Model 04-11-07 v6 4" xfId="2175"/>
    <cellStyle name="__ [0]____EWC 43.5MW8oMtresc 3_25_02v2w_esc_Horizon round 1 model vFINAL_1_Project Makani Model 04-11-07 v6_UPC G&amp;A (5-3-07)" xfId="2176"/>
    <cellStyle name="__ [0]____EWC 43.5MW8oMtresc 3_25_02v2w_esc_Horizon round 1 model vFINAL_1_Project Makani Model 04-11-07 v6_UPC G&amp;A (5-3-07) 2" xfId="2177"/>
    <cellStyle name="__ [0]____EWC 43.5MW8oMtresc 3_25_02v2w_esc_Horizon round 1 model vFINAL_1_Project Makani Model 04-11-07 v6_UPC G&amp;A (5-3-07) 2 2" xfId="2178"/>
    <cellStyle name="__ [0]____EWC 43.5MW8oMtresc 3_25_02v2w_esc_Horizon round 1 model vFINAL_1_Project Makani Model 04-11-07 v6_UPC G&amp;A (5-3-07) 3" xfId="2179"/>
    <cellStyle name="__ [0]____EWC 43.5MW8oMtresc 3_25_02v2w_esc_Horizon round 1 model vFINAL_1_Project Makani Model 04-11-07 v6_UPC G&amp;A (5-3-07) 3 2" xfId="2180"/>
    <cellStyle name="__ [0]____EWC 43.5MW8oMtresc 3_25_02v2w_esc_Horizon round 1 model vFINAL_1_Project Makani Model 04-11-07 v6_UPC G&amp;A (5-3-07) 4" xfId="2181"/>
    <cellStyle name="__ [0]____EWC 43.5MW8oMtresc 3_25_02v2w_esc_Pre-Tax GAAP" xfId="2182"/>
    <cellStyle name="__ [0]____EWC 43.5MW8oMtresc 3_25_02v2w_esc_Pre-Tax GAAP 2" xfId="2183"/>
    <cellStyle name="__ [0]____EWC 43.5MW8oMtresc 3_25_02v2w_esc_Pre-Tax GAAP 2 2" xfId="2184"/>
    <cellStyle name="__ [0]____EWC 43.5MW8oMtresc 3_25_02v2w_esc_Pre-Tax GAAP 3" xfId="2185"/>
    <cellStyle name="__ [0]____EWC 43.5MW8oMtresc 3_25_02v2w_esc_WPP - Ormat 6-5-2007  v19i with internal accounting v3 eq method FINAL" xfId="2186"/>
    <cellStyle name="__ [0]____EWC 43.5MW8oMtresc 3_25_02v2w_esc_WPP - Ormat 6-5-2007  v19i with internal accounting v3 eq method FINAL 2" xfId="2187"/>
    <cellStyle name="__ [0]____EWC 43.5MW8oMtresc 3_25_02v2w_esc_WPP - Ormat 6-5-2007  v19i with internal accounting v3 eq method FINAL 2 2" xfId="2188"/>
    <cellStyle name="__ [0]____EWC 43.5MW8oMtresc 3_25_02v2w_esc_WPP - Ormat 6-5-2007  v19i with internal accounting v3 eq method FINAL 3" xfId="2189"/>
    <cellStyle name="__ [0]____Horizon round 1 model vFINAL" xfId="2190"/>
    <cellStyle name="__ [0]____Horizon round 1 model vFINAL 2" xfId="2191"/>
    <cellStyle name="__ [0]____Horizon round 1 model vFINAL 2 2" xfId="2192"/>
    <cellStyle name="__ [0]____Horizon round 1 model vFINAL 3" xfId="2193"/>
    <cellStyle name="__ [0]____Horizon round 1 model vFINAL 3 2" xfId="2194"/>
    <cellStyle name="__ [0]____Horizon round 1 model vFINAL 4" xfId="2195"/>
    <cellStyle name="__ [0]____Horizon round 1 model vFINAL_1" xfId="2196"/>
    <cellStyle name="__ [0]____Horizon round 1 model vFINAL_1 2" xfId="2197"/>
    <cellStyle name="__ [0]____Horizon round 1 model vFINAL_1 2 2" xfId="2198"/>
    <cellStyle name="__ [0]____Horizon round 1 model vFINAL_1 3" xfId="2199"/>
    <cellStyle name="__ [0]____Horizon round 1 model vFINAL_1 3 2" xfId="2200"/>
    <cellStyle name="__ [0]____Horizon round 1 model vFINAL_1 4" xfId="2201"/>
    <cellStyle name="__ [0]____Horizon round 1 model vFINAL_1_Project Farwest III Model 03-20-07 v135" xfId="2202"/>
    <cellStyle name="__ [0]____Horizon round 1 model vFINAL_1_Project Farwest III Model 03-20-07 v135 2" xfId="2203"/>
    <cellStyle name="__ [0]____Horizon round 1 model vFINAL_1_Project Farwest III Model 03-20-07 v135 2 2" xfId="2204"/>
    <cellStyle name="__ [0]____Horizon round 1 model vFINAL_1_Project Farwest III Model 03-20-07 v135 3" xfId="2205"/>
    <cellStyle name="__ [0]____Horizon round 1 model vFINAL_1_Project Farwest III Model 03-20-07 v135 3 2" xfId="2206"/>
    <cellStyle name="__ [0]____Horizon round 1 model vFINAL_1_Project Farwest III Model 03-20-07 v135 4" xfId="2207"/>
    <cellStyle name="__ [0]____Horizon round 1 model vFINAL_1_Project Farwest III Model 03-20-07 v135_UPC G&amp;A (5-3-07)" xfId="2208"/>
    <cellStyle name="__ [0]____Horizon round 1 model vFINAL_1_Project Farwest III Model 03-20-07 v135_UPC G&amp;A (5-3-07) 2" xfId="2209"/>
    <cellStyle name="__ [0]____Horizon round 1 model vFINAL_1_Project Farwest III Model 03-20-07 v135_UPC G&amp;A (5-3-07) 2 2" xfId="2210"/>
    <cellStyle name="__ [0]____Horizon round 1 model vFINAL_1_Project Farwest III Model 03-20-07 v135_UPC G&amp;A (5-3-07) 3" xfId="2211"/>
    <cellStyle name="__ [0]____Horizon round 1 model vFINAL_1_Project Farwest III Model 03-20-07 v135_UPC G&amp;A (5-3-07) 3 2" xfId="2212"/>
    <cellStyle name="__ [0]____Horizon round 1 model vFINAL_1_Project Farwest III Model 03-20-07 v135_UPC G&amp;A (5-3-07) 4" xfId="2213"/>
    <cellStyle name="__ [0]____Horizon round 1 model vFINAL_1_Project Makani Model 04-11-07 v6" xfId="2214"/>
    <cellStyle name="__ [0]____Horizon round 1 model vFINAL_1_Project Makani Model 04-11-07 v6 2" xfId="2215"/>
    <cellStyle name="__ [0]____Horizon round 1 model vFINAL_1_Project Makani Model 04-11-07 v6 2 2" xfId="2216"/>
    <cellStyle name="__ [0]____Horizon round 1 model vFINAL_1_Project Makani Model 04-11-07 v6 3" xfId="2217"/>
    <cellStyle name="__ [0]____Horizon round 1 model vFINAL_1_Project Makani Model 04-11-07 v6 3 2" xfId="2218"/>
    <cellStyle name="__ [0]____Horizon round 1 model vFINAL_1_Project Makani Model 04-11-07 v6 4" xfId="2219"/>
    <cellStyle name="__ [0]____Horizon round 1 model vFINAL_1_Project Makani Model 04-11-07 v6_UPC G&amp;A (5-3-07)" xfId="2220"/>
    <cellStyle name="__ [0]____Horizon round 1 model vFINAL_1_Project Makani Model 04-11-07 v6_UPC G&amp;A (5-3-07) 2" xfId="2221"/>
    <cellStyle name="__ [0]____Horizon round 1 model vFINAL_1_Project Makani Model 04-11-07 v6_UPC G&amp;A (5-3-07) 2 2" xfId="2222"/>
    <cellStyle name="__ [0]____Horizon round 1 model vFINAL_1_Project Makani Model 04-11-07 v6_UPC G&amp;A (5-3-07) 3" xfId="2223"/>
    <cellStyle name="__ [0]____Horizon round 1 model vFINAL_1_Project Makani Model 04-11-07 v6_UPC G&amp;A (5-3-07) 3 2" xfId="2224"/>
    <cellStyle name="__ [0]____Horizon round 1 model vFINAL_1_Project Makani Model 04-11-07 v6_UPC G&amp;A (5-3-07) 4" xfId="2225"/>
    <cellStyle name="__ [0]____Inputs- Project" xfId="2226"/>
    <cellStyle name="__ [0]____Inputs- Project 2" xfId="2227"/>
    <cellStyle name="__ [0]____Pre-Tax GAAP" xfId="2228"/>
    <cellStyle name="__ [0]____Pre-Tax GAAP 2" xfId="2229"/>
    <cellStyle name="__ [0]____Pre-Tax GAAP 2 2" xfId="2230"/>
    <cellStyle name="__ [0]____Pre-Tax GAAP 3" xfId="2231"/>
    <cellStyle name="__ [0]____Wind farm - operation CF" xfId="2232"/>
    <cellStyle name="__ [0]____Wind farm - operation CF 2" xfId="2233"/>
    <cellStyle name="__ [0]____Wind farm - operation CF 2 2" xfId="2234"/>
    <cellStyle name="__ [0]____Wind farm - operation CF 2 2 2" xfId="2235"/>
    <cellStyle name="__ [0]____Wind farm - operation CF 2 3" xfId="2236"/>
    <cellStyle name="__ [0]____Wind farm - operation CF 2 3 2" xfId="2237"/>
    <cellStyle name="__ [0]____Wind farm - operation CF 2 4" xfId="2238"/>
    <cellStyle name="__ [0]____Wind farm - operation CF 2 4 2" xfId="2239"/>
    <cellStyle name="__ [0]____Wind farm - operation CF 2 5" xfId="2240"/>
    <cellStyle name="__ [0]____Wind farm - operation CF 2 5 2" xfId="2241"/>
    <cellStyle name="__ [0]____Wind farm - operation CF 2 6" xfId="2242"/>
    <cellStyle name="__ [0]____Wind farm - operation CF 3" xfId="2243"/>
    <cellStyle name="__ [0]____Wind farm - operation CF 3 2" xfId="2244"/>
    <cellStyle name="__ [0]____Wind farm - operation CF 3 2 2" xfId="2245"/>
    <cellStyle name="__ [0]____Wind farm - operation CF 3 3" xfId="2246"/>
    <cellStyle name="__ [0]____Wind farm - operation CF 3 3 2" xfId="2247"/>
    <cellStyle name="__ [0]____Wind farm - operation CF 3 4" xfId="2248"/>
    <cellStyle name="__ [0]____Wind farm - operation CF 3 4 2" xfId="2249"/>
    <cellStyle name="__ [0]____Wind farm - operation CF 3 5" xfId="2250"/>
    <cellStyle name="__ [0]____Wind farm - operation CF 3 5 2" xfId="2251"/>
    <cellStyle name="__ [0]____Wind farm - operation CF 3 6" xfId="2252"/>
    <cellStyle name="__ [0]____Wind farm - operation CF 4" xfId="2253"/>
    <cellStyle name="__ [0]____Wind farm - operation CF_CHECK - White Creek Final Closing Model_2007 11 16 vequity method FINAL" xfId="2254"/>
    <cellStyle name="__ [0]____Wind farm - operation CF_CHECK - White Creek Final Closing Model_2007 11 16 vequity method FINAL 2" xfId="2255"/>
    <cellStyle name="__ [0]____Wind farm - operation CF_CHECK - White Creek Final Closing Model_2007 11 16 vequity method FINAL 2 2" xfId="2256"/>
    <cellStyle name="__ [0]____Wind farm - operation CF_CHECK - White Creek Final Closing Model_2007 11 16 vequity method FINAL 3" xfId="2257"/>
    <cellStyle name="__ [0]____Wind farm - operation CF_Horizon round 1 model vFINAL" xfId="2258"/>
    <cellStyle name="__ [0]____Wind farm - operation CF_Horizon round 1 model vFINAL 2" xfId="2259"/>
    <cellStyle name="__ [0]____Wind farm - operation CF_Horizon round 1 model vFINAL 2 2" xfId="2260"/>
    <cellStyle name="__ [0]____Wind farm - operation CF_Horizon round 1 model vFINAL 3" xfId="2261"/>
    <cellStyle name="__ [0]____Wind farm - operation CF_Horizon round 1 model vFINAL 3 2" xfId="2262"/>
    <cellStyle name="__ [0]____Wind farm - operation CF_Horizon round 1 model vFINAL 4" xfId="2263"/>
    <cellStyle name="__ [0]____Wind farm - operation CF_Horizon round 1 model vFINAL_1" xfId="2264"/>
    <cellStyle name="__ [0]____Wind farm - operation CF_Horizon round 1 model vFINAL_1 2" xfId="2265"/>
    <cellStyle name="__ [0]____Wind farm - operation CF_Horizon round 1 model vFINAL_1 2 2" xfId="2266"/>
    <cellStyle name="__ [0]____Wind farm - operation CF_Horizon round 1 model vFINAL_1 3" xfId="2267"/>
    <cellStyle name="__ [0]____Wind farm - operation CF_Horizon round 1 model vFINAL_1 3 2" xfId="2268"/>
    <cellStyle name="__ [0]____Wind farm - operation CF_Horizon round 1 model vFINAL_1 4" xfId="2269"/>
    <cellStyle name="__ [0]____Wind farm - operation CF_Horizon round 1 model vFINAL_1_Project Farwest III Model 03-20-07 v135" xfId="2270"/>
    <cellStyle name="__ [0]____Wind farm - operation CF_Horizon round 1 model vFINAL_1_Project Farwest III Model 03-20-07 v135 2" xfId="2271"/>
    <cellStyle name="__ [0]____Wind farm - operation CF_Horizon round 1 model vFINAL_1_Project Farwest III Model 03-20-07 v135 2 2" xfId="2272"/>
    <cellStyle name="__ [0]____Wind farm - operation CF_Horizon round 1 model vFINAL_1_Project Farwest III Model 03-20-07 v135 3" xfId="2273"/>
    <cellStyle name="__ [0]____Wind farm - operation CF_Horizon round 1 model vFINAL_1_Project Farwest III Model 03-20-07 v135 3 2" xfId="2274"/>
    <cellStyle name="__ [0]____Wind farm - operation CF_Horizon round 1 model vFINAL_1_Project Farwest III Model 03-20-07 v135 4" xfId="2275"/>
    <cellStyle name="__ [0]____Wind farm - operation CF_Horizon round 1 model vFINAL_1_Project Farwest III Model 03-20-07 v135_UPC G&amp;A (5-3-07)" xfId="2276"/>
    <cellStyle name="__ [0]____Wind farm - operation CF_Horizon round 1 model vFINAL_1_Project Farwest III Model 03-20-07 v135_UPC G&amp;A (5-3-07) 2" xfId="2277"/>
    <cellStyle name="__ [0]____Wind farm - operation CF_Horizon round 1 model vFINAL_1_Project Farwest III Model 03-20-07 v135_UPC G&amp;A (5-3-07) 2 2" xfId="2278"/>
    <cellStyle name="__ [0]____Wind farm - operation CF_Horizon round 1 model vFINAL_1_Project Farwest III Model 03-20-07 v135_UPC G&amp;A (5-3-07) 3" xfId="2279"/>
    <cellStyle name="__ [0]____Wind farm - operation CF_Horizon round 1 model vFINAL_1_Project Farwest III Model 03-20-07 v135_UPC G&amp;A (5-3-07) 3 2" xfId="2280"/>
    <cellStyle name="__ [0]____Wind farm - operation CF_Horizon round 1 model vFINAL_1_Project Farwest III Model 03-20-07 v135_UPC G&amp;A (5-3-07) 4" xfId="2281"/>
    <cellStyle name="__ [0]____Wind farm - operation CF_Horizon round 1 model vFINAL_1_Project Makani Model 04-11-07 v6" xfId="2282"/>
    <cellStyle name="__ [0]____Wind farm - operation CF_Horizon round 1 model vFINAL_1_Project Makani Model 04-11-07 v6 2" xfId="2283"/>
    <cellStyle name="__ [0]____Wind farm - operation CF_Horizon round 1 model vFINAL_1_Project Makani Model 04-11-07 v6 2 2" xfId="2284"/>
    <cellStyle name="__ [0]____Wind farm - operation CF_Horizon round 1 model vFINAL_1_Project Makani Model 04-11-07 v6 3" xfId="2285"/>
    <cellStyle name="__ [0]____Wind farm - operation CF_Horizon round 1 model vFINAL_1_Project Makani Model 04-11-07 v6 3 2" xfId="2286"/>
    <cellStyle name="__ [0]____Wind farm - operation CF_Horizon round 1 model vFINAL_1_Project Makani Model 04-11-07 v6 4" xfId="2287"/>
    <cellStyle name="__ [0]____Wind farm - operation CF_Horizon round 1 model vFINAL_1_Project Makani Model 04-11-07 v6_UPC G&amp;A (5-3-07)" xfId="2288"/>
    <cellStyle name="__ [0]____Wind farm - operation CF_Horizon round 1 model vFINAL_1_Project Makani Model 04-11-07 v6_UPC G&amp;A (5-3-07) 2" xfId="2289"/>
    <cellStyle name="__ [0]____Wind farm - operation CF_Horizon round 1 model vFINAL_1_Project Makani Model 04-11-07 v6_UPC G&amp;A (5-3-07) 2 2" xfId="2290"/>
    <cellStyle name="__ [0]____Wind farm - operation CF_Horizon round 1 model vFINAL_1_Project Makani Model 04-11-07 v6_UPC G&amp;A (5-3-07) 3" xfId="2291"/>
    <cellStyle name="__ [0]____Wind farm - operation CF_Horizon round 1 model vFINAL_1_Project Makani Model 04-11-07 v6_UPC G&amp;A (5-3-07) 3 2" xfId="2292"/>
    <cellStyle name="__ [0]____Wind farm - operation CF_Horizon round 1 model vFINAL_1_Project Makani Model 04-11-07 v6_UPC G&amp;A (5-3-07) 4" xfId="2293"/>
    <cellStyle name="__ [0]____Wind farm - operation CF_Pre-Tax GAAP" xfId="2294"/>
    <cellStyle name="__ [0]____Wind farm - operation CF_Pre-Tax GAAP 2" xfId="2295"/>
    <cellStyle name="__ [0]____Wind farm - operation CF_Pre-Tax GAAP 2 2" xfId="2296"/>
    <cellStyle name="__ [0]____Wind farm - operation CF_Pre-Tax GAAP 3" xfId="2297"/>
    <cellStyle name="__ [0]____Wind farm - operation CF_WPP - Ormat 6-5-2007  v19i with internal accounting v3 eq method FINAL" xfId="2298"/>
    <cellStyle name="__ [0]____Wind farm - operation CF_WPP - Ormat 6-5-2007  v19i with internal accounting v3 eq method FINAL 2" xfId="2299"/>
    <cellStyle name="__ [0]____Wind farm - operation CF_WPP - Ormat 6-5-2007  v19i with internal accounting v3 eq method FINAL 2 2" xfId="2300"/>
    <cellStyle name="__ [0]____Wind farm - operation CF_WPP - Ormat 6-5-2007  v19i with internal accounting v3 eq method FINAL 3" xfId="2301"/>
    <cellStyle name="__ [0]____WPP - Ormat 6-5-2007  v19i with internal accounting v3 eq method FINAL" xfId="2302"/>
    <cellStyle name="__ [0]____WPP - Ormat 6-5-2007  v19i with internal accounting v3 eq method FINAL 2" xfId="2303"/>
    <cellStyle name="__ [0]____WPP - Ormat 6-5-2007  v19i with internal accounting v3 eq method FINAL 2 2" xfId="2304"/>
    <cellStyle name="__ [0]____WPP - Ormat 6-5-2007  v19i with internal accounting v3 eq method FINAL 3" xfId="2305"/>
    <cellStyle name="__ [0]_94___" xfId="2306"/>
    <cellStyle name="__ [0]_94___ 2" xfId="2307"/>
    <cellStyle name="__ [0]_94___ 2 2" xfId="2308"/>
    <cellStyle name="__ [0]_94___ 2 2 2" xfId="2309"/>
    <cellStyle name="__ [0]_94___ 2 3" xfId="2310"/>
    <cellStyle name="__ [0]_94___ 2 3 2" xfId="2311"/>
    <cellStyle name="__ [0]_94___ 2 4" xfId="2312"/>
    <cellStyle name="__ [0]_94___ 2 4 2" xfId="2313"/>
    <cellStyle name="__ [0]_94___ 2 5" xfId="2314"/>
    <cellStyle name="__ [0]_94___ 2 5 2" xfId="2315"/>
    <cellStyle name="__ [0]_94___ 2 6" xfId="2316"/>
    <cellStyle name="__ [0]_94___ 3" xfId="2317"/>
    <cellStyle name="__ [0]_94___ 3 2" xfId="2318"/>
    <cellStyle name="__ [0]_94___ 3 2 2" xfId="2319"/>
    <cellStyle name="__ [0]_94___ 3 3" xfId="2320"/>
    <cellStyle name="__ [0]_94___ 3 3 2" xfId="2321"/>
    <cellStyle name="__ [0]_94___ 3 4" xfId="2322"/>
    <cellStyle name="__ [0]_94___ 3 4 2" xfId="2323"/>
    <cellStyle name="__ [0]_94___ 3 5" xfId="2324"/>
    <cellStyle name="__ [0]_94___ 3 5 2" xfId="2325"/>
    <cellStyle name="__ [0]_94___ 3 6" xfId="2326"/>
    <cellStyle name="__ [0]_94___ 4" xfId="2327"/>
    <cellStyle name="__ [0]_94____Book5" xfId="2328"/>
    <cellStyle name="__ [0]_94____CHECK - White Creek Final Closing Model_2007 11 16 vequity method FINAL" xfId="2329"/>
    <cellStyle name="__ [0]_94____CHECK - White Creek Final Closing Model_2007 11 16 vequity method FINAL 2" xfId="2330"/>
    <cellStyle name="__ [0]_94____CHECK - White Creek Final Closing Model_2007 11 16 vequity method FINAL 2 2" xfId="2331"/>
    <cellStyle name="__ [0]_94____CHECK - White Creek Final Closing Model_2007 11 16 vequity method FINAL 3" xfId="2332"/>
    <cellStyle name="__ [0]_94____ClearSky_AEP_Min_04.04.02_Bank" xfId="2333"/>
    <cellStyle name="__ [0]_94____ClearSky_AEP_Min_04.04.02_Bank 2" xfId="2334"/>
    <cellStyle name="__ [0]_94____ClearSky_AEP_Min_04.04.02_Bank 2 2" xfId="2335"/>
    <cellStyle name="__ [0]_94____ClearSky_AEP_Min_04.04.02_Bank 3" xfId="2336"/>
    <cellStyle name="__ [0]_94____ClearSky_AEP_Min_04.04.02_Bank 3 2" xfId="2337"/>
    <cellStyle name="__ [0]_94____ClearSky_AEP_Min_04.04.02_Bank 4" xfId="2338"/>
    <cellStyle name="__ [0]_94____ClearSky_AEP_Min_04.04.02_Bank 4 2" xfId="2339"/>
    <cellStyle name="__ [0]_94____ClearSky_AEP_Min_04.04.02_Bank 5" xfId="2340"/>
    <cellStyle name="__ [0]_94____ClearSky_AEP_Min_04.04.02_Bank 5 2" xfId="2341"/>
    <cellStyle name="__ [0]_94____ClearSky_AEP_Min_04.04.02_Bank 6" xfId="2342"/>
    <cellStyle name="__ [0]_94____Clearsky_internal_050301" xfId="2343"/>
    <cellStyle name="__ [0]_94____Clearsky_internal_050301 2" xfId="2344"/>
    <cellStyle name="__ [0]_94____Clearsky_internal_050301 2 2" xfId="2345"/>
    <cellStyle name="__ [0]_94____Clearsky_internal_050301 3" xfId="2346"/>
    <cellStyle name="__ [0]_94____Clearsky_internal_050301 3 2" xfId="2347"/>
    <cellStyle name="__ [0]_94____Clearsky_internal_050301 4" xfId="2348"/>
    <cellStyle name="__ [0]_94____Clearsky_internal_050301 4 2" xfId="2349"/>
    <cellStyle name="__ [0]_94____Clearsky_internal_050301 5" xfId="2350"/>
    <cellStyle name="__ [0]_94____Clearsky_internal_050301 5 2" xfId="2351"/>
    <cellStyle name="__ [0]_94____Clearsky_internal_050301 6" xfId="2352"/>
    <cellStyle name="__ [0]_94____Clearsky_internal_070201" xfId="2353"/>
    <cellStyle name="__ [0]_94____Clearsky_internal_070201 2" xfId="2354"/>
    <cellStyle name="__ [0]_94____Clearsky_internal_070201 2 2" xfId="2355"/>
    <cellStyle name="__ [0]_94____Clearsky_internal_070201 3" xfId="2356"/>
    <cellStyle name="__ [0]_94____Clearsky_internal_070201 3 2" xfId="2357"/>
    <cellStyle name="__ [0]_94____Clearsky_internal_070201 4" xfId="2358"/>
    <cellStyle name="__ [0]_94____Clearsky_internal_070201 4 2" xfId="2359"/>
    <cellStyle name="__ [0]_94____Clearsky_internal_070201 5" xfId="2360"/>
    <cellStyle name="__ [0]_94____Clearsky_internal_070201 5 2" xfId="2361"/>
    <cellStyle name="__ [0]_94____Clearsky_internal_070201 6" xfId="2362"/>
    <cellStyle name="__ [0]_94____Clearsky_internal_070201.xls Chart 2" xfId="2363"/>
    <cellStyle name="__ [0]_94____Clearsky_internal_070201.xls Chart 2 2" xfId="2364"/>
    <cellStyle name="__ [0]_94____Clearsky_internal_070201.xls Chart 2 2 2" xfId="2365"/>
    <cellStyle name="__ [0]_94____Clearsky_internal_070201.xls Chart 2 3" xfId="2366"/>
    <cellStyle name="__ [0]_94____Clearsky_internal_070201.xls Chart 2 3 2" xfId="2367"/>
    <cellStyle name="__ [0]_94____Clearsky_internal_070201.xls Chart 2 4" xfId="2368"/>
    <cellStyle name="__ [0]_94____Clearsky_internal_070201.xls Chart 2 4 2" xfId="2369"/>
    <cellStyle name="__ [0]_94____Clearsky_internal_070201.xls Chart 2 5" xfId="2370"/>
    <cellStyle name="__ [0]_94____Clearsky_internal_070201.xls Chart 2 5 2" xfId="2371"/>
    <cellStyle name="__ [0]_94____Clearsky_internal_070201.xls Chart 2 6" xfId="2372"/>
    <cellStyle name="__ [0]_94____Clearsky_internal_070201_Clearsky_Outside_070201.xls Chart 2" xfId="2373"/>
    <cellStyle name="__ [0]_94____Clearsky_internal_070201_Clearsky_Outside_070201.xls Chart 2 2" xfId="2374"/>
    <cellStyle name="__ [0]_94____Clearsky_internal_070201_Clearsky_Outside_070201.xls Chart 2 2 2" xfId="2375"/>
    <cellStyle name="__ [0]_94____Clearsky_internal_070201_Clearsky_Outside_070201.xls Chart 2 3" xfId="2376"/>
    <cellStyle name="__ [0]_94____Clearsky_internal_070201_Clearsky_Outside_070201.xls Chart 2 3 2" xfId="2377"/>
    <cellStyle name="__ [0]_94____Clearsky_internal_070201_Clearsky_Outside_070201.xls Chart 2 4" xfId="2378"/>
    <cellStyle name="__ [0]_94____Clearsky_internal_070201_Clearsky_Outside_070201.xls Chart 2 4 2" xfId="2379"/>
    <cellStyle name="__ [0]_94____Clearsky_internal_070201_Clearsky_Outside_070201.xls Chart 2 5" xfId="2380"/>
    <cellStyle name="__ [0]_94____Clearsky_internal_070201_Clearsky_Outside_070201.xls Chart 2 5 2" xfId="2381"/>
    <cellStyle name="__ [0]_94____Clearsky_internal_070201_Clearsky_Outside_070201.xls Chart 2 6" xfId="2382"/>
    <cellStyle name="__ [0]_94____Clearsky_Outside_070201.xls Chart 2" xfId="2383"/>
    <cellStyle name="__ [0]_94____Clearsky_Outside_070201.xls Chart 2 2" xfId="2384"/>
    <cellStyle name="__ [0]_94____Clearsky_Outside_070201.xls Chart 2 2 2" xfId="2385"/>
    <cellStyle name="__ [0]_94____Clearsky_Outside_070201.xls Chart 2 3" xfId="2386"/>
    <cellStyle name="__ [0]_94____Clearsky_Outside_070201.xls Chart 2 3 2" xfId="2387"/>
    <cellStyle name="__ [0]_94____Clearsky_Outside_070201.xls Chart 2 4" xfId="2388"/>
    <cellStyle name="__ [0]_94____Clearsky_Outside_070201.xls Chart 2 4 2" xfId="2389"/>
    <cellStyle name="__ [0]_94____Clearsky_Outside_070201.xls Chart 2 5" xfId="2390"/>
    <cellStyle name="__ [0]_94____Clearsky_Outside_070201.xls Chart 2 5 2" xfId="2391"/>
    <cellStyle name="__ [0]_94____Clearsky_Outside_070201.xls Chart 2 6" xfId="2392"/>
    <cellStyle name="__ [0]_94____EWC 43.5MW8oMtresc 3_25_021" xfId="2393"/>
    <cellStyle name="__ [0]_94____EWC 43.5MW8oMtresc 3_25_021 2" xfId="2394"/>
    <cellStyle name="__ [0]_94____EWC 43.5MW8oMtresc 3_25_021 2 2" xfId="2395"/>
    <cellStyle name="__ [0]_94____EWC 43.5MW8oMtresc 3_25_021 2 2 2" xfId="2396"/>
    <cellStyle name="__ [0]_94____EWC 43.5MW8oMtresc 3_25_021 2 3" xfId="2397"/>
    <cellStyle name="__ [0]_94____EWC 43.5MW8oMtresc 3_25_021 2 3 2" xfId="2398"/>
    <cellStyle name="__ [0]_94____EWC 43.5MW8oMtresc 3_25_021 2 4" xfId="2399"/>
    <cellStyle name="__ [0]_94____EWC 43.5MW8oMtresc 3_25_021 2 4 2" xfId="2400"/>
    <cellStyle name="__ [0]_94____EWC 43.5MW8oMtresc 3_25_021 2 5" xfId="2401"/>
    <cellStyle name="__ [0]_94____EWC 43.5MW8oMtresc 3_25_021 2 5 2" xfId="2402"/>
    <cellStyle name="__ [0]_94____EWC 43.5MW8oMtresc 3_25_021 2 6" xfId="2403"/>
    <cellStyle name="__ [0]_94____EWC 43.5MW8oMtresc 3_25_021 3" xfId="2404"/>
    <cellStyle name="__ [0]_94____EWC 43.5MW8oMtresc 3_25_021 3 2" xfId="2405"/>
    <cellStyle name="__ [0]_94____EWC 43.5MW8oMtresc 3_25_021 3 2 2" xfId="2406"/>
    <cellStyle name="__ [0]_94____EWC 43.5MW8oMtresc 3_25_021 3 3" xfId="2407"/>
    <cellStyle name="__ [0]_94____EWC 43.5MW8oMtresc 3_25_021 3 3 2" xfId="2408"/>
    <cellStyle name="__ [0]_94____EWC 43.5MW8oMtresc 3_25_021 3 4" xfId="2409"/>
    <cellStyle name="__ [0]_94____EWC 43.5MW8oMtresc 3_25_021 3 4 2" xfId="2410"/>
    <cellStyle name="__ [0]_94____EWC 43.5MW8oMtresc 3_25_021 3 5" xfId="2411"/>
    <cellStyle name="__ [0]_94____EWC 43.5MW8oMtresc 3_25_021 3 5 2" xfId="2412"/>
    <cellStyle name="__ [0]_94____EWC 43.5MW8oMtresc 3_25_021 3 6" xfId="2413"/>
    <cellStyle name="__ [0]_94____EWC 43.5MW8oMtresc 3_25_021 4" xfId="2414"/>
    <cellStyle name="__ [0]_94____EWC 43.5MW8oMtresc 3_25_021_CHECK - White Creek Final Closing Model_2007 11 16 vequity method FINAL" xfId="2415"/>
    <cellStyle name="__ [0]_94____EWC 43.5MW8oMtresc 3_25_021_CHECK - White Creek Final Closing Model_2007 11 16 vequity method FINAL 2" xfId="2416"/>
    <cellStyle name="__ [0]_94____EWC 43.5MW8oMtresc 3_25_021_CHECK - White Creek Final Closing Model_2007 11 16 vequity method FINAL 2 2" xfId="2417"/>
    <cellStyle name="__ [0]_94____EWC 43.5MW8oMtresc 3_25_021_CHECK - White Creek Final Closing Model_2007 11 16 vequity method FINAL 3" xfId="2418"/>
    <cellStyle name="__ [0]_94____EWC 43.5MW8oMtresc 3_25_021_Horizon round 1 model vFINAL" xfId="2419"/>
    <cellStyle name="__ [0]_94____EWC 43.5MW8oMtresc 3_25_021_Horizon round 1 model vFINAL 2" xfId="2420"/>
    <cellStyle name="__ [0]_94____EWC 43.5MW8oMtresc 3_25_021_Horizon round 1 model vFINAL 2 2" xfId="2421"/>
    <cellStyle name="__ [0]_94____EWC 43.5MW8oMtresc 3_25_021_Horizon round 1 model vFINAL 3" xfId="2422"/>
    <cellStyle name="__ [0]_94____EWC 43.5MW8oMtresc 3_25_021_Horizon round 1 model vFINAL 3 2" xfId="2423"/>
    <cellStyle name="__ [0]_94____EWC 43.5MW8oMtresc 3_25_021_Horizon round 1 model vFINAL 4" xfId="2424"/>
    <cellStyle name="__ [0]_94____EWC 43.5MW8oMtresc 3_25_021_Horizon round 1 model vFINAL_1" xfId="2425"/>
    <cellStyle name="__ [0]_94____EWC 43.5MW8oMtresc 3_25_021_Horizon round 1 model vFINAL_1 2" xfId="2426"/>
    <cellStyle name="__ [0]_94____EWC 43.5MW8oMtresc 3_25_021_Horizon round 1 model vFINAL_1 2 2" xfId="2427"/>
    <cellStyle name="__ [0]_94____EWC 43.5MW8oMtresc 3_25_021_Horizon round 1 model vFINAL_1 3" xfId="2428"/>
    <cellStyle name="__ [0]_94____EWC 43.5MW8oMtresc 3_25_021_Horizon round 1 model vFINAL_1 3 2" xfId="2429"/>
    <cellStyle name="__ [0]_94____EWC 43.5MW8oMtresc 3_25_021_Horizon round 1 model vFINAL_1 4" xfId="2430"/>
    <cellStyle name="__ [0]_94____EWC 43.5MW8oMtresc 3_25_021_Horizon round 1 model vFINAL_1_Project Farwest III Model 03-20-07 v135" xfId="2431"/>
    <cellStyle name="__ [0]_94____EWC 43.5MW8oMtresc 3_25_021_Horizon round 1 model vFINAL_1_Project Farwest III Model 03-20-07 v135 2" xfId="2432"/>
    <cellStyle name="__ [0]_94____EWC 43.5MW8oMtresc 3_25_021_Horizon round 1 model vFINAL_1_Project Farwest III Model 03-20-07 v135 2 2" xfId="2433"/>
    <cellStyle name="__ [0]_94____EWC 43.5MW8oMtresc 3_25_021_Horizon round 1 model vFINAL_1_Project Farwest III Model 03-20-07 v135 3" xfId="2434"/>
    <cellStyle name="__ [0]_94____EWC 43.5MW8oMtresc 3_25_021_Horizon round 1 model vFINAL_1_Project Farwest III Model 03-20-07 v135 3 2" xfId="2435"/>
    <cellStyle name="__ [0]_94____EWC 43.5MW8oMtresc 3_25_021_Horizon round 1 model vFINAL_1_Project Farwest III Model 03-20-07 v135 4" xfId="2436"/>
    <cellStyle name="__ [0]_94____EWC 43.5MW8oMtresc 3_25_021_Horizon round 1 model vFINAL_1_Project Farwest III Model 03-20-07 v135_UPC G&amp;A (5-3-07)" xfId="2437"/>
    <cellStyle name="__ [0]_94____EWC 43.5MW8oMtresc 3_25_021_Horizon round 1 model vFINAL_1_Project Farwest III Model 03-20-07 v135_UPC G&amp;A (5-3-07) 2" xfId="2438"/>
    <cellStyle name="__ [0]_94____EWC 43.5MW8oMtresc 3_25_021_Horizon round 1 model vFINAL_1_Project Farwest III Model 03-20-07 v135_UPC G&amp;A (5-3-07) 2 2" xfId="2439"/>
    <cellStyle name="__ [0]_94____EWC 43.5MW8oMtresc 3_25_021_Horizon round 1 model vFINAL_1_Project Farwest III Model 03-20-07 v135_UPC G&amp;A (5-3-07) 3" xfId="2440"/>
    <cellStyle name="__ [0]_94____EWC 43.5MW8oMtresc 3_25_021_Horizon round 1 model vFINAL_1_Project Farwest III Model 03-20-07 v135_UPC G&amp;A (5-3-07) 3 2" xfId="2441"/>
    <cellStyle name="__ [0]_94____EWC 43.5MW8oMtresc 3_25_021_Horizon round 1 model vFINAL_1_Project Farwest III Model 03-20-07 v135_UPC G&amp;A (5-3-07) 4" xfId="2442"/>
    <cellStyle name="__ [0]_94____EWC 43.5MW8oMtresc 3_25_021_Horizon round 1 model vFINAL_1_Project Makani Model 04-11-07 v6" xfId="2443"/>
    <cellStyle name="__ [0]_94____EWC 43.5MW8oMtresc 3_25_021_Horizon round 1 model vFINAL_1_Project Makani Model 04-11-07 v6 2" xfId="2444"/>
    <cellStyle name="__ [0]_94____EWC 43.5MW8oMtresc 3_25_021_Horizon round 1 model vFINAL_1_Project Makani Model 04-11-07 v6 2 2" xfId="2445"/>
    <cellStyle name="__ [0]_94____EWC 43.5MW8oMtresc 3_25_021_Horizon round 1 model vFINAL_1_Project Makani Model 04-11-07 v6 3" xfId="2446"/>
    <cellStyle name="__ [0]_94____EWC 43.5MW8oMtresc 3_25_021_Horizon round 1 model vFINAL_1_Project Makani Model 04-11-07 v6 3 2" xfId="2447"/>
    <cellStyle name="__ [0]_94____EWC 43.5MW8oMtresc 3_25_021_Horizon round 1 model vFINAL_1_Project Makani Model 04-11-07 v6 4" xfId="2448"/>
    <cellStyle name="__ [0]_94____EWC 43.5MW8oMtresc 3_25_021_Horizon round 1 model vFINAL_1_Project Makani Model 04-11-07 v6_UPC G&amp;A (5-3-07)" xfId="2449"/>
    <cellStyle name="__ [0]_94____EWC 43.5MW8oMtresc 3_25_021_Horizon round 1 model vFINAL_1_Project Makani Model 04-11-07 v6_UPC G&amp;A (5-3-07) 2" xfId="2450"/>
    <cellStyle name="__ [0]_94____EWC 43.5MW8oMtresc 3_25_021_Horizon round 1 model vFINAL_1_Project Makani Model 04-11-07 v6_UPC G&amp;A (5-3-07) 2 2" xfId="2451"/>
    <cellStyle name="__ [0]_94____EWC 43.5MW8oMtresc 3_25_021_Horizon round 1 model vFINAL_1_Project Makani Model 04-11-07 v6_UPC G&amp;A (5-3-07) 3" xfId="2452"/>
    <cellStyle name="__ [0]_94____EWC 43.5MW8oMtresc 3_25_021_Horizon round 1 model vFINAL_1_Project Makani Model 04-11-07 v6_UPC G&amp;A (5-3-07) 3 2" xfId="2453"/>
    <cellStyle name="__ [0]_94____EWC 43.5MW8oMtresc 3_25_021_Horizon round 1 model vFINAL_1_Project Makani Model 04-11-07 v6_UPC G&amp;A (5-3-07) 4" xfId="2454"/>
    <cellStyle name="__ [0]_94____EWC 43.5MW8oMtresc 3_25_021_Pre-Tax GAAP" xfId="2455"/>
    <cellStyle name="__ [0]_94____EWC 43.5MW8oMtresc 3_25_021_Pre-Tax GAAP 2" xfId="2456"/>
    <cellStyle name="__ [0]_94____EWC 43.5MW8oMtresc 3_25_021_Pre-Tax GAAP 2 2" xfId="2457"/>
    <cellStyle name="__ [0]_94____EWC 43.5MW8oMtresc 3_25_021_Pre-Tax GAAP 3" xfId="2458"/>
    <cellStyle name="__ [0]_94____EWC 43.5MW8oMtresc 3_25_021_Pro Forma - Ravenswood - 2.28.08 - tax change" xfId="2459"/>
    <cellStyle name="__ [0]_94____EWC 43.5MW8oMtresc 3_25_021_WPP - Ormat 6-5-2007  v19i with internal accounting v3 eq method FINAL" xfId="2460"/>
    <cellStyle name="__ [0]_94____EWC 43.5MW8oMtresc 3_25_021_WPP - Ormat 6-5-2007  v19i with internal accounting v3 eq method FINAL 2" xfId="2461"/>
    <cellStyle name="__ [0]_94____EWC 43.5MW8oMtresc 3_25_021_WPP - Ormat 6-5-2007  v19i with internal accounting v3 eq method FINAL 2 2" xfId="2462"/>
    <cellStyle name="__ [0]_94____EWC 43.5MW8oMtresc 3_25_021_WPP - Ormat 6-5-2007  v19i with internal accounting v3 eq method FINAL 3" xfId="2463"/>
    <cellStyle name="__ [0]_94____EWC 43.5MW8oMtresc 3_25_02v2" xfId="2464"/>
    <cellStyle name="__ [0]_94____EWC 43.5MW8oMtresc 3_25_02v2 2" xfId="2465"/>
    <cellStyle name="__ [0]_94____EWC 43.5MW8oMtresc 3_25_02v2 2 2" xfId="2466"/>
    <cellStyle name="__ [0]_94____EWC 43.5MW8oMtresc 3_25_02v2 2 2 2" xfId="2467"/>
    <cellStyle name="__ [0]_94____EWC 43.5MW8oMtresc 3_25_02v2 2 3" xfId="2468"/>
    <cellStyle name="__ [0]_94____EWC 43.5MW8oMtresc 3_25_02v2 2 3 2" xfId="2469"/>
    <cellStyle name="__ [0]_94____EWC 43.5MW8oMtresc 3_25_02v2 2 4" xfId="2470"/>
    <cellStyle name="__ [0]_94____EWC 43.5MW8oMtresc 3_25_02v2 2 4 2" xfId="2471"/>
    <cellStyle name="__ [0]_94____EWC 43.5MW8oMtresc 3_25_02v2 2 5" xfId="2472"/>
    <cellStyle name="__ [0]_94____EWC 43.5MW8oMtresc 3_25_02v2 2 5 2" xfId="2473"/>
    <cellStyle name="__ [0]_94____EWC 43.5MW8oMtresc 3_25_02v2 2 6" xfId="2474"/>
    <cellStyle name="__ [0]_94____EWC 43.5MW8oMtresc 3_25_02v2 3" xfId="2475"/>
    <cellStyle name="__ [0]_94____EWC 43.5MW8oMtresc 3_25_02v2 3 2" xfId="2476"/>
    <cellStyle name="__ [0]_94____EWC 43.5MW8oMtresc 3_25_02v2 3 2 2" xfId="2477"/>
    <cellStyle name="__ [0]_94____EWC 43.5MW8oMtresc 3_25_02v2 3 3" xfId="2478"/>
    <cellStyle name="__ [0]_94____EWC 43.5MW8oMtresc 3_25_02v2 3 3 2" xfId="2479"/>
    <cellStyle name="__ [0]_94____EWC 43.5MW8oMtresc 3_25_02v2 3 4" xfId="2480"/>
    <cellStyle name="__ [0]_94____EWC 43.5MW8oMtresc 3_25_02v2 3 4 2" xfId="2481"/>
    <cellStyle name="__ [0]_94____EWC 43.5MW8oMtresc 3_25_02v2 3 5" xfId="2482"/>
    <cellStyle name="__ [0]_94____EWC 43.5MW8oMtresc 3_25_02v2 3 5 2" xfId="2483"/>
    <cellStyle name="__ [0]_94____EWC 43.5MW8oMtresc 3_25_02v2 3 6" xfId="2484"/>
    <cellStyle name="__ [0]_94____EWC 43.5MW8oMtresc 3_25_02v2 4" xfId="2485"/>
    <cellStyle name="__ [0]_94____EWC 43.5MW8oMtresc 3_25_02v2_CHECK - White Creek Final Closing Model_2007 11 16 vequity method FINAL" xfId="2486"/>
    <cellStyle name="__ [0]_94____EWC 43.5MW8oMtresc 3_25_02v2_CHECK - White Creek Final Closing Model_2007 11 16 vequity method FINAL 2" xfId="2487"/>
    <cellStyle name="__ [0]_94____EWC 43.5MW8oMtresc 3_25_02v2_CHECK - White Creek Final Closing Model_2007 11 16 vequity method FINAL 2 2" xfId="2488"/>
    <cellStyle name="__ [0]_94____EWC 43.5MW8oMtresc 3_25_02v2_CHECK - White Creek Final Closing Model_2007 11 16 vequity method FINAL 3" xfId="2489"/>
    <cellStyle name="__ [0]_94____EWC 43.5MW8oMtresc 3_25_02v2_Horizon round 1 model vFINAL" xfId="2490"/>
    <cellStyle name="__ [0]_94____EWC 43.5MW8oMtresc 3_25_02v2_Horizon round 1 model vFINAL 2" xfId="2491"/>
    <cellStyle name="__ [0]_94____EWC 43.5MW8oMtresc 3_25_02v2_Horizon round 1 model vFINAL 2 2" xfId="2492"/>
    <cellStyle name="__ [0]_94____EWC 43.5MW8oMtresc 3_25_02v2_Horizon round 1 model vFINAL 3" xfId="2493"/>
    <cellStyle name="__ [0]_94____EWC 43.5MW8oMtresc 3_25_02v2_Horizon round 1 model vFINAL 3 2" xfId="2494"/>
    <cellStyle name="__ [0]_94____EWC 43.5MW8oMtresc 3_25_02v2_Horizon round 1 model vFINAL 4" xfId="2495"/>
    <cellStyle name="__ [0]_94____EWC 43.5MW8oMtresc 3_25_02v2_Horizon round 1 model vFINAL_1" xfId="2496"/>
    <cellStyle name="__ [0]_94____EWC 43.5MW8oMtresc 3_25_02v2_Horizon round 1 model vFINAL_1 2" xfId="2497"/>
    <cellStyle name="__ [0]_94____EWC 43.5MW8oMtresc 3_25_02v2_Horizon round 1 model vFINAL_1 2 2" xfId="2498"/>
    <cellStyle name="__ [0]_94____EWC 43.5MW8oMtresc 3_25_02v2_Horizon round 1 model vFINAL_1 3" xfId="2499"/>
    <cellStyle name="__ [0]_94____EWC 43.5MW8oMtresc 3_25_02v2_Horizon round 1 model vFINAL_1 3 2" xfId="2500"/>
    <cellStyle name="__ [0]_94____EWC 43.5MW8oMtresc 3_25_02v2_Horizon round 1 model vFINAL_1 4" xfId="2501"/>
    <cellStyle name="__ [0]_94____EWC 43.5MW8oMtresc 3_25_02v2_Horizon round 1 model vFINAL_1_Project Farwest III Model 03-20-07 v135" xfId="2502"/>
    <cellStyle name="__ [0]_94____EWC 43.5MW8oMtresc 3_25_02v2_Horizon round 1 model vFINAL_1_Project Farwest III Model 03-20-07 v135 2" xfId="2503"/>
    <cellStyle name="__ [0]_94____EWC 43.5MW8oMtresc 3_25_02v2_Horizon round 1 model vFINAL_1_Project Farwest III Model 03-20-07 v135 2 2" xfId="2504"/>
    <cellStyle name="__ [0]_94____EWC 43.5MW8oMtresc 3_25_02v2_Horizon round 1 model vFINAL_1_Project Farwest III Model 03-20-07 v135 3" xfId="2505"/>
    <cellStyle name="__ [0]_94____EWC 43.5MW8oMtresc 3_25_02v2_Horizon round 1 model vFINAL_1_Project Farwest III Model 03-20-07 v135 3 2" xfId="2506"/>
    <cellStyle name="__ [0]_94____EWC 43.5MW8oMtresc 3_25_02v2_Horizon round 1 model vFINAL_1_Project Farwest III Model 03-20-07 v135 4" xfId="2507"/>
    <cellStyle name="__ [0]_94____EWC 43.5MW8oMtresc 3_25_02v2_Horizon round 1 model vFINAL_1_Project Farwest III Model 03-20-07 v135_UPC G&amp;A (5-3-07)" xfId="2508"/>
    <cellStyle name="__ [0]_94____EWC 43.5MW8oMtresc 3_25_02v2_Horizon round 1 model vFINAL_1_Project Farwest III Model 03-20-07 v135_UPC G&amp;A (5-3-07) 2" xfId="2509"/>
    <cellStyle name="__ [0]_94____EWC 43.5MW8oMtresc 3_25_02v2_Horizon round 1 model vFINAL_1_Project Farwest III Model 03-20-07 v135_UPC G&amp;A (5-3-07) 2 2" xfId="2510"/>
    <cellStyle name="__ [0]_94____EWC 43.5MW8oMtresc 3_25_02v2_Horizon round 1 model vFINAL_1_Project Farwest III Model 03-20-07 v135_UPC G&amp;A (5-3-07) 3" xfId="2511"/>
    <cellStyle name="__ [0]_94____EWC 43.5MW8oMtresc 3_25_02v2_Horizon round 1 model vFINAL_1_Project Farwest III Model 03-20-07 v135_UPC G&amp;A (5-3-07) 3 2" xfId="2512"/>
    <cellStyle name="__ [0]_94____EWC 43.5MW8oMtresc 3_25_02v2_Horizon round 1 model vFINAL_1_Project Farwest III Model 03-20-07 v135_UPC G&amp;A (5-3-07) 4" xfId="2513"/>
    <cellStyle name="__ [0]_94____EWC 43.5MW8oMtresc 3_25_02v2_Horizon round 1 model vFINAL_1_Project Makani Model 04-11-07 v6" xfId="2514"/>
    <cellStyle name="__ [0]_94____EWC 43.5MW8oMtresc 3_25_02v2_Horizon round 1 model vFINAL_1_Project Makani Model 04-11-07 v6 2" xfId="2515"/>
    <cellStyle name="__ [0]_94____EWC 43.5MW8oMtresc 3_25_02v2_Horizon round 1 model vFINAL_1_Project Makani Model 04-11-07 v6 2 2" xfId="2516"/>
    <cellStyle name="__ [0]_94____EWC 43.5MW8oMtresc 3_25_02v2_Horizon round 1 model vFINAL_1_Project Makani Model 04-11-07 v6 3" xfId="2517"/>
    <cellStyle name="__ [0]_94____EWC 43.5MW8oMtresc 3_25_02v2_Horizon round 1 model vFINAL_1_Project Makani Model 04-11-07 v6 3 2" xfId="2518"/>
    <cellStyle name="__ [0]_94____EWC 43.5MW8oMtresc 3_25_02v2_Horizon round 1 model vFINAL_1_Project Makani Model 04-11-07 v6 4" xfId="2519"/>
    <cellStyle name="__ [0]_94____EWC 43.5MW8oMtresc 3_25_02v2_Horizon round 1 model vFINAL_1_Project Makani Model 04-11-07 v6_UPC G&amp;A (5-3-07)" xfId="2520"/>
    <cellStyle name="__ [0]_94____EWC 43.5MW8oMtresc 3_25_02v2_Horizon round 1 model vFINAL_1_Project Makani Model 04-11-07 v6_UPC G&amp;A (5-3-07) 2" xfId="2521"/>
    <cellStyle name="__ [0]_94____EWC 43.5MW8oMtresc 3_25_02v2_Horizon round 1 model vFINAL_1_Project Makani Model 04-11-07 v6_UPC G&amp;A (5-3-07) 2 2" xfId="2522"/>
    <cellStyle name="__ [0]_94____EWC 43.5MW8oMtresc 3_25_02v2_Horizon round 1 model vFINAL_1_Project Makani Model 04-11-07 v6_UPC G&amp;A (5-3-07) 3" xfId="2523"/>
    <cellStyle name="__ [0]_94____EWC 43.5MW8oMtresc 3_25_02v2_Horizon round 1 model vFINAL_1_Project Makani Model 04-11-07 v6_UPC G&amp;A (5-3-07) 3 2" xfId="2524"/>
    <cellStyle name="__ [0]_94____EWC 43.5MW8oMtresc 3_25_02v2_Horizon round 1 model vFINAL_1_Project Makani Model 04-11-07 v6_UPC G&amp;A (5-3-07) 4" xfId="2525"/>
    <cellStyle name="__ [0]_94____EWC 43.5MW8oMtresc 3_25_02v2_Pre-Tax GAAP" xfId="2526"/>
    <cellStyle name="__ [0]_94____EWC 43.5MW8oMtresc 3_25_02v2_Pre-Tax GAAP 2" xfId="2527"/>
    <cellStyle name="__ [0]_94____EWC 43.5MW8oMtresc 3_25_02v2_Pre-Tax GAAP 2 2" xfId="2528"/>
    <cellStyle name="__ [0]_94____EWC 43.5MW8oMtresc 3_25_02v2_Pre-Tax GAAP 3" xfId="2529"/>
    <cellStyle name="__ [0]_94____EWC 43.5MW8oMtresc 3_25_02v2_WPP - Ormat 6-5-2007  v19i with internal accounting v3 eq method FINAL" xfId="2530"/>
    <cellStyle name="__ [0]_94____EWC 43.5MW8oMtresc 3_25_02v2_WPP - Ormat 6-5-2007  v19i with internal accounting v3 eq method FINAL 2" xfId="2531"/>
    <cellStyle name="__ [0]_94____EWC 43.5MW8oMtresc 3_25_02v2_WPP - Ormat 6-5-2007  v19i with internal accounting v3 eq method FINAL 2 2" xfId="2532"/>
    <cellStyle name="__ [0]_94____EWC 43.5MW8oMtresc 3_25_02v2_WPP - Ormat 6-5-2007  v19i with internal accounting v3 eq method FINAL 3" xfId="2533"/>
    <cellStyle name="__ [0]_94____EWC 43.5MW8oMtresc 3_25_02v2w_esc" xfId="2534"/>
    <cellStyle name="__ [0]_94____EWC 43.5MW8oMtresc 3_25_02v2w_esc 2" xfId="2535"/>
    <cellStyle name="__ [0]_94____EWC 43.5MW8oMtresc 3_25_02v2w_esc 2 2" xfId="2536"/>
    <cellStyle name="__ [0]_94____EWC 43.5MW8oMtresc 3_25_02v2w_esc 2 2 2" xfId="2537"/>
    <cellStyle name="__ [0]_94____EWC 43.5MW8oMtresc 3_25_02v2w_esc 2 3" xfId="2538"/>
    <cellStyle name="__ [0]_94____EWC 43.5MW8oMtresc 3_25_02v2w_esc 2 3 2" xfId="2539"/>
    <cellStyle name="__ [0]_94____EWC 43.5MW8oMtresc 3_25_02v2w_esc 2 4" xfId="2540"/>
    <cellStyle name="__ [0]_94____EWC 43.5MW8oMtresc 3_25_02v2w_esc 2 4 2" xfId="2541"/>
    <cellStyle name="__ [0]_94____EWC 43.5MW8oMtresc 3_25_02v2w_esc 2 5" xfId="2542"/>
    <cellStyle name="__ [0]_94____EWC 43.5MW8oMtresc 3_25_02v2w_esc 2 5 2" xfId="2543"/>
    <cellStyle name="__ [0]_94____EWC 43.5MW8oMtresc 3_25_02v2w_esc 2 6" xfId="2544"/>
    <cellStyle name="__ [0]_94____EWC 43.5MW8oMtresc 3_25_02v2w_esc 3" xfId="2545"/>
    <cellStyle name="__ [0]_94____EWC 43.5MW8oMtresc 3_25_02v2w_esc 3 2" xfId="2546"/>
    <cellStyle name="__ [0]_94____EWC 43.5MW8oMtresc 3_25_02v2w_esc 3 2 2" xfId="2547"/>
    <cellStyle name="__ [0]_94____EWC 43.5MW8oMtresc 3_25_02v2w_esc 3 3" xfId="2548"/>
    <cellStyle name="__ [0]_94____EWC 43.5MW8oMtresc 3_25_02v2w_esc 3 3 2" xfId="2549"/>
    <cellStyle name="__ [0]_94____EWC 43.5MW8oMtresc 3_25_02v2w_esc 3 4" xfId="2550"/>
    <cellStyle name="__ [0]_94____EWC 43.5MW8oMtresc 3_25_02v2w_esc 3 4 2" xfId="2551"/>
    <cellStyle name="__ [0]_94____EWC 43.5MW8oMtresc 3_25_02v2w_esc 3 5" xfId="2552"/>
    <cellStyle name="__ [0]_94____EWC 43.5MW8oMtresc 3_25_02v2w_esc 3 5 2" xfId="2553"/>
    <cellStyle name="__ [0]_94____EWC 43.5MW8oMtresc 3_25_02v2w_esc 3 6" xfId="2554"/>
    <cellStyle name="__ [0]_94____EWC 43.5MW8oMtresc 3_25_02v2w_esc 4" xfId="2555"/>
    <cellStyle name="__ [0]_94____EWC 43.5MW8oMtresc 3_25_02v2w_esc_Book5" xfId="2556"/>
    <cellStyle name="__ [0]_94____EWC 43.5MW8oMtresc 3_25_02v2w_esc_CHECK - White Creek Final Closing Model_2007 11 16 vequity method FINAL" xfId="2557"/>
    <cellStyle name="__ [0]_94____EWC 43.5MW8oMtresc 3_25_02v2w_esc_CHECK - White Creek Final Closing Model_2007 11 16 vequity method FINAL 2" xfId="2558"/>
    <cellStyle name="__ [0]_94____EWC 43.5MW8oMtresc 3_25_02v2w_esc_CHECK - White Creek Final Closing Model_2007 11 16 vequity method FINAL 2 2" xfId="2559"/>
    <cellStyle name="__ [0]_94____EWC 43.5MW8oMtresc 3_25_02v2w_esc_CHECK - White Creek Final Closing Model_2007 11 16 vequity method FINAL 3" xfId="2560"/>
    <cellStyle name="__ [0]_94____EWC 43.5MW8oMtresc 3_25_02v2w_esc_Horizon round 1 model vFINAL" xfId="2561"/>
    <cellStyle name="__ [0]_94____EWC 43.5MW8oMtresc 3_25_02v2w_esc_Horizon round 1 model vFINAL 2" xfId="2562"/>
    <cellStyle name="__ [0]_94____EWC 43.5MW8oMtresc 3_25_02v2w_esc_Horizon round 1 model vFINAL 2 2" xfId="2563"/>
    <cellStyle name="__ [0]_94____EWC 43.5MW8oMtresc 3_25_02v2w_esc_Horizon round 1 model vFINAL 3" xfId="2564"/>
    <cellStyle name="__ [0]_94____EWC 43.5MW8oMtresc 3_25_02v2w_esc_Horizon round 1 model vFINAL 3 2" xfId="2565"/>
    <cellStyle name="__ [0]_94____EWC 43.5MW8oMtresc 3_25_02v2w_esc_Horizon round 1 model vFINAL 4" xfId="2566"/>
    <cellStyle name="__ [0]_94____EWC 43.5MW8oMtresc 3_25_02v2w_esc_Horizon round 1 model vFINAL_1" xfId="2567"/>
    <cellStyle name="__ [0]_94____EWC 43.5MW8oMtresc 3_25_02v2w_esc_Horizon round 1 model vFINAL_1 2" xfId="2568"/>
    <cellStyle name="__ [0]_94____EWC 43.5MW8oMtresc 3_25_02v2w_esc_Horizon round 1 model vFINAL_1 2 2" xfId="2569"/>
    <cellStyle name="__ [0]_94____EWC 43.5MW8oMtresc 3_25_02v2w_esc_Horizon round 1 model vFINAL_1 3" xfId="2570"/>
    <cellStyle name="__ [0]_94____EWC 43.5MW8oMtresc 3_25_02v2w_esc_Horizon round 1 model vFINAL_1 3 2" xfId="2571"/>
    <cellStyle name="__ [0]_94____EWC 43.5MW8oMtresc 3_25_02v2w_esc_Horizon round 1 model vFINAL_1 4" xfId="2572"/>
    <cellStyle name="__ [0]_94____EWC 43.5MW8oMtresc 3_25_02v2w_esc_Horizon round 1 model vFINAL_1_Project Farwest III Model 03-20-07 v135" xfId="2573"/>
    <cellStyle name="__ [0]_94____EWC 43.5MW8oMtresc 3_25_02v2w_esc_Horizon round 1 model vFINAL_1_Project Farwest III Model 03-20-07 v135 2" xfId="2574"/>
    <cellStyle name="__ [0]_94____EWC 43.5MW8oMtresc 3_25_02v2w_esc_Horizon round 1 model vFINAL_1_Project Farwest III Model 03-20-07 v135 2 2" xfId="2575"/>
    <cellStyle name="__ [0]_94____EWC 43.5MW8oMtresc 3_25_02v2w_esc_Horizon round 1 model vFINAL_1_Project Farwest III Model 03-20-07 v135 3" xfId="2576"/>
    <cellStyle name="__ [0]_94____EWC 43.5MW8oMtresc 3_25_02v2w_esc_Horizon round 1 model vFINAL_1_Project Farwest III Model 03-20-07 v135 3 2" xfId="2577"/>
    <cellStyle name="__ [0]_94____EWC 43.5MW8oMtresc 3_25_02v2w_esc_Horizon round 1 model vFINAL_1_Project Farwest III Model 03-20-07 v135 4" xfId="2578"/>
    <cellStyle name="__ [0]_94____EWC 43.5MW8oMtresc 3_25_02v2w_esc_Horizon round 1 model vFINAL_1_Project Farwest III Model 03-20-07 v135_UPC G&amp;A (5-3-07)" xfId="2579"/>
    <cellStyle name="__ [0]_94____EWC 43.5MW8oMtresc 3_25_02v2w_esc_Horizon round 1 model vFINAL_1_Project Farwest III Model 03-20-07 v135_UPC G&amp;A (5-3-07) 2" xfId="2580"/>
    <cellStyle name="__ [0]_94____EWC 43.5MW8oMtresc 3_25_02v2w_esc_Horizon round 1 model vFINAL_1_Project Farwest III Model 03-20-07 v135_UPC G&amp;A (5-3-07) 2 2" xfId="2581"/>
    <cellStyle name="__ [0]_94____EWC 43.5MW8oMtresc 3_25_02v2w_esc_Horizon round 1 model vFINAL_1_Project Farwest III Model 03-20-07 v135_UPC G&amp;A (5-3-07) 3" xfId="2582"/>
    <cellStyle name="__ [0]_94____EWC 43.5MW8oMtresc 3_25_02v2w_esc_Horizon round 1 model vFINAL_1_Project Farwest III Model 03-20-07 v135_UPC G&amp;A (5-3-07) 3 2" xfId="2583"/>
    <cellStyle name="__ [0]_94____EWC 43.5MW8oMtresc 3_25_02v2w_esc_Horizon round 1 model vFINAL_1_Project Farwest III Model 03-20-07 v135_UPC G&amp;A (5-3-07) 4" xfId="2584"/>
    <cellStyle name="__ [0]_94____EWC 43.5MW8oMtresc 3_25_02v2w_esc_Horizon round 1 model vFINAL_1_Project Makani Model 04-11-07 v6" xfId="2585"/>
    <cellStyle name="__ [0]_94____EWC 43.5MW8oMtresc 3_25_02v2w_esc_Horizon round 1 model vFINAL_1_Project Makani Model 04-11-07 v6 2" xfId="2586"/>
    <cellStyle name="__ [0]_94____EWC 43.5MW8oMtresc 3_25_02v2w_esc_Horizon round 1 model vFINAL_1_Project Makani Model 04-11-07 v6 2 2" xfId="2587"/>
    <cellStyle name="__ [0]_94____EWC 43.5MW8oMtresc 3_25_02v2w_esc_Horizon round 1 model vFINAL_1_Project Makani Model 04-11-07 v6 3" xfId="2588"/>
    <cellStyle name="__ [0]_94____EWC 43.5MW8oMtresc 3_25_02v2w_esc_Horizon round 1 model vFINAL_1_Project Makani Model 04-11-07 v6 3 2" xfId="2589"/>
    <cellStyle name="__ [0]_94____EWC 43.5MW8oMtresc 3_25_02v2w_esc_Horizon round 1 model vFINAL_1_Project Makani Model 04-11-07 v6 4" xfId="2590"/>
    <cellStyle name="__ [0]_94____EWC 43.5MW8oMtresc 3_25_02v2w_esc_Horizon round 1 model vFINAL_1_Project Makani Model 04-11-07 v6_UPC G&amp;A (5-3-07)" xfId="2591"/>
    <cellStyle name="__ [0]_94____EWC 43.5MW8oMtresc 3_25_02v2w_esc_Horizon round 1 model vFINAL_1_Project Makani Model 04-11-07 v6_UPC G&amp;A (5-3-07) 2" xfId="2592"/>
    <cellStyle name="__ [0]_94____EWC 43.5MW8oMtresc 3_25_02v2w_esc_Horizon round 1 model vFINAL_1_Project Makani Model 04-11-07 v6_UPC G&amp;A (5-3-07) 2 2" xfId="2593"/>
    <cellStyle name="__ [0]_94____EWC 43.5MW8oMtresc 3_25_02v2w_esc_Horizon round 1 model vFINAL_1_Project Makani Model 04-11-07 v6_UPC G&amp;A (5-3-07) 3" xfId="2594"/>
    <cellStyle name="__ [0]_94____EWC 43.5MW8oMtresc 3_25_02v2w_esc_Horizon round 1 model vFINAL_1_Project Makani Model 04-11-07 v6_UPC G&amp;A (5-3-07) 3 2" xfId="2595"/>
    <cellStyle name="__ [0]_94____EWC 43.5MW8oMtresc 3_25_02v2w_esc_Horizon round 1 model vFINAL_1_Project Makani Model 04-11-07 v6_UPC G&amp;A (5-3-07) 4" xfId="2596"/>
    <cellStyle name="__ [0]_94____EWC 43.5MW8oMtresc 3_25_02v2w_esc_Pre-Tax GAAP" xfId="2597"/>
    <cellStyle name="__ [0]_94____EWC 43.5MW8oMtresc 3_25_02v2w_esc_Pre-Tax GAAP 2" xfId="2598"/>
    <cellStyle name="__ [0]_94____EWC 43.5MW8oMtresc 3_25_02v2w_esc_Pre-Tax GAAP 2 2" xfId="2599"/>
    <cellStyle name="__ [0]_94____EWC 43.5MW8oMtresc 3_25_02v2w_esc_Pre-Tax GAAP 3" xfId="2600"/>
    <cellStyle name="__ [0]_94____EWC 43.5MW8oMtresc 3_25_02v2w_esc_Pro Forma - Ravenswood - 2.28.08 - tax change" xfId="2601"/>
    <cellStyle name="__ [0]_94____EWC 43.5MW8oMtresc 3_25_02v2w_esc_WPP - Ormat 6-5-2007  v19i with internal accounting v3 eq method FINAL" xfId="2602"/>
    <cellStyle name="__ [0]_94____EWC 43.5MW8oMtresc 3_25_02v2w_esc_WPP - Ormat 6-5-2007  v19i with internal accounting v3 eq method FINAL 2" xfId="2603"/>
    <cellStyle name="__ [0]_94____EWC 43.5MW8oMtresc 3_25_02v2w_esc_WPP - Ormat 6-5-2007  v19i with internal accounting v3 eq method FINAL 2 2" xfId="2604"/>
    <cellStyle name="__ [0]_94____EWC 43.5MW8oMtresc 3_25_02v2w_esc_WPP - Ormat 6-5-2007  v19i with internal accounting v3 eq method FINAL 3" xfId="2605"/>
    <cellStyle name="__ [0]_94____Horizon round 1 model vFINAL" xfId="2606"/>
    <cellStyle name="__ [0]_94____Horizon round 1 model vFINAL 2" xfId="2607"/>
    <cellStyle name="__ [0]_94____Horizon round 1 model vFINAL 2 2" xfId="2608"/>
    <cellStyle name="__ [0]_94____Horizon round 1 model vFINAL 3" xfId="2609"/>
    <cellStyle name="__ [0]_94____Horizon round 1 model vFINAL 3 2" xfId="2610"/>
    <cellStyle name="__ [0]_94____Horizon round 1 model vFINAL 4" xfId="2611"/>
    <cellStyle name="__ [0]_94____Horizon round 1 model vFINAL_1" xfId="2612"/>
    <cellStyle name="__ [0]_94____Horizon round 1 model vFINAL_1 2" xfId="2613"/>
    <cellStyle name="__ [0]_94____Horizon round 1 model vFINAL_1 2 2" xfId="2614"/>
    <cellStyle name="__ [0]_94____Horizon round 1 model vFINAL_1 3" xfId="2615"/>
    <cellStyle name="__ [0]_94____Horizon round 1 model vFINAL_1 3 2" xfId="2616"/>
    <cellStyle name="__ [0]_94____Horizon round 1 model vFINAL_1 4" xfId="2617"/>
    <cellStyle name="__ [0]_94____Horizon round 1 model vFINAL_1_Project Farwest III Model 03-20-07 v135" xfId="2618"/>
    <cellStyle name="__ [0]_94____Horizon round 1 model vFINAL_1_Project Farwest III Model 03-20-07 v135 2" xfId="2619"/>
    <cellStyle name="__ [0]_94____Horizon round 1 model vFINAL_1_Project Farwest III Model 03-20-07 v135 2 2" xfId="2620"/>
    <cellStyle name="__ [0]_94____Horizon round 1 model vFINAL_1_Project Farwest III Model 03-20-07 v135 3" xfId="2621"/>
    <cellStyle name="__ [0]_94____Horizon round 1 model vFINAL_1_Project Farwest III Model 03-20-07 v135 3 2" xfId="2622"/>
    <cellStyle name="__ [0]_94____Horizon round 1 model vFINAL_1_Project Farwest III Model 03-20-07 v135 4" xfId="2623"/>
    <cellStyle name="__ [0]_94____Horizon round 1 model vFINAL_1_Project Farwest III Model 03-20-07 v135_UPC G&amp;A (5-3-07)" xfId="2624"/>
    <cellStyle name="__ [0]_94____Horizon round 1 model vFINAL_1_Project Farwest III Model 03-20-07 v135_UPC G&amp;A (5-3-07) 2" xfId="2625"/>
    <cellStyle name="__ [0]_94____Horizon round 1 model vFINAL_1_Project Farwest III Model 03-20-07 v135_UPC G&amp;A (5-3-07) 2 2" xfId="2626"/>
    <cellStyle name="__ [0]_94____Horizon round 1 model vFINAL_1_Project Farwest III Model 03-20-07 v135_UPC G&amp;A (5-3-07) 3" xfId="2627"/>
    <cellStyle name="__ [0]_94____Horizon round 1 model vFINAL_1_Project Farwest III Model 03-20-07 v135_UPC G&amp;A (5-3-07) 3 2" xfId="2628"/>
    <cellStyle name="__ [0]_94____Horizon round 1 model vFINAL_1_Project Farwest III Model 03-20-07 v135_UPC G&amp;A (5-3-07) 4" xfId="2629"/>
    <cellStyle name="__ [0]_94____Horizon round 1 model vFINAL_1_Project Makani Model 04-11-07 v6" xfId="2630"/>
    <cellStyle name="__ [0]_94____Horizon round 1 model vFINAL_1_Project Makani Model 04-11-07 v6 2" xfId="2631"/>
    <cellStyle name="__ [0]_94____Horizon round 1 model vFINAL_1_Project Makani Model 04-11-07 v6 2 2" xfId="2632"/>
    <cellStyle name="__ [0]_94____Horizon round 1 model vFINAL_1_Project Makani Model 04-11-07 v6 3" xfId="2633"/>
    <cellStyle name="__ [0]_94____Horizon round 1 model vFINAL_1_Project Makani Model 04-11-07 v6 3 2" xfId="2634"/>
    <cellStyle name="__ [0]_94____Horizon round 1 model vFINAL_1_Project Makani Model 04-11-07 v6 4" xfId="2635"/>
    <cellStyle name="__ [0]_94____Horizon round 1 model vFINAL_1_Project Makani Model 04-11-07 v6_UPC G&amp;A (5-3-07)" xfId="2636"/>
    <cellStyle name="__ [0]_94____Horizon round 1 model vFINAL_1_Project Makani Model 04-11-07 v6_UPC G&amp;A (5-3-07) 2" xfId="2637"/>
    <cellStyle name="__ [0]_94____Horizon round 1 model vFINAL_1_Project Makani Model 04-11-07 v6_UPC G&amp;A (5-3-07) 2 2" xfId="2638"/>
    <cellStyle name="__ [0]_94____Horizon round 1 model vFINAL_1_Project Makani Model 04-11-07 v6_UPC G&amp;A (5-3-07) 3" xfId="2639"/>
    <cellStyle name="__ [0]_94____Horizon round 1 model vFINAL_1_Project Makani Model 04-11-07 v6_UPC G&amp;A (5-3-07) 3 2" xfId="2640"/>
    <cellStyle name="__ [0]_94____Horizon round 1 model vFINAL_1_Project Makani Model 04-11-07 v6_UPC G&amp;A (5-3-07) 4" xfId="2641"/>
    <cellStyle name="__ [0]_94____Pre-Tax GAAP" xfId="2642"/>
    <cellStyle name="__ [0]_94____Pre-Tax GAAP 2" xfId="2643"/>
    <cellStyle name="__ [0]_94____Pre-Tax GAAP 2 2" xfId="2644"/>
    <cellStyle name="__ [0]_94____Pre-Tax GAAP 3" xfId="2645"/>
    <cellStyle name="__ [0]_94____Wind farm - operation CF" xfId="2646"/>
    <cellStyle name="__ [0]_94____Wind farm - operation CF 2" xfId="2647"/>
    <cellStyle name="__ [0]_94____Wind farm - operation CF 2 2" xfId="2648"/>
    <cellStyle name="__ [0]_94____Wind farm - operation CF 2 2 2" xfId="2649"/>
    <cellStyle name="__ [0]_94____Wind farm - operation CF 2 3" xfId="2650"/>
    <cellStyle name="__ [0]_94____Wind farm - operation CF 2 3 2" xfId="2651"/>
    <cellStyle name="__ [0]_94____Wind farm - operation CF 2 4" xfId="2652"/>
    <cellStyle name="__ [0]_94____Wind farm - operation CF 2 4 2" xfId="2653"/>
    <cellStyle name="__ [0]_94____Wind farm - operation CF 2 5" xfId="2654"/>
    <cellStyle name="__ [0]_94____Wind farm - operation CF 2 5 2" xfId="2655"/>
    <cellStyle name="__ [0]_94____Wind farm - operation CF 2 6" xfId="2656"/>
    <cellStyle name="__ [0]_94____Wind farm - operation CF 3" xfId="2657"/>
    <cellStyle name="__ [0]_94____Wind farm - operation CF 3 2" xfId="2658"/>
    <cellStyle name="__ [0]_94____Wind farm - operation CF 3 2 2" xfId="2659"/>
    <cellStyle name="__ [0]_94____Wind farm - operation CF 3 3" xfId="2660"/>
    <cellStyle name="__ [0]_94____Wind farm - operation CF 3 3 2" xfId="2661"/>
    <cellStyle name="__ [0]_94____Wind farm - operation CF 3 4" xfId="2662"/>
    <cellStyle name="__ [0]_94____Wind farm - operation CF 3 4 2" xfId="2663"/>
    <cellStyle name="__ [0]_94____Wind farm - operation CF 3 5" xfId="2664"/>
    <cellStyle name="__ [0]_94____Wind farm - operation CF 3 5 2" xfId="2665"/>
    <cellStyle name="__ [0]_94____Wind farm - operation CF 3 6" xfId="2666"/>
    <cellStyle name="__ [0]_94____Wind farm - operation CF 4" xfId="2667"/>
    <cellStyle name="__ [0]_94____Wind farm - operation CF_CHECK - White Creek Final Closing Model_2007 11 16 vequity method FINAL" xfId="2668"/>
    <cellStyle name="__ [0]_94____Wind farm - operation CF_CHECK - White Creek Final Closing Model_2007 11 16 vequity method FINAL 2" xfId="2669"/>
    <cellStyle name="__ [0]_94____Wind farm - operation CF_CHECK - White Creek Final Closing Model_2007 11 16 vequity method FINAL 2 2" xfId="2670"/>
    <cellStyle name="__ [0]_94____Wind farm - operation CF_CHECK - White Creek Final Closing Model_2007 11 16 vequity method FINAL 3" xfId="2671"/>
    <cellStyle name="__ [0]_94____Wind farm - operation CF_Horizon round 1 model vFINAL" xfId="2672"/>
    <cellStyle name="__ [0]_94____Wind farm - operation CF_Horizon round 1 model vFINAL 2" xfId="2673"/>
    <cellStyle name="__ [0]_94____Wind farm - operation CF_Horizon round 1 model vFINAL 2 2" xfId="2674"/>
    <cellStyle name="__ [0]_94____Wind farm - operation CF_Horizon round 1 model vFINAL 3" xfId="2675"/>
    <cellStyle name="__ [0]_94____Wind farm - operation CF_Horizon round 1 model vFINAL 3 2" xfId="2676"/>
    <cellStyle name="__ [0]_94____Wind farm - operation CF_Horizon round 1 model vFINAL 4" xfId="2677"/>
    <cellStyle name="__ [0]_94____Wind farm - operation CF_Horizon round 1 model vFINAL_1" xfId="2678"/>
    <cellStyle name="__ [0]_94____Wind farm - operation CF_Horizon round 1 model vFINAL_1 2" xfId="2679"/>
    <cellStyle name="__ [0]_94____Wind farm - operation CF_Horizon round 1 model vFINAL_1 2 2" xfId="2680"/>
    <cellStyle name="__ [0]_94____Wind farm - operation CF_Horizon round 1 model vFINAL_1 3" xfId="2681"/>
    <cellStyle name="__ [0]_94____Wind farm - operation CF_Horizon round 1 model vFINAL_1 3 2" xfId="2682"/>
    <cellStyle name="__ [0]_94____Wind farm - operation CF_Horizon round 1 model vFINAL_1 4" xfId="2683"/>
    <cellStyle name="__ [0]_94____Wind farm - operation CF_Horizon round 1 model vFINAL_1_Project Farwest III Model 03-20-07 v135" xfId="2684"/>
    <cellStyle name="__ [0]_94____Wind farm - operation CF_Horizon round 1 model vFINAL_1_Project Farwest III Model 03-20-07 v135 2" xfId="2685"/>
    <cellStyle name="__ [0]_94____Wind farm - operation CF_Horizon round 1 model vFINAL_1_Project Farwest III Model 03-20-07 v135 2 2" xfId="2686"/>
    <cellStyle name="__ [0]_94____Wind farm - operation CF_Horizon round 1 model vFINAL_1_Project Farwest III Model 03-20-07 v135 3" xfId="2687"/>
    <cellStyle name="__ [0]_94____Wind farm - operation CF_Horizon round 1 model vFINAL_1_Project Farwest III Model 03-20-07 v135 3 2" xfId="2688"/>
    <cellStyle name="__ [0]_94____Wind farm - operation CF_Horizon round 1 model vFINAL_1_Project Farwest III Model 03-20-07 v135 4" xfId="2689"/>
    <cellStyle name="__ [0]_94____Wind farm - operation CF_Horizon round 1 model vFINAL_1_Project Farwest III Model 03-20-07 v135_UPC G&amp;A (5-3-07)" xfId="2690"/>
    <cellStyle name="__ [0]_94____Wind farm - operation CF_Horizon round 1 model vFINAL_1_Project Farwest III Model 03-20-07 v135_UPC G&amp;A (5-3-07) 2" xfId="2691"/>
    <cellStyle name="__ [0]_94____Wind farm - operation CF_Horizon round 1 model vFINAL_1_Project Farwest III Model 03-20-07 v135_UPC G&amp;A (5-3-07) 2 2" xfId="2692"/>
    <cellStyle name="__ [0]_94____Wind farm - operation CF_Horizon round 1 model vFINAL_1_Project Farwest III Model 03-20-07 v135_UPC G&amp;A (5-3-07) 3" xfId="2693"/>
    <cellStyle name="__ [0]_94____Wind farm - operation CF_Horizon round 1 model vFINAL_1_Project Farwest III Model 03-20-07 v135_UPC G&amp;A (5-3-07) 3 2" xfId="2694"/>
    <cellStyle name="__ [0]_94____Wind farm - operation CF_Horizon round 1 model vFINAL_1_Project Farwest III Model 03-20-07 v135_UPC G&amp;A (5-3-07) 4" xfId="2695"/>
    <cellStyle name="__ [0]_94____Wind farm - operation CF_Horizon round 1 model vFINAL_1_Project Makani Model 04-11-07 v6" xfId="2696"/>
    <cellStyle name="__ [0]_94____Wind farm - operation CF_Horizon round 1 model vFINAL_1_Project Makani Model 04-11-07 v6 2" xfId="2697"/>
    <cellStyle name="__ [0]_94____Wind farm - operation CF_Horizon round 1 model vFINAL_1_Project Makani Model 04-11-07 v6 2 2" xfId="2698"/>
    <cellStyle name="__ [0]_94____Wind farm - operation CF_Horizon round 1 model vFINAL_1_Project Makani Model 04-11-07 v6 3" xfId="2699"/>
    <cellStyle name="__ [0]_94____Wind farm - operation CF_Horizon round 1 model vFINAL_1_Project Makani Model 04-11-07 v6 3 2" xfId="2700"/>
    <cellStyle name="__ [0]_94____Wind farm - operation CF_Horizon round 1 model vFINAL_1_Project Makani Model 04-11-07 v6 4" xfId="2701"/>
    <cellStyle name="__ [0]_94____Wind farm - operation CF_Horizon round 1 model vFINAL_1_Project Makani Model 04-11-07 v6_UPC G&amp;A (5-3-07)" xfId="2702"/>
    <cellStyle name="__ [0]_94____Wind farm - operation CF_Horizon round 1 model vFINAL_1_Project Makani Model 04-11-07 v6_UPC G&amp;A (5-3-07) 2" xfId="2703"/>
    <cellStyle name="__ [0]_94____Wind farm - operation CF_Horizon round 1 model vFINAL_1_Project Makani Model 04-11-07 v6_UPC G&amp;A (5-3-07) 2 2" xfId="2704"/>
    <cellStyle name="__ [0]_94____Wind farm - operation CF_Horizon round 1 model vFINAL_1_Project Makani Model 04-11-07 v6_UPC G&amp;A (5-3-07) 3" xfId="2705"/>
    <cellStyle name="__ [0]_94____Wind farm - operation CF_Horizon round 1 model vFINAL_1_Project Makani Model 04-11-07 v6_UPC G&amp;A (5-3-07) 3 2" xfId="2706"/>
    <cellStyle name="__ [0]_94____Wind farm - operation CF_Horizon round 1 model vFINAL_1_Project Makani Model 04-11-07 v6_UPC G&amp;A (5-3-07) 4" xfId="2707"/>
    <cellStyle name="__ [0]_94____Wind farm - operation CF_Pre-Tax GAAP" xfId="2708"/>
    <cellStyle name="__ [0]_94____Wind farm - operation CF_Pre-Tax GAAP 2" xfId="2709"/>
    <cellStyle name="__ [0]_94____Wind farm - operation CF_Pre-Tax GAAP 2 2" xfId="2710"/>
    <cellStyle name="__ [0]_94____Wind farm - operation CF_Pre-Tax GAAP 3" xfId="2711"/>
    <cellStyle name="__ [0]_94____Wind farm - operation CF_WPP - Ormat 6-5-2007  v19i with internal accounting v3 eq method FINAL" xfId="2712"/>
    <cellStyle name="__ [0]_94____Wind farm - operation CF_WPP - Ormat 6-5-2007  v19i with internal accounting v3 eq method FINAL 2" xfId="2713"/>
    <cellStyle name="__ [0]_94____Wind farm - operation CF_WPP - Ormat 6-5-2007  v19i with internal accounting v3 eq method FINAL 2 2" xfId="2714"/>
    <cellStyle name="__ [0]_94____Wind farm - operation CF_WPP - Ormat 6-5-2007  v19i with internal accounting v3 eq method FINAL 3" xfId="2715"/>
    <cellStyle name="__ [0]_94____WPP - Ormat 6-5-2007  v19i with internal accounting v3 eq method FINAL" xfId="2716"/>
    <cellStyle name="__ [0]_94____WPP - Ormat 6-5-2007  v19i with internal accounting v3 eq method FINAL 2" xfId="2717"/>
    <cellStyle name="__ [0]_94____WPP - Ormat 6-5-2007  v19i with internal accounting v3 eq method FINAL 2 2" xfId="2718"/>
    <cellStyle name="__ [0]_94____WPP - Ormat 6-5-2007  v19i with internal accounting v3 eq method FINAL 3" xfId="2719"/>
    <cellStyle name="__ [0]_dimon" xfId="2720"/>
    <cellStyle name="__ [0]_dimon 2" xfId="2721"/>
    <cellStyle name="__ [0]_dimon 2 2" xfId="2722"/>
    <cellStyle name="__ [0]_dimon 2 2 2" xfId="2723"/>
    <cellStyle name="__ [0]_dimon 2 3" xfId="2724"/>
    <cellStyle name="__ [0]_dimon 2 3 2" xfId="2725"/>
    <cellStyle name="__ [0]_dimon 2 4" xfId="2726"/>
    <cellStyle name="__ [0]_dimon 2 4 2" xfId="2727"/>
    <cellStyle name="__ [0]_dimon 2 5" xfId="2728"/>
    <cellStyle name="__ [0]_dimon 2 5 2" xfId="2729"/>
    <cellStyle name="__ [0]_dimon 2 6" xfId="2730"/>
    <cellStyle name="__ [0]_dimon 3" xfId="2731"/>
    <cellStyle name="__ [0]_dimon 3 2" xfId="2732"/>
    <cellStyle name="__ [0]_dimon 3 2 2" xfId="2733"/>
    <cellStyle name="__ [0]_dimon 3 3" xfId="2734"/>
    <cellStyle name="__ [0]_dimon 3 3 2" xfId="2735"/>
    <cellStyle name="__ [0]_dimon 3 4" xfId="2736"/>
    <cellStyle name="__ [0]_dimon 3 4 2" xfId="2737"/>
    <cellStyle name="__ [0]_dimon 3 5" xfId="2738"/>
    <cellStyle name="__ [0]_dimon 3 5 2" xfId="2739"/>
    <cellStyle name="__ [0]_dimon 3 6" xfId="2740"/>
    <cellStyle name="__ [0]_dimon 4" xfId="2741"/>
    <cellStyle name="__ [0]_dimon_CHECK - White Creek Final Closing Model_2007 11 16 vequity method FINAL" xfId="2742"/>
    <cellStyle name="__ [0]_dimon_CHECK - White Creek Final Closing Model_2007 11 16 vequity method FINAL 2" xfId="2743"/>
    <cellStyle name="__ [0]_dimon_CHECK - White Creek Final Closing Model_2007 11 16 vequity method FINAL 2 2" xfId="2744"/>
    <cellStyle name="__ [0]_dimon_CHECK - White Creek Final Closing Model_2007 11 16 vequity method FINAL 3" xfId="2745"/>
    <cellStyle name="__ [0]_dimon_Horizon round 1 model vFINAL" xfId="2746"/>
    <cellStyle name="__ [0]_dimon_Horizon round 1 model vFINAL 2" xfId="2747"/>
    <cellStyle name="__ [0]_dimon_Horizon round 1 model vFINAL 2 2" xfId="2748"/>
    <cellStyle name="__ [0]_dimon_Horizon round 1 model vFINAL 3" xfId="2749"/>
    <cellStyle name="__ [0]_dimon_Horizon round 1 model vFINAL 3 2" xfId="2750"/>
    <cellStyle name="__ [0]_dimon_Horizon round 1 model vFINAL 4" xfId="2751"/>
    <cellStyle name="__ [0]_dimon_Horizon round 1 model vFINAL_1" xfId="2752"/>
    <cellStyle name="__ [0]_dimon_Horizon round 1 model vFINAL_1 2" xfId="2753"/>
    <cellStyle name="__ [0]_dimon_Horizon round 1 model vFINAL_1 2 2" xfId="2754"/>
    <cellStyle name="__ [0]_dimon_Horizon round 1 model vFINAL_1 3" xfId="2755"/>
    <cellStyle name="__ [0]_dimon_Horizon round 1 model vFINAL_1 3 2" xfId="2756"/>
    <cellStyle name="__ [0]_dimon_Horizon round 1 model vFINAL_1 4" xfId="2757"/>
    <cellStyle name="__ [0]_dimon_Horizon round 1 model vFINAL_1_Project Farwest III Model 03-20-07 v135" xfId="2758"/>
    <cellStyle name="__ [0]_dimon_Horizon round 1 model vFINAL_1_Project Farwest III Model 03-20-07 v135 2" xfId="2759"/>
    <cellStyle name="__ [0]_dimon_Horizon round 1 model vFINAL_1_Project Farwest III Model 03-20-07 v135 2 2" xfId="2760"/>
    <cellStyle name="__ [0]_dimon_Horizon round 1 model vFINAL_1_Project Farwest III Model 03-20-07 v135 3" xfId="2761"/>
    <cellStyle name="__ [0]_dimon_Horizon round 1 model vFINAL_1_Project Farwest III Model 03-20-07 v135 3 2" xfId="2762"/>
    <cellStyle name="__ [0]_dimon_Horizon round 1 model vFINAL_1_Project Farwest III Model 03-20-07 v135 4" xfId="2763"/>
    <cellStyle name="__ [0]_dimon_Horizon round 1 model vFINAL_1_Project Farwest III Model 03-20-07 v135_UPC G&amp;A (5-3-07)" xfId="2764"/>
    <cellStyle name="__ [0]_dimon_Horizon round 1 model vFINAL_1_Project Farwest III Model 03-20-07 v135_UPC G&amp;A (5-3-07) 2" xfId="2765"/>
    <cellStyle name="__ [0]_dimon_Horizon round 1 model vFINAL_1_Project Farwest III Model 03-20-07 v135_UPC G&amp;A (5-3-07) 2 2" xfId="2766"/>
    <cellStyle name="__ [0]_dimon_Horizon round 1 model vFINAL_1_Project Farwest III Model 03-20-07 v135_UPC G&amp;A (5-3-07) 3" xfId="2767"/>
    <cellStyle name="__ [0]_dimon_Horizon round 1 model vFINAL_1_Project Farwest III Model 03-20-07 v135_UPC G&amp;A (5-3-07) 3 2" xfId="2768"/>
    <cellStyle name="__ [0]_dimon_Horizon round 1 model vFINAL_1_Project Farwest III Model 03-20-07 v135_UPC G&amp;A (5-3-07) 4" xfId="2769"/>
    <cellStyle name="__ [0]_dimon_Horizon round 1 model vFINAL_1_Project Makani Model 04-11-07 v6" xfId="2770"/>
    <cellStyle name="__ [0]_dimon_Horizon round 1 model vFINAL_1_Project Makani Model 04-11-07 v6 2" xfId="2771"/>
    <cellStyle name="__ [0]_dimon_Horizon round 1 model vFINAL_1_Project Makani Model 04-11-07 v6 2 2" xfId="2772"/>
    <cellStyle name="__ [0]_dimon_Horizon round 1 model vFINAL_1_Project Makani Model 04-11-07 v6 3" xfId="2773"/>
    <cellStyle name="__ [0]_dimon_Horizon round 1 model vFINAL_1_Project Makani Model 04-11-07 v6 3 2" xfId="2774"/>
    <cellStyle name="__ [0]_dimon_Horizon round 1 model vFINAL_1_Project Makani Model 04-11-07 v6 4" xfId="2775"/>
    <cellStyle name="__ [0]_dimon_Horizon round 1 model vFINAL_1_Project Makani Model 04-11-07 v6_UPC G&amp;A (5-3-07)" xfId="2776"/>
    <cellStyle name="__ [0]_dimon_Horizon round 1 model vFINAL_1_Project Makani Model 04-11-07 v6_UPC G&amp;A (5-3-07) 2" xfId="2777"/>
    <cellStyle name="__ [0]_dimon_Horizon round 1 model vFINAL_1_Project Makani Model 04-11-07 v6_UPC G&amp;A (5-3-07) 2 2" xfId="2778"/>
    <cellStyle name="__ [0]_dimon_Horizon round 1 model vFINAL_1_Project Makani Model 04-11-07 v6_UPC G&amp;A (5-3-07) 3" xfId="2779"/>
    <cellStyle name="__ [0]_dimon_Horizon round 1 model vFINAL_1_Project Makani Model 04-11-07 v6_UPC G&amp;A (5-3-07) 3 2" xfId="2780"/>
    <cellStyle name="__ [0]_dimon_Horizon round 1 model vFINAL_1_Project Makani Model 04-11-07 v6_UPC G&amp;A (5-3-07) 4" xfId="2781"/>
    <cellStyle name="__ [0]_dimon_Pre-Tax GAAP" xfId="2782"/>
    <cellStyle name="__ [0]_dimon_Pre-Tax GAAP 2" xfId="2783"/>
    <cellStyle name="__ [0]_dimon_Pre-Tax GAAP 2 2" xfId="2784"/>
    <cellStyle name="__ [0]_dimon_Pre-Tax GAAP 3" xfId="2785"/>
    <cellStyle name="__ [0]_dimon_WPP - Ormat 6-5-2007  v19i with internal accounting v3 eq method FINAL" xfId="2786"/>
    <cellStyle name="__ [0]_dimon_WPP - Ormat 6-5-2007  v19i with internal accounting v3 eq method FINAL 2" xfId="2787"/>
    <cellStyle name="__ [0]_dimon_WPP - Ormat 6-5-2007  v19i with internal accounting v3 eq method FINAL 2 2" xfId="2788"/>
    <cellStyle name="__ [0]_dimon_WPP - Ormat 6-5-2007  v19i with internal accounting v3 eq method FINAL 3" xfId="2789"/>
    <cellStyle name="__ [0]_form" xfId="2790"/>
    <cellStyle name="__ [0]_form 2" xfId="2791"/>
    <cellStyle name="__ [0]_form 2 2" xfId="2792"/>
    <cellStyle name="__ [0]_form 2 2 2" xfId="2793"/>
    <cellStyle name="__ [0]_form 2 3" xfId="2794"/>
    <cellStyle name="__ [0]_form 2 3 2" xfId="2795"/>
    <cellStyle name="__ [0]_form 2 4" xfId="2796"/>
    <cellStyle name="__ [0]_form 2 4 2" xfId="2797"/>
    <cellStyle name="__ [0]_form 2 5" xfId="2798"/>
    <cellStyle name="__ [0]_form 2 5 2" xfId="2799"/>
    <cellStyle name="__ [0]_form 2 6" xfId="2800"/>
    <cellStyle name="__ [0]_form 3" xfId="2801"/>
    <cellStyle name="__ [0]_form 3 2" xfId="2802"/>
    <cellStyle name="__ [0]_form 3 2 2" xfId="2803"/>
    <cellStyle name="__ [0]_form 3 3" xfId="2804"/>
    <cellStyle name="__ [0]_form 3 3 2" xfId="2805"/>
    <cellStyle name="__ [0]_form 3 4" xfId="2806"/>
    <cellStyle name="__ [0]_form 3 4 2" xfId="2807"/>
    <cellStyle name="__ [0]_form 3 5" xfId="2808"/>
    <cellStyle name="__ [0]_form 3 5 2" xfId="2809"/>
    <cellStyle name="__ [0]_form 3 6" xfId="2810"/>
    <cellStyle name="__ [0]_form 4" xfId="2811"/>
    <cellStyle name="__ [0]_form_CHECK - White Creek Final Closing Model_2007 11 16 vequity method FINAL" xfId="2812"/>
    <cellStyle name="__ [0]_form_CHECK - White Creek Final Closing Model_2007 11 16 vequity method FINAL 2" xfId="2813"/>
    <cellStyle name="__ [0]_form_CHECK - White Creek Final Closing Model_2007 11 16 vequity method FINAL 2 2" xfId="2814"/>
    <cellStyle name="__ [0]_form_CHECK - White Creek Final Closing Model_2007 11 16 vequity method FINAL 3" xfId="2815"/>
    <cellStyle name="__ [0]_form_ClearSky_AEP_Min_04.04.02_Bank" xfId="2816"/>
    <cellStyle name="__ [0]_form_ClearSky_AEP_Min_04.04.02_Bank 2" xfId="2817"/>
    <cellStyle name="__ [0]_form_ClearSky_AEP_Min_04.04.02_Bank 2 2" xfId="2818"/>
    <cellStyle name="__ [0]_form_ClearSky_AEP_Min_04.04.02_Bank 3" xfId="2819"/>
    <cellStyle name="__ [0]_form_ClearSky_AEP_Min_04.04.02_Bank 3 2" xfId="2820"/>
    <cellStyle name="__ [0]_form_ClearSky_AEP_Min_04.04.02_Bank 4" xfId="2821"/>
    <cellStyle name="__ [0]_form_ClearSky_AEP_Min_04.04.02_Bank 4 2" xfId="2822"/>
    <cellStyle name="__ [0]_form_ClearSky_AEP_Min_04.04.02_Bank 5" xfId="2823"/>
    <cellStyle name="__ [0]_form_ClearSky_AEP_Min_04.04.02_Bank 5 2" xfId="2824"/>
    <cellStyle name="__ [0]_form_ClearSky_AEP_Min_04.04.02_Bank 6" xfId="2825"/>
    <cellStyle name="__ [0]_form_Clearsky_internal_050301" xfId="2826"/>
    <cellStyle name="__ [0]_form_Clearsky_internal_050301 2" xfId="2827"/>
    <cellStyle name="__ [0]_form_Clearsky_internal_050301 2 2" xfId="2828"/>
    <cellStyle name="__ [0]_form_Clearsky_internal_050301 3" xfId="2829"/>
    <cellStyle name="__ [0]_form_Clearsky_internal_050301 3 2" xfId="2830"/>
    <cellStyle name="__ [0]_form_Clearsky_internal_050301 4" xfId="2831"/>
    <cellStyle name="__ [0]_form_Clearsky_internal_050301 4 2" xfId="2832"/>
    <cellStyle name="__ [0]_form_Clearsky_internal_050301 5" xfId="2833"/>
    <cellStyle name="__ [0]_form_Clearsky_internal_050301 5 2" xfId="2834"/>
    <cellStyle name="__ [0]_form_Clearsky_internal_050301 6" xfId="2835"/>
    <cellStyle name="__ [0]_form_Clearsky_internal_050301_1" xfId="2836"/>
    <cellStyle name="__ [0]_form_Clearsky_internal_050301_1 2" xfId="2837"/>
    <cellStyle name="__ [0]_form_Clearsky_internal_050301_1 2 2" xfId="2838"/>
    <cellStyle name="__ [0]_form_Clearsky_internal_050301_1 3" xfId="2839"/>
    <cellStyle name="__ [0]_form_Clearsky_internal_050301_1 3 2" xfId="2840"/>
    <cellStyle name="__ [0]_form_Clearsky_internal_050301_1 4" xfId="2841"/>
    <cellStyle name="__ [0]_form_Clearsky_internal_050301_1 4 2" xfId="2842"/>
    <cellStyle name="__ [0]_form_Clearsky_internal_050301_1 5" xfId="2843"/>
    <cellStyle name="__ [0]_form_Clearsky_internal_050301_1 5 2" xfId="2844"/>
    <cellStyle name="__ [0]_form_Clearsky_internal_050301_1 6" xfId="2845"/>
    <cellStyle name="__ [0]_form_Clearsky_internal_070201" xfId="2846"/>
    <cellStyle name="__ [0]_form_Clearsky_internal_070201 2" xfId="2847"/>
    <cellStyle name="__ [0]_form_Clearsky_internal_070201 2 2" xfId="2848"/>
    <cellStyle name="__ [0]_form_Clearsky_internal_070201 3" xfId="2849"/>
    <cellStyle name="__ [0]_form_Clearsky_internal_070201 3 2" xfId="2850"/>
    <cellStyle name="__ [0]_form_Clearsky_internal_070201 4" xfId="2851"/>
    <cellStyle name="__ [0]_form_Clearsky_internal_070201 4 2" xfId="2852"/>
    <cellStyle name="__ [0]_form_Clearsky_internal_070201 5" xfId="2853"/>
    <cellStyle name="__ [0]_form_Clearsky_internal_070201 5 2" xfId="2854"/>
    <cellStyle name="__ [0]_form_Clearsky_internal_070201 6" xfId="2855"/>
    <cellStyle name="__ [0]_form_Clearsky_internal_070201.xls Chart 2" xfId="2856"/>
    <cellStyle name="__ [0]_form_Clearsky_internal_070201.xls Chart 2 2" xfId="2857"/>
    <cellStyle name="__ [0]_form_Clearsky_internal_070201.xls Chart 2 2 2" xfId="2858"/>
    <cellStyle name="__ [0]_form_Clearsky_internal_070201.xls Chart 2 3" xfId="2859"/>
    <cellStyle name="__ [0]_form_Clearsky_internal_070201.xls Chart 2 3 2" xfId="2860"/>
    <cellStyle name="__ [0]_form_Clearsky_internal_070201.xls Chart 2 4" xfId="2861"/>
    <cellStyle name="__ [0]_form_Clearsky_internal_070201.xls Chart 2 4 2" xfId="2862"/>
    <cellStyle name="__ [0]_form_Clearsky_internal_070201.xls Chart 2 5" xfId="2863"/>
    <cellStyle name="__ [0]_form_Clearsky_internal_070201.xls Chart 2 5 2" xfId="2864"/>
    <cellStyle name="__ [0]_form_Clearsky_internal_070201.xls Chart 2 6" xfId="2865"/>
    <cellStyle name="__ [0]_form_Clearsky_internal_070201_Clearsky_Outside_070201.xls Chart 2" xfId="2866"/>
    <cellStyle name="__ [0]_form_Clearsky_internal_070201_Clearsky_Outside_070201.xls Chart 2 2" xfId="2867"/>
    <cellStyle name="__ [0]_form_Clearsky_internal_070201_Clearsky_Outside_070201.xls Chart 2 2 2" xfId="2868"/>
    <cellStyle name="__ [0]_form_Clearsky_internal_070201_Clearsky_Outside_070201.xls Chart 2 3" xfId="2869"/>
    <cellStyle name="__ [0]_form_Clearsky_internal_070201_Clearsky_Outside_070201.xls Chart 2 3 2" xfId="2870"/>
    <cellStyle name="__ [0]_form_Clearsky_internal_070201_Clearsky_Outside_070201.xls Chart 2 4" xfId="2871"/>
    <cellStyle name="__ [0]_form_Clearsky_internal_070201_Clearsky_Outside_070201.xls Chart 2 4 2" xfId="2872"/>
    <cellStyle name="__ [0]_form_Clearsky_internal_070201_Clearsky_Outside_070201.xls Chart 2 5" xfId="2873"/>
    <cellStyle name="__ [0]_form_Clearsky_internal_070201_Clearsky_Outside_070201.xls Chart 2 5 2" xfId="2874"/>
    <cellStyle name="__ [0]_form_Clearsky_internal_070201_Clearsky_Outside_070201.xls Chart 2 6" xfId="2875"/>
    <cellStyle name="__ [0]_form_Clearsky_Outside_070201.xls Chart 2" xfId="2876"/>
    <cellStyle name="__ [0]_form_Clearsky_Outside_070201.xls Chart 2 2" xfId="2877"/>
    <cellStyle name="__ [0]_form_Clearsky_Outside_070201.xls Chart 2 2 2" xfId="2878"/>
    <cellStyle name="__ [0]_form_Clearsky_Outside_070201.xls Chart 2 3" xfId="2879"/>
    <cellStyle name="__ [0]_form_Clearsky_Outside_070201.xls Chart 2 3 2" xfId="2880"/>
    <cellStyle name="__ [0]_form_Clearsky_Outside_070201.xls Chart 2 4" xfId="2881"/>
    <cellStyle name="__ [0]_form_Clearsky_Outside_070201.xls Chart 2 4 2" xfId="2882"/>
    <cellStyle name="__ [0]_form_Clearsky_Outside_070201.xls Chart 2 5" xfId="2883"/>
    <cellStyle name="__ [0]_form_Clearsky_Outside_070201.xls Chart 2 5 2" xfId="2884"/>
    <cellStyle name="__ [0]_form_Clearsky_Outside_070201.xls Chart 2 6" xfId="2885"/>
    <cellStyle name="__ [0]_form_EWC 43.5MW8oMtresc 3_25_021" xfId="2886"/>
    <cellStyle name="__ [0]_form_EWC 43.5MW8oMtresc 3_25_021 2" xfId="2887"/>
    <cellStyle name="__ [0]_form_EWC 43.5MW8oMtresc 3_25_021 2 2" xfId="2888"/>
    <cellStyle name="__ [0]_form_EWC 43.5MW8oMtresc 3_25_021 2 2 2" xfId="2889"/>
    <cellStyle name="__ [0]_form_EWC 43.5MW8oMtresc 3_25_021 2 3" xfId="2890"/>
    <cellStyle name="__ [0]_form_EWC 43.5MW8oMtresc 3_25_021 2 3 2" xfId="2891"/>
    <cellStyle name="__ [0]_form_EWC 43.5MW8oMtresc 3_25_021 2 4" xfId="2892"/>
    <cellStyle name="__ [0]_form_EWC 43.5MW8oMtresc 3_25_021 2 4 2" xfId="2893"/>
    <cellStyle name="__ [0]_form_EWC 43.5MW8oMtresc 3_25_021 2 5" xfId="2894"/>
    <cellStyle name="__ [0]_form_EWC 43.5MW8oMtresc 3_25_021 2 5 2" xfId="2895"/>
    <cellStyle name="__ [0]_form_EWC 43.5MW8oMtresc 3_25_021 2 6" xfId="2896"/>
    <cellStyle name="__ [0]_form_EWC 43.5MW8oMtresc 3_25_021 3" xfId="2897"/>
    <cellStyle name="__ [0]_form_EWC 43.5MW8oMtresc 3_25_021 3 2" xfId="2898"/>
    <cellStyle name="__ [0]_form_EWC 43.5MW8oMtresc 3_25_021 3 2 2" xfId="2899"/>
    <cellStyle name="__ [0]_form_EWC 43.5MW8oMtresc 3_25_021 3 3" xfId="2900"/>
    <cellStyle name="__ [0]_form_EWC 43.5MW8oMtresc 3_25_021 3 3 2" xfId="2901"/>
    <cellStyle name="__ [0]_form_EWC 43.5MW8oMtresc 3_25_021 3 4" xfId="2902"/>
    <cellStyle name="__ [0]_form_EWC 43.5MW8oMtresc 3_25_021 3 4 2" xfId="2903"/>
    <cellStyle name="__ [0]_form_EWC 43.5MW8oMtresc 3_25_021 3 5" xfId="2904"/>
    <cellStyle name="__ [0]_form_EWC 43.5MW8oMtresc 3_25_021 3 5 2" xfId="2905"/>
    <cellStyle name="__ [0]_form_EWC 43.5MW8oMtresc 3_25_021 3 6" xfId="2906"/>
    <cellStyle name="__ [0]_form_EWC 43.5MW8oMtresc 3_25_021 4" xfId="2907"/>
    <cellStyle name="__ [0]_form_EWC 43.5MW8oMtresc 3_25_021_CHECK - White Creek Final Closing Model_2007 11 16 vequity method FINAL" xfId="2908"/>
    <cellStyle name="__ [0]_form_EWC 43.5MW8oMtresc 3_25_021_CHECK - White Creek Final Closing Model_2007 11 16 vequity method FINAL 2" xfId="2909"/>
    <cellStyle name="__ [0]_form_EWC 43.5MW8oMtresc 3_25_021_CHECK - White Creek Final Closing Model_2007 11 16 vequity method FINAL 2 2" xfId="2910"/>
    <cellStyle name="__ [0]_form_EWC 43.5MW8oMtresc 3_25_021_CHECK - White Creek Final Closing Model_2007 11 16 vequity method FINAL 3" xfId="2911"/>
    <cellStyle name="__ [0]_form_EWC 43.5MW8oMtresc 3_25_021_Horizon round 1 model vFINAL" xfId="2912"/>
    <cellStyle name="__ [0]_form_EWC 43.5MW8oMtresc 3_25_021_Horizon round 1 model vFINAL 2" xfId="2913"/>
    <cellStyle name="__ [0]_form_EWC 43.5MW8oMtresc 3_25_021_Horizon round 1 model vFINAL 2 2" xfId="2914"/>
    <cellStyle name="__ [0]_form_EWC 43.5MW8oMtresc 3_25_021_Horizon round 1 model vFINAL 3" xfId="2915"/>
    <cellStyle name="__ [0]_form_EWC 43.5MW8oMtresc 3_25_021_Horizon round 1 model vFINAL 3 2" xfId="2916"/>
    <cellStyle name="__ [0]_form_EWC 43.5MW8oMtresc 3_25_021_Horizon round 1 model vFINAL 4" xfId="2917"/>
    <cellStyle name="__ [0]_form_EWC 43.5MW8oMtresc 3_25_021_Horizon round 1 model vFINAL_1" xfId="2918"/>
    <cellStyle name="__ [0]_form_EWC 43.5MW8oMtresc 3_25_021_Horizon round 1 model vFINAL_1 2" xfId="2919"/>
    <cellStyle name="__ [0]_form_EWC 43.5MW8oMtresc 3_25_021_Horizon round 1 model vFINAL_1 2 2" xfId="2920"/>
    <cellStyle name="__ [0]_form_EWC 43.5MW8oMtresc 3_25_021_Horizon round 1 model vFINAL_1 3" xfId="2921"/>
    <cellStyle name="__ [0]_form_EWC 43.5MW8oMtresc 3_25_021_Horizon round 1 model vFINAL_1 3 2" xfId="2922"/>
    <cellStyle name="__ [0]_form_EWC 43.5MW8oMtresc 3_25_021_Horizon round 1 model vFINAL_1 4" xfId="2923"/>
    <cellStyle name="__ [0]_form_EWC 43.5MW8oMtresc 3_25_021_Horizon round 1 model vFINAL_1_Project Farwest III Model 03-20-07 v135" xfId="2924"/>
    <cellStyle name="__ [0]_form_EWC 43.5MW8oMtresc 3_25_021_Horizon round 1 model vFINAL_1_Project Farwest III Model 03-20-07 v135 2" xfId="2925"/>
    <cellStyle name="__ [0]_form_EWC 43.5MW8oMtresc 3_25_021_Horizon round 1 model vFINAL_1_Project Farwest III Model 03-20-07 v135 2 2" xfId="2926"/>
    <cellStyle name="__ [0]_form_EWC 43.5MW8oMtresc 3_25_021_Horizon round 1 model vFINAL_1_Project Farwest III Model 03-20-07 v135 3" xfId="2927"/>
    <cellStyle name="__ [0]_form_EWC 43.5MW8oMtresc 3_25_021_Horizon round 1 model vFINAL_1_Project Farwest III Model 03-20-07 v135 3 2" xfId="2928"/>
    <cellStyle name="__ [0]_form_EWC 43.5MW8oMtresc 3_25_021_Horizon round 1 model vFINAL_1_Project Farwest III Model 03-20-07 v135 4" xfId="2929"/>
    <cellStyle name="__ [0]_form_EWC 43.5MW8oMtresc 3_25_021_Horizon round 1 model vFINAL_1_Project Farwest III Model 03-20-07 v135_UPC G&amp;A (5-3-07)" xfId="2930"/>
    <cellStyle name="__ [0]_form_EWC 43.5MW8oMtresc 3_25_021_Horizon round 1 model vFINAL_1_Project Farwest III Model 03-20-07 v135_UPC G&amp;A (5-3-07) 2" xfId="2931"/>
    <cellStyle name="__ [0]_form_EWC 43.5MW8oMtresc 3_25_021_Horizon round 1 model vFINAL_1_Project Farwest III Model 03-20-07 v135_UPC G&amp;A (5-3-07) 2 2" xfId="2932"/>
    <cellStyle name="__ [0]_form_EWC 43.5MW8oMtresc 3_25_021_Horizon round 1 model vFINAL_1_Project Farwest III Model 03-20-07 v135_UPC G&amp;A (5-3-07) 3" xfId="2933"/>
    <cellStyle name="__ [0]_form_EWC 43.5MW8oMtresc 3_25_021_Horizon round 1 model vFINAL_1_Project Farwest III Model 03-20-07 v135_UPC G&amp;A (5-3-07) 3 2" xfId="2934"/>
    <cellStyle name="__ [0]_form_EWC 43.5MW8oMtresc 3_25_021_Horizon round 1 model vFINAL_1_Project Farwest III Model 03-20-07 v135_UPC G&amp;A (5-3-07) 4" xfId="2935"/>
    <cellStyle name="__ [0]_form_EWC 43.5MW8oMtresc 3_25_021_Horizon round 1 model vFINAL_1_Project Makani Model 04-11-07 v6" xfId="2936"/>
    <cellStyle name="__ [0]_form_EWC 43.5MW8oMtresc 3_25_021_Horizon round 1 model vFINAL_1_Project Makani Model 04-11-07 v6 2" xfId="2937"/>
    <cellStyle name="__ [0]_form_EWC 43.5MW8oMtresc 3_25_021_Horizon round 1 model vFINAL_1_Project Makani Model 04-11-07 v6 2 2" xfId="2938"/>
    <cellStyle name="__ [0]_form_EWC 43.5MW8oMtresc 3_25_021_Horizon round 1 model vFINAL_1_Project Makani Model 04-11-07 v6 3" xfId="2939"/>
    <cellStyle name="__ [0]_form_EWC 43.5MW8oMtresc 3_25_021_Horizon round 1 model vFINAL_1_Project Makani Model 04-11-07 v6 3 2" xfId="2940"/>
    <cellStyle name="__ [0]_form_EWC 43.5MW8oMtresc 3_25_021_Horizon round 1 model vFINAL_1_Project Makani Model 04-11-07 v6 4" xfId="2941"/>
    <cellStyle name="__ [0]_form_EWC 43.5MW8oMtresc 3_25_021_Horizon round 1 model vFINAL_1_Project Makani Model 04-11-07 v6_UPC G&amp;A (5-3-07)" xfId="2942"/>
    <cellStyle name="__ [0]_form_EWC 43.5MW8oMtresc 3_25_021_Horizon round 1 model vFINAL_1_Project Makani Model 04-11-07 v6_UPC G&amp;A (5-3-07) 2" xfId="2943"/>
    <cellStyle name="__ [0]_form_EWC 43.5MW8oMtresc 3_25_021_Horizon round 1 model vFINAL_1_Project Makani Model 04-11-07 v6_UPC G&amp;A (5-3-07) 2 2" xfId="2944"/>
    <cellStyle name="__ [0]_form_EWC 43.5MW8oMtresc 3_25_021_Horizon round 1 model vFINAL_1_Project Makani Model 04-11-07 v6_UPC G&amp;A (5-3-07) 3" xfId="2945"/>
    <cellStyle name="__ [0]_form_EWC 43.5MW8oMtresc 3_25_021_Horizon round 1 model vFINAL_1_Project Makani Model 04-11-07 v6_UPC G&amp;A (5-3-07) 3 2" xfId="2946"/>
    <cellStyle name="__ [0]_form_EWC 43.5MW8oMtresc 3_25_021_Horizon round 1 model vFINAL_1_Project Makani Model 04-11-07 v6_UPC G&amp;A (5-3-07) 4" xfId="2947"/>
    <cellStyle name="__ [0]_form_EWC 43.5MW8oMtresc 3_25_021_Pre-Tax GAAP" xfId="2948"/>
    <cellStyle name="__ [0]_form_EWC 43.5MW8oMtresc 3_25_021_Pre-Tax GAAP 2" xfId="2949"/>
    <cellStyle name="__ [0]_form_EWC 43.5MW8oMtresc 3_25_021_Pre-Tax GAAP 2 2" xfId="2950"/>
    <cellStyle name="__ [0]_form_EWC 43.5MW8oMtresc 3_25_021_Pre-Tax GAAP 3" xfId="2951"/>
    <cellStyle name="__ [0]_form_EWC 43.5MW8oMtresc 3_25_021_WPP - Ormat 6-5-2007  v19i with internal accounting v3 eq method FINAL" xfId="2952"/>
    <cellStyle name="__ [0]_form_EWC 43.5MW8oMtresc 3_25_021_WPP - Ormat 6-5-2007  v19i with internal accounting v3 eq method FINAL 2" xfId="2953"/>
    <cellStyle name="__ [0]_form_EWC 43.5MW8oMtresc 3_25_021_WPP - Ormat 6-5-2007  v19i with internal accounting v3 eq method FINAL 2 2" xfId="2954"/>
    <cellStyle name="__ [0]_form_EWC 43.5MW8oMtresc 3_25_021_WPP - Ormat 6-5-2007  v19i with internal accounting v3 eq method FINAL 3" xfId="2955"/>
    <cellStyle name="__ [0]_form_EWC 43.5MW8oMtresc 3_25_02v2" xfId="2956"/>
    <cellStyle name="__ [0]_form_EWC 43.5MW8oMtresc 3_25_02v2 2" xfId="2957"/>
    <cellStyle name="__ [0]_form_EWC 43.5MW8oMtresc 3_25_02v2 2 2" xfId="2958"/>
    <cellStyle name="__ [0]_form_EWC 43.5MW8oMtresc 3_25_02v2 2 2 2" xfId="2959"/>
    <cellStyle name="__ [0]_form_EWC 43.5MW8oMtresc 3_25_02v2 2 3" xfId="2960"/>
    <cellStyle name="__ [0]_form_EWC 43.5MW8oMtresc 3_25_02v2 2 3 2" xfId="2961"/>
    <cellStyle name="__ [0]_form_EWC 43.5MW8oMtresc 3_25_02v2 2 4" xfId="2962"/>
    <cellStyle name="__ [0]_form_EWC 43.5MW8oMtresc 3_25_02v2 2 4 2" xfId="2963"/>
    <cellStyle name="__ [0]_form_EWC 43.5MW8oMtresc 3_25_02v2 2 5" xfId="2964"/>
    <cellStyle name="__ [0]_form_EWC 43.5MW8oMtresc 3_25_02v2 2 5 2" xfId="2965"/>
    <cellStyle name="__ [0]_form_EWC 43.5MW8oMtresc 3_25_02v2 2 6" xfId="2966"/>
    <cellStyle name="__ [0]_form_EWC 43.5MW8oMtresc 3_25_02v2 3" xfId="2967"/>
    <cellStyle name="__ [0]_form_EWC 43.5MW8oMtresc 3_25_02v2 3 2" xfId="2968"/>
    <cellStyle name="__ [0]_form_EWC 43.5MW8oMtresc 3_25_02v2 3 2 2" xfId="2969"/>
    <cellStyle name="__ [0]_form_EWC 43.5MW8oMtresc 3_25_02v2 3 3" xfId="2970"/>
    <cellStyle name="__ [0]_form_EWC 43.5MW8oMtresc 3_25_02v2 3 3 2" xfId="2971"/>
    <cellStyle name="__ [0]_form_EWC 43.5MW8oMtresc 3_25_02v2 3 4" xfId="2972"/>
    <cellStyle name="__ [0]_form_EWC 43.5MW8oMtresc 3_25_02v2 3 4 2" xfId="2973"/>
    <cellStyle name="__ [0]_form_EWC 43.5MW8oMtresc 3_25_02v2 3 5" xfId="2974"/>
    <cellStyle name="__ [0]_form_EWC 43.5MW8oMtresc 3_25_02v2 3 5 2" xfId="2975"/>
    <cellStyle name="__ [0]_form_EWC 43.5MW8oMtresc 3_25_02v2 3 6" xfId="2976"/>
    <cellStyle name="__ [0]_form_EWC 43.5MW8oMtresc 3_25_02v2 4" xfId="2977"/>
    <cellStyle name="__ [0]_form_EWC 43.5MW8oMtresc 3_25_02v2_CHECK - White Creek Final Closing Model_2007 11 16 vequity method FINAL" xfId="2978"/>
    <cellStyle name="__ [0]_form_EWC 43.5MW8oMtresc 3_25_02v2_CHECK - White Creek Final Closing Model_2007 11 16 vequity method FINAL 2" xfId="2979"/>
    <cellStyle name="__ [0]_form_EWC 43.5MW8oMtresc 3_25_02v2_CHECK - White Creek Final Closing Model_2007 11 16 vequity method FINAL 2 2" xfId="2980"/>
    <cellStyle name="__ [0]_form_EWC 43.5MW8oMtresc 3_25_02v2_CHECK - White Creek Final Closing Model_2007 11 16 vequity method FINAL 3" xfId="2981"/>
    <cellStyle name="__ [0]_form_EWC 43.5MW8oMtresc 3_25_02v2_Horizon round 1 model vFINAL" xfId="2982"/>
    <cellStyle name="__ [0]_form_EWC 43.5MW8oMtresc 3_25_02v2_Horizon round 1 model vFINAL 2" xfId="2983"/>
    <cellStyle name="__ [0]_form_EWC 43.5MW8oMtresc 3_25_02v2_Horizon round 1 model vFINAL 2 2" xfId="2984"/>
    <cellStyle name="__ [0]_form_EWC 43.5MW8oMtresc 3_25_02v2_Horizon round 1 model vFINAL 3" xfId="2985"/>
    <cellStyle name="__ [0]_form_EWC 43.5MW8oMtresc 3_25_02v2_Horizon round 1 model vFINAL 3 2" xfId="2986"/>
    <cellStyle name="__ [0]_form_EWC 43.5MW8oMtresc 3_25_02v2_Horizon round 1 model vFINAL 4" xfId="2987"/>
    <cellStyle name="__ [0]_form_EWC 43.5MW8oMtresc 3_25_02v2_Horizon round 1 model vFINAL_1" xfId="2988"/>
    <cellStyle name="__ [0]_form_EWC 43.5MW8oMtresc 3_25_02v2_Horizon round 1 model vFINAL_1 2" xfId="2989"/>
    <cellStyle name="__ [0]_form_EWC 43.5MW8oMtresc 3_25_02v2_Horizon round 1 model vFINAL_1 2 2" xfId="2990"/>
    <cellStyle name="__ [0]_form_EWC 43.5MW8oMtresc 3_25_02v2_Horizon round 1 model vFINAL_1 3" xfId="2991"/>
    <cellStyle name="__ [0]_form_EWC 43.5MW8oMtresc 3_25_02v2_Horizon round 1 model vFINAL_1 3 2" xfId="2992"/>
    <cellStyle name="__ [0]_form_EWC 43.5MW8oMtresc 3_25_02v2_Horizon round 1 model vFINAL_1 4" xfId="2993"/>
    <cellStyle name="__ [0]_form_EWC 43.5MW8oMtresc 3_25_02v2_Horizon round 1 model vFINAL_1_Project Farwest III Model 03-20-07 v135" xfId="2994"/>
    <cellStyle name="__ [0]_form_EWC 43.5MW8oMtresc 3_25_02v2_Horizon round 1 model vFINAL_1_Project Farwest III Model 03-20-07 v135 2" xfId="2995"/>
    <cellStyle name="__ [0]_form_EWC 43.5MW8oMtresc 3_25_02v2_Horizon round 1 model vFINAL_1_Project Farwest III Model 03-20-07 v135 2 2" xfId="2996"/>
    <cellStyle name="__ [0]_form_EWC 43.5MW8oMtresc 3_25_02v2_Horizon round 1 model vFINAL_1_Project Farwest III Model 03-20-07 v135 3" xfId="2997"/>
    <cellStyle name="__ [0]_form_EWC 43.5MW8oMtresc 3_25_02v2_Horizon round 1 model vFINAL_1_Project Farwest III Model 03-20-07 v135 3 2" xfId="2998"/>
    <cellStyle name="__ [0]_form_EWC 43.5MW8oMtresc 3_25_02v2_Horizon round 1 model vFINAL_1_Project Farwest III Model 03-20-07 v135 4" xfId="2999"/>
    <cellStyle name="__ [0]_form_EWC 43.5MW8oMtresc 3_25_02v2_Horizon round 1 model vFINAL_1_Project Farwest III Model 03-20-07 v135_UPC G&amp;A (5-3-07)" xfId="3000"/>
    <cellStyle name="__ [0]_form_EWC 43.5MW8oMtresc 3_25_02v2_Horizon round 1 model vFINAL_1_Project Farwest III Model 03-20-07 v135_UPC G&amp;A (5-3-07) 2" xfId="3001"/>
    <cellStyle name="__ [0]_form_EWC 43.5MW8oMtresc 3_25_02v2_Horizon round 1 model vFINAL_1_Project Farwest III Model 03-20-07 v135_UPC G&amp;A (5-3-07) 2 2" xfId="3002"/>
    <cellStyle name="__ [0]_form_EWC 43.5MW8oMtresc 3_25_02v2_Horizon round 1 model vFINAL_1_Project Farwest III Model 03-20-07 v135_UPC G&amp;A (5-3-07) 3" xfId="3003"/>
    <cellStyle name="__ [0]_form_EWC 43.5MW8oMtresc 3_25_02v2_Horizon round 1 model vFINAL_1_Project Farwest III Model 03-20-07 v135_UPC G&amp;A (5-3-07) 3 2" xfId="3004"/>
    <cellStyle name="__ [0]_form_EWC 43.5MW8oMtresc 3_25_02v2_Horizon round 1 model vFINAL_1_Project Farwest III Model 03-20-07 v135_UPC G&amp;A (5-3-07) 4" xfId="3005"/>
    <cellStyle name="__ [0]_form_EWC 43.5MW8oMtresc 3_25_02v2_Horizon round 1 model vFINAL_1_Project Makani Model 04-11-07 v6" xfId="3006"/>
    <cellStyle name="__ [0]_form_EWC 43.5MW8oMtresc 3_25_02v2_Horizon round 1 model vFINAL_1_Project Makani Model 04-11-07 v6 2" xfId="3007"/>
    <cellStyle name="__ [0]_form_EWC 43.5MW8oMtresc 3_25_02v2_Horizon round 1 model vFINAL_1_Project Makani Model 04-11-07 v6 2 2" xfId="3008"/>
    <cellStyle name="__ [0]_form_EWC 43.5MW8oMtresc 3_25_02v2_Horizon round 1 model vFINAL_1_Project Makani Model 04-11-07 v6 3" xfId="3009"/>
    <cellStyle name="__ [0]_form_EWC 43.5MW8oMtresc 3_25_02v2_Horizon round 1 model vFINAL_1_Project Makani Model 04-11-07 v6 3 2" xfId="3010"/>
    <cellStyle name="__ [0]_form_EWC 43.5MW8oMtresc 3_25_02v2_Horizon round 1 model vFINAL_1_Project Makani Model 04-11-07 v6 4" xfId="3011"/>
    <cellStyle name="__ [0]_form_EWC 43.5MW8oMtresc 3_25_02v2_Horizon round 1 model vFINAL_1_Project Makani Model 04-11-07 v6_UPC G&amp;A (5-3-07)" xfId="3012"/>
    <cellStyle name="__ [0]_form_EWC 43.5MW8oMtresc 3_25_02v2_Horizon round 1 model vFINAL_1_Project Makani Model 04-11-07 v6_UPC G&amp;A (5-3-07) 2" xfId="3013"/>
    <cellStyle name="__ [0]_form_EWC 43.5MW8oMtresc 3_25_02v2_Horizon round 1 model vFINAL_1_Project Makani Model 04-11-07 v6_UPC G&amp;A (5-3-07) 2 2" xfId="3014"/>
    <cellStyle name="__ [0]_form_EWC 43.5MW8oMtresc 3_25_02v2_Horizon round 1 model vFINAL_1_Project Makani Model 04-11-07 v6_UPC G&amp;A (5-3-07) 3" xfId="3015"/>
    <cellStyle name="__ [0]_form_EWC 43.5MW8oMtresc 3_25_02v2_Horizon round 1 model vFINAL_1_Project Makani Model 04-11-07 v6_UPC G&amp;A (5-3-07) 3 2" xfId="3016"/>
    <cellStyle name="__ [0]_form_EWC 43.5MW8oMtresc 3_25_02v2_Horizon round 1 model vFINAL_1_Project Makani Model 04-11-07 v6_UPC G&amp;A (5-3-07) 4" xfId="3017"/>
    <cellStyle name="__ [0]_form_EWC 43.5MW8oMtresc 3_25_02v2_Pre-Tax GAAP" xfId="3018"/>
    <cellStyle name="__ [0]_form_EWC 43.5MW8oMtresc 3_25_02v2_Pre-Tax GAAP 2" xfId="3019"/>
    <cellStyle name="__ [0]_form_EWC 43.5MW8oMtresc 3_25_02v2_Pre-Tax GAAP 2 2" xfId="3020"/>
    <cellStyle name="__ [0]_form_EWC 43.5MW8oMtresc 3_25_02v2_Pre-Tax GAAP 3" xfId="3021"/>
    <cellStyle name="__ [0]_form_EWC 43.5MW8oMtresc 3_25_02v2_WPP - Ormat 6-5-2007  v19i with internal accounting v3 eq method FINAL" xfId="3022"/>
    <cellStyle name="__ [0]_form_EWC 43.5MW8oMtresc 3_25_02v2_WPP - Ormat 6-5-2007  v19i with internal accounting v3 eq method FINAL 2" xfId="3023"/>
    <cellStyle name="__ [0]_form_EWC 43.5MW8oMtresc 3_25_02v2_WPP - Ormat 6-5-2007  v19i with internal accounting v3 eq method FINAL 2 2" xfId="3024"/>
    <cellStyle name="__ [0]_form_EWC 43.5MW8oMtresc 3_25_02v2_WPP - Ormat 6-5-2007  v19i with internal accounting v3 eq method FINAL 3" xfId="3025"/>
    <cellStyle name="__ [0]_form_EWC 43.5MW8oMtresc 3_25_02v2w_esc" xfId="3026"/>
    <cellStyle name="__ [0]_form_EWC 43.5MW8oMtresc 3_25_02v2w_esc 2" xfId="3027"/>
    <cellStyle name="__ [0]_form_EWC 43.5MW8oMtresc 3_25_02v2w_esc 2 2" xfId="3028"/>
    <cellStyle name="__ [0]_form_EWC 43.5MW8oMtresc 3_25_02v2w_esc 2 2 2" xfId="3029"/>
    <cellStyle name="__ [0]_form_EWC 43.5MW8oMtresc 3_25_02v2w_esc 2 3" xfId="3030"/>
    <cellStyle name="__ [0]_form_EWC 43.5MW8oMtresc 3_25_02v2w_esc 2 3 2" xfId="3031"/>
    <cellStyle name="__ [0]_form_EWC 43.5MW8oMtresc 3_25_02v2w_esc 2 4" xfId="3032"/>
    <cellStyle name="__ [0]_form_EWC 43.5MW8oMtresc 3_25_02v2w_esc 2 4 2" xfId="3033"/>
    <cellStyle name="__ [0]_form_EWC 43.5MW8oMtresc 3_25_02v2w_esc 2 5" xfId="3034"/>
    <cellStyle name="__ [0]_form_EWC 43.5MW8oMtresc 3_25_02v2w_esc 2 5 2" xfId="3035"/>
    <cellStyle name="__ [0]_form_EWC 43.5MW8oMtresc 3_25_02v2w_esc 2 6" xfId="3036"/>
    <cellStyle name="__ [0]_form_EWC 43.5MW8oMtresc 3_25_02v2w_esc 3" xfId="3037"/>
    <cellStyle name="__ [0]_form_EWC 43.5MW8oMtresc 3_25_02v2w_esc 3 2" xfId="3038"/>
    <cellStyle name="__ [0]_form_EWC 43.5MW8oMtresc 3_25_02v2w_esc 3 2 2" xfId="3039"/>
    <cellStyle name="__ [0]_form_EWC 43.5MW8oMtresc 3_25_02v2w_esc 3 3" xfId="3040"/>
    <cellStyle name="__ [0]_form_EWC 43.5MW8oMtresc 3_25_02v2w_esc 3 3 2" xfId="3041"/>
    <cellStyle name="__ [0]_form_EWC 43.5MW8oMtresc 3_25_02v2w_esc 3 4" xfId="3042"/>
    <cellStyle name="__ [0]_form_EWC 43.5MW8oMtresc 3_25_02v2w_esc 3 4 2" xfId="3043"/>
    <cellStyle name="__ [0]_form_EWC 43.5MW8oMtresc 3_25_02v2w_esc 3 5" xfId="3044"/>
    <cellStyle name="__ [0]_form_EWC 43.5MW8oMtresc 3_25_02v2w_esc 3 5 2" xfId="3045"/>
    <cellStyle name="__ [0]_form_EWC 43.5MW8oMtresc 3_25_02v2w_esc 3 6" xfId="3046"/>
    <cellStyle name="__ [0]_form_EWC 43.5MW8oMtresc 3_25_02v2w_esc 4" xfId="3047"/>
    <cellStyle name="__ [0]_form_EWC 43.5MW8oMtresc 3_25_02v2w_esc_CHECK - White Creek Final Closing Model_2007 11 16 vequity method FINAL" xfId="3048"/>
    <cellStyle name="__ [0]_form_EWC 43.5MW8oMtresc 3_25_02v2w_esc_CHECK - White Creek Final Closing Model_2007 11 16 vequity method FINAL 2" xfId="3049"/>
    <cellStyle name="__ [0]_form_EWC 43.5MW8oMtresc 3_25_02v2w_esc_CHECK - White Creek Final Closing Model_2007 11 16 vequity method FINAL 2 2" xfId="3050"/>
    <cellStyle name="__ [0]_form_EWC 43.5MW8oMtresc 3_25_02v2w_esc_CHECK - White Creek Final Closing Model_2007 11 16 vequity method FINAL 3" xfId="3051"/>
    <cellStyle name="__ [0]_form_EWC 43.5MW8oMtresc 3_25_02v2w_esc_Horizon round 1 model vFINAL" xfId="3052"/>
    <cellStyle name="__ [0]_form_EWC 43.5MW8oMtresc 3_25_02v2w_esc_Horizon round 1 model vFINAL 2" xfId="3053"/>
    <cellStyle name="__ [0]_form_EWC 43.5MW8oMtresc 3_25_02v2w_esc_Horizon round 1 model vFINAL 2 2" xfId="3054"/>
    <cellStyle name="__ [0]_form_EWC 43.5MW8oMtresc 3_25_02v2w_esc_Horizon round 1 model vFINAL 3" xfId="3055"/>
    <cellStyle name="__ [0]_form_EWC 43.5MW8oMtresc 3_25_02v2w_esc_Horizon round 1 model vFINAL 3 2" xfId="3056"/>
    <cellStyle name="__ [0]_form_EWC 43.5MW8oMtresc 3_25_02v2w_esc_Horizon round 1 model vFINAL 4" xfId="3057"/>
    <cellStyle name="__ [0]_form_EWC 43.5MW8oMtresc 3_25_02v2w_esc_Horizon round 1 model vFINAL_1" xfId="3058"/>
    <cellStyle name="__ [0]_form_EWC 43.5MW8oMtresc 3_25_02v2w_esc_Horizon round 1 model vFINAL_1 2" xfId="3059"/>
    <cellStyle name="__ [0]_form_EWC 43.5MW8oMtresc 3_25_02v2w_esc_Horizon round 1 model vFINAL_1 2 2" xfId="3060"/>
    <cellStyle name="__ [0]_form_EWC 43.5MW8oMtresc 3_25_02v2w_esc_Horizon round 1 model vFINAL_1 3" xfId="3061"/>
    <cellStyle name="__ [0]_form_EWC 43.5MW8oMtresc 3_25_02v2w_esc_Horizon round 1 model vFINAL_1 3 2" xfId="3062"/>
    <cellStyle name="__ [0]_form_EWC 43.5MW8oMtresc 3_25_02v2w_esc_Horizon round 1 model vFINAL_1 4" xfId="3063"/>
    <cellStyle name="__ [0]_form_EWC 43.5MW8oMtresc 3_25_02v2w_esc_Horizon round 1 model vFINAL_1_Project Farwest III Model 03-20-07 v135" xfId="3064"/>
    <cellStyle name="__ [0]_form_EWC 43.5MW8oMtresc 3_25_02v2w_esc_Horizon round 1 model vFINAL_1_Project Farwest III Model 03-20-07 v135 2" xfId="3065"/>
    <cellStyle name="__ [0]_form_EWC 43.5MW8oMtresc 3_25_02v2w_esc_Horizon round 1 model vFINAL_1_Project Farwest III Model 03-20-07 v135 2 2" xfId="3066"/>
    <cellStyle name="__ [0]_form_EWC 43.5MW8oMtresc 3_25_02v2w_esc_Horizon round 1 model vFINAL_1_Project Farwest III Model 03-20-07 v135 3" xfId="3067"/>
    <cellStyle name="__ [0]_form_EWC 43.5MW8oMtresc 3_25_02v2w_esc_Horizon round 1 model vFINAL_1_Project Farwest III Model 03-20-07 v135 3 2" xfId="3068"/>
    <cellStyle name="__ [0]_form_EWC 43.5MW8oMtresc 3_25_02v2w_esc_Horizon round 1 model vFINAL_1_Project Farwest III Model 03-20-07 v135 4" xfId="3069"/>
    <cellStyle name="__ [0]_form_EWC 43.5MW8oMtresc 3_25_02v2w_esc_Horizon round 1 model vFINAL_1_Project Farwest III Model 03-20-07 v135_UPC G&amp;A (5-3-07)" xfId="3070"/>
    <cellStyle name="__ [0]_form_EWC 43.5MW8oMtresc 3_25_02v2w_esc_Horizon round 1 model vFINAL_1_Project Farwest III Model 03-20-07 v135_UPC G&amp;A (5-3-07) 2" xfId="3071"/>
    <cellStyle name="__ [0]_form_EWC 43.5MW8oMtresc 3_25_02v2w_esc_Horizon round 1 model vFINAL_1_Project Farwest III Model 03-20-07 v135_UPC G&amp;A (5-3-07) 2 2" xfId="3072"/>
    <cellStyle name="__ [0]_form_EWC 43.5MW8oMtresc 3_25_02v2w_esc_Horizon round 1 model vFINAL_1_Project Farwest III Model 03-20-07 v135_UPC G&amp;A (5-3-07) 3" xfId="3073"/>
    <cellStyle name="__ [0]_form_EWC 43.5MW8oMtresc 3_25_02v2w_esc_Horizon round 1 model vFINAL_1_Project Farwest III Model 03-20-07 v135_UPC G&amp;A (5-3-07) 3 2" xfId="3074"/>
    <cellStyle name="__ [0]_form_EWC 43.5MW8oMtresc 3_25_02v2w_esc_Horizon round 1 model vFINAL_1_Project Farwest III Model 03-20-07 v135_UPC G&amp;A (5-3-07) 4" xfId="3075"/>
    <cellStyle name="__ [0]_form_EWC 43.5MW8oMtresc 3_25_02v2w_esc_Horizon round 1 model vFINAL_1_Project Makani Model 04-11-07 v6" xfId="3076"/>
    <cellStyle name="__ [0]_form_EWC 43.5MW8oMtresc 3_25_02v2w_esc_Horizon round 1 model vFINAL_1_Project Makani Model 04-11-07 v6 2" xfId="3077"/>
    <cellStyle name="__ [0]_form_EWC 43.5MW8oMtresc 3_25_02v2w_esc_Horizon round 1 model vFINAL_1_Project Makani Model 04-11-07 v6 2 2" xfId="3078"/>
    <cellStyle name="__ [0]_form_EWC 43.5MW8oMtresc 3_25_02v2w_esc_Horizon round 1 model vFINAL_1_Project Makani Model 04-11-07 v6 3" xfId="3079"/>
    <cellStyle name="__ [0]_form_EWC 43.5MW8oMtresc 3_25_02v2w_esc_Horizon round 1 model vFINAL_1_Project Makani Model 04-11-07 v6 3 2" xfId="3080"/>
    <cellStyle name="__ [0]_form_EWC 43.5MW8oMtresc 3_25_02v2w_esc_Horizon round 1 model vFINAL_1_Project Makani Model 04-11-07 v6 4" xfId="3081"/>
    <cellStyle name="__ [0]_form_EWC 43.5MW8oMtresc 3_25_02v2w_esc_Horizon round 1 model vFINAL_1_Project Makani Model 04-11-07 v6_UPC G&amp;A (5-3-07)" xfId="3082"/>
    <cellStyle name="__ [0]_form_EWC 43.5MW8oMtresc 3_25_02v2w_esc_Horizon round 1 model vFINAL_1_Project Makani Model 04-11-07 v6_UPC G&amp;A (5-3-07) 2" xfId="3083"/>
    <cellStyle name="__ [0]_form_EWC 43.5MW8oMtresc 3_25_02v2w_esc_Horizon round 1 model vFINAL_1_Project Makani Model 04-11-07 v6_UPC G&amp;A (5-3-07) 2 2" xfId="3084"/>
    <cellStyle name="__ [0]_form_EWC 43.5MW8oMtresc 3_25_02v2w_esc_Horizon round 1 model vFINAL_1_Project Makani Model 04-11-07 v6_UPC G&amp;A (5-3-07) 3" xfId="3085"/>
    <cellStyle name="__ [0]_form_EWC 43.5MW8oMtresc 3_25_02v2w_esc_Horizon round 1 model vFINAL_1_Project Makani Model 04-11-07 v6_UPC G&amp;A (5-3-07) 3 2" xfId="3086"/>
    <cellStyle name="__ [0]_form_EWC 43.5MW8oMtresc 3_25_02v2w_esc_Horizon round 1 model vFINAL_1_Project Makani Model 04-11-07 v6_UPC G&amp;A (5-3-07) 4" xfId="3087"/>
    <cellStyle name="__ [0]_form_EWC 43.5MW8oMtresc 3_25_02v2w_esc_Pre-Tax GAAP" xfId="3088"/>
    <cellStyle name="__ [0]_form_EWC 43.5MW8oMtresc 3_25_02v2w_esc_Pre-Tax GAAP 2" xfId="3089"/>
    <cellStyle name="__ [0]_form_EWC 43.5MW8oMtresc 3_25_02v2w_esc_Pre-Tax GAAP 2 2" xfId="3090"/>
    <cellStyle name="__ [0]_form_EWC 43.5MW8oMtresc 3_25_02v2w_esc_Pre-Tax GAAP 3" xfId="3091"/>
    <cellStyle name="__ [0]_form_EWC 43.5MW8oMtresc 3_25_02v2w_esc_WPP - Ormat 6-5-2007  v19i with internal accounting v3 eq method FINAL" xfId="3092"/>
    <cellStyle name="__ [0]_form_EWC 43.5MW8oMtresc 3_25_02v2w_esc_WPP - Ormat 6-5-2007  v19i with internal accounting v3 eq method FINAL 2" xfId="3093"/>
    <cellStyle name="__ [0]_form_EWC 43.5MW8oMtresc 3_25_02v2w_esc_WPP - Ormat 6-5-2007  v19i with internal accounting v3 eq method FINAL 2 2" xfId="3094"/>
    <cellStyle name="__ [0]_form_EWC 43.5MW8oMtresc 3_25_02v2w_esc_WPP - Ormat 6-5-2007  v19i with internal accounting v3 eq method FINAL 3" xfId="3095"/>
    <cellStyle name="__ [0]_form_Horizon round 1 model vFINAL" xfId="3096"/>
    <cellStyle name="__ [0]_form_Horizon round 1 model vFINAL 2" xfId="3097"/>
    <cellStyle name="__ [0]_form_Horizon round 1 model vFINAL 2 2" xfId="3098"/>
    <cellStyle name="__ [0]_form_Horizon round 1 model vFINAL 3" xfId="3099"/>
    <cellStyle name="__ [0]_form_Horizon round 1 model vFINAL 3 2" xfId="3100"/>
    <cellStyle name="__ [0]_form_Horizon round 1 model vFINAL 4" xfId="3101"/>
    <cellStyle name="__ [0]_form_Horizon round 1 model vFINAL_1" xfId="3102"/>
    <cellStyle name="__ [0]_form_Horizon round 1 model vFINAL_1 2" xfId="3103"/>
    <cellStyle name="__ [0]_form_Horizon round 1 model vFINAL_1 2 2" xfId="3104"/>
    <cellStyle name="__ [0]_form_Horizon round 1 model vFINAL_1 3" xfId="3105"/>
    <cellStyle name="__ [0]_form_Horizon round 1 model vFINAL_1 3 2" xfId="3106"/>
    <cellStyle name="__ [0]_form_Horizon round 1 model vFINAL_1 4" xfId="3107"/>
    <cellStyle name="__ [0]_form_Horizon round 1 model vFINAL_1_Project Farwest III Model 03-20-07 v135" xfId="3108"/>
    <cellStyle name="__ [0]_form_Horizon round 1 model vFINAL_1_Project Farwest III Model 03-20-07 v135 2" xfId="3109"/>
    <cellStyle name="__ [0]_form_Horizon round 1 model vFINAL_1_Project Farwest III Model 03-20-07 v135 2 2" xfId="3110"/>
    <cellStyle name="__ [0]_form_Horizon round 1 model vFINAL_1_Project Farwest III Model 03-20-07 v135 3" xfId="3111"/>
    <cellStyle name="__ [0]_form_Horizon round 1 model vFINAL_1_Project Farwest III Model 03-20-07 v135 3 2" xfId="3112"/>
    <cellStyle name="__ [0]_form_Horizon round 1 model vFINAL_1_Project Farwest III Model 03-20-07 v135 4" xfId="3113"/>
    <cellStyle name="__ [0]_form_Horizon round 1 model vFINAL_1_Project Farwest III Model 03-20-07 v135_UPC G&amp;A (5-3-07)" xfId="3114"/>
    <cellStyle name="__ [0]_form_Horizon round 1 model vFINAL_1_Project Farwest III Model 03-20-07 v135_UPC G&amp;A (5-3-07) 2" xfId="3115"/>
    <cellStyle name="__ [0]_form_Horizon round 1 model vFINAL_1_Project Farwest III Model 03-20-07 v135_UPC G&amp;A (5-3-07) 2 2" xfId="3116"/>
    <cellStyle name="__ [0]_form_Horizon round 1 model vFINAL_1_Project Farwest III Model 03-20-07 v135_UPC G&amp;A (5-3-07) 3" xfId="3117"/>
    <cellStyle name="__ [0]_form_Horizon round 1 model vFINAL_1_Project Farwest III Model 03-20-07 v135_UPC G&amp;A (5-3-07) 3 2" xfId="3118"/>
    <cellStyle name="__ [0]_form_Horizon round 1 model vFINAL_1_Project Farwest III Model 03-20-07 v135_UPC G&amp;A (5-3-07) 4" xfId="3119"/>
    <cellStyle name="__ [0]_form_Horizon round 1 model vFINAL_1_Project Makani Model 04-11-07 v6" xfId="3120"/>
    <cellStyle name="__ [0]_form_Horizon round 1 model vFINAL_1_Project Makani Model 04-11-07 v6 2" xfId="3121"/>
    <cellStyle name="__ [0]_form_Horizon round 1 model vFINAL_1_Project Makani Model 04-11-07 v6 2 2" xfId="3122"/>
    <cellStyle name="__ [0]_form_Horizon round 1 model vFINAL_1_Project Makani Model 04-11-07 v6 3" xfId="3123"/>
    <cellStyle name="__ [0]_form_Horizon round 1 model vFINAL_1_Project Makani Model 04-11-07 v6 3 2" xfId="3124"/>
    <cellStyle name="__ [0]_form_Horizon round 1 model vFINAL_1_Project Makani Model 04-11-07 v6 4" xfId="3125"/>
    <cellStyle name="__ [0]_form_Horizon round 1 model vFINAL_1_Project Makani Model 04-11-07 v6_UPC G&amp;A (5-3-07)" xfId="3126"/>
    <cellStyle name="__ [0]_form_Horizon round 1 model vFINAL_1_Project Makani Model 04-11-07 v6_UPC G&amp;A (5-3-07) 2" xfId="3127"/>
    <cellStyle name="__ [0]_form_Horizon round 1 model vFINAL_1_Project Makani Model 04-11-07 v6_UPC G&amp;A (5-3-07) 2 2" xfId="3128"/>
    <cellStyle name="__ [0]_form_Horizon round 1 model vFINAL_1_Project Makani Model 04-11-07 v6_UPC G&amp;A (5-3-07) 3" xfId="3129"/>
    <cellStyle name="__ [0]_form_Horizon round 1 model vFINAL_1_Project Makani Model 04-11-07 v6_UPC G&amp;A (5-3-07) 3 2" xfId="3130"/>
    <cellStyle name="__ [0]_form_Horizon round 1 model vFINAL_1_Project Makani Model 04-11-07 v6_UPC G&amp;A (5-3-07) 4" xfId="3131"/>
    <cellStyle name="__ [0]_form_Pre-Tax GAAP" xfId="3132"/>
    <cellStyle name="__ [0]_form_Pre-Tax GAAP 2" xfId="3133"/>
    <cellStyle name="__ [0]_form_Pre-Tax GAAP 2 2" xfId="3134"/>
    <cellStyle name="__ [0]_form_Pre-Tax GAAP 3" xfId="3135"/>
    <cellStyle name="__ [0]_form_Wind farm - operation CF" xfId="3136"/>
    <cellStyle name="__ [0]_form_Wind farm - operation CF 2" xfId="3137"/>
    <cellStyle name="__ [0]_form_Wind farm - operation CF 2 2" xfId="3138"/>
    <cellStyle name="__ [0]_form_Wind farm - operation CF 2 2 2" xfId="3139"/>
    <cellStyle name="__ [0]_form_Wind farm - operation CF 2 3" xfId="3140"/>
    <cellStyle name="__ [0]_form_Wind farm - operation CF 2 3 2" xfId="3141"/>
    <cellStyle name="__ [0]_form_Wind farm - operation CF 2 4" xfId="3142"/>
    <cellStyle name="__ [0]_form_Wind farm - operation CF 2 4 2" xfId="3143"/>
    <cellStyle name="__ [0]_form_Wind farm - operation CF 2 5" xfId="3144"/>
    <cellStyle name="__ [0]_form_Wind farm - operation CF 2 5 2" xfId="3145"/>
    <cellStyle name="__ [0]_form_Wind farm - operation CF 2 6" xfId="3146"/>
    <cellStyle name="__ [0]_form_Wind farm - operation CF 3" xfId="3147"/>
    <cellStyle name="__ [0]_form_Wind farm - operation CF 3 2" xfId="3148"/>
    <cellStyle name="__ [0]_form_Wind farm - operation CF 3 2 2" xfId="3149"/>
    <cellStyle name="__ [0]_form_Wind farm - operation CF 3 3" xfId="3150"/>
    <cellStyle name="__ [0]_form_Wind farm - operation CF 3 3 2" xfId="3151"/>
    <cellStyle name="__ [0]_form_Wind farm - operation CF 3 4" xfId="3152"/>
    <cellStyle name="__ [0]_form_Wind farm - operation CF 3 4 2" xfId="3153"/>
    <cellStyle name="__ [0]_form_Wind farm - operation CF 3 5" xfId="3154"/>
    <cellStyle name="__ [0]_form_Wind farm - operation CF 3 5 2" xfId="3155"/>
    <cellStyle name="__ [0]_form_Wind farm - operation CF 3 6" xfId="3156"/>
    <cellStyle name="__ [0]_form_Wind farm - operation CF 4" xfId="3157"/>
    <cellStyle name="__ [0]_form_Wind farm - operation CF_CHECK - White Creek Final Closing Model_2007 11 16 vequity method FINAL" xfId="3158"/>
    <cellStyle name="__ [0]_form_Wind farm - operation CF_CHECK - White Creek Final Closing Model_2007 11 16 vequity method FINAL 2" xfId="3159"/>
    <cellStyle name="__ [0]_form_Wind farm - operation CF_CHECK - White Creek Final Closing Model_2007 11 16 vequity method FINAL 2 2" xfId="3160"/>
    <cellStyle name="__ [0]_form_Wind farm - operation CF_CHECK - White Creek Final Closing Model_2007 11 16 vequity method FINAL 3" xfId="3161"/>
    <cellStyle name="__ [0]_form_Wind farm - operation CF_Horizon round 1 model vFINAL" xfId="3162"/>
    <cellStyle name="__ [0]_form_Wind farm - operation CF_Horizon round 1 model vFINAL 2" xfId="3163"/>
    <cellStyle name="__ [0]_form_Wind farm - operation CF_Horizon round 1 model vFINAL 2 2" xfId="3164"/>
    <cellStyle name="__ [0]_form_Wind farm - operation CF_Horizon round 1 model vFINAL 3" xfId="3165"/>
    <cellStyle name="__ [0]_form_Wind farm - operation CF_Horizon round 1 model vFINAL 3 2" xfId="3166"/>
    <cellStyle name="__ [0]_form_Wind farm - operation CF_Horizon round 1 model vFINAL 4" xfId="3167"/>
    <cellStyle name="__ [0]_form_Wind farm - operation CF_Horizon round 1 model vFINAL_1" xfId="3168"/>
    <cellStyle name="__ [0]_form_Wind farm - operation CF_Horizon round 1 model vFINAL_1 2" xfId="3169"/>
    <cellStyle name="__ [0]_form_Wind farm - operation CF_Horizon round 1 model vFINAL_1 2 2" xfId="3170"/>
    <cellStyle name="__ [0]_form_Wind farm - operation CF_Horizon round 1 model vFINAL_1 3" xfId="3171"/>
    <cellStyle name="__ [0]_form_Wind farm - operation CF_Horizon round 1 model vFINAL_1 3 2" xfId="3172"/>
    <cellStyle name="__ [0]_form_Wind farm - operation CF_Horizon round 1 model vFINAL_1 4" xfId="3173"/>
    <cellStyle name="__ [0]_form_Wind farm - operation CF_Horizon round 1 model vFINAL_1_Project Farwest III Model 03-20-07 v135" xfId="3174"/>
    <cellStyle name="__ [0]_form_Wind farm - operation CF_Horizon round 1 model vFINAL_1_Project Farwest III Model 03-20-07 v135 2" xfId="3175"/>
    <cellStyle name="__ [0]_form_Wind farm - operation CF_Horizon round 1 model vFINAL_1_Project Farwest III Model 03-20-07 v135 2 2" xfId="3176"/>
    <cellStyle name="__ [0]_form_Wind farm - operation CF_Horizon round 1 model vFINAL_1_Project Farwest III Model 03-20-07 v135 3" xfId="3177"/>
    <cellStyle name="__ [0]_form_Wind farm - operation CF_Horizon round 1 model vFINAL_1_Project Farwest III Model 03-20-07 v135 3 2" xfId="3178"/>
    <cellStyle name="__ [0]_form_Wind farm - operation CF_Horizon round 1 model vFINAL_1_Project Farwest III Model 03-20-07 v135 4" xfId="3179"/>
    <cellStyle name="__ [0]_form_Wind farm - operation CF_Horizon round 1 model vFINAL_1_Project Farwest III Model 03-20-07 v135_UPC G&amp;A (5-3-07)" xfId="3180"/>
    <cellStyle name="__ [0]_form_Wind farm - operation CF_Horizon round 1 model vFINAL_1_Project Farwest III Model 03-20-07 v135_UPC G&amp;A (5-3-07) 2" xfId="3181"/>
    <cellStyle name="__ [0]_form_Wind farm - operation CF_Horizon round 1 model vFINAL_1_Project Farwest III Model 03-20-07 v135_UPC G&amp;A (5-3-07) 2 2" xfId="3182"/>
    <cellStyle name="__ [0]_form_Wind farm - operation CF_Horizon round 1 model vFINAL_1_Project Farwest III Model 03-20-07 v135_UPC G&amp;A (5-3-07) 3" xfId="3183"/>
    <cellStyle name="__ [0]_form_Wind farm - operation CF_Horizon round 1 model vFINAL_1_Project Farwest III Model 03-20-07 v135_UPC G&amp;A (5-3-07) 3 2" xfId="3184"/>
    <cellStyle name="__ [0]_form_Wind farm - operation CF_Horizon round 1 model vFINAL_1_Project Farwest III Model 03-20-07 v135_UPC G&amp;A (5-3-07) 4" xfId="3185"/>
    <cellStyle name="__ [0]_form_Wind farm - operation CF_Horizon round 1 model vFINAL_1_Project Makani Model 04-11-07 v6" xfId="3186"/>
    <cellStyle name="__ [0]_form_Wind farm - operation CF_Horizon round 1 model vFINAL_1_Project Makani Model 04-11-07 v6 2" xfId="3187"/>
    <cellStyle name="__ [0]_form_Wind farm - operation CF_Horizon round 1 model vFINAL_1_Project Makani Model 04-11-07 v6 2 2" xfId="3188"/>
    <cellStyle name="__ [0]_form_Wind farm - operation CF_Horizon round 1 model vFINAL_1_Project Makani Model 04-11-07 v6 3" xfId="3189"/>
    <cellStyle name="__ [0]_form_Wind farm - operation CF_Horizon round 1 model vFINAL_1_Project Makani Model 04-11-07 v6 3 2" xfId="3190"/>
    <cellStyle name="__ [0]_form_Wind farm - operation CF_Horizon round 1 model vFINAL_1_Project Makani Model 04-11-07 v6 4" xfId="3191"/>
    <cellStyle name="__ [0]_form_Wind farm - operation CF_Horizon round 1 model vFINAL_1_Project Makani Model 04-11-07 v6_UPC G&amp;A (5-3-07)" xfId="3192"/>
    <cellStyle name="__ [0]_form_Wind farm - operation CF_Horizon round 1 model vFINAL_1_Project Makani Model 04-11-07 v6_UPC G&amp;A (5-3-07) 2" xfId="3193"/>
    <cellStyle name="__ [0]_form_Wind farm - operation CF_Horizon round 1 model vFINAL_1_Project Makani Model 04-11-07 v6_UPC G&amp;A (5-3-07) 2 2" xfId="3194"/>
    <cellStyle name="__ [0]_form_Wind farm - operation CF_Horizon round 1 model vFINAL_1_Project Makani Model 04-11-07 v6_UPC G&amp;A (5-3-07) 3" xfId="3195"/>
    <cellStyle name="__ [0]_form_Wind farm - operation CF_Horizon round 1 model vFINAL_1_Project Makani Model 04-11-07 v6_UPC G&amp;A (5-3-07) 3 2" xfId="3196"/>
    <cellStyle name="__ [0]_form_Wind farm - operation CF_Horizon round 1 model vFINAL_1_Project Makani Model 04-11-07 v6_UPC G&amp;A (5-3-07) 4" xfId="3197"/>
    <cellStyle name="__ [0]_form_Wind farm - operation CF_Pre-Tax GAAP" xfId="3198"/>
    <cellStyle name="__ [0]_form_Wind farm - operation CF_Pre-Tax GAAP 2" xfId="3199"/>
    <cellStyle name="__ [0]_form_Wind farm - operation CF_Pre-Tax GAAP 2 2" xfId="3200"/>
    <cellStyle name="__ [0]_form_Wind farm - operation CF_Pre-Tax GAAP 3" xfId="3201"/>
    <cellStyle name="__ [0]_form_Wind farm - operation CF_WPP - Ormat 6-5-2007  v19i with internal accounting v3 eq method FINAL" xfId="3202"/>
    <cellStyle name="__ [0]_form_Wind farm - operation CF_WPP - Ormat 6-5-2007  v19i with internal accounting v3 eq method FINAL 2" xfId="3203"/>
    <cellStyle name="__ [0]_form_Wind farm - operation CF_WPP - Ormat 6-5-2007  v19i with internal accounting v3 eq method FINAL 2 2" xfId="3204"/>
    <cellStyle name="__ [0]_form_Wind farm - operation CF_WPP - Ormat 6-5-2007  v19i with internal accounting v3 eq method FINAL 3" xfId="3205"/>
    <cellStyle name="__ [0]_form_WPP - Ormat 6-5-2007  v19i with internal accounting v3 eq method FINAL" xfId="3206"/>
    <cellStyle name="__ [0]_form_WPP - Ormat 6-5-2007  v19i with internal accounting v3 eq method FINAL 2" xfId="3207"/>
    <cellStyle name="__ [0]_form_WPP - Ormat 6-5-2007  v19i with internal accounting v3 eq method FINAL 2 2" xfId="3208"/>
    <cellStyle name="__ [0]_form_WPP - Ormat 6-5-2007  v19i with internal accounting v3 eq method FINAL 3" xfId="3209"/>
    <cellStyle name="__ [0]_laroux" xfId="3210"/>
    <cellStyle name="__ [0]_laroux 2" xfId="3211"/>
    <cellStyle name="__ [0]_laroux 2 2" xfId="3212"/>
    <cellStyle name="__ [0]_laroux 2 2 2" xfId="3213"/>
    <cellStyle name="__ [0]_laroux 2 3" xfId="3214"/>
    <cellStyle name="__ [0]_laroux 2 3 2" xfId="3215"/>
    <cellStyle name="__ [0]_laroux 2 4" xfId="3216"/>
    <cellStyle name="__ [0]_laroux 2 4 2" xfId="3217"/>
    <cellStyle name="__ [0]_laroux 2 5" xfId="3218"/>
    <cellStyle name="__ [0]_laroux 2 5 2" xfId="3219"/>
    <cellStyle name="__ [0]_laroux 2 6" xfId="3220"/>
    <cellStyle name="__ [0]_laroux 3" xfId="3221"/>
    <cellStyle name="__ [0]_laroux 3 2" xfId="3222"/>
    <cellStyle name="__ [0]_laroux 3 2 2" xfId="3223"/>
    <cellStyle name="__ [0]_laroux 3 3" xfId="3224"/>
    <cellStyle name="__ [0]_laroux 3 3 2" xfId="3225"/>
    <cellStyle name="__ [0]_laroux 3 4" xfId="3226"/>
    <cellStyle name="__ [0]_laroux 3 4 2" xfId="3227"/>
    <cellStyle name="__ [0]_laroux 3 5" xfId="3228"/>
    <cellStyle name="__ [0]_laroux 3 5 2" xfId="3229"/>
    <cellStyle name="__ [0]_laroux 3 6" xfId="3230"/>
    <cellStyle name="__ [0]_laroux 4" xfId="3231"/>
    <cellStyle name="__ [0]_laroux_1" xfId="3232"/>
    <cellStyle name="__ [0]_laroux_1_ClearSky_AEP_Min_04.04.02_Bank" xfId="3233"/>
    <cellStyle name="__ [0]_laroux_1_Clearsky_internal_050301" xfId="3234"/>
    <cellStyle name="__ [0]_laroux_1_Clearsky_internal_050301_1" xfId="3235"/>
    <cellStyle name="__ [0]_laroux_1_Clearsky_internal_070201" xfId="3236"/>
    <cellStyle name="__ [0]_laroux_1_Clearsky_internal_070201.xls Chart 2" xfId="3237"/>
    <cellStyle name="__ [0]_laroux_1_Clearsky_internal_070201_1" xfId="3238"/>
    <cellStyle name="__ [0]_laroux_1_Clearsky_Outside_070201.xls Chart 2" xfId="3239"/>
    <cellStyle name="__ [0]_laroux_1_EWC 43.5MW8oMtresc 3_25_021" xfId="3240"/>
    <cellStyle name="__ [0]_laroux_1_EWC 43.5MW8oMtresc 3_25_02v2" xfId="3241"/>
    <cellStyle name="__ [0]_laroux_1_EWC 43.5MW8oMtresc 3_25_02v2w_esc" xfId="3242"/>
    <cellStyle name="__ [0]_laroux_1_Wind farm - operation CF" xfId="3243"/>
    <cellStyle name="__ [0]_laroux_2" xfId="3244"/>
    <cellStyle name="__ [0]_laroux_2 2" xfId="3245"/>
    <cellStyle name="__ [0]_laroux_2 2 2" xfId="3246"/>
    <cellStyle name="__ [0]_laroux_2 2 2 2" xfId="3247"/>
    <cellStyle name="__ [0]_laroux_2 2 3" xfId="3248"/>
    <cellStyle name="__ [0]_laroux_2 2 3 2" xfId="3249"/>
    <cellStyle name="__ [0]_laroux_2 2 4" xfId="3250"/>
    <cellStyle name="__ [0]_laroux_2 2 4 2" xfId="3251"/>
    <cellStyle name="__ [0]_laroux_2 2 5" xfId="3252"/>
    <cellStyle name="__ [0]_laroux_2 2 5 2" xfId="3253"/>
    <cellStyle name="__ [0]_laroux_2 2 6" xfId="3254"/>
    <cellStyle name="__ [0]_laroux_2 3" xfId="3255"/>
    <cellStyle name="__ [0]_laroux_2 3 2" xfId="3256"/>
    <cellStyle name="__ [0]_laroux_2 3 2 2" xfId="3257"/>
    <cellStyle name="__ [0]_laroux_2 3 3" xfId="3258"/>
    <cellStyle name="__ [0]_laroux_2 3 3 2" xfId="3259"/>
    <cellStyle name="__ [0]_laroux_2 3 4" xfId="3260"/>
    <cellStyle name="__ [0]_laroux_2 3 4 2" xfId="3261"/>
    <cellStyle name="__ [0]_laroux_2 3 5" xfId="3262"/>
    <cellStyle name="__ [0]_laroux_2 3 5 2" xfId="3263"/>
    <cellStyle name="__ [0]_laroux_2 3 6" xfId="3264"/>
    <cellStyle name="__ [0]_laroux_2 4" xfId="3265"/>
    <cellStyle name="__ [0]_laroux_2_Book5" xfId="3266"/>
    <cellStyle name="__ [0]_laroux_2_CHECK - White Creek Final Closing Model_2007 11 16 vequity method FINAL" xfId="3267"/>
    <cellStyle name="__ [0]_laroux_2_CHECK - White Creek Final Closing Model_2007 11 16 vequity method FINAL 2" xfId="3268"/>
    <cellStyle name="__ [0]_laroux_2_CHECK - White Creek Final Closing Model_2007 11 16 vequity method FINAL 2 2" xfId="3269"/>
    <cellStyle name="__ [0]_laroux_2_CHECK - White Creek Final Closing Model_2007 11 16 vequity method FINAL 3" xfId="3270"/>
    <cellStyle name="__ [0]_laroux_2_Horizon round 1 model vFINAL" xfId="3271"/>
    <cellStyle name="__ [0]_laroux_2_Horizon round 1 model vFINAL 2" xfId="3272"/>
    <cellStyle name="__ [0]_laroux_2_Horizon round 1 model vFINAL 2 2" xfId="3273"/>
    <cellStyle name="__ [0]_laroux_2_Horizon round 1 model vFINAL 3" xfId="3274"/>
    <cellStyle name="__ [0]_laroux_2_Horizon round 1 model vFINAL 3 2" xfId="3275"/>
    <cellStyle name="__ [0]_laroux_2_Horizon round 1 model vFINAL 4" xfId="3276"/>
    <cellStyle name="__ [0]_laroux_2_Horizon round 1 model vFINAL_1" xfId="3277"/>
    <cellStyle name="__ [0]_laroux_2_Horizon round 1 model vFINAL_1 2" xfId="3278"/>
    <cellStyle name="__ [0]_laroux_2_Horizon round 1 model vFINAL_1 2 2" xfId="3279"/>
    <cellStyle name="__ [0]_laroux_2_Horizon round 1 model vFINAL_1 3" xfId="3280"/>
    <cellStyle name="__ [0]_laroux_2_Horizon round 1 model vFINAL_1 3 2" xfId="3281"/>
    <cellStyle name="__ [0]_laroux_2_Horizon round 1 model vFINAL_1 4" xfId="3282"/>
    <cellStyle name="__ [0]_laroux_2_Horizon round 1 model vFINAL_1_Project Farwest III Model 03-20-07 v135" xfId="3283"/>
    <cellStyle name="__ [0]_laroux_2_Horizon round 1 model vFINAL_1_Project Farwest III Model 03-20-07 v135 2" xfId="3284"/>
    <cellStyle name="__ [0]_laroux_2_Horizon round 1 model vFINAL_1_Project Farwest III Model 03-20-07 v135 2 2" xfId="3285"/>
    <cellStyle name="__ [0]_laroux_2_Horizon round 1 model vFINAL_1_Project Farwest III Model 03-20-07 v135 3" xfId="3286"/>
    <cellStyle name="__ [0]_laroux_2_Horizon round 1 model vFINAL_1_Project Farwest III Model 03-20-07 v135 3 2" xfId="3287"/>
    <cellStyle name="__ [0]_laroux_2_Horizon round 1 model vFINAL_1_Project Farwest III Model 03-20-07 v135 4" xfId="3288"/>
    <cellStyle name="__ [0]_laroux_2_Horizon round 1 model vFINAL_1_Project Farwest III Model 03-20-07 v135_UPC G&amp;A (5-3-07)" xfId="3289"/>
    <cellStyle name="__ [0]_laroux_2_Horizon round 1 model vFINAL_1_Project Farwest III Model 03-20-07 v135_UPC G&amp;A (5-3-07) 2" xfId="3290"/>
    <cellStyle name="__ [0]_laroux_2_Horizon round 1 model vFINAL_1_Project Farwest III Model 03-20-07 v135_UPC G&amp;A (5-3-07) 2 2" xfId="3291"/>
    <cellStyle name="__ [0]_laroux_2_Horizon round 1 model vFINAL_1_Project Farwest III Model 03-20-07 v135_UPC G&amp;A (5-3-07) 3" xfId="3292"/>
    <cellStyle name="__ [0]_laroux_2_Horizon round 1 model vFINAL_1_Project Farwest III Model 03-20-07 v135_UPC G&amp;A (5-3-07) 3 2" xfId="3293"/>
    <cellStyle name="__ [0]_laroux_2_Horizon round 1 model vFINAL_1_Project Farwest III Model 03-20-07 v135_UPC G&amp;A (5-3-07) 4" xfId="3294"/>
    <cellStyle name="__ [0]_laroux_2_Horizon round 1 model vFINAL_1_Project Makani Model 04-11-07 v6" xfId="3295"/>
    <cellStyle name="__ [0]_laroux_2_Horizon round 1 model vFINAL_1_Project Makani Model 04-11-07 v6 2" xfId="3296"/>
    <cellStyle name="__ [0]_laroux_2_Horizon round 1 model vFINAL_1_Project Makani Model 04-11-07 v6 2 2" xfId="3297"/>
    <cellStyle name="__ [0]_laroux_2_Horizon round 1 model vFINAL_1_Project Makani Model 04-11-07 v6 3" xfId="3298"/>
    <cellStyle name="__ [0]_laroux_2_Horizon round 1 model vFINAL_1_Project Makani Model 04-11-07 v6 3 2" xfId="3299"/>
    <cellStyle name="__ [0]_laroux_2_Horizon round 1 model vFINAL_1_Project Makani Model 04-11-07 v6 4" xfId="3300"/>
    <cellStyle name="__ [0]_laroux_2_Horizon round 1 model vFINAL_1_Project Makani Model 04-11-07 v6_UPC G&amp;A (5-3-07)" xfId="3301"/>
    <cellStyle name="__ [0]_laroux_2_Horizon round 1 model vFINAL_1_Project Makani Model 04-11-07 v6_UPC G&amp;A (5-3-07) 2" xfId="3302"/>
    <cellStyle name="__ [0]_laroux_2_Horizon round 1 model vFINAL_1_Project Makani Model 04-11-07 v6_UPC G&amp;A (5-3-07) 2 2" xfId="3303"/>
    <cellStyle name="__ [0]_laroux_2_Horizon round 1 model vFINAL_1_Project Makani Model 04-11-07 v6_UPC G&amp;A (5-3-07) 3" xfId="3304"/>
    <cellStyle name="__ [0]_laroux_2_Horizon round 1 model vFINAL_1_Project Makani Model 04-11-07 v6_UPC G&amp;A (5-3-07) 3 2" xfId="3305"/>
    <cellStyle name="__ [0]_laroux_2_Horizon round 1 model vFINAL_1_Project Makani Model 04-11-07 v6_UPC G&amp;A (5-3-07) 4" xfId="3306"/>
    <cellStyle name="__ [0]_laroux_2_Pre-Tax GAAP" xfId="3307"/>
    <cellStyle name="__ [0]_laroux_2_Pre-Tax GAAP 2" xfId="3308"/>
    <cellStyle name="__ [0]_laroux_2_Pre-Tax GAAP 2 2" xfId="3309"/>
    <cellStyle name="__ [0]_laroux_2_Pre-Tax GAAP 3" xfId="3310"/>
    <cellStyle name="__ [0]_laroux_2_Pro Forma - Ravenswood - 2.28.08 - tax change" xfId="3311"/>
    <cellStyle name="__ [0]_laroux_2_WPP - Ormat 6-5-2007  v19i with internal accounting v3 eq method FINAL" xfId="3312"/>
    <cellStyle name="__ [0]_laroux_2_WPP - Ormat 6-5-2007  v19i with internal accounting v3 eq method FINAL 2" xfId="3313"/>
    <cellStyle name="__ [0]_laroux_2_WPP - Ormat 6-5-2007  v19i with internal accounting v3 eq method FINAL 2 2" xfId="3314"/>
    <cellStyle name="__ [0]_laroux_2_WPP - Ormat 6-5-2007  v19i with internal accounting v3 eq method FINAL 3" xfId="3315"/>
    <cellStyle name="__ [0]_laroux_CHECK - White Creek Final Closing Model_2007 11 16 vequity method FINAL" xfId="3316"/>
    <cellStyle name="__ [0]_laroux_CHECK - White Creek Final Closing Model_2007 11 16 vequity method FINAL 2" xfId="3317"/>
    <cellStyle name="__ [0]_laroux_CHECK - White Creek Final Closing Model_2007 11 16 vequity method FINAL 2 2" xfId="3318"/>
    <cellStyle name="__ [0]_laroux_CHECK - White Creek Final Closing Model_2007 11 16 vequity method FINAL 3" xfId="3319"/>
    <cellStyle name="__ [0]_laroux_ClearSky_AEP_Min_04.04.02_Bank" xfId="3320"/>
    <cellStyle name="__ [0]_laroux_ClearSky_AEP_Min_04.04.02_Bank 2" xfId="3321"/>
    <cellStyle name="__ [0]_laroux_ClearSky_AEP_Min_04.04.02_Bank 2 2" xfId="3322"/>
    <cellStyle name="__ [0]_laroux_ClearSky_AEP_Min_04.04.02_Bank 3" xfId="3323"/>
    <cellStyle name="__ [0]_laroux_ClearSky_AEP_Min_04.04.02_Bank 3 2" xfId="3324"/>
    <cellStyle name="__ [0]_laroux_ClearSky_AEP_Min_04.04.02_Bank 4" xfId="3325"/>
    <cellStyle name="__ [0]_laroux_ClearSky_AEP_Min_04.04.02_Bank 4 2" xfId="3326"/>
    <cellStyle name="__ [0]_laroux_ClearSky_AEP_Min_04.04.02_Bank 5" xfId="3327"/>
    <cellStyle name="__ [0]_laroux_ClearSky_AEP_Min_04.04.02_Bank 5 2" xfId="3328"/>
    <cellStyle name="__ [0]_laroux_ClearSky_AEP_Min_04.04.02_Bank 6" xfId="3329"/>
    <cellStyle name="__ [0]_laroux_Clearsky_internal_050301" xfId="3330"/>
    <cellStyle name="__ [0]_laroux_Clearsky_internal_050301 2" xfId="3331"/>
    <cellStyle name="__ [0]_laroux_Clearsky_internal_050301 2 2" xfId="3332"/>
    <cellStyle name="__ [0]_laroux_Clearsky_internal_050301 3" xfId="3333"/>
    <cellStyle name="__ [0]_laroux_Clearsky_internal_050301 3 2" xfId="3334"/>
    <cellStyle name="__ [0]_laroux_Clearsky_internal_050301 4" xfId="3335"/>
    <cellStyle name="__ [0]_laroux_Clearsky_internal_050301 4 2" xfId="3336"/>
    <cellStyle name="__ [0]_laroux_Clearsky_internal_050301 5" xfId="3337"/>
    <cellStyle name="__ [0]_laroux_Clearsky_internal_050301 5 2" xfId="3338"/>
    <cellStyle name="__ [0]_laroux_Clearsky_internal_050301 6" xfId="3339"/>
    <cellStyle name="__ [0]_laroux_Clearsky_internal_070201" xfId="3340"/>
    <cellStyle name="__ [0]_laroux_Clearsky_internal_070201 2" xfId="3341"/>
    <cellStyle name="__ [0]_laroux_Clearsky_internal_070201 2 2" xfId="3342"/>
    <cellStyle name="__ [0]_laroux_Clearsky_internal_070201 3" xfId="3343"/>
    <cellStyle name="__ [0]_laroux_Clearsky_internal_070201 3 2" xfId="3344"/>
    <cellStyle name="__ [0]_laroux_Clearsky_internal_070201 4" xfId="3345"/>
    <cellStyle name="__ [0]_laroux_Clearsky_internal_070201 4 2" xfId="3346"/>
    <cellStyle name="__ [0]_laroux_Clearsky_internal_070201 5" xfId="3347"/>
    <cellStyle name="__ [0]_laroux_Clearsky_internal_070201 5 2" xfId="3348"/>
    <cellStyle name="__ [0]_laroux_Clearsky_internal_070201 6" xfId="3349"/>
    <cellStyle name="__ [0]_laroux_Clearsky_internal_070201.xls Chart 2" xfId="3350"/>
    <cellStyle name="__ [0]_laroux_Clearsky_internal_070201.xls Chart 2 2" xfId="3351"/>
    <cellStyle name="__ [0]_laroux_Clearsky_internal_070201.xls Chart 2 2 2" xfId="3352"/>
    <cellStyle name="__ [0]_laroux_Clearsky_internal_070201.xls Chart 2 3" xfId="3353"/>
    <cellStyle name="__ [0]_laroux_Clearsky_internal_070201.xls Chart 2 3 2" xfId="3354"/>
    <cellStyle name="__ [0]_laroux_Clearsky_internal_070201.xls Chart 2 4" xfId="3355"/>
    <cellStyle name="__ [0]_laroux_Clearsky_internal_070201.xls Chart 2 4 2" xfId="3356"/>
    <cellStyle name="__ [0]_laroux_Clearsky_internal_070201.xls Chart 2 5" xfId="3357"/>
    <cellStyle name="__ [0]_laroux_Clearsky_internal_070201.xls Chart 2 5 2" xfId="3358"/>
    <cellStyle name="__ [0]_laroux_Clearsky_internal_070201.xls Chart 2 6" xfId="3359"/>
    <cellStyle name="__ [0]_laroux_Clearsky_internal_070201_1" xfId="3360"/>
    <cellStyle name="__ [0]_laroux_Clearsky_internal_070201_1 2" xfId="3361"/>
    <cellStyle name="__ [0]_laroux_Clearsky_internal_070201_1 2 2" xfId="3362"/>
    <cellStyle name="__ [0]_laroux_Clearsky_internal_070201_1 3" xfId="3363"/>
    <cellStyle name="__ [0]_laroux_Clearsky_internal_070201_1 3 2" xfId="3364"/>
    <cellStyle name="__ [0]_laroux_Clearsky_internal_070201_1 4" xfId="3365"/>
    <cellStyle name="__ [0]_laroux_Clearsky_internal_070201_1 4 2" xfId="3366"/>
    <cellStyle name="__ [0]_laroux_Clearsky_internal_070201_1 5" xfId="3367"/>
    <cellStyle name="__ [0]_laroux_Clearsky_internal_070201_1 5 2" xfId="3368"/>
    <cellStyle name="__ [0]_laroux_Clearsky_internal_070201_1 6" xfId="3369"/>
    <cellStyle name="__ [0]_laroux_Clearsky_internal_070201_Clearsky_Outside_070201.xls Chart 2" xfId="3370"/>
    <cellStyle name="__ [0]_laroux_Clearsky_internal_070201_Clearsky_Outside_070201.xls Chart 2 2" xfId="3371"/>
    <cellStyle name="__ [0]_laroux_Clearsky_internal_070201_Clearsky_Outside_070201.xls Chart 2 2 2" xfId="3372"/>
    <cellStyle name="__ [0]_laroux_Clearsky_internal_070201_Clearsky_Outside_070201.xls Chart 2 3" xfId="3373"/>
    <cellStyle name="__ [0]_laroux_Clearsky_internal_070201_Clearsky_Outside_070201.xls Chart 2 3 2" xfId="3374"/>
    <cellStyle name="__ [0]_laroux_Clearsky_internal_070201_Clearsky_Outside_070201.xls Chart 2 4" xfId="3375"/>
    <cellStyle name="__ [0]_laroux_Clearsky_internal_070201_Clearsky_Outside_070201.xls Chart 2 4 2" xfId="3376"/>
    <cellStyle name="__ [0]_laroux_Clearsky_internal_070201_Clearsky_Outside_070201.xls Chart 2 5" xfId="3377"/>
    <cellStyle name="__ [0]_laroux_Clearsky_internal_070201_Clearsky_Outside_070201.xls Chart 2 5 2" xfId="3378"/>
    <cellStyle name="__ [0]_laroux_Clearsky_internal_070201_Clearsky_Outside_070201.xls Chart 2 6" xfId="3379"/>
    <cellStyle name="__ [0]_laroux_Clearsky_Outside_070201.xls Chart 2" xfId="3380"/>
    <cellStyle name="__ [0]_laroux_Clearsky_Outside_070201.xls Chart 2 2" xfId="3381"/>
    <cellStyle name="__ [0]_laroux_Clearsky_Outside_070201.xls Chart 2 2 2" xfId="3382"/>
    <cellStyle name="__ [0]_laroux_Clearsky_Outside_070201.xls Chart 2 3" xfId="3383"/>
    <cellStyle name="__ [0]_laroux_Clearsky_Outside_070201.xls Chart 2 3 2" xfId="3384"/>
    <cellStyle name="__ [0]_laroux_Clearsky_Outside_070201.xls Chart 2 4" xfId="3385"/>
    <cellStyle name="__ [0]_laroux_Clearsky_Outside_070201.xls Chart 2 4 2" xfId="3386"/>
    <cellStyle name="__ [0]_laroux_Clearsky_Outside_070201.xls Chart 2 5" xfId="3387"/>
    <cellStyle name="__ [0]_laroux_Clearsky_Outside_070201.xls Chart 2 5 2" xfId="3388"/>
    <cellStyle name="__ [0]_laroux_Clearsky_Outside_070201.xls Chart 2 6" xfId="3389"/>
    <cellStyle name="__ [0]_laroux_EWC 43.5MW8oMtresc 3_25_021" xfId="3390"/>
    <cellStyle name="__ [0]_laroux_EWC 43.5MW8oMtresc 3_25_021 2" xfId="3391"/>
    <cellStyle name="__ [0]_laroux_EWC 43.5MW8oMtresc 3_25_021 2 2" xfId="3392"/>
    <cellStyle name="__ [0]_laroux_EWC 43.5MW8oMtresc 3_25_021 2 2 2" xfId="3393"/>
    <cellStyle name="__ [0]_laroux_EWC 43.5MW8oMtresc 3_25_021 2 3" xfId="3394"/>
    <cellStyle name="__ [0]_laroux_EWC 43.5MW8oMtresc 3_25_021 2 3 2" xfId="3395"/>
    <cellStyle name="__ [0]_laroux_EWC 43.5MW8oMtresc 3_25_021 2 4" xfId="3396"/>
    <cellStyle name="__ [0]_laroux_EWC 43.5MW8oMtresc 3_25_021 2 4 2" xfId="3397"/>
    <cellStyle name="__ [0]_laroux_EWC 43.5MW8oMtresc 3_25_021 2 5" xfId="3398"/>
    <cellStyle name="__ [0]_laroux_EWC 43.5MW8oMtresc 3_25_021 2 5 2" xfId="3399"/>
    <cellStyle name="__ [0]_laroux_EWC 43.5MW8oMtresc 3_25_021 2 6" xfId="3400"/>
    <cellStyle name="__ [0]_laroux_EWC 43.5MW8oMtresc 3_25_021 3" xfId="3401"/>
    <cellStyle name="__ [0]_laroux_EWC 43.5MW8oMtresc 3_25_021 3 2" xfId="3402"/>
    <cellStyle name="__ [0]_laroux_EWC 43.5MW8oMtresc 3_25_021 3 2 2" xfId="3403"/>
    <cellStyle name="__ [0]_laroux_EWC 43.5MW8oMtresc 3_25_021 3 3" xfId="3404"/>
    <cellStyle name="__ [0]_laroux_EWC 43.5MW8oMtresc 3_25_021 3 3 2" xfId="3405"/>
    <cellStyle name="__ [0]_laroux_EWC 43.5MW8oMtresc 3_25_021 3 4" xfId="3406"/>
    <cellStyle name="__ [0]_laroux_EWC 43.5MW8oMtresc 3_25_021 3 4 2" xfId="3407"/>
    <cellStyle name="__ [0]_laroux_EWC 43.5MW8oMtresc 3_25_021 3 5" xfId="3408"/>
    <cellStyle name="__ [0]_laroux_EWC 43.5MW8oMtresc 3_25_021 3 5 2" xfId="3409"/>
    <cellStyle name="__ [0]_laroux_EWC 43.5MW8oMtresc 3_25_021 3 6" xfId="3410"/>
    <cellStyle name="__ [0]_laroux_EWC 43.5MW8oMtresc 3_25_021 4" xfId="3411"/>
    <cellStyle name="__ [0]_laroux_EWC 43.5MW8oMtresc 3_25_021_1" xfId="3412"/>
    <cellStyle name="__ [0]_laroux_EWC 43.5MW8oMtresc 3_25_021_1 2" xfId="3413"/>
    <cellStyle name="__ [0]_laroux_EWC 43.5MW8oMtresc 3_25_021_1 2 2" xfId="3414"/>
    <cellStyle name="__ [0]_laroux_EWC 43.5MW8oMtresc 3_25_021_1 2 2 2" xfId="3415"/>
    <cellStyle name="__ [0]_laroux_EWC 43.5MW8oMtresc 3_25_021_1 2 3" xfId="3416"/>
    <cellStyle name="__ [0]_laroux_EWC 43.5MW8oMtresc 3_25_021_1 2 3 2" xfId="3417"/>
    <cellStyle name="__ [0]_laroux_EWC 43.5MW8oMtresc 3_25_021_1 2 4" xfId="3418"/>
    <cellStyle name="__ [0]_laroux_EWC 43.5MW8oMtresc 3_25_021_1 2 4 2" xfId="3419"/>
    <cellStyle name="__ [0]_laroux_EWC 43.5MW8oMtresc 3_25_021_1 2 5" xfId="3420"/>
    <cellStyle name="__ [0]_laroux_EWC 43.5MW8oMtresc 3_25_021_1 2 5 2" xfId="3421"/>
    <cellStyle name="__ [0]_laroux_EWC 43.5MW8oMtresc 3_25_021_1 2 6" xfId="3422"/>
    <cellStyle name="__ [0]_laroux_EWC 43.5MW8oMtresc 3_25_021_1 3" xfId="3423"/>
    <cellStyle name="__ [0]_laroux_EWC 43.5MW8oMtresc 3_25_021_1 3 2" xfId="3424"/>
    <cellStyle name="__ [0]_laroux_EWC 43.5MW8oMtresc 3_25_021_1 3 2 2" xfId="3425"/>
    <cellStyle name="__ [0]_laroux_EWC 43.5MW8oMtresc 3_25_021_1 3 3" xfId="3426"/>
    <cellStyle name="__ [0]_laroux_EWC 43.5MW8oMtresc 3_25_021_1 3 3 2" xfId="3427"/>
    <cellStyle name="__ [0]_laroux_EWC 43.5MW8oMtresc 3_25_021_1 3 4" xfId="3428"/>
    <cellStyle name="__ [0]_laroux_EWC 43.5MW8oMtresc 3_25_021_1 3 4 2" xfId="3429"/>
    <cellStyle name="__ [0]_laroux_EWC 43.5MW8oMtresc 3_25_021_1 3 5" xfId="3430"/>
    <cellStyle name="__ [0]_laroux_EWC 43.5MW8oMtresc 3_25_021_1 3 5 2" xfId="3431"/>
    <cellStyle name="__ [0]_laroux_EWC 43.5MW8oMtresc 3_25_021_1 3 6" xfId="3432"/>
    <cellStyle name="__ [0]_laroux_EWC 43.5MW8oMtresc 3_25_021_1 4" xfId="3433"/>
    <cellStyle name="__ [0]_laroux_EWC 43.5MW8oMtresc 3_25_021_1_CHECK - White Creek Final Closing Model_2007 11 16 vequity method FINAL" xfId="3434"/>
    <cellStyle name="__ [0]_laroux_EWC 43.5MW8oMtresc 3_25_021_1_CHECK - White Creek Final Closing Model_2007 11 16 vequity method FINAL 2" xfId="3435"/>
    <cellStyle name="__ [0]_laroux_EWC 43.5MW8oMtresc 3_25_021_1_CHECK - White Creek Final Closing Model_2007 11 16 vequity method FINAL 2 2" xfId="3436"/>
    <cellStyle name="__ [0]_laroux_EWC 43.5MW8oMtresc 3_25_021_1_CHECK - White Creek Final Closing Model_2007 11 16 vequity method FINAL 3" xfId="3437"/>
    <cellStyle name="__ [0]_laroux_EWC 43.5MW8oMtresc 3_25_021_1_Horizon round 1 model vFINAL" xfId="3438"/>
    <cellStyle name="__ [0]_laroux_EWC 43.5MW8oMtresc 3_25_021_1_Horizon round 1 model vFINAL 2" xfId="3439"/>
    <cellStyle name="__ [0]_laroux_EWC 43.5MW8oMtresc 3_25_021_1_Horizon round 1 model vFINAL 2 2" xfId="3440"/>
    <cellStyle name="__ [0]_laroux_EWC 43.5MW8oMtresc 3_25_021_1_Horizon round 1 model vFINAL 3" xfId="3441"/>
    <cellStyle name="__ [0]_laroux_EWC 43.5MW8oMtresc 3_25_021_1_Horizon round 1 model vFINAL 3 2" xfId="3442"/>
    <cellStyle name="__ [0]_laroux_EWC 43.5MW8oMtresc 3_25_021_1_Horizon round 1 model vFINAL 4" xfId="3443"/>
    <cellStyle name="__ [0]_laroux_EWC 43.5MW8oMtresc 3_25_021_1_Horizon round 1 model vFINAL_1" xfId="3444"/>
    <cellStyle name="__ [0]_laroux_EWC 43.5MW8oMtresc 3_25_021_1_Horizon round 1 model vFINAL_1 2" xfId="3445"/>
    <cellStyle name="__ [0]_laroux_EWC 43.5MW8oMtresc 3_25_021_1_Horizon round 1 model vFINAL_1 2 2" xfId="3446"/>
    <cellStyle name="__ [0]_laroux_EWC 43.5MW8oMtresc 3_25_021_1_Horizon round 1 model vFINAL_1 3" xfId="3447"/>
    <cellStyle name="__ [0]_laroux_EWC 43.5MW8oMtresc 3_25_021_1_Horizon round 1 model vFINAL_1 3 2" xfId="3448"/>
    <cellStyle name="__ [0]_laroux_EWC 43.5MW8oMtresc 3_25_021_1_Horizon round 1 model vFINAL_1 4" xfId="3449"/>
    <cellStyle name="__ [0]_laroux_EWC 43.5MW8oMtresc 3_25_021_1_Horizon round 1 model vFINAL_1_Project Farwest III Model 03-20-07 v135" xfId="3450"/>
    <cellStyle name="__ [0]_laroux_EWC 43.5MW8oMtresc 3_25_021_1_Horizon round 1 model vFINAL_1_Project Farwest III Model 03-20-07 v135 2" xfId="3451"/>
    <cellStyle name="__ [0]_laroux_EWC 43.5MW8oMtresc 3_25_021_1_Horizon round 1 model vFINAL_1_Project Farwest III Model 03-20-07 v135 2 2" xfId="3452"/>
    <cellStyle name="__ [0]_laroux_EWC 43.5MW8oMtresc 3_25_021_1_Horizon round 1 model vFINAL_1_Project Farwest III Model 03-20-07 v135 3" xfId="3453"/>
    <cellStyle name="__ [0]_laroux_EWC 43.5MW8oMtresc 3_25_021_1_Horizon round 1 model vFINAL_1_Project Farwest III Model 03-20-07 v135 3 2" xfId="3454"/>
    <cellStyle name="__ [0]_laroux_EWC 43.5MW8oMtresc 3_25_021_1_Horizon round 1 model vFINAL_1_Project Farwest III Model 03-20-07 v135 4" xfId="3455"/>
    <cellStyle name="__ [0]_laroux_EWC 43.5MW8oMtresc 3_25_021_1_Horizon round 1 model vFINAL_1_Project Farwest III Model 03-20-07 v135_UPC G&amp;A (5-3-07)" xfId="3456"/>
    <cellStyle name="__ [0]_laroux_EWC 43.5MW8oMtresc 3_25_021_1_Horizon round 1 model vFINAL_1_Project Farwest III Model 03-20-07 v135_UPC G&amp;A (5-3-07) 2" xfId="3457"/>
    <cellStyle name="__ [0]_laroux_EWC 43.5MW8oMtresc 3_25_021_1_Horizon round 1 model vFINAL_1_Project Farwest III Model 03-20-07 v135_UPC G&amp;A (5-3-07) 2 2" xfId="3458"/>
    <cellStyle name="__ [0]_laroux_EWC 43.5MW8oMtresc 3_25_021_1_Horizon round 1 model vFINAL_1_Project Farwest III Model 03-20-07 v135_UPC G&amp;A (5-3-07) 3" xfId="3459"/>
    <cellStyle name="__ [0]_laroux_EWC 43.5MW8oMtresc 3_25_021_1_Horizon round 1 model vFINAL_1_Project Farwest III Model 03-20-07 v135_UPC G&amp;A (5-3-07) 3 2" xfId="3460"/>
    <cellStyle name="__ [0]_laroux_EWC 43.5MW8oMtresc 3_25_021_1_Horizon round 1 model vFINAL_1_Project Farwest III Model 03-20-07 v135_UPC G&amp;A (5-3-07) 4" xfId="3461"/>
    <cellStyle name="__ [0]_laroux_EWC 43.5MW8oMtresc 3_25_021_1_Horizon round 1 model vFINAL_1_Project Makani Model 04-11-07 v6" xfId="3462"/>
    <cellStyle name="__ [0]_laroux_EWC 43.5MW8oMtresc 3_25_021_1_Horizon round 1 model vFINAL_1_Project Makani Model 04-11-07 v6 2" xfId="3463"/>
    <cellStyle name="__ [0]_laroux_EWC 43.5MW8oMtresc 3_25_021_1_Horizon round 1 model vFINAL_1_Project Makani Model 04-11-07 v6 2 2" xfId="3464"/>
    <cellStyle name="__ [0]_laroux_EWC 43.5MW8oMtresc 3_25_021_1_Horizon round 1 model vFINAL_1_Project Makani Model 04-11-07 v6 3" xfId="3465"/>
    <cellStyle name="__ [0]_laroux_EWC 43.5MW8oMtresc 3_25_021_1_Horizon round 1 model vFINAL_1_Project Makani Model 04-11-07 v6 3 2" xfId="3466"/>
    <cellStyle name="__ [0]_laroux_EWC 43.5MW8oMtresc 3_25_021_1_Horizon round 1 model vFINAL_1_Project Makani Model 04-11-07 v6 4" xfId="3467"/>
    <cellStyle name="__ [0]_laroux_EWC 43.5MW8oMtresc 3_25_021_1_Horizon round 1 model vFINAL_1_Project Makani Model 04-11-07 v6_UPC G&amp;A (5-3-07)" xfId="3468"/>
    <cellStyle name="__ [0]_laroux_EWC 43.5MW8oMtresc 3_25_021_1_Horizon round 1 model vFINAL_1_Project Makani Model 04-11-07 v6_UPC G&amp;A (5-3-07) 2" xfId="3469"/>
    <cellStyle name="__ [0]_laroux_EWC 43.5MW8oMtresc 3_25_021_1_Horizon round 1 model vFINAL_1_Project Makani Model 04-11-07 v6_UPC G&amp;A (5-3-07) 2 2" xfId="3470"/>
    <cellStyle name="__ [0]_laroux_EWC 43.5MW8oMtresc 3_25_021_1_Horizon round 1 model vFINAL_1_Project Makani Model 04-11-07 v6_UPC G&amp;A (5-3-07) 3" xfId="3471"/>
    <cellStyle name="__ [0]_laroux_EWC 43.5MW8oMtresc 3_25_021_1_Horizon round 1 model vFINAL_1_Project Makani Model 04-11-07 v6_UPC G&amp;A (5-3-07) 3 2" xfId="3472"/>
    <cellStyle name="__ [0]_laroux_EWC 43.5MW8oMtresc 3_25_021_1_Horizon round 1 model vFINAL_1_Project Makani Model 04-11-07 v6_UPC G&amp;A (5-3-07) 4" xfId="3473"/>
    <cellStyle name="__ [0]_laroux_EWC 43.5MW8oMtresc 3_25_021_1_Pre-Tax GAAP" xfId="3474"/>
    <cellStyle name="__ [0]_laroux_EWC 43.5MW8oMtresc 3_25_021_1_Pre-Tax GAAP 2" xfId="3475"/>
    <cellStyle name="__ [0]_laroux_EWC 43.5MW8oMtresc 3_25_021_1_Pre-Tax GAAP 2 2" xfId="3476"/>
    <cellStyle name="__ [0]_laroux_EWC 43.5MW8oMtresc 3_25_021_1_Pre-Tax GAAP 3" xfId="3477"/>
    <cellStyle name="__ [0]_laroux_EWC 43.5MW8oMtresc 3_25_021_1_WPP - Ormat 6-5-2007  v19i with internal accounting v3 eq method FINAL" xfId="3478"/>
    <cellStyle name="__ [0]_laroux_EWC 43.5MW8oMtresc 3_25_021_1_WPP - Ormat 6-5-2007  v19i with internal accounting v3 eq method FINAL 2" xfId="3479"/>
    <cellStyle name="__ [0]_laroux_EWC 43.5MW8oMtresc 3_25_021_1_WPP - Ormat 6-5-2007  v19i with internal accounting v3 eq method FINAL 2 2" xfId="3480"/>
    <cellStyle name="__ [0]_laroux_EWC 43.5MW8oMtresc 3_25_021_1_WPP - Ormat 6-5-2007  v19i with internal accounting v3 eq method FINAL 3" xfId="3481"/>
    <cellStyle name="__ [0]_laroux_EWC 43.5MW8oMtresc 3_25_021_CHECK - White Creek Final Closing Model_2007 11 16 vequity method FINAL" xfId="3482"/>
    <cellStyle name="__ [0]_laroux_EWC 43.5MW8oMtresc 3_25_021_CHECK - White Creek Final Closing Model_2007 11 16 vequity method FINAL 2" xfId="3483"/>
    <cellStyle name="__ [0]_laroux_EWC 43.5MW8oMtresc 3_25_021_CHECK - White Creek Final Closing Model_2007 11 16 vequity method FINAL 2 2" xfId="3484"/>
    <cellStyle name="__ [0]_laroux_EWC 43.5MW8oMtresc 3_25_021_CHECK - White Creek Final Closing Model_2007 11 16 vequity method FINAL 3" xfId="3485"/>
    <cellStyle name="__ [0]_laroux_EWC 43.5MW8oMtresc 3_25_021_Horizon round 1 model vFINAL" xfId="3486"/>
    <cellStyle name="__ [0]_laroux_EWC 43.5MW8oMtresc 3_25_021_Horizon round 1 model vFINAL 2" xfId="3487"/>
    <cellStyle name="__ [0]_laroux_EWC 43.5MW8oMtresc 3_25_021_Horizon round 1 model vFINAL 2 2" xfId="3488"/>
    <cellStyle name="__ [0]_laroux_EWC 43.5MW8oMtresc 3_25_021_Horizon round 1 model vFINAL 3" xfId="3489"/>
    <cellStyle name="__ [0]_laroux_EWC 43.5MW8oMtresc 3_25_021_Horizon round 1 model vFINAL 3 2" xfId="3490"/>
    <cellStyle name="__ [0]_laroux_EWC 43.5MW8oMtresc 3_25_021_Horizon round 1 model vFINAL 4" xfId="3491"/>
    <cellStyle name="__ [0]_laroux_EWC 43.5MW8oMtresc 3_25_021_Horizon round 1 model vFINAL_1" xfId="3492"/>
    <cellStyle name="__ [0]_laroux_EWC 43.5MW8oMtresc 3_25_021_Horizon round 1 model vFINAL_1 2" xfId="3493"/>
    <cellStyle name="__ [0]_laroux_EWC 43.5MW8oMtresc 3_25_021_Horizon round 1 model vFINAL_1 2 2" xfId="3494"/>
    <cellStyle name="__ [0]_laroux_EWC 43.5MW8oMtresc 3_25_021_Horizon round 1 model vFINAL_1 3" xfId="3495"/>
    <cellStyle name="__ [0]_laroux_EWC 43.5MW8oMtresc 3_25_021_Horizon round 1 model vFINAL_1 3 2" xfId="3496"/>
    <cellStyle name="__ [0]_laroux_EWC 43.5MW8oMtresc 3_25_021_Horizon round 1 model vFINAL_1 4" xfId="3497"/>
    <cellStyle name="__ [0]_laroux_EWC 43.5MW8oMtresc 3_25_021_Horizon round 1 model vFINAL_1_Project Farwest III Model 03-20-07 v135" xfId="3498"/>
    <cellStyle name="__ [0]_laroux_EWC 43.5MW8oMtresc 3_25_021_Horizon round 1 model vFINAL_1_Project Farwest III Model 03-20-07 v135 2" xfId="3499"/>
    <cellStyle name="__ [0]_laroux_EWC 43.5MW8oMtresc 3_25_021_Horizon round 1 model vFINAL_1_Project Farwest III Model 03-20-07 v135 2 2" xfId="3500"/>
    <cellStyle name="__ [0]_laroux_EWC 43.5MW8oMtresc 3_25_021_Horizon round 1 model vFINAL_1_Project Farwest III Model 03-20-07 v135 3" xfId="3501"/>
    <cellStyle name="__ [0]_laroux_EWC 43.5MW8oMtresc 3_25_021_Horizon round 1 model vFINAL_1_Project Farwest III Model 03-20-07 v135 3 2" xfId="3502"/>
    <cellStyle name="__ [0]_laroux_EWC 43.5MW8oMtresc 3_25_021_Horizon round 1 model vFINAL_1_Project Farwest III Model 03-20-07 v135 4" xfId="3503"/>
    <cellStyle name="__ [0]_laroux_EWC 43.5MW8oMtresc 3_25_021_Horizon round 1 model vFINAL_1_Project Farwest III Model 03-20-07 v135_UPC G&amp;A (5-3-07)" xfId="3504"/>
    <cellStyle name="__ [0]_laroux_EWC 43.5MW8oMtresc 3_25_021_Horizon round 1 model vFINAL_1_Project Farwest III Model 03-20-07 v135_UPC G&amp;A (5-3-07) 2" xfId="3505"/>
    <cellStyle name="__ [0]_laroux_EWC 43.5MW8oMtresc 3_25_021_Horizon round 1 model vFINAL_1_Project Farwest III Model 03-20-07 v135_UPC G&amp;A (5-3-07) 2 2" xfId="3506"/>
    <cellStyle name="__ [0]_laroux_EWC 43.5MW8oMtresc 3_25_021_Horizon round 1 model vFINAL_1_Project Farwest III Model 03-20-07 v135_UPC G&amp;A (5-3-07) 3" xfId="3507"/>
    <cellStyle name="__ [0]_laroux_EWC 43.5MW8oMtresc 3_25_021_Horizon round 1 model vFINAL_1_Project Farwest III Model 03-20-07 v135_UPC G&amp;A (5-3-07) 3 2" xfId="3508"/>
    <cellStyle name="__ [0]_laroux_EWC 43.5MW8oMtresc 3_25_021_Horizon round 1 model vFINAL_1_Project Farwest III Model 03-20-07 v135_UPC G&amp;A (5-3-07) 4" xfId="3509"/>
    <cellStyle name="__ [0]_laroux_EWC 43.5MW8oMtresc 3_25_021_Horizon round 1 model vFINAL_1_Project Makani Model 04-11-07 v6" xfId="3510"/>
    <cellStyle name="__ [0]_laroux_EWC 43.5MW8oMtresc 3_25_021_Horizon round 1 model vFINAL_1_Project Makani Model 04-11-07 v6 2" xfId="3511"/>
    <cellStyle name="__ [0]_laroux_EWC 43.5MW8oMtresc 3_25_021_Horizon round 1 model vFINAL_1_Project Makani Model 04-11-07 v6 2 2" xfId="3512"/>
    <cellStyle name="__ [0]_laroux_EWC 43.5MW8oMtresc 3_25_021_Horizon round 1 model vFINAL_1_Project Makani Model 04-11-07 v6 3" xfId="3513"/>
    <cellStyle name="__ [0]_laroux_EWC 43.5MW8oMtresc 3_25_021_Horizon round 1 model vFINAL_1_Project Makani Model 04-11-07 v6 3 2" xfId="3514"/>
    <cellStyle name="__ [0]_laroux_EWC 43.5MW8oMtresc 3_25_021_Horizon round 1 model vFINAL_1_Project Makani Model 04-11-07 v6 4" xfId="3515"/>
    <cellStyle name="__ [0]_laroux_EWC 43.5MW8oMtresc 3_25_021_Horizon round 1 model vFINAL_1_Project Makani Model 04-11-07 v6_UPC G&amp;A (5-3-07)" xfId="3516"/>
    <cellStyle name="__ [0]_laroux_EWC 43.5MW8oMtresc 3_25_021_Horizon round 1 model vFINAL_1_Project Makani Model 04-11-07 v6_UPC G&amp;A (5-3-07) 2" xfId="3517"/>
    <cellStyle name="__ [0]_laroux_EWC 43.5MW8oMtresc 3_25_021_Horizon round 1 model vFINAL_1_Project Makani Model 04-11-07 v6_UPC G&amp;A (5-3-07) 2 2" xfId="3518"/>
    <cellStyle name="__ [0]_laroux_EWC 43.5MW8oMtresc 3_25_021_Horizon round 1 model vFINAL_1_Project Makani Model 04-11-07 v6_UPC G&amp;A (5-3-07) 3" xfId="3519"/>
    <cellStyle name="__ [0]_laroux_EWC 43.5MW8oMtresc 3_25_021_Horizon round 1 model vFINAL_1_Project Makani Model 04-11-07 v6_UPC G&amp;A (5-3-07) 3 2" xfId="3520"/>
    <cellStyle name="__ [0]_laroux_EWC 43.5MW8oMtresc 3_25_021_Horizon round 1 model vFINAL_1_Project Makani Model 04-11-07 v6_UPC G&amp;A (5-3-07) 4" xfId="3521"/>
    <cellStyle name="__ [0]_laroux_EWC 43.5MW8oMtresc 3_25_021_Pre-Tax GAAP" xfId="3522"/>
    <cellStyle name="__ [0]_laroux_EWC 43.5MW8oMtresc 3_25_021_Pre-Tax GAAP 2" xfId="3523"/>
    <cellStyle name="__ [0]_laroux_EWC 43.5MW8oMtresc 3_25_021_Pre-Tax GAAP 2 2" xfId="3524"/>
    <cellStyle name="__ [0]_laroux_EWC 43.5MW8oMtresc 3_25_021_Pre-Tax GAAP 3" xfId="3525"/>
    <cellStyle name="__ [0]_laroux_EWC 43.5MW8oMtresc 3_25_021_WPP - Ormat 6-5-2007  v19i with internal accounting v3 eq method FINAL" xfId="3526"/>
    <cellStyle name="__ [0]_laroux_EWC 43.5MW8oMtresc 3_25_021_WPP - Ormat 6-5-2007  v19i with internal accounting v3 eq method FINAL 2" xfId="3527"/>
    <cellStyle name="__ [0]_laroux_EWC 43.5MW8oMtresc 3_25_021_WPP - Ormat 6-5-2007  v19i with internal accounting v3 eq method FINAL 2 2" xfId="3528"/>
    <cellStyle name="__ [0]_laroux_EWC 43.5MW8oMtresc 3_25_021_WPP - Ormat 6-5-2007  v19i with internal accounting v3 eq method FINAL 3" xfId="3529"/>
    <cellStyle name="__ [0]_laroux_EWC 43.5MW8oMtresc 3_25_02v2" xfId="3530"/>
    <cellStyle name="__ [0]_laroux_EWC 43.5MW8oMtresc 3_25_02v2 2" xfId="3531"/>
    <cellStyle name="__ [0]_laroux_EWC 43.5MW8oMtresc 3_25_02v2 2 2" xfId="3532"/>
    <cellStyle name="__ [0]_laroux_EWC 43.5MW8oMtresc 3_25_02v2 2 2 2" xfId="3533"/>
    <cellStyle name="__ [0]_laroux_EWC 43.5MW8oMtresc 3_25_02v2 2 3" xfId="3534"/>
    <cellStyle name="__ [0]_laroux_EWC 43.5MW8oMtresc 3_25_02v2 2 3 2" xfId="3535"/>
    <cellStyle name="__ [0]_laroux_EWC 43.5MW8oMtresc 3_25_02v2 2 4" xfId="3536"/>
    <cellStyle name="__ [0]_laroux_EWC 43.5MW8oMtresc 3_25_02v2 2 4 2" xfId="3537"/>
    <cellStyle name="__ [0]_laroux_EWC 43.5MW8oMtresc 3_25_02v2 2 5" xfId="3538"/>
    <cellStyle name="__ [0]_laroux_EWC 43.5MW8oMtresc 3_25_02v2 2 5 2" xfId="3539"/>
    <cellStyle name="__ [0]_laroux_EWC 43.5MW8oMtresc 3_25_02v2 2 6" xfId="3540"/>
    <cellStyle name="__ [0]_laroux_EWC 43.5MW8oMtresc 3_25_02v2 3" xfId="3541"/>
    <cellStyle name="__ [0]_laroux_EWC 43.5MW8oMtresc 3_25_02v2 3 2" xfId="3542"/>
    <cellStyle name="__ [0]_laroux_EWC 43.5MW8oMtresc 3_25_02v2 3 2 2" xfId="3543"/>
    <cellStyle name="__ [0]_laroux_EWC 43.5MW8oMtresc 3_25_02v2 3 3" xfId="3544"/>
    <cellStyle name="__ [0]_laroux_EWC 43.5MW8oMtresc 3_25_02v2 3 3 2" xfId="3545"/>
    <cellStyle name="__ [0]_laroux_EWC 43.5MW8oMtresc 3_25_02v2 3 4" xfId="3546"/>
    <cellStyle name="__ [0]_laroux_EWC 43.5MW8oMtresc 3_25_02v2 3 4 2" xfId="3547"/>
    <cellStyle name="__ [0]_laroux_EWC 43.5MW8oMtresc 3_25_02v2 3 5" xfId="3548"/>
    <cellStyle name="__ [0]_laroux_EWC 43.5MW8oMtresc 3_25_02v2 3 5 2" xfId="3549"/>
    <cellStyle name="__ [0]_laroux_EWC 43.5MW8oMtresc 3_25_02v2 3 6" xfId="3550"/>
    <cellStyle name="__ [0]_laroux_EWC 43.5MW8oMtresc 3_25_02v2 4" xfId="3551"/>
    <cellStyle name="__ [0]_laroux_EWC 43.5MW8oMtresc 3_25_02v2_CHECK - White Creek Final Closing Model_2007 11 16 vequity method FINAL" xfId="3552"/>
    <cellStyle name="__ [0]_laroux_EWC 43.5MW8oMtresc 3_25_02v2_CHECK - White Creek Final Closing Model_2007 11 16 vequity method FINAL 2" xfId="3553"/>
    <cellStyle name="__ [0]_laroux_EWC 43.5MW8oMtresc 3_25_02v2_CHECK - White Creek Final Closing Model_2007 11 16 vequity method FINAL 2 2" xfId="3554"/>
    <cellStyle name="__ [0]_laroux_EWC 43.5MW8oMtresc 3_25_02v2_CHECK - White Creek Final Closing Model_2007 11 16 vequity method FINAL 3" xfId="3555"/>
    <cellStyle name="__ [0]_laroux_EWC 43.5MW8oMtresc 3_25_02v2_Horizon round 1 model vFINAL" xfId="3556"/>
    <cellStyle name="__ [0]_laroux_EWC 43.5MW8oMtresc 3_25_02v2_Horizon round 1 model vFINAL 2" xfId="3557"/>
    <cellStyle name="__ [0]_laroux_EWC 43.5MW8oMtresc 3_25_02v2_Horizon round 1 model vFINAL 2 2" xfId="3558"/>
    <cellStyle name="__ [0]_laroux_EWC 43.5MW8oMtresc 3_25_02v2_Horizon round 1 model vFINAL 3" xfId="3559"/>
    <cellStyle name="__ [0]_laroux_EWC 43.5MW8oMtresc 3_25_02v2_Horizon round 1 model vFINAL 3 2" xfId="3560"/>
    <cellStyle name="__ [0]_laroux_EWC 43.5MW8oMtresc 3_25_02v2_Horizon round 1 model vFINAL 4" xfId="3561"/>
    <cellStyle name="__ [0]_laroux_EWC 43.5MW8oMtresc 3_25_02v2_Horizon round 1 model vFINAL_1" xfId="3562"/>
    <cellStyle name="__ [0]_laroux_EWC 43.5MW8oMtresc 3_25_02v2_Horizon round 1 model vFINAL_1 2" xfId="3563"/>
    <cellStyle name="__ [0]_laroux_EWC 43.5MW8oMtresc 3_25_02v2_Horizon round 1 model vFINAL_1 2 2" xfId="3564"/>
    <cellStyle name="__ [0]_laroux_EWC 43.5MW8oMtresc 3_25_02v2_Horizon round 1 model vFINAL_1 3" xfId="3565"/>
    <cellStyle name="__ [0]_laroux_EWC 43.5MW8oMtresc 3_25_02v2_Horizon round 1 model vFINAL_1 3 2" xfId="3566"/>
    <cellStyle name="__ [0]_laroux_EWC 43.5MW8oMtresc 3_25_02v2_Horizon round 1 model vFINAL_1 4" xfId="3567"/>
    <cellStyle name="__ [0]_laroux_EWC 43.5MW8oMtresc 3_25_02v2_Horizon round 1 model vFINAL_1_Project Farwest III Model 03-20-07 v135" xfId="3568"/>
    <cellStyle name="__ [0]_laroux_EWC 43.5MW8oMtresc 3_25_02v2_Horizon round 1 model vFINAL_1_Project Farwest III Model 03-20-07 v135 2" xfId="3569"/>
    <cellStyle name="__ [0]_laroux_EWC 43.5MW8oMtresc 3_25_02v2_Horizon round 1 model vFINAL_1_Project Farwest III Model 03-20-07 v135 2 2" xfId="3570"/>
    <cellStyle name="__ [0]_laroux_EWC 43.5MW8oMtresc 3_25_02v2_Horizon round 1 model vFINAL_1_Project Farwest III Model 03-20-07 v135 3" xfId="3571"/>
    <cellStyle name="__ [0]_laroux_EWC 43.5MW8oMtresc 3_25_02v2_Horizon round 1 model vFINAL_1_Project Farwest III Model 03-20-07 v135 3 2" xfId="3572"/>
    <cellStyle name="__ [0]_laroux_EWC 43.5MW8oMtresc 3_25_02v2_Horizon round 1 model vFINAL_1_Project Farwest III Model 03-20-07 v135 4" xfId="3573"/>
    <cellStyle name="__ [0]_laroux_EWC 43.5MW8oMtresc 3_25_02v2_Horizon round 1 model vFINAL_1_Project Farwest III Model 03-20-07 v135_UPC G&amp;A (5-3-07)" xfId="3574"/>
    <cellStyle name="__ [0]_laroux_EWC 43.5MW8oMtresc 3_25_02v2_Horizon round 1 model vFINAL_1_Project Farwest III Model 03-20-07 v135_UPC G&amp;A (5-3-07) 2" xfId="3575"/>
    <cellStyle name="__ [0]_laroux_EWC 43.5MW8oMtresc 3_25_02v2_Horizon round 1 model vFINAL_1_Project Farwest III Model 03-20-07 v135_UPC G&amp;A (5-3-07) 2 2" xfId="3576"/>
    <cellStyle name="__ [0]_laroux_EWC 43.5MW8oMtresc 3_25_02v2_Horizon round 1 model vFINAL_1_Project Farwest III Model 03-20-07 v135_UPC G&amp;A (5-3-07) 3" xfId="3577"/>
    <cellStyle name="__ [0]_laroux_EWC 43.5MW8oMtresc 3_25_02v2_Horizon round 1 model vFINAL_1_Project Farwest III Model 03-20-07 v135_UPC G&amp;A (5-3-07) 3 2" xfId="3578"/>
    <cellStyle name="__ [0]_laroux_EWC 43.5MW8oMtresc 3_25_02v2_Horizon round 1 model vFINAL_1_Project Farwest III Model 03-20-07 v135_UPC G&amp;A (5-3-07) 4" xfId="3579"/>
    <cellStyle name="__ [0]_laroux_EWC 43.5MW8oMtresc 3_25_02v2_Horizon round 1 model vFINAL_1_Project Makani Model 04-11-07 v6" xfId="3580"/>
    <cellStyle name="__ [0]_laroux_EWC 43.5MW8oMtresc 3_25_02v2_Horizon round 1 model vFINAL_1_Project Makani Model 04-11-07 v6 2" xfId="3581"/>
    <cellStyle name="__ [0]_laroux_EWC 43.5MW8oMtresc 3_25_02v2_Horizon round 1 model vFINAL_1_Project Makani Model 04-11-07 v6 2 2" xfId="3582"/>
    <cellStyle name="__ [0]_laroux_EWC 43.5MW8oMtresc 3_25_02v2_Horizon round 1 model vFINAL_1_Project Makani Model 04-11-07 v6 3" xfId="3583"/>
    <cellStyle name="__ [0]_laroux_EWC 43.5MW8oMtresc 3_25_02v2_Horizon round 1 model vFINAL_1_Project Makani Model 04-11-07 v6 3 2" xfId="3584"/>
    <cellStyle name="__ [0]_laroux_EWC 43.5MW8oMtresc 3_25_02v2_Horizon round 1 model vFINAL_1_Project Makani Model 04-11-07 v6 4" xfId="3585"/>
    <cellStyle name="__ [0]_laroux_EWC 43.5MW8oMtresc 3_25_02v2_Horizon round 1 model vFINAL_1_Project Makani Model 04-11-07 v6_UPC G&amp;A (5-3-07)" xfId="3586"/>
    <cellStyle name="__ [0]_laroux_EWC 43.5MW8oMtresc 3_25_02v2_Horizon round 1 model vFINAL_1_Project Makani Model 04-11-07 v6_UPC G&amp;A (5-3-07) 2" xfId="3587"/>
    <cellStyle name="__ [0]_laroux_EWC 43.5MW8oMtresc 3_25_02v2_Horizon round 1 model vFINAL_1_Project Makani Model 04-11-07 v6_UPC G&amp;A (5-3-07) 2 2" xfId="3588"/>
    <cellStyle name="__ [0]_laroux_EWC 43.5MW8oMtresc 3_25_02v2_Horizon round 1 model vFINAL_1_Project Makani Model 04-11-07 v6_UPC G&amp;A (5-3-07) 3" xfId="3589"/>
    <cellStyle name="__ [0]_laroux_EWC 43.5MW8oMtresc 3_25_02v2_Horizon round 1 model vFINAL_1_Project Makani Model 04-11-07 v6_UPC G&amp;A (5-3-07) 3 2" xfId="3590"/>
    <cellStyle name="__ [0]_laroux_EWC 43.5MW8oMtresc 3_25_02v2_Horizon round 1 model vFINAL_1_Project Makani Model 04-11-07 v6_UPC G&amp;A (5-3-07) 4" xfId="3591"/>
    <cellStyle name="__ [0]_laroux_EWC 43.5MW8oMtresc 3_25_02v2_Pre-Tax GAAP" xfId="3592"/>
    <cellStyle name="__ [0]_laroux_EWC 43.5MW8oMtresc 3_25_02v2_Pre-Tax GAAP 2" xfId="3593"/>
    <cellStyle name="__ [0]_laroux_EWC 43.5MW8oMtresc 3_25_02v2_Pre-Tax GAAP 2 2" xfId="3594"/>
    <cellStyle name="__ [0]_laroux_EWC 43.5MW8oMtresc 3_25_02v2_Pre-Tax GAAP 3" xfId="3595"/>
    <cellStyle name="__ [0]_laroux_EWC 43.5MW8oMtresc 3_25_02v2_WPP - Ormat 6-5-2007  v19i with internal accounting v3 eq method FINAL" xfId="3596"/>
    <cellStyle name="__ [0]_laroux_EWC 43.5MW8oMtresc 3_25_02v2_WPP - Ormat 6-5-2007  v19i with internal accounting v3 eq method FINAL 2" xfId="3597"/>
    <cellStyle name="__ [0]_laroux_EWC 43.5MW8oMtresc 3_25_02v2_WPP - Ormat 6-5-2007  v19i with internal accounting v3 eq method FINAL 2 2" xfId="3598"/>
    <cellStyle name="__ [0]_laroux_EWC 43.5MW8oMtresc 3_25_02v2_WPP - Ormat 6-5-2007  v19i with internal accounting v3 eq method FINAL 3" xfId="3599"/>
    <cellStyle name="__ [0]_laroux_EWC 43.5MW8oMtresc 3_25_02v2w_esc" xfId="3600"/>
    <cellStyle name="__ [0]_laroux_EWC 43.5MW8oMtresc 3_25_02v2w_esc 2" xfId="3601"/>
    <cellStyle name="__ [0]_laroux_EWC 43.5MW8oMtresc 3_25_02v2w_esc 2 2" xfId="3602"/>
    <cellStyle name="__ [0]_laroux_EWC 43.5MW8oMtresc 3_25_02v2w_esc 2 2 2" xfId="3603"/>
    <cellStyle name="__ [0]_laroux_EWC 43.5MW8oMtresc 3_25_02v2w_esc 2 3" xfId="3604"/>
    <cellStyle name="__ [0]_laroux_EWC 43.5MW8oMtresc 3_25_02v2w_esc 2 3 2" xfId="3605"/>
    <cellStyle name="__ [0]_laroux_EWC 43.5MW8oMtresc 3_25_02v2w_esc 2 4" xfId="3606"/>
    <cellStyle name="__ [0]_laroux_EWC 43.5MW8oMtresc 3_25_02v2w_esc 2 4 2" xfId="3607"/>
    <cellStyle name="__ [0]_laroux_EWC 43.5MW8oMtresc 3_25_02v2w_esc 2 5" xfId="3608"/>
    <cellStyle name="__ [0]_laroux_EWC 43.5MW8oMtresc 3_25_02v2w_esc 2 5 2" xfId="3609"/>
    <cellStyle name="__ [0]_laroux_EWC 43.5MW8oMtresc 3_25_02v2w_esc 2 6" xfId="3610"/>
    <cellStyle name="__ [0]_laroux_EWC 43.5MW8oMtresc 3_25_02v2w_esc 3" xfId="3611"/>
    <cellStyle name="__ [0]_laroux_EWC 43.5MW8oMtresc 3_25_02v2w_esc 3 2" xfId="3612"/>
    <cellStyle name="__ [0]_laroux_EWC 43.5MW8oMtresc 3_25_02v2w_esc 3 2 2" xfId="3613"/>
    <cellStyle name="__ [0]_laroux_EWC 43.5MW8oMtresc 3_25_02v2w_esc 3 3" xfId="3614"/>
    <cellStyle name="__ [0]_laroux_EWC 43.5MW8oMtresc 3_25_02v2w_esc 3 3 2" xfId="3615"/>
    <cellStyle name="__ [0]_laroux_EWC 43.5MW8oMtresc 3_25_02v2w_esc 3 4" xfId="3616"/>
    <cellStyle name="__ [0]_laroux_EWC 43.5MW8oMtresc 3_25_02v2w_esc 3 4 2" xfId="3617"/>
    <cellStyle name="__ [0]_laroux_EWC 43.5MW8oMtresc 3_25_02v2w_esc 3 5" xfId="3618"/>
    <cellStyle name="__ [0]_laroux_EWC 43.5MW8oMtresc 3_25_02v2w_esc 3 5 2" xfId="3619"/>
    <cellStyle name="__ [0]_laroux_EWC 43.5MW8oMtresc 3_25_02v2w_esc 3 6" xfId="3620"/>
    <cellStyle name="__ [0]_laroux_EWC 43.5MW8oMtresc 3_25_02v2w_esc 4" xfId="3621"/>
    <cellStyle name="__ [0]_laroux_EWC 43.5MW8oMtresc 3_25_02v2w_esc_CHECK - White Creek Final Closing Model_2007 11 16 vequity method FINAL" xfId="3622"/>
    <cellStyle name="__ [0]_laroux_EWC 43.5MW8oMtresc 3_25_02v2w_esc_CHECK - White Creek Final Closing Model_2007 11 16 vequity method FINAL 2" xfId="3623"/>
    <cellStyle name="__ [0]_laroux_EWC 43.5MW8oMtresc 3_25_02v2w_esc_CHECK - White Creek Final Closing Model_2007 11 16 vequity method FINAL 2 2" xfId="3624"/>
    <cellStyle name="__ [0]_laroux_EWC 43.5MW8oMtresc 3_25_02v2w_esc_CHECK - White Creek Final Closing Model_2007 11 16 vequity method FINAL 3" xfId="3625"/>
    <cellStyle name="__ [0]_laroux_EWC 43.5MW8oMtresc 3_25_02v2w_esc_Horizon round 1 model vFINAL" xfId="3626"/>
    <cellStyle name="__ [0]_laroux_EWC 43.5MW8oMtresc 3_25_02v2w_esc_Horizon round 1 model vFINAL 2" xfId="3627"/>
    <cellStyle name="__ [0]_laroux_EWC 43.5MW8oMtresc 3_25_02v2w_esc_Horizon round 1 model vFINAL 2 2" xfId="3628"/>
    <cellStyle name="__ [0]_laroux_EWC 43.5MW8oMtresc 3_25_02v2w_esc_Horizon round 1 model vFINAL 3" xfId="3629"/>
    <cellStyle name="__ [0]_laroux_EWC 43.5MW8oMtresc 3_25_02v2w_esc_Horizon round 1 model vFINAL 3 2" xfId="3630"/>
    <cellStyle name="__ [0]_laroux_EWC 43.5MW8oMtresc 3_25_02v2w_esc_Horizon round 1 model vFINAL 4" xfId="3631"/>
    <cellStyle name="__ [0]_laroux_EWC 43.5MW8oMtresc 3_25_02v2w_esc_Horizon round 1 model vFINAL_1" xfId="3632"/>
    <cellStyle name="__ [0]_laroux_EWC 43.5MW8oMtresc 3_25_02v2w_esc_Horizon round 1 model vFINAL_1 2" xfId="3633"/>
    <cellStyle name="__ [0]_laroux_EWC 43.5MW8oMtresc 3_25_02v2w_esc_Horizon round 1 model vFINAL_1 2 2" xfId="3634"/>
    <cellStyle name="__ [0]_laroux_EWC 43.5MW8oMtresc 3_25_02v2w_esc_Horizon round 1 model vFINAL_1 3" xfId="3635"/>
    <cellStyle name="__ [0]_laroux_EWC 43.5MW8oMtresc 3_25_02v2w_esc_Horizon round 1 model vFINAL_1 3 2" xfId="3636"/>
    <cellStyle name="__ [0]_laroux_EWC 43.5MW8oMtresc 3_25_02v2w_esc_Horizon round 1 model vFINAL_1 4" xfId="3637"/>
    <cellStyle name="__ [0]_laroux_EWC 43.5MW8oMtresc 3_25_02v2w_esc_Horizon round 1 model vFINAL_1_Project Farwest III Model 03-20-07 v135" xfId="3638"/>
    <cellStyle name="__ [0]_laroux_EWC 43.5MW8oMtresc 3_25_02v2w_esc_Horizon round 1 model vFINAL_1_Project Farwest III Model 03-20-07 v135 2" xfId="3639"/>
    <cellStyle name="__ [0]_laroux_EWC 43.5MW8oMtresc 3_25_02v2w_esc_Horizon round 1 model vFINAL_1_Project Farwest III Model 03-20-07 v135 2 2" xfId="3640"/>
    <cellStyle name="__ [0]_laroux_EWC 43.5MW8oMtresc 3_25_02v2w_esc_Horizon round 1 model vFINAL_1_Project Farwest III Model 03-20-07 v135 3" xfId="3641"/>
    <cellStyle name="__ [0]_laroux_EWC 43.5MW8oMtresc 3_25_02v2w_esc_Horizon round 1 model vFINAL_1_Project Farwest III Model 03-20-07 v135 3 2" xfId="3642"/>
    <cellStyle name="__ [0]_laroux_EWC 43.5MW8oMtresc 3_25_02v2w_esc_Horizon round 1 model vFINAL_1_Project Farwest III Model 03-20-07 v135 4" xfId="3643"/>
    <cellStyle name="__ [0]_laroux_EWC 43.5MW8oMtresc 3_25_02v2w_esc_Horizon round 1 model vFINAL_1_Project Farwest III Model 03-20-07 v135_UPC G&amp;A (5-3-07)" xfId="3644"/>
    <cellStyle name="__ [0]_laroux_EWC 43.5MW8oMtresc 3_25_02v2w_esc_Horizon round 1 model vFINAL_1_Project Farwest III Model 03-20-07 v135_UPC G&amp;A (5-3-07) 2" xfId="3645"/>
    <cellStyle name="__ [0]_laroux_EWC 43.5MW8oMtresc 3_25_02v2w_esc_Horizon round 1 model vFINAL_1_Project Farwest III Model 03-20-07 v135_UPC G&amp;A (5-3-07) 2 2" xfId="3646"/>
    <cellStyle name="__ [0]_laroux_EWC 43.5MW8oMtresc 3_25_02v2w_esc_Horizon round 1 model vFINAL_1_Project Farwest III Model 03-20-07 v135_UPC G&amp;A (5-3-07) 3" xfId="3647"/>
    <cellStyle name="__ [0]_laroux_EWC 43.5MW8oMtresc 3_25_02v2w_esc_Horizon round 1 model vFINAL_1_Project Farwest III Model 03-20-07 v135_UPC G&amp;A (5-3-07) 3 2" xfId="3648"/>
    <cellStyle name="__ [0]_laroux_EWC 43.5MW8oMtresc 3_25_02v2w_esc_Horizon round 1 model vFINAL_1_Project Farwest III Model 03-20-07 v135_UPC G&amp;A (5-3-07) 4" xfId="3649"/>
    <cellStyle name="__ [0]_laroux_EWC 43.5MW8oMtresc 3_25_02v2w_esc_Horizon round 1 model vFINAL_1_Project Makani Model 04-11-07 v6" xfId="3650"/>
    <cellStyle name="__ [0]_laroux_EWC 43.5MW8oMtresc 3_25_02v2w_esc_Horizon round 1 model vFINAL_1_Project Makani Model 04-11-07 v6 2" xfId="3651"/>
    <cellStyle name="__ [0]_laroux_EWC 43.5MW8oMtresc 3_25_02v2w_esc_Horizon round 1 model vFINAL_1_Project Makani Model 04-11-07 v6 2 2" xfId="3652"/>
    <cellStyle name="__ [0]_laroux_EWC 43.5MW8oMtresc 3_25_02v2w_esc_Horizon round 1 model vFINAL_1_Project Makani Model 04-11-07 v6 3" xfId="3653"/>
    <cellStyle name="__ [0]_laroux_EWC 43.5MW8oMtresc 3_25_02v2w_esc_Horizon round 1 model vFINAL_1_Project Makani Model 04-11-07 v6 3 2" xfId="3654"/>
    <cellStyle name="__ [0]_laroux_EWC 43.5MW8oMtresc 3_25_02v2w_esc_Horizon round 1 model vFINAL_1_Project Makani Model 04-11-07 v6 4" xfId="3655"/>
    <cellStyle name="__ [0]_laroux_EWC 43.5MW8oMtresc 3_25_02v2w_esc_Horizon round 1 model vFINAL_1_Project Makani Model 04-11-07 v6_UPC G&amp;A (5-3-07)" xfId="3656"/>
    <cellStyle name="__ [0]_laroux_EWC 43.5MW8oMtresc 3_25_02v2w_esc_Horizon round 1 model vFINAL_1_Project Makani Model 04-11-07 v6_UPC G&amp;A (5-3-07) 2" xfId="3657"/>
    <cellStyle name="__ [0]_laroux_EWC 43.5MW8oMtresc 3_25_02v2w_esc_Horizon round 1 model vFINAL_1_Project Makani Model 04-11-07 v6_UPC G&amp;A (5-3-07) 2 2" xfId="3658"/>
    <cellStyle name="__ [0]_laroux_EWC 43.5MW8oMtresc 3_25_02v2w_esc_Horizon round 1 model vFINAL_1_Project Makani Model 04-11-07 v6_UPC G&amp;A (5-3-07) 3" xfId="3659"/>
    <cellStyle name="__ [0]_laroux_EWC 43.5MW8oMtresc 3_25_02v2w_esc_Horizon round 1 model vFINAL_1_Project Makani Model 04-11-07 v6_UPC G&amp;A (5-3-07) 3 2" xfId="3660"/>
    <cellStyle name="__ [0]_laroux_EWC 43.5MW8oMtresc 3_25_02v2w_esc_Horizon round 1 model vFINAL_1_Project Makani Model 04-11-07 v6_UPC G&amp;A (5-3-07) 4" xfId="3661"/>
    <cellStyle name="__ [0]_laroux_EWC 43.5MW8oMtresc 3_25_02v2w_esc_Pre-Tax GAAP" xfId="3662"/>
    <cellStyle name="__ [0]_laroux_EWC 43.5MW8oMtresc 3_25_02v2w_esc_Pre-Tax GAAP 2" xfId="3663"/>
    <cellStyle name="__ [0]_laroux_EWC 43.5MW8oMtresc 3_25_02v2w_esc_Pre-Tax GAAP 2 2" xfId="3664"/>
    <cellStyle name="__ [0]_laroux_EWC 43.5MW8oMtresc 3_25_02v2w_esc_Pre-Tax GAAP 3" xfId="3665"/>
    <cellStyle name="__ [0]_laroux_EWC 43.5MW8oMtresc 3_25_02v2w_esc_WPP - Ormat 6-5-2007  v19i with internal accounting v3 eq method FINAL" xfId="3666"/>
    <cellStyle name="__ [0]_laroux_EWC 43.5MW8oMtresc 3_25_02v2w_esc_WPP - Ormat 6-5-2007  v19i with internal accounting v3 eq method FINAL 2" xfId="3667"/>
    <cellStyle name="__ [0]_laroux_EWC 43.5MW8oMtresc 3_25_02v2w_esc_WPP - Ormat 6-5-2007  v19i with internal accounting v3 eq method FINAL 2 2" xfId="3668"/>
    <cellStyle name="__ [0]_laroux_EWC 43.5MW8oMtresc 3_25_02v2w_esc_WPP - Ormat 6-5-2007  v19i with internal accounting v3 eq method FINAL 3" xfId="3669"/>
    <cellStyle name="__ [0]_laroux_Horizon round 1 model vFINAL" xfId="3670"/>
    <cellStyle name="__ [0]_laroux_Horizon round 1 model vFINAL 2" xfId="3671"/>
    <cellStyle name="__ [0]_laroux_Horizon round 1 model vFINAL 2 2" xfId="3672"/>
    <cellStyle name="__ [0]_laroux_Horizon round 1 model vFINAL 3" xfId="3673"/>
    <cellStyle name="__ [0]_laroux_Horizon round 1 model vFINAL 3 2" xfId="3674"/>
    <cellStyle name="__ [0]_laroux_Horizon round 1 model vFINAL 4" xfId="3675"/>
    <cellStyle name="__ [0]_laroux_Horizon round 1 model vFINAL_1" xfId="3676"/>
    <cellStyle name="__ [0]_laroux_Horizon round 1 model vFINAL_1 2" xfId="3677"/>
    <cellStyle name="__ [0]_laroux_Horizon round 1 model vFINAL_1 2 2" xfId="3678"/>
    <cellStyle name="__ [0]_laroux_Horizon round 1 model vFINAL_1 3" xfId="3679"/>
    <cellStyle name="__ [0]_laroux_Horizon round 1 model vFINAL_1 3 2" xfId="3680"/>
    <cellStyle name="__ [0]_laroux_Horizon round 1 model vFINAL_1 4" xfId="3681"/>
    <cellStyle name="__ [0]_laroux_Horizon round 1 model vFINAL_1_Project Farwest III Model 03-20-07 v135" xfId="3682"/>
    <cellStyle name="__ [0]_laroux_Horizon round 1 model vFINAL_1_Project Farwest III Model 03-20-07 v135 2" xfId="3683"/>
    <cellStyle name="__ [0]_laroux_Horizon round 1 model vFINAL_1_Project Farwest III Model 03-20-07 v135 2 2" xfId="3684"/>
    <cellStyle name="__ [0]_laroux_Horizon round 1 model vFINAL_1_Project Farwest III Model 03-20-07 v135 3" xfId="3685"/>
    <cellStyle name="__ [0]_laroux_Horizon round 1 model vFINAL_1_Project Farwest III Model 03-20-07 v135 3 2" xfId="3686"/>
    <cellStyle name="__ [0]_laroux_Horizon round 1 model vFINAL_1_Project Farwest III Model 03-20-07 v135 4" xfId="3687"/>
    <cellStyle name="__ [0]_laroux_Horizon round 1 model vFINAL_1_Project Farwest III Model 03-20-07 v135_UPC G&amp;A (5-3-07)" xfId="3688"/>
    <cellStyle name="__ [0]_laroux_Horizon round 1 model vFINAL_1_Project Farwest III Model 03-20-07 v135_UPC G&amp;A (5-3-07) 2" xfId="3689"/>
    <cellStyle name="__ [0]_laroux_Horizon round 1 model vFINAL_1_Project Farwest III Model 03-20-07 v135_UPC G&amp;A (5-3-07) 2 2" xfId="3690"/>
    <cellStyle name="__ [0]_laroux_Horizon round 1 model vFINAL_1_Project Farwest III Model 03-20-07 v135_UPC G&amp;A (5-3-07) 3" xfId="3691"/>
    <cellStyle name="__ [0]_laroux_Horizon round 1 model vFINAL_1_Project Farwest III Model 03-20-07 v135_UPC G&amp;A (5-3-07) 3 2" xfId="3692"/>
    <cellStyle name="__ [0]_laroux_Horizon round 1 model vFINAL_1_Project Farwest III Model 03-20-07 v135_UPC G&amp;A (5-3-07) 4" xfId="3693"/>
    <cellStyle name="__ [0]_laroux_Horizon round 1 model vFINAL_1_Project Makani Model 04-11-07 v6" xfId="3694"/>
    <cellStyle name="__ [0]_laroux_Horizon round 1 model vFINAL_1_Project Makani Model 04-11-07 v6 2" xfId="3695"/>
    <cellStyle name="__ [0]_laroux_Horizon round 1 model vFINAL_1_Project Makani Model 04-11-07 v6 2 2" xfId="3696"/>
    <cellStyle name="__ [0]_laroux_Horizon round 1 model vFINAL_1_Project Makani Model 04-11-07 v6 3" xfId="3697"/>
    <cellStyle name="__ [0]_laroux_Horizon round 1 model vFINAL_1_Project Makani Model 04-11-07 v6 3 2" xfId="3698"/>
    <cellStyle name="__ [0]_laroux_Horizon round 1 model vFINAL_1_Project Makani Model 04-11-07 v6 4" xfId="3699"/>
    <cellStyle name="__ [0]_laroux_Horizon round 1 model vFINAL_1_Project Makani Model 04-11-07 v6_UPC G&amp;A (5-3-07)" xfId="3700"/>
    <cellStyle name="__ [0]_laroux_Horizon round 1 model vFINAL_1_Project Makani Model 04-11-07 v6_UPC G&amp;A (5-3-07) 2" xfId="3701"/>
    <cellStyle name="__ [0]_laroux_Horizon round 1 model vFINAL_1_Project Makani Model 04-11-07 v6_UPC G&amp;A (5-3-07) 2 2" xfId="3702"/>
    <cellStyle name="__ [0]_laroux_Horizon round 1 model vFINAL_1_Project Makani Model 04-11-07 v6_UPC G&amp;A (5-3-07) 3" xfId="3703"/>
    <cellStyle name="__ [0]_laroux_Horizon round 1 model vFINAL_1_Project Makani Model 04-11-07 v6_UPC G&amp;A (5-3-07) 3 2" xfId="3704"/>
    <cellStyle name="__ [0]_laroux_Horizon round 1 model vFINAL_1_Project Makani Model 04-11-07 v6_UPC G&amp;A (5-3-07) 4" xfId="3705"/>
    <cellStyle name="__ [0]_laroux_Pre-Tax GAAP" xfId="3706"/>
    <cellStyle name="__ [0]_laroux_Pre-Tax GAAP 2" xfId="3707"/>
    <cellStyle name="__ [0]_laroux_Pre-Tax GAAP 2 2" xfId="3708"/>
    <cellStyle name="__ [0]_laroux_Pre-Tax GAAP 3" xfId="3709"/>
    <cellStyle name="__ [0]_laroux_Wind farm - operation CF" xfId="3710"/>
    <cellStyle name="__ [0]_laroux_Wind farm - operation CF 2" xfId="3711"/>
    <cellStyle name="__ [0]_laroux_Wind farm - operation CF 2 2" xfId="3712"/>
    <cellStyle name="__ [0]_laroux_Wind farm - operation CF 2 2 2" xfId="3713"/>
    <cellStyle name="__ [0]_laroux_Wind farm - operation CF 2 3" xfId="3714"/>
    <cellStyle name="__ [0]_laroux_Wind farm - operation CF 2 3 2" xfId="3715"/>
    <cellStyle name="__ [0]_laroux_Wind farm - operation CF 2 4" xfId="3716"/>
    <cellStyle name="__ [0]_laroux_Wind farm - operation CF 2 4 2" xfId="3717"/>
    <cellStyle name="__ [0]_laroux_Wind farm - operation CF 2 5" xfId="3718"/>
    <cellStyle name="__ [0]_laroux_Wind farm - operation CF 2 5 2" xfId="3719"/>
    <cellStyle name="__ [0]_laroux_Wind farm - operation CF 2 6" xfId="3720"/>
    <cellStyle name="__ [0]_laroux_Wind farm - operation CF 3" xfId="3721"/>
    <cellStyle name="__ [0]_laroux_Wind farm - operation CF 3 2" xfId="3722"/>
    <cellStyle name="__ [0]_laroux_Wind farm - operation CF 3 2 2" xfId="3723"/>
    <cellStyle name="__ [0]_laroux_Wind farm - operation CF 3 3" xfId="3724"/>
    <cellStyle name="__ [0]_laroux_Wind farm - operation CF 3 3 2" xfId="3725"/>
    <cellStyle name="__ [0]_laroux_Wind farm - operation CF 3 4" xfId="3726"/>
    <cellStyle name="__ [0]_laroux_Wind farm - operation CF 3 4 2" xfId="3727"/>
    <cellStyle name="__ [0]_laroux_Wind farm - operation CF 3 5" xfId="3728"/>
    <cellStyle name="__ [0]_laroux_Wind farm - operation CF 3 5 2" xfId="3729"/>
    <cellStyle name="__ [0]_laroux_Wind farm - operation CF 3 6" xfId="3730"/>
    <cellStyle name="__ [0]_laroux_Wind farm - operation CF 4" xfId="3731"/>
    <cellStyle name="__ [0]_laroux_Wind farm - operation CF_CHECK - White Creek Final Closing Model_2007 11 16 vequity method FINAL" xfId="3732"/>
    <cellStyle name="__ [0]_laroux_Wind farm - operation CF_CHECK - White Creek Final Closing Model_2007 11 16 vequity method FINAL 2" xfId="3733"/>
    <cellStyle name="__ [0]_laroux_Wind farm - operation CF_CHECK - White Creek Final Closing Model_2007 11 16 vequity method FINAL 2 2" xfId="3734"/>
    <cellStyle name="__ [0]_laroux_Wind farm - operation CF_CHECK - White Creek Final Closing Model_2007 11 16 vequity method FINAL 3" xfId="3735"/>
    <cellStyle name="__ [0]_laroux_Wind farm - operation CF_Horizon round 1 model vFINAL" xfId="3736"/>
    <cellStyle name="__ [0]_laroux_Wind farm - operation CF_Horizon round 1 model vFINAL 2" xfId="3737"/>
    <cellStyle name="__ [0]_laroux_Wind farm - operation CF_Horizon round 1 model vFINAL 2 2" xfId="3738"/>
    <cellStyle name="__ [0]_laroux_Wind farm - operation CF_Horizon round 1 model vFINAL 3" xfId="3739"/>
    <cellStyle name="__ [0]_laroux_Wind farm - operation CF_Horizon round 1 model vFINAL 3 2" xfId="3740"/>
    <cellStyle name="__ [0]_laroux_Wind farm - operation CF_Horizon round 1 model vFINAL 4" xfId="3741"/>
    <cellStyle name="__ [0]_laroux_Wind farm - operation CF_Horizon round 1 model vFINAL_1" xfId="3742"/>
    <cellStyle name="__ [0]_laroux_Wind farm - operation CF_Horizon round 1 model vFINAL_1 2" xfId="3743"/>
    <cellStyle name="__ [0]_laroux_Wind farm - operation CF_Horizon round 1 model vFINAL_1 2 2" xfId="3744"/>
    <cellStyle name="__ [0]_laroux_Wind farm - operation CF_Horizon round 1 model vFINAL_1 3" xfId="3745"/>
    <cellStyle name="__ [0]_laroux_Wind farm - operation CF_Horizon round 1 model vFINAL_1 3 2" xfId="3746"/>
    <cellStyle name="__ [0]_laroux_Wind farm - operation CF_Horizon round 1 model vFINAL_1 4" xfId="3747"/>
    <cellStyle name="__ [0]_laroux_Wind farm - operation CF_Horizon round 1 model vFINAL_1_Project Farwest III Model 03-20-07 v135" xfId="3748"/>
    <cellStyle name="__ [0]_laroux_Wind farm - operation CF_Horizon round 1 model vFINAL_1_Project Farwest III Model 03-20-07 v135 2" xfId="3749"/>
    <cellStyle name="__ [0]_laroux_Wind farm - operation CF_Horizon round 1 model vFINAL_1_Project Farwest III Model 03-20-07 v135 2 2" xfId="3750"/>
    <cellStyle name="__ [0]_laroux_Wind farm - operation CF_Horizon round 1 model vFINAL_1_Project Farwest III Model 03-20-07 v135 3" xfId="3751"/>
    <cellStyle name="__ [0]_laroux_Wind farm - operation CF_Horizon round 1 model vFINAL_1_Project Farwest III Model 03-20-07 v135 3 2" xfId="3752"/>
    <cellStyle name="__ [0]_laroux_Wind farm - operation CF_Horizon round 1 model vFINAL_1_Project Farwest III Model 03-20-07 v135 4" xfId="3753"/>
    <cellStyle name="__ [0]_laroux_Wind farm - operation CF_Horizon round 1 model vFINAL_1_Project Farwest III Model 03-20-07 v135_UPC G&amp;A (5-3-07)" xfId="3754"/>
    <cellStyle name="__ [0]_laroux_Wind farm - operation CF_Horizon round 1 model vFINAL_1_Project Farwest III Model 03-20-07 v135_UPC G&amp;A (5-3-07) 2" xfId="3755"/>
    <cellStyle name="__ [0]_laroux_Wind farm - operation CF_Horizon round 1 model vFINAL_1_Project Farwest III Model 03-20-07 v135_UPC G&amp;A (5-3-07) 2 2" xfId="3756"/>
    <cellStyle name="__ [0]_laroux_Wind farm - operation CF_Horizon round 1 model vFINAL_1_Project Farwest III Model 03-20-07 v135_UPC G&amp;A (5-3-07) 3" xfId="3757"/>
    <cellStyle name="__ [0]_laroux_Wind farm - operation CF_Horizon round 1 model vFINAL_1_Project Farwest III Model 03-20-07 v135_UPC G&amp;A (5-3-07) 3 2" xfId="3758"/>
    <cellStyle name="__ [0]_laroux_Wind farm - operation CF_Horizon round 1 model vFINAL_1_Project Farwest III Model 03-20-07 v135_UPC G&amp;A (5-3-07) 4" xfId="3759"/>
    <cellStyle name="__ [0]_laroux_Wind farm - operation CF_Horizon round 1 model vFINAL_1_Project Makani Model 04-11-07 v6" xfId="3760"/>
    <cellStyle name="__ [0]_laroux_Wind farm - operation CF_Horizon round 1 model vFINAL_1_Project Makani Model 04-11-07 v6 2" xfId="3761"/>
    <cellStyle name="__ [0]_laroux_Wind farm - operation CF_Horizon round 1 model vFINAL_1_Project Makani Model 04-11-07 v6 2 2" xfId="3762"/>
    <cellStyle name="__ [0]_laroux_Wind farm - operation CF_Horizon round 1 model vFINAL_1_Project Makani Model 04-11-07 v6 3" xfId="3763"/>
    <cellStyle name="__ [0]_laroux_Wind farm - operation CF_Horizon round 1 model vFINAL_1_Project Makani Model 04-11-07 v6 3 2" xfId="3764"/>
    <cellStyle name="__ [0]_laroux_Wind farm - operation CF_Horizon round 1 model vFINAL_1_Project Makani Model 04-11-07 v6 4" xfId="3765"/>
    <cellStyle name="__ [0]_laroux_Wind farm - operation CF_Horizon round 1 model vFINAL_1_Project Makani Model 04-11-07 v6_UPC G&amp;A (5-3-07)" xfId="3766"/>
    <cellStyle name="__ [0]_laroux_Wind farm - operation CF_Horizon round 1 model vFINAL_1_Project Makani Model 04-11-07 v6_UPC G&amp;A (5-3-07) 2" xfId="3767"/>
    <cellStyle name="__ [0]_laroux_Wind farm - operation CF_Horizon round 1 model vFINAL_1_Project Makani Model 04-11-07 v6_UPC G&amp;A (5-3-07) 2 2" xfId="3768"/>
    <cellStyle name="__ [0]_laroux_Wind farm - operation CF_Horizon round 1 model vFINAL_1_Project Makani Model 04-11-07 v6_UPC G&amp;A (5-3-07) 3" xfId="3769"/>
    <cellStyle name="__ [0]_laroux_Wind farm - operation CF_Horizon round 1 model vFINAL_1_Project Makani Model 04-11-07 v6_UPC G&amp;A (5-3-07) 3 2" xfId="3770"/>
    <cellStyle name="__ [0]_laroux_Wind farm - operation CF_Horizon round 1 model vFINAL_1_Project Makani Model 04-11-07 v6_UPC G&amp;A (5-3-07) 4" xfId="3771"/>
    <cellStyle name="__ [0]_laroux_Wind farm - operation CF_Pre-Tax GAAP" xfId="3772"/>
    <cellStyle name="__ [0]_laroux_Wind farm - operation CF_Pre-Tax GAAP 2" xfId="3773"/>
    <cellStyle name="__ [0]_laroux_Wind farm - operation CF_Pre-Tax GAAP 2 2" xfId="3774"/>
    <cellStyle name="__ [0]_laroux_Wind farm - operation CF_Pre-Tax GAAP 3" xfId="3775"/>
    <cellStyle name="__ [0]_laroux_Wind farm - operation CF_WPP - Ormat 6-5-2007  v19i with internal accounting v3 eq method FINAL" xfId="3776"/>
    <cellStyle name="__ [0]_laroux_Wind farm - operation CF_WPP - Ormat 6-5-2007  v19i with internal accounting v3 eq method FINAL 2" xfId="3777"/>
    <cellStyle name="__ [0]_laroux_Wind farm - operation CF_WPP - Ormat 6-5-2007  v19i with internal accounting v3 eq method FINAL 2 2" xfId="3778"/>
    <cellStyle name="__ [0]_laroux_Wind farm - operation CF_WPP - Ormat 6-5-2007  v19i with internal accounting v3 eq method FINAL 3" xfId="3779"/>
    <cellStyle name="__ [0]_laroux_WPP - Ormat 6-5-2007  v19i with internal accounting v3 eq method FINAL" xfId="3780"/>
    <cellStyle name="__ [0]_laroux_WPP - Ormat 6-5-2007  v19i with internal accounting v3 eq method FINAL 2" xfId="3781"/>
    <cellStyle name="__ [0]_laroux_WPP - Ormat 6-5-2007  v19i with internal accounting v3 eq method FINAL 2 2" xfId="3782"/>
    <cellStyle name="__ [0]_laroux_WPP - Ormat 6-5-2007  v19i with internal accounting v3 eq method FINAL 3" xfId="3783"/>
    <cellStyle name="__ [0]_PERSONAL" xfId="3784"/>
    <cellStyle name="__ [0]_PERSONAL 2" xfId="3785"/>
    <cellStyle name="__ [0]_PERSONAL 2 2" xfId="3786"/>
    <cellStyle name="__ [0]_PERSONAL 2 2 2" xfId="3787"/>
    <cellStyle name="__ [0]_PERSONAL 2 3" xfId="3788"/>
    <cellStyle name="__ [0]_PERSONAL 2 3 2" xfId="3789"/>
    <cellStyle name="__ [0]_PERSONAL 2 4" xfId="3790"/>
    <cellStyle name="__ [0]_PERSONAL 2 4 2" xfId="3791"/>
    <cellStyle name="__ [0]_PERSONAL 2 5" xfId="3792"/>
    <cellStyle name="__ [0]_PERSONAL 2 5 2" xfId="3793"/>
    <cellStyle name="__ [0]_PERSONAL 2 6" xfId="3794"/>
    <cellStyle name="__ [0]_PERSONAL 3" xfId="3795"/>
    <cellStyle name="__ [0]_PERSONAL 3 2" xfId="3796"/>
    <cellStyle name="__ [0]_PERSONAL 3 2 2" xfId="3797"/>
    <cellStyle name="__ [0]_PERSONAL 3 3" xfId="3798"/>
    <cellStyle name="__ [0]_PERSONAL 3 3 2" xfId="3799"/>
    <cellStyle name="__ [0]_PERSONAL 3 4" xfId="3800"/>
    <cellStyle name="__ [0]_PERSONAL 3 4 2" xfId="3801"/>
    <cellStyle name="__ [0]_PERSONAL 3 5" xfId="3802"/>
    <cellStyle name="__ [0]_PERSONAL 3 5 2" xfId="3803"/>
    <cellStyle name="__ [0]_PERSONAL 3 6" xfId="3804"/>
    <cellStyle name="__ [0]_PERSONAL 4" xfId="3805"/>
    <cellStyle name="__ [0]_PERSONAL_1" xfId="3806"/>
    <cellStyle name="__ [0]_PERSONAL_1 2" xfId="3807"/>
    <cellStyle name="__ [0]_PERSONAL_1 2 2" xfId="3808"/>
    <cellStyle name="__ [0]_PERSONAL_1 2 2 2" xfId="3809"/>
    <cellStyle name="__ [0]_PERSONAL_1 2 3" xfId="3810"/>
    <cellStyle name="__ [0]_PERSONAL_1 2 3 2" xfId="3811"/>
    <cellStyle name="__ [0]_PERSONAL_1 2 4" xfId="3812"/>
    <cellStyle name="__ [0]_PERSONAL_1 2 4 2" xfId="3813"/>
    <cellStyle name="__ [0]_PERSONAL_1 2 5" xfId="3814"/>
    <cellStyle name="__ [0]_PERSONAL_1 2 5 2" xfId="3815"/>
    <cellStyle name="__ [0]_PERSONAL_1 2 6" xfId="3816"/>
    <cellStyle name="__ [0]_PERSONAL_1 3" xfId="3817"/>
    <cellStyle name="__ [0]_PERSONAL_1 3 2" xfId="3818"/>
    <cellStyle name="__ [0]_PERSONAL_1 3 2 2" xfId="3819"/>
    <cellStyle name="__ [0]_PERSONAL_1 3 3" xfId="3820"/>
    <cellStyle name="__ [0]_PERSONAL_1 3 3 2" xfId="3821"/>
    <cellStyle name="__ [0]_PERSONAL_1 3 4" xfId="3822"/>
    <cellStyle name="__ [0]_PERSONAL_1 3 4 2" xfId="3823"/>
    <cellStyle name="__ [0]_PERSONAL_1 3 5" xfId="3824"/>
    <cellStyle name="__ [0]_PERSONAL_1 3 5 2" xfId="3825"/>
    <cellStyle name="__ [0]_PERSONAL_1 3 6" xfId="3826"/>
    <cellStyle name="__ [0]_PERSONAL_1 4" xfId="3827"/>
    <cellStyle name="__ [0]_PERSONAL_1_CHECK - White Creek Final Closing Model_2007 11 16 vequity method FINAL" xfId="3828"/>
    <cellStyle name="__ [0]_PERSONAL_1_CHECK - White Creek Final Closing Model_2007 11 16 vequity method FINAL 2" xfId="3829"/>
    <cellStyle name="__ [0]_PERSONAL_1_CHECK - White Creek Final Closing Model_2007 11 16 vequity method FINAL 2 2" xfId="3830"/>
    <cellStyle name="__ [0]_PERSONAL_1_CHECK - White Creek Final Closing Model_2007 11 16 vequity method FINAL 3" xfId="3831"/>
    <cellStyle name="__ [0]_PERSONAL_1_ClearSky_AEP_Min_04.04.02_Bank" xfId="3832"/>
    <cellStyle name="__ [0]_PERSONAL_1_ClearSky_AEP_Min_04.04.02_Bank 2" xfId="3833"/>
    <cellStyle name="__ [0]_PERSONAL_1_Clearsky_internal_050301" xfId="3834"/>
    <cellStyle name="__ [0]_PERSONAL_1_Clearsky_internal_050301 2" xfId="3835"/>
    <cellStyle name="__ [0]_PERSONAL_1_Clearsky_internal_070201" xfId="3836"/>
    <cellStyle name="__ [0]_PERSONAL_1_Clearsky_internal_070201 2" xfId="3837"/>
    <cellStyle name="__ [0]_PERSONAL_1_Clearsky_internal_070201.xls Chart 2" xfId="3838"/>
    <cellStyle name="__ [0]_PERSONAL_1_Clearsky_internal_070201.xls Chart 2 2" xfId="3839"/>
    <cellStyle name="__ [0]_PERSONAL_1_Clearsky_internal_070201.xls Chart 2 2 2" xfId="3840"/>
    <cellStyle name="__ [0]_PERSONAL_1_Clearsky_internal_070201.xls Chart 2 3" xfId="3841"/>
    <cellStyle name="__ [0]_PERSONAL_1_Clearsky_internal_070201.xls Chart 2 3 2" xfId="3842"/>
    <cellStyle name="__ [0]_PERSONAL_1_Clearsky_internal_070201.xls Chart 2 4" xfId="3843"/>
    <cellStyle name="__ [0]_PERSONAL_1_Clearsky_internal_070201.xls Chart 2 4 2" xfId="3844"/>
    <cellStyle name="__ [0]_PERSONAL_1_Clearsky_internal_070201.xls Chart 2 5" xfId="3845"/>
    <cellStyle name="__ [0]_PERSONAL_1_Clearsky_internal_070201.xls Chart 2 5 2" xfId="3846"/>
    <cellStyle name="__ [0]_PERSONAL_1_Clearsky_internal_070201.xls Chart 2 6" xfId="3847"/>
    <cellStyle name="__ [0]_PERSONAL_1_Clearsky_internal_070201_1" xfId="3848"/>
    <cellStyle name="__ [0]_PERSONAL_1_Clearsky_internal_070201_1 2" xfId="3849"/>
    <cellStyle name="__ [0]_PERSONAL_1_Clearsky_internal_070201_1 2 2" xfId="3850"/>
    <cellStyle name="__ [0]_PERSONAL_1_Clearsky_internal_070201_1 3" xfId="3851"/>
    <cellStyle name="__ [0]_PERSONAL_1_Clearsky_internal_070201_1 3 2" xfId="3852"/>
    <cellStyle name="__ [0]_PERSONAL_1_Clearsky_internal_070201_1 4" xfId="3853"/>
    <cellStyle name="__ [0]_PERSONAL_1_Clearsky_internal_070201_1 4 2" xfId="3854"/>
    <cellStyle name="__ [0]_PERSONAL_1_Clearsky_internal_070201_1 5" xfId="3855"/>
    <cellStyle name="__ [0]_PERSONAL_1_Clearsky_internal_070201_1 5 2" xfId="3856"/>
    <cellStyle name="__ [0]_PERSONAL_1_Clearsky_internal_070201_1 6" xfId="3857"/>
    <cellStyle name="__ [0]_PERSONAL_1_Clearsky_internal_070201_Clearsky_internal_070201" xfId="3858"/>
    <cellStyle name="__ [0]_PERSONAL_1_Clearsky_internal_070201_Clearsky_internal_070201 2" xfId="3859"/>
    <cellStyle name="__ [0]_PERSONAL_1_Clearsky_internal_070201_Clearsky_internal_070201 2 2" xfId="3860"/>
    <cellStyle name="__ [0]_PERSONAL_1_Clearsky_internal_070201_Clearsky_internal_070201 3" xfId="3861"/>
    <cellStyle name="__ [0]_PERSONAL_1_Clearsky_internal_070201_Clearsky_internal_070201 3 2" xfId="3862"/>
    <cellStyle name="__ [0]_PERSONAL_1_Clearsky_internal_070201_Clearsky_internal_070201 4" xfId="3863"/>
    <cellStyle name="__ [0]_PERSONAL_1_Clearsky_internal_070201_Clearsky_internal_070201 4 2" xfId="3864"/>
    <cellStyle name="__ [0]_PERSONAL_1_Clearsky_internal_070201_Clearsky_internal_070201 5" xfId="3865"/>
    <cellStyle name="__ [0]_PERSONAL_1_Clearsky_internal_070201_Clearsky_internal_070201 5 2" xfId="3866"/>
    <cellStyle name="__ [0]_PERSONAL_1_Clearsky_internal_070201_Clearsky_internal_070201 6" xfId="3867"/>
    <cellStyle name="__ [0]_PERSONAL_1_Clearsky_internal_070201_Clearsky_Outside_070201.xls Chart 2" xfId="3868"/>
    <cellStyle name="__ [0]_PERSONAL_1_Clearsky_internal_070201_Clearsky_Outside_070201.xls Chart 2 2" xfId="3869"/>
    <cellStyle name="__ [0]_PERSONAL_1_Clearsky_internal_070201_Clearsky_Outside_070201.xls Chart 2 2 2" xfId="3870"/>
    <cellStyle name="__ [0]_PERSONAL_1_Clearsky_internal_070201_Clearsky_Outside_070201.xls Chart 2 3" xfId="3871"/>
    <cellStyle name="__ [0]_PERSONAL_1_Clearsky_internal_070201_Clearsky_Outside_070201.xls Chart 2 3 2" xfId="3872"/>
    <cellStyle name="__ [0]_PERSONAL_1_Clearsky_internal_070201_Clearsky_Outside_070201.xls Chart 2 4" xfId="3873"/>
    <cellStyle name="__ [0]_PERSONAL_1_Clearsky_internal_070201_Clearsky_Outside_070201.xls Chart 2 4 2" xfId="3874"/>
    <cellStyle name="__ [0]_PERSONAL_1_Clearsky_internal_070201_Clearsky_Outside_070201.xls Chart 2 5" xfId="3875"/>
    <cellStyle name="__ [0]_PERSONAL_1_Clearsky_internal_070201_Clearsky_Outside_070201.xls Chart 2 5 2" xfId="3876"/>
    <cellStyle name="__ [0]_PERSONAL_1_Clearsky_internal_070201_Clearsky_Outside_070201.xls Chart 2 6" xfId="3877"/>
    <cellStyle name="__ [0]_PERSONAL_1_Clearsky_Outside_070201.xls Chart 2" xfId="3878"/>
    <cellStyle name="__ [0]_PERSONAL_1_Clearsky_Outside_070201.xls Chart 2 2" xfId="3879"/>
    <cellStyle name="__ [0]_PERSONAL_1_EWC 43.5MW8oMtresc 3_25_021" xfId="3880"/>
    <cellStyle name="__ [0]_PERSONAL_1_EWC 43.5MW8oMtresc 3_25_021 2" xfId="3881"/>
    <cellStyle name="__ [0]_PERSONAL_1_EWC 43.5MW8oMtresc 3_25_021 2 2" xfId="3882"/>
    <cellStyle name="__ [0]_PERSONAL_1_EWC 43.5MW8oMtresc 3_25_021 2 2 2" xfId="3883"/>
    <cellStyle name="__ [0]_PERSONAL_1_EWC 43.5MW8oMtresc 3_25_021 2 3" xfId="3884"/>
    <cellStyle name="__ [0]_PERSONAL_1_EWC 43.5MW8oMtresc 3_25_021 2 3 2" xfId="3885"/>
    <cellStyle name="__ [0]_PERSONAL_1_EWC 43.5MW8oMtresc 3_25_021 2 4" xfId="3886"/>
    <cellStyle name="__ [0]_PERSONAL_1_EWC 43.5MW8oMtresc 3_25_021 2 4 2" xfId="3887"/>
    <cellStyle name="__ [0]_PERSONAL_1_EWC 43.5MW8oMtresc 3_25_021 2 5" xfId="3888"/>
    <cellStyle name="__ [0]_PERSONAL_1_EWC 43.5MW8oMtresc 3_25_021 2 5 2" xfId="3889"/>
    <cellStyle name="__ [0]_PERSONAL_1_EWC 43.5MW8oMtresc 3_25_021 2 6" xfId="3890"/>
    <cellStyle name="__ [0]_PERSONAL_1_EWC 43.5MW8oMtresc 3_25_021 3" xfId="3891"/>
    <cellStyle name="__ [0]_PERSONAL_1_EWC 43.5MW8oMtresc 3_25_021 3 2" xfId="3892"/>
    <cellStyle name="__ [0]_PERSONAL_1_EWC 43.5MW8oMtresc 3_25_021 3 2 2" xfId="3893"/>
    <cellStyle name="__ [0]_PERSONAL_1_EWC 43.5MW8oMtresc 3_25_021 3 3" xfId="3894"/>
    <cellStyle name="__ [0]_PERSONAL_1_EWC 43.5MW8oMtresc 3_25_021 3 3 2" xfId="3895"/>
    <cellStyle name="__ [0]_PERSONAL_1_EWC 43.5MW8oMtresc 3_25_021 3 4" xfId="3896"/>
    <cellStyle name="__ [0]_PERSONAL_1_EWC 43.5MW8oMtresc 3_25_021 3 4 2" xfId="3897"/>
    <cellStyle name="__ [0]_PERSONAL_1_EWC 43.5MW8oMtresc 3_25_021 3 5" xfId="3898"/>
    <cellStyle name="__ [0]_PERSONAL_1_EWC 43.5MW8oMtresc 3_25_021 3 5 2" xfId="3899"/>
    <cellStyle name="__ [0]_PERSONAL_1_EWC 43.5MW8oMtresc 3_25_021 3 6" xfId="3900"/>
    <cellStyle name="__ [0]_PERSONAL_1_EWC 43.5MW8oMtresc 3_25_021 4" xfId="3901"/>
    <cellStyle name="__ [0]_PERSONAL_1_EWC 43.5MW8oMtresc 3_25_021_CHECK - White Creek Final Closing Model_2007 11 16 vequity method FINAL" xfId="3902"/>
    <cellStyle name="__ [0]_PERSONAL_1_EWC 43.5MW8oMtresc 3_25_021_CHECK - White Creek Final Closing Model_2007 11 16 vequity method FINAL 2" xfId="3903"/>
    <cellStyle name="__ [0]_PERSONAL_1_EWC 43.5MW8oMtresc 3_25_021_CHECK - White Creek Final Closing Model_2007 11 16 vequity method FINAL 2 2" xfId="3904"/>
    <cellStyle name="__ [0]_PERSONAL_1_EWC 43.5MW8oMtresc 3_25_021_CHECK - White Creek Final Closing Model_2007 11 16 vequity method FINAL 3" xfId="3905"/>
    <cellStyle name="__ [0]_PERSONAL_1_EWC 43.5MW8oMtresc 3_25_021_Horizon round 1 model vFINAL" xfId="3906"/>
    <cellStyle name="__ [0]_PERSONAL_1_EWC 43.5MW8oMtresc 3_25_021_Horizon round 1 model vFINAL 2" xfId="3907"/>
    <cellStyle name="__ [0]_PERSONAL_1_EWC 43.5MW8oMtresc 3_25_021_Horizon round 1 model vFINAL 2 2" xfId="3908"/>
    <cellStyle name="__ [0]_PERSONAL_1_EWC 43.5MW8oMtresc 3_25_021_Horizon round 1 model vFINAL 3" xfId="3909"/>
    <cellStyle name="__ [0]_PERSONAL_1_EWC 43.5MW8oMtresc 3_25_021_Horizon round 1 model vFINAL 3 2" xfId="3910"/>
    <cellStyle name="__ [0]_PERSONAL_1_EWC 43.5MW8oMtresc 3_25_021_Horizon round 1 model vFINAL 4" xfId="3911"/>
    <cellStyle name="__ [0]_PERSONAL_1_EWC 43.5MW8oMtresc 3_25_021_Horizon round 1 model vFINAL_1" xfId="3912"/>
    <cellStyle name="__ [0]_PERSONAL_1_EWC 43.5MW8oMtresc 3_25_021_Horizon round 1 model vFINAL_1 2" xfId="3913"/>
    <cellStyle name="__ [0]_PERSONAL_1_EWC 43.5MW8oMtresc 3_25_021_Horizon round 1 model vFINAL_1 2 2" xfId="3914"/>
    <cellStyle name="__ [0]_PERSONAL_1_EWC 43.5MW8oMtresc 3_25_021_Horizon round 1 model vFINAL_1 3" xfId="3915"/>
    <cellStyle name="__ [0]_PERSONAL_1_EWC 43.5MW8oMtresc 3_25_021_Horizon round 1 model vFINAL_1 3 2" xfId="3916"/>
    <cellStyle name="__ [0]_PERSONAL_1_EWC 43.5MW8oMtresc 3_25_021_Horizon round 1 model vFINAL_1 4" xfId="3917"/>
    <cellStyle name="__ [0]_PERSONAL_1_EWC 43.5MW8oMtresc 3_25_021_Horizon round 1 model vFINAL_1_Project Farwest III Model 03-20-07 v135" xfId="3918"/>
    <cellStyle name="__ [0]_PERSONAL_1_EWC 43.5MW8oMtresc 3_25_021_Horizon round 1 model vFINAL_1_Project Farwest III Model 03-20-07 v135 2" xfId="3919"/>
    <cellStyle name="__ [0]_PERSONAL_1_EWC 43.5MW8oMtresc 3_25_021_Horizon round 1 model vFINAL_1_Project Farwest III Model 03-20-07 v135 2 2" xfId="3920"/>
    <cellStyle name="__ [0]_PERSONAL_1_EWC 43.5MW8oMtresc 3_25_021_Horizon round 1 model vFINAL_1_Project Farwest III Model 03-20-07 v135 3" xfId="3921"/>
    <cellStyle name="__ [0]_PERSONAL_1_EWC 43.5MW8oMtresc 3_25_021_Horizon round 1 model vFINAL_1_Project Farwest III Model 03-20-07 v135 3 2" xfId="3922"/>
    <cellStyle name="__ [0]_PERSONAL_1_EWC 43.5MW8oMtresc 3_25_021_Horizon round 1 model vFINAL_1_Project Farwest III Model 03-20-07 v135 4" xfId="3923"/>
    <cellStyle name="__ [0]_PERSONAL_1_EWC 43.5MW8oMtresc 3_25_021_Horizon round 1 model vFINAL_1_Project Farwest III Model 03-20-07 v135_UPC G&amp;A (5-3-07)" xfId="3924"/>
    <cellStyle name="__ [0]_PERSONAL_1_EWC 43.5MW8oMtresc 3_25_021_Horizon round 1 model vFINAL_1_Project Farwest III Model 03-20-07 v135_UPC G&amp;A (5-3-07) 2" xfId="3925"/>
    <cellStyle name="__ [0]_PERSONAL_1_EWC 43.5MW8oMtresc 3_25_021_Horizon round 1 model vFINAL_1_Project Farwest III Model 03-20-07 v135_UPC G&amp;A (5-3-07) 2 2" xfId="3926"/>
    <cellStyle name="__ [0]_PERSONAL_1_EWC 43.5MW8oMtresc 3_25_021_Horizon round 1 model vFINAL_1_Project Farwest III Model 03-20-07 v135_UPC G&amp;A (5-3-07) 3" xfId="3927"/>
    <cellStyle name="__ [0]_PERSONAL_1_EWC 43.5MW8oMtresc 3_25_021_Horizon round 1 model vFINAL_1_Project Farwest III Model 03-20-07 v135_UPC G&amp;A (5-3-07) 3 2" xfId="3928"/>
    <cellStyle name="__ [0]_PERSONAL_1_EWC 43.5MW8oMtresc 3_25_021_Horizon round 1 model vFINAL_1_Project Farwest III Model 03-20-07 v135_UPC G&amp;A (5-3-07) 4" xfId="3929"/>
    <cellStyle name="__ [0]_PERSONAL_1_EWC 43.5MW8oMtresc 3_25_021_Horizon round 1 model vFINAL_1_Project Makani Model 04-11-07 v6" xfId="3930"/>
    <cellStyle name="__ [0]_PERSONAL_1_EWC 43.5MW8oMtresc 3_25_021_Horizon round 1 model vFINAL_1_Project Makani Model 04-11-07 v6 2" xfId="3931"/>
    <cellStyle name="__ [0]_PERSONAL_1_EWC 43.5MW8oMtresc 3_25_021_Horizon round 1 model vFINAL_1_Project Makani Model 04-11-07 v6 2 2" xfId="3932"/>
    <cellStyle name="__ [0]_PERSONAL_1_EWC 43.5MW8oMtresc 3_25_021_Horizon round 1 model vFINAL_1_Project Makani Model 04-11-07 v6 3" xfId="3933"/>
    <cellStyle name="__ [0]_PERSONAL_1_EWC 43.5MW8oMtresc 3_25_021_Horizon round 1 model vFINAL_1_Project Makani Model 04-11-07 v6 3 2" xfId="3934"/>
    <cellStyle name="__ [0]_PERSONAL_1_EWC 43.5MW8oMtresc 3_25_021_Horizon round 1 model vFINAL_1_Project Makani Model 04-11-07 v6 4" xfId="3935"/>
    <cellStyle name="__ [0]_PERSONAL_1_EWC 43.5MW8oMtresc 3_25_021_Horizon round 1 model vFINAL_1_Project Makani Model 04-11-07 v6_UPC G&amp;A (5-3-07)" xfId="3936"/>
    <cellStyle name="__ [0]_PERSONAL_1_EWC 43.5MW8oMtresc 3_25_021_Horizon round 1 model vFINAL_1_Project Makani Model 04-11-07 v6_UPC G&amp;A (5-3-07) 2" xfId="3937"/>
    <cellStyle name="__ [0]_PERSONAL_1_EWC 43.5MW8oMtresc 3_25_021_Horizon round 1 model vFINAL_1_Project Makani Model 04-11-07 v6_UPC G&amp;A (5-3-07) 2 2" xfId="3938"/>
    <cellStyle name="__ [0]_PERSONAL_1_EWC 43.5MW8oMtresc 3_25_021_Horizon round 1 model vFINAL_1_Project Makani Model 04-11-07 v6_UPC G&amp;A (5-3-07) 3" xfId="3939"/>
    <cellStyle name="__ [0]_PERSONAL_1_EWC 43.5MW8oMtresc 3_25_021_Horizon round 1 model vFINAL_1_Project Makani Model 04-11-07 v6_UPC G&amp;A (5-3-07) 3 2" xfId="3940"/>
    <cellStyle name="__ [0]_PERSONAL_1_EWC 43.5MW8oMtresc 3_25_021_Horizon round 1 model vFINAL_1_Project Makani Model 04-11-07 v6_UPC G&amp;A (5-3-07) 4" xfId="3941"/>
    <cellStyle name="__ [0]_PERSONAL_1_EWC 43.5MW8oMtresc 3_25_021_Pre-Tax GAAP" xfId="3942"/>
    <cellStyle name="__ [0]_PERSONAL_1_EWC 43.5MW8oMtresc 3_25_021_Pre-Tax GAAP 2" xfId="3943"/>
    <cellStyle name="__ [0]_PERSONAL_1_EWC 43.5MW8oMtresc 3_25_021_Pre-Tax GAAP 2 2" xfId="3944"/>
    <cellStyle name="__ [0]_PERSONAL_1_EWC 43.5MW8oMtresc 3_25_021_Pre-Tax GAAP 3" xfId="3945"/>
    <cellStyle name="__ [0]_PERSONAL_1_EWC 43.5MW8oMtresc 3_25_021_WPP - Ormat 6-5-2007  v19i with internal accounting v3 eq method FINAL" xfId="3946"/>
    <cellStyle name="__ [0]_PERSONAL_1_EWC 43.5MW8oMtresc 3_25_021_WPP - Ormat 6-5-2007  v19i with internal accounting v3 eq method FINAL 2" xfId="3947"/>
    <cellStyle name="__ [0]_PERSONAL_1_EWC 43.5MW8oMtresc 3_25_021_WPP - Ormat 6-5-2007  v19i with internal accounting v3 eq method FINAL 2 2" xfId="3948"/>
    <cellStyle name="__ [0]_PERSONAL_1_EWC 43.5MW8oMtresc 3_25_021_WPP - Ormat 6-5-2007  v19i with internal accounting v3 eq method FINAL 3" xfId="3949"/>
    <cellStyle name="__ [0]_PERSONAL_1_EWC 43.5MW8oMtresc 3_25_02v2" xfId="3950"/>
    <cellStyle name="__ [0]_PERSONAL_1_EWC 43.5MW8oMtresc 3_25_02v2 2" xfId="3951"/>
    <cellStyle name="__ [0]_PERSONAL_1_EWC 43.5MW8oMtresc 3_25_02v2 2 2" xfId="3952"/>
    <cellStyle name="__ [0]_PERSONAL_1_EWC 43.5MW8oMtresc 3_25_02v2 2 2 2" xfId="3953"/>
    <cellStyle name="__ [0]_PERSONAL_1_EWC 43.5MW8oMtresc 3_25_02v2 2 3" xfId="3954"/>
    <cellStyle name="__ [0]_PERSONAL_1_EWC 43.5MW8oMtresc 3_25_02v2 2 3 2" xfId="3955"/>
    <cellStyle name="__ [0]_PERSONAL_1_EWC 43.5MW8oMtresc 3_25_02v2 2 4" xfId="3956"/>
    <cellStyle name="__ [0]_PERSONAL_1_EWC 43.5MW8oMtresc 3_25_02v2 2 4 2" xfId="3957"/>
    <cellStyle name="__ [0]_PERSONAL_1_EWC 43.5MW8oMtresc 3_25_02v2 2 5" xfId="3958"/>
    <cellStyle name="__ [0]_PERSONAL_1_EWC 43.5MW8oMtresc 3_25_02v2 2 5 2" xfId="3959"/>
    <cellStyle name="__ [0]_PERSONAL_1_EWC 43.5MW8oMtresc 3_25_02v2 2 6" xfId="3960"/>
    <cellStyle name="__ [0]_PERSONAL_1_EWC 43.5MW8oMtresc 3_25_02v2 3" xfId="3961"/>
    <cellStyle name="__ [0]_PERSONAL_1_EWC 43.5MW8oMtresc 3_25_02v2 3 2" xfId="3962"/>
    <cellStyle name="__ [0]_PERSONAL_1_EWC 43.5MW8oMtresc 3_25_02v2 3 2 2" xfId="3963"/>
    <cellStyle name="__ [0]_PERSONAL_1_EWC 43.5MW8oMtresc 3_25_02v2 3 3" xfId="3964"/>
    <cellStyle name="__ [0]_PERSONAL_1_EWC 43.5MW8oMtresc 3_25_02v2 3 3 2" xfId="3965"/>
    <cellStyle name="__ [0]_PERSONAL_1_EWC 43.5MW8oMtresc 3_25_02v2 3 4" xfId="3966"/>
    <cellStyle name="__ [0]_PERSONAL_1_EWC 43.5MW8oMtresc 3_25_02v2 3 4 2" xfId="3967"/>
    <cellStyle name="__ [0]_PERSONAL_1_EWC 43.5MW8oMtresc 3_25_02v2 3 5" xfId="3968"/>
    <cellStyle name="__ [0]_PERSONAL_1_EWC 43.5MW8oMtresc 3_25_02v2 3 5 2" xfId="3969"/>
    <cellStyle name="__ [0]_PERSONAL_1_EWC 43.5MW8oMtresc 3_25_02v2 3 6" xfId="3970"/>
    <cellStyle name="__ [0]_PERSONAL_1_EWC 43.5MW8oMtresc 3_25_02v2 4" xfId="3971"/>
    <cellStyle name="__ [0]_PERSONAL_1_EWC 43.5MW8oMtresc 3_25_02v2_CHECK - White Creek Final Closing Model_2007 11 16 vequity method FINAL" xfId="3972"/>
    <cellStyle name="__ [0]_PERSONAL_1_EWC 43.5MW8oMtresc 3_25_02v2_CHECK - White Creek Final Closing Model_2007 11 16 vequity method FINAL 2" xfId="3973"/>
    <cellStyle name="__ [0]_PERSONAL_1_EWC 43.5MW8oMtresc 3_25_02v2_CHECK - White Creek Final Closing Model_2007 11 16 vequity method FINAL 2 2" xfId="3974"/>
    <cellStyle name="__ [0]_PERSONAL_1_EWC 43.5MW8oMtresc 3_25_02v2_CHECK - White Creek Final Closing Model_2007 11 16 vequity method FINAL 3" xfId="3975"/>
    <cellStyle name="__ [0]_PERSONAL_1_EWC 43.5MW8oMtresc 3_25_02v2_Horizon round 1 model vFINAL" xfId="3976"/>
    <cellStyle name="__ [0]_PERSONAL_1_EWC 43.5MW8oMtresc 3_25_02v2_Horizon round 1 model vFINAL 2" xfId="3977"/>
    <cellStyle name="__ [0]_PERSONAL_1_EWC 43.5MW8oMtresc 3_25_02v2_Horizon round 1 model vFINAL 2 2" xfId="3978"/>
    <cellStyle name="__ [0]_PERSONAL_1_EWC 43.5MW8oMtresc 3_25_02v2_Horizon round 1 model vFINAL 3" xfId="3979"/>
    <cellStyle name="__ [0]_PERSONAL_1_EWC 43.5MW8oMtresc 3_25_02v2_Horizon round 1 model vFINAL 3 2" xfId="3980"/>
    <cellStyle name="__ [0]_PERSONAL_1_EWC 43.5MW8oMtresc 3_25_02v2_Horizon round 1 model vFINAL 4" xfId="3981"/>
    <cellStyle name="__ [0]_PERSONAL_1_EWC 43.5MW8oMtresc 3_25_02v2_Horizon round 1 model vFINAL_1" xfId="3982"/>
    <cellStyle name="__ [0]_PERSONAL_1_EWC 43.5MW8oMtresc 3_25_02v2_Horizon round 1 model vFINAL_1 2" xfId="3983"/>
    <cellStyle name="__ [0]_PERSONAL_1_EWC 43.5MW8oMtresc 3_25_02v2_Horizon round 1 model vFINAL_1 2 2" xfId="3984"/>
    <cellStyle name="__ [0]_PERSONAL_1_EWC 43.5MW8oMtresc 3_25_02v2_Horizon round 1 model vFINAL_1 3" xfId="3985"/>
    <cellStyle name="__ [0]_PERSONAL_1_EWC 43.5MW8oMtresc 3_25_02v2_Horizon round 1 model vFINAL_1 3 2" xfId="3986"/>
    <cellStyle name="__ [0]_PERSONAL_1_EWC 43.5MW8oMtresc 3_25_02v2_Horizon round 1 model vFINAL_1 4" xfId="3987"/>
    <cellStyle name="__ [0]_PERSONAL_1_EWC 43.5MW8oMtresc 3_25_02v2_Horizon round 1 model vFINAL_1_Project Farwest III Model 03-20-07 v135" xfId="3988"/>
    <cellStyle name="__ [0]_PERSONAL_1_EWC 43.5MW8oMtresc 3_25_02v2_Horizon round 1 model vFINAL_1_Project Farwest III Model 03-20-07 v135 2" xfId="3989"/>
    <cellStyle name="__ [0]_PERSONAL_1_EWC 43.5MW8oMtresc 3_25_02v2_Horizon round 1 model vFINAL_1_Project Farwest III Model 03-20-07 v135 2 2" xfId="3990"/>
    <cellStyle name="__ [0]_PERSONAL_1_EWC 43.5MW8oMtresc 3_25_02v2_Horizon round 1 model vFINAL_1_Project Farwest III Model 03-20-07 v135 3" xfId="3991"/>
    <cellStyle name="__ [0]_PERSONAL_1_EWC 43.5MW8oMtresc 3_25_02v2_Horizon round 1 model vFINAL_1_Project Farwest III Model 03-20-07 v135 3 2" xfId="3992"/>
    <cellStyle name="__ [0]_PERSONAL_1_EWC 43.5MW8oMtresc 3_25_02v2_Horizon round 1 model vFINAL_1_Project Farwest III Model 03-20-07 v135 4" xfId="3993"/>
    <cellStyle name="__ [0]_PERSONAL_1_EWC 43.5MW8oMtresc 3_25_02v2_Horizon round 1 model vFINAL_1_Project Farwest III Model 03-20-07 v135_UPC G&amp;A (5-3-07)" xfId="3994"/>
    <cellStyle name="__ [0]_PERSONAL_1_EWC 43.5MW8oMtresc 3_25_02v2_Horizon round 1 model vFINAL_1_Project Farwest III Model 03-20-07 v135_UPC G&amp;A (5-3-07) 2" xfId="3995"/>
    <cellStyle name="__ [0]_PERSONAL_1_EWC 43.5MW8oMtresc 3_25_02v2_Horizon round 1 model vFINAL_1_Project Farwest III Model 03-20-07 v135_UPC G&amp;A (5-3-07) 2 2" xfId="3996"/>
    <cellStyle name="__ [0]_PERSONAL_1_EWC 43.5MW8oMtresc 3_25_02v2_Horizon round 1 model vFINAL_1_Project Farwest III Model 03-20-07 v135_UPC G&amp;A (5-3-07) 3" xfId="3997"/>
    <cellStyle name="__ [0]_PERSONAL_1_EWC 43.5MW8oMtresc 3_25_02v2_Horizon round 1 model vFINAL_1_Project Farwest III Model 03-20-07 v135_UPC G&amp;A (5-3-07) 3 2" xfId="3998"/>
    <cellStyle name="__ [0]_PERSONAL_1_EWC 43.5MW8oMtresc 3_25_02v2_Horizon round 1 model vFINAL_1_Project Farwest III Model 03-20-07 v135_UPC G&amp;A (5-3-07) 4" xfId="3999"/>
    <cellStyle name="__ [0]_PERSONAL_1_EWC 43.5MW8oMtresc 3_25_02v2_Horizon round 1 model vFINAL_1_Project Makani Model 04-11-07 v6" xfId="4000"/>
    <cellStyle name="__ [0]_PERSONAL_1_EWC 43.5MW8oMtresc 3_25_02v2_Horizon round 1 model vFINAL_1_Project Makani Model 04-11-07 v6 2" xfId="4001"/>
    <cellStyle name="__ [0]_PERSONAL_1_EWC 43.5MW8oMtresc 3_25_02v2_Horizon round 1 model vFINAL_1_Project Makani Model 04-11-07 v6 2 2" xfId="4002"/>
    <cellStyle name="__ [0]_PERSONAL_1_EWC 43.5MW8oMtresc 3_25_02v2_Horizon round 1 model vFINAL_1_Project Makani Model 04-11-07 v6 3" xfId="4003"/>
    <cellStyle name="__ [0]_PERSONAL_1_EWC 43.5MW8oMtresc 3_25_02v2_Horizon round 1 model vFINAL_1_Project Makani Model 04-11-07 v6 3 2" xfId="4004"/>
    <cellStyle name="__ [0]_PERSONAL_1_EWC 43.5MW8oMtresc 3_25_02v2_Horizon round 1 model vFINAL_1_Project Makani Model 04-11-07 v6 4" xfId="4005"/>
    <cellStyle name="__ [0]_PERSONAL_1_EWC 43.5MW8oMtresc 3_25_02v2_Horizon round 1 model vFINAL_1_Project Makani Model 04-11-07 v6_UPC G&amp;A (5-3-07)" xfId="4006"/>
    <cellStyle name="__ [0]_PERSONAL_1_EWC 43.5MW8oMtresc 3_25_02v2_Horizon round 1 model vFINAL_1_Project Makani Model 04-11-07 v6_UPC G&amp;A (5-3-07) 2" xfId="4007"/>
    <cellStyle name="__ [0]_PERSONAL_1_EWC 43.5MW8oMtresc 3_25_02v2_Horizon round 1 model vFINAL_1_Project Makani Model 04-11-07 v6_UPC G&amp;A (5-3-07) 2 2" xfId="4008"/>
    <cellStyle name="__ [0]_PERSONAL_1_EWC 43.5MW8oMtresc 3_25_02v2_Horizon round 1 model vFINAL_1_Project Makani Model 04-11-07 v6_UPC G&amp;A (5-3-07) 3" xfId="4009"/>
    <cellStyle name="__ [0]_PERSONAL_1_EWC 43.5MW8oMtresc 3_25_02v2_Horizon round 1 model vFINAL_1_Project Makani Model 04-11-07 v6_UPC G&amp;A (5-3-07) 3 2" xfId="4010"/>
    <cellStyle name="__ [0]_PERSONAL_1_EWC 43.5MW8oMtresc 3_25_02v2_Horizon round 1 model vFINAL_1_Project Makani Model 04-11-07 v6_UPC G&amp;A (5-3-07) 4" xfId="4011"/>
    <cellStyle name="__ [0]_PERSONAL_1_EWC 43.5MW8oMtresc 3_25_02v2_Pre-Tax GAAP" xfId="4012"/>
    <cellStyle name="__ [0]_PERSONAL_1_EWC 43.5MW8oMtresc 3_25_02v2_Pre-Tax GAAP 2" xfId="4013"/>
    <cellStyle name="__ [0]_PERSONAL_1_EWC 43.5MW8oMtresc 3_25_02v2_Pre-Tax GAAP 2 2" xfId="4014"/>
    <cellStyle name="__ [0]_PERSONAL_1_EWC 43.5MW8oMtresc 3_25_02v2_Pre-Tax GAAP 3" xfId="4015"/>
    <cellStyle name="__ [0]_PERSONAL_1_EWC 43.5MW8oMtresc 3_25_02v2_WPP - Ormat 6-5-2007  v19i with internal accounting v3 eq method FINAL" xfId="4016"/>
    <cellStyle name="__ [0]_PERSONAL_1_EWC 43.5MW8oMtresc 3_25_02v2_WPP - Ormat 6-5-2007  v19i with internal accounting v3 eq method FINAL 2" xfId="4017"/>
    <cellStyle name="__ [0]_PERSONAL_1_EWC 43.5MW8oMtresc 3_25_02v2_WPP - Ormat 6-5-2007  v19i with internal accounting v3 eq method FINAL 2 2" xfId="4018"/>
    <cellStyle name="__ [0]_PERSONAL_1_EWC 43.5MW8oMtresc 3_25_02v2_WPP - Ormat 6-5-2007  v19i with internal accounting v3 eq method FINAL 3" xfId="4019"/>
    <cellStyle name="__ [0]_PERSONAL_1_EWC 43.5MW8oMtresc 3_25_02v2w_esc" xfId="4020"/>
    <cellStyle name="__ [0]_PERSONAL_1_EWC 43.5MW8oMtresc 3_25_02v2w_esc 2" xfId="4021"/>
    <cellStyle name="__ [0]_PERSONAL_1_EWC 43.5MW8oMtresc 3_25_02v2w_esc 2 2" xfId="4022"/>
    <cellStyle name="__ [0]_PERSONAL_1_EWC 43.5MW8oMtresc 3_25_02v2w_esc 3" xfId="4023"/>
    <cellStyle name="__ [0]_PERSONAL_1_EWC 43.5MW8oMtresc 3_25_02v2w_esc 3 2" xfId="4024"/>
    <cellStyle name="__ [0]_PERSONAL_1_EWC 43.5MW8oMtresc 3_25_02v2w_esc 4" xfId="4025"/>
    <cellStyle name="__ [0]_PERSONAL_1_EWC 43.5MW8oMtresc 3_25_02v2w_esc 4 2" xfId="4026"/>
    <cellStyle name="__ [0]_PERSONAL_1_EWC 43.5MW8oMtresc 3_25_02v2w_esc 5" xfId="4027"/>
    <cellStyle name="__ [0]_PERSONAL_1_EWC 43.5MW8oMtresc 3_25_02v2w_esc 5 2" xfId="4028"/>
    <cellStyle name="__ [0]_PERSONAL_1_EWC 43.5MW8oMtresc 3_25_02v2w_esc 6" xfId="4029"/>
    <cellStyle name="__ [0]_PERSONAL_1_EWC 43.5MW8oMtresc 3_25_02v2w_esc 6 2" xfId="4030"/>
    <cellStyle name="__ [0]_PERSONAL_1_EWC 43.5MW8oMtresc 3_25_02v2w_esc 7" xfId="4031"/>
    <cellStyle name="__ [0]_PERSONAL_1_EWC 43.5MW8oMtresc 3_25_02v2w_esc 7 2" xfId="4032"/>
    <cellStyle name="__ [0]_PERSONAL_1_EWC 43.5MW8oMtresc 3_25_02v2w_esc 8" xfId="4033"/>
    <cellStyle name="__ [0]_PERSONAL_1_EWC 43.5MW8oMtresc 3_25_02v2w_esc_071212 Unlevered McCormick Model - 2003 version" xfId="4034"/>
    <cellStyle name="__ [0]_PERSONAL_1_EWC 43.5MW8oMtresc 3_25_02v2w_esc_071212 Unlevered McCormick Model - 2003 version 2" xfId="4035"/>
    <cellStyle name="__ [0]_PERSONAL_1_Horizon round 1 model vFINAL" xfId="4036"/>
    <cellStyle name="__ [0]_PERSONAL_1_Horizon round 1 model vFINAL 2" xfId="4037"/>
    <cellStyle name="__ [0]_PERSONAL_1_Horizon round 1 model vFINAL 2 2" xfId="4038"/>
    <cellStyle name="__ [0]_PERSONAL_1_Horizon round 1 model vFINAL 3" xfId="4039"/>
    <cellStyle name="__ [0]_PERSONAL_1_Horizon round 1 model vFINAL 3 2" xfId="4040"/>
    <cellStyle name="__ [0]_PERSONAL_1_Horizon round 1 model vFINAL 4" xfId="4041"/>
    <cellStyle name="__ [0]_PERSONAL_1_Horizon round 1 model vFINAL_1" xfId="4042"/>
    <cellStyle name="__ [0]_PERSONAL_1_Horizon round 1 model vFINAL_1 2" xfId="4043"/>
    <cellStyle name="__ [0]_PERSONAL_1_Horizon round 1 model vFINAL_1 2 2" xfId="4044"/>
    <cellStyle name="__ [0]_PERSONAL_1_Horizon round 1 model vFINAL_1 3" xfId="4045"/>
    <cellStyle name="__ [0]_PERSONAL_1_Horizon round 1 model vFINAL_1 3 2" xfId="4046"/>
    <cellStyle name="__ [0]_PERSONAL_1_Horizon round 1 model vFINAL_1 4" xfId="4047"/>
    <cellStyle name="__ [0]_PERSONAL_1_Horizon round 1 model vFINAL_1_Project Farwest III Model 03-20-07 v135" xfId="4048"/>
    <cellStyle name="__ [0]_PERSONAL_1_Horizon round 1 model vFINAL_1_Project Farwest III Model 03-20-07 v135 2" xfId="4049"/>
    <cellStyle name="__ [0]_PERSONAL_1_Horizon round 1 model vFINAL_1_Project Farwest III Model 03-20-07 v135 2 2" xfId="4050"/>
    <cellStyle name="__ [0]_PERSONAL_1_Horizon round 1 model vFINAL_1_Project Farwest III Model 03-20-07 v135 3" xfId="4051"/>
    <cellStyle name="__ [0]_PERSONAL_1_Horizon round 1 model vFINAL_1_Project Farwest III Model 03-20-07 v135 3 2" xfId="4052"/>
    <cellStyle name="__ [0]_PERSONAL_1_Horizon round 1 model vFINAL_1_Project Farwest III Model 03-20-07 v135 4" xfId="4053"/>
    <cellStyle name="__ [0]_PERSONAL_1_Horizon round 1 model vFINAL_1_Project Farwest III Model 03-20-07 v135_UPC G&amp;A (5-3-07)" xfId="4054"/>
    <cellStyle name="__ [0]_PERSONAL_1_Horizon round 1 model vFINAL_1_Project Farwest III Model 03-20-07 v135_UPC G&amp;A (5-3-07) 2" xfId="4055"/>
    <cellStyle name="__ [0]_PERSONAL_1_Horizon round 1 model vFINAL_1_Project Farwest III Model 03-20-07 v135_UPC G&amp;A (5-3-07) 2 2" xfId="4056"/>
    <cellStyle name="__ [0]_PERSONAL_1_Horizon round 1 model vFINAL_1_Project Farwest III Model 03-20-07 v135_UPC G&amp;A (5-3-07) 3" xfId="4057"/>
    <cellStyle name="__ [0]_PERSONAL_1_Horizon round 1 model vFINAL_1_Project Farwest III Model 03-20-07 v135_UPC G&amp;A (5-3-07) 3 2" xfId="4058"/>
    <cellStyle name="__ [0]_PERSONAL_1_Horizon round 1 model vFINAL_1_Project Farwest III Model 03-20-07 v135_UPC G&amp;A (5-3-07) 4" xfId="4059"/>
    <cellStyle name="__ [0]_PERSONAL_1_Horizon round 1 model vFINAL_1_Project Makani Model 04-11-07 v6" xfId="4060"/>
    <cellStyle name="__ [0]_PERSONAL_1_Horizon round 1 model vFINAL_1_Project Makani Model 04-11-07 v6 2" xfId="4061"/>
    <cellStyle name="__ [0]_PERSONAL_1_Horizon round 1 model vFINAL_1_Project Makani Model 04-11-07 v6 2 2" xfId="4062"/>
    <cellStyle name="__ [0]_PERSONAL_1_Horizon round 1 model vFINAL_1_Project Makani Model 04-11-07 v6 3" xfId="4063"/>
    <cellStyle name="__ [0]_PERSONAL_1_Horizon round 1 model vFINAL_1_Project Makani Model 04-11-07 v6 3 2" xfId="4064"/>
    <cellStyle name="__ [0]_PERSONAL_1_Horizon round 1 model vFINAL_1_Project Makani Model 04-11-07 v6 4" xfId="4065"/>
    <cellStyle name="__ [0]_PERSONAL_1_Horizon round 1 model vFINAL_1_Project Makani Model 04-11-07 v6_UPC G&amp;A (5-3-07)" xfId="4066"/>
    <cellStyle name="__ [0]_PERSONAL_1_Horizon round 1 model vFINAL_1_Project Makani Model 04-11-07 v6_UPC G&amp;A (5-3-07) 2" xfId="4067"/>
    <cellStyle name="__ [0]_PERSONAL_1_Horizon round 1 model vFINAL_1_Project Makani Model 04-11-07 v6_UPC G&amp;A (5-3-07) 2 2" xfId="4068"/>
    <cellStyle name="__ [0]_PERSONAL_1_Horizon round 1 model vFINAL_1_Project Makani Model 04-11-07 v6_UPC G&amp;A (5-3-07) 3" xfId="4069"/>
    <cellStyle name="__ [0]_PERSONAL_1_Horizon round 1 model vFINAL_1_Project Makani Model 04-11-07 v6_UPC G&amp;A (5-3-07) 3 2" xfId="4070"/>
    <cellStyle name="__ [0]_PERSONAL_1_Horizon round 1 model vFINAL_1_Project Makani Model 04-11-07 v6_UPC G&amp;A (5-3-07) 4" xfId="4071"/>
    <cellStyle name="__ [0]_PERSONAL_1_Pre-Tax GAAP" xfId="4072"/>
    <cellStyle name="__ [0]_PERSONAL_1_Pre-Tax GAAP 2" xfId="4073"/>
    <cellStyle name="__ [0]_PERSONAL_1_Pre-Tax GAAP 2 2" xfId="4074"/>
    <cellStyle name="__ [0]_PERSONAL_1_Pre-Tax GAAP 3" xfId="4075"/>
    <cellStyle name="__ [0]_PERSONAL_1_Wind farm - operation CF" xfId="4076"/>
    <cellStyle name="__ [0]_PERSONAL_1_Wind farm - operation CF 2" xfId="4077"/>
    <cellStyle name="__ [0]_PERSONAL_1_Wind farm - operation CF 2 2" xfId="4078"/>
    <cellStyle name="__ [0]_PERSONAL_1_Wind farm - operation CF 3" xfId="4079"/>
    <cellStyle name="__ [0]_PERSONAL_1_Wind farm - operation CF 3 2" xfId="4080"/>
    <cellStyle name="__ [0]_PERSONAL_1_Wind farm - operation CF 4" xfId="4081"/>
    <cellStyle name="__ [0]_PERSONAL_1_Wind farm - operation CF 4 2" xfId="4082"/>
    <cellStyle name="__ [0]_PERSONAL_1_Wind farm - operation CF 5" xfId="4083"/>
    <cellStyle name="__ [0]_PERSONAL_1_Wind farm - operation CF 5 2" xfId="4084"/>
    <cellStyle name="__ [0]_PERSONAL_1_Wind farm - operation CF 6" xfId="4085"/>
    <cellStyle name="__ [0]_PERSONAL_1_Wind farm - operation CF 6 2" xfId="4086"/>
    <cellStyle name="__ [0]_PERSONAL_1_Wind farm - operation CF 7" xfId="4087"/>
    <cellStyle name="__ [0]_PERSONAL_1_Wind farm - operation CF 7 2" xfId="4088"/>
    <cellStyle name="__ [0]_PERSONAL_1_Wind farm - operation CF 8" xfId="4089"/>
    <cellStyle name="__ [0]_PERSONAL_1_Wind farm - operation CF_071212 Unlevered McCormick Model - 2003 version" xfId="4090"/>
    <cellStyle name="__ [0]_PERSONAL_1_Wind farm - operation CF_071212 Unlevered McCormick Model - 2003 version 2" xfId="4091"/>
    <cellStyle name="__ [0]_PERSONAL_1_WPP - Ormat 6-5-2007  v19i with internal accounting v3 eq method FINAL" xfId="4092"/>
    <cellStyle name="__ [0]_PERSONAL_1_WPP - Ormat 6-5-2007  v19i with internal accounting v3 eq method FINAL 2" xfId="4093"/>
    <cellStyle name="__ [0]_PERSONAL_1_WPP - Ormat 6-5-2007  v19i with internal accounting v3 eq method FINAL 2 2" xfId="4094"/>
    <cellStyle name="__ [0]_PERSONAL_1_WPP - Ormat 6-5-2007  v19i with internal accounting v3 eq method FINAL 3" xfId="4095"/>
    <cellStyle name="__ [0]_PERSONAL_2" xfId="4096"/>
    <cellStyle name="__ [0]_PERSONAL_2 2" xfId="4097"/>
    <cellStyle name="__ [0]_PERSONAL_2 2 2" xfId="4098"/>
    <cellStyle name="__ [0]_PERSONAL_2 3" xfId="4099"/>
    <cellStyle name="__ [0]_PERSONAL_2 3 2" xfId="4100"/>
    <cellStyle name="__ [0]_PERSONAL_2 4" xfId="4101"/>
    <cellStyle name="__ [0]_PERSONAL_2 4 2" xfId="4102"/>
    <cellStyle name="__ [0]_PERSONAL_2 5" xfId="4103"/>
    <cellStyle name="__ [0]_PERSONAL_2 5 2" xfId="4104"/>
    <cellStyle name="__ [0]_PERSONAL_2 6" xfId="4105"/>
    <cellStyle name="__ [0]_PERSONAL_2 6 2" xfId="4106"/>
    <cellStyle name="__ [0]_PERSONAL_2 7" xfId="4107"/>
    <cellStyle name="__ [0]_PERSONAL_2 7 2" xfId="4108"/>
    <cellStyle name="__ [0]_PERSONAL_2 8" xfId="4109"/>
    <cellStyle name="__ [0]_PERSONAL_2_071212 Unlevered McCormick Model - 2003 version" xfId="4110"/>
    <cellStyle name="__ [0]_PERSONAL_2_071212 Unlevered McCormick Model - 2003 version 2" xfId="4111"/>
    <cellStyle name="__ [0]_PERSONAL_2_ClearSky_AEP_Min_04.04.02_Bank" xfId="4112"/>
    <cellStyle name="__ [0]_PERSONAL_2_ClearSky_AEP_Min_04.04.02_Bank 2" xfId="4113"/>
    <cellStyle name="__ [0]_PERSONAL_2_ClearSky_AEP_Min_04.04.02_Bank 2 2" xfId="4114"/>
    <cellStyle name="__ [0]_PERSONAL_2_ClearSky_AEP_Min_04.04.02_Bank 3" xfId="4115"/>
    <cellStyle name="__ [0]_PERSONAL_2_ClearSky_AEP_Min_04.04.02_Bank 3 2" xfId="4116"/>
    <cellStyle name="__ [0]_PERSONAL_2_ClearSky_AEP_Min_04.04.02_Bank 4" xfId="4117"/>
    <cellStyle name="__ [0]_PERSONAL_2_ClearSky_AEP_Min_04.04.02_Bank 4 2" xfId="4118"/>
    <cellStyle name="__ [0]_PERSONAL_2_ClearSky_AEP_Min_04.04.02_Bank 5" xfId="4119"/>
    <cellStyle name="__ [0]_PERSONAL_2_ClearSky_AEP_Min_04.04.02_Bank 5 2" xfId="4120"/>
    <cellStyle name="__ [0]_PERSONAL_2_ClearSky_AEP_Min_04.04.02_Bank 6" xfId="4121"/>
    <cellStyle name="__ [0]_PERSONAL_2_Clearsky_internal_050301" xfId="4122"/>
    <cellStyle name="__ [0]_PERSONAL_2_Clearsky_internal_050301 2" xfId="4123"/>
    <cellStyle name="__ [0]_PERSONAL_2_Clearsky_internal_050301 2 2" xfId="4124"/>
    <cellStyle name="__ [0]_PERSONAL_2_Clearsky_internal_050301 3" xfId="4125"/>
    <cellStyle name="__ [0]_PERSONAL_2_Clearsky_internal_050301 3 2" xfId="4126"/>
    <cellStyle name="__ [0]_PERSONAL_2_Clearsky_internal_050301 4" xfId="4127"/>
    <cellStyle name="__ [0]_PERSONAL_2_Clearsky_internal_050301 4 2" xfId="4128"/>
    <cellStyle name="__ [0]_PERSONAL_2_Clearsky_internal_050301 5" xfId="4129"/>
    <cellStyle name="__ [0]_PERSONAL_2_Clearsky_internal_050301 5 2" xfId="4130"/>
    <cellStyle name="__ [0]_PERSONAL_2_Clearsky_internal_050301 6" xfId="4131"/>
    <cellStyle name="__ [0]_PERSONAL_2_Clearsky_internal_070201" xfId="4132"/>
    <cellStyle name="__ [0]_PERSONAL_2_Clearsky_internal_070201 2" xfId="4133"/>
    <cellStyle name="__ [0]_PERSONAL_2_Clearsky_internal_070201.xls Chart 2" xfId="4134"/>
    <cellStyle name="__ [0]_PERSONAL_2_Clearsky_internal_070201.xls Chart 2 2" xfId="4135"/>
    <cellStyle name="__ [0]_PERSONAL_2_Clearsky_internal_070201_1" xfId="4136"/>
    <cellStyle name="__ [0]_PERSONAL_2_Clearsky_internal_070201_1 2" xfId="4137"/>
    <cellStyle name="__ [0]_PERSONAL_2_Clearsky_internal_070201_1 2 2" xfId="4138"/>
    <cellStyle name="__ [0]_PERSONAL_2_Clearsky_internal_070201_1 3" xfId="4139"/>
    <cellStyle name="__ [0]_PERSONAL_2_Clearsky_internal_070201_1 3 2" xfId="4140"/>
    <cellStyle name="__ [0]_PERSONAL_2_Clearsky_internal_070201_1 4" xfId="4141"/>
    <cellStyle name="__ [0]_PERSONAL_2_Clearsky_internal_070201_1 4 2" xfId="4142"/>
    <cellStyle name="__ [0]_PERSONAL_2_Clearsky_internal_070201_1 5" xfId="4143"/>
    <cellStyle name="__ [0]_PERSONAL_2_Clearsky_internal_070201_1 5 2" xfId="4144"/>
    <cellStyle name="__ [0]_PERSONAL_2_Clearsky_internal_070201_1 6" xfId="4145"/>
    <cellStyle name="__ [0]_PERSONAL_2_Clearsky_internal_070201_Clearsky_internal_070201" xfId="4146"/>
    <cellStyle name="__ [0]_PERSONAL_2_Clearsky_internal_070201_Clearsky_internal_070201 2" xfId="4147"/>
    <cellStyle name="__ [0]_PERSONAL_2_Clearsky_internal_070201_Clearsky_internal_070201 2 2" xfId="4148"/>
    <cellStyle name="__ [0]_PERSONAL_2_Clearsky_internal_070201_Clearsky_internal_070201 3" xfId="4149"/>
    <cellStyle name="__ [0]_PERSONAL_2_Clearsky_internal_070201_Clearsky_internal_070201 3 2" xfId="4150"/>
    <cellStyle name="__ [0]_PERSONAL_2_Clearsky_internal_070201_Clearsky_internal_070201 4" xfId="4151"/>
    <cellStyle name="__ [0]_PERSONAL_2_Clearsky_internal_070201_Clearsky_internal_070201 4 2" xfId="4152"/>
    <cellStyle name="__ [0]_PERSONAL_2_Clearsky_internal_070201_Clearsky_internal_070201 5" xfId="4153"/>
    <cellStyle name="__ [0]_PERSONAL_2_Clearsky_internal_070201_Clearsky_internal_070201 5 2" xfId="4154"/>
    <cellStyle name="__ [0]_PERSONAL_2_Clearsky_internal_070201_Clearsky_internal_070201 6" xfId="4155"/>
    <cellStyle name="__ [0]_PERSONAL_2_Clearsky_internal_070201_Clearsky_Outside_070201.xls Chart 2" xfId="4156"/>
    <cellStyle name="__ [0]_PERSONAL_2_Clearsky_internal_070201_Clearsky_Outside_070201.xls Chart 2 2" xfId="4157"/>
    <cellStyle name="__ [0]_PERSONAL_2_Clearsky_internal_070201_Clearsky_Outside_070201.xls Chart 2 2 2" xfId="4158"/>
    <cellStyle name="__ [0]_PERSONAL_2_Clearsky_internal_070201_Clearsky_Outside_070201.xls Chart 2 3" xfId="4159"/>
    <cellStyle name="__ [0]_PERSONAL_2_Clearsky_internal_070201_Clearsky_Outside_070201.xls Chart 2 3 2" xfId="4160"/>
    <cellStyle name="__ [0]_PERSONAL_2_Clearsky_internal_070201_Clearsky_Outside_070201.xls Chart 2 4" xfId="4161"/>
    <cellStyle name="__ [0]_PERSONAL_2_Clearsky_internal_070201_Clearsky_Outside_070201.xls Chart 2 4 2" xfId="4162"/>
    <cellStyle name="__ [0]_PERSONAL_2_Clearsky_internal_070201_Clearsky_Outside_070201.xls Chart 2 5" xfId="4163"/>
    <cellStyle name="__ [0]_PERSONAL_2_Clearsky_internal_070201_Clearsky_Outside_070201.xls Chart 2 5 2" xfId="4164"/>
    <cellStyle name="__ [0]_PERSONAL_2_Clearsky_internal_070201_Clearsky_Outside_070201.xls Chart 2 6" xfId="4165"/>
    <cellStyle name="__ [0]_PERSONAL_2_Clearsky_Outside_070201.xls Chart 2" xfId="4166"/>
    <cellStyle name="__ [0]_PERSONAL_2_Clearsky_Outside_070201.xls Chart 2 2" xfId="4167"/>
    <cellStyle name="__ [0]_PERSONAL_2_Clearsky_Outside_070201.xls Chart 2 2 2" xfId="4168"/>
    <cellStyle name="__ [0]_PERSONAL_2_Clearsky_Outside_070201.xls Chart 2 3" xfId="4169"/>
    <cellStyle name="__ [0]_PERSONAL_2_Clearsky_Outside_070201.xls Chart 2 3 2" xfId="4170"/>
    <cellStyle name="__ [0]_PERSONAL_2_Clearsky_Outside_070201.xls Chart 2 4" xfId="4171"/>
    <cellStyle name="__ [0]_PERSONAL_2_Clearsky_Outside_070201.xls Chart 2 4 2" xfId="4172"/>
    <cellStyle name="__ [0]_PERSONAL_2_Clearsky_Outside_070201.xls Chart 2 5" xfId="4173"/>
    <cellStyle name="__ [0]_PERSONAL_2_Clearsky_Outside_070201.xls Chart 2 5 2" xfId="4174"/>
    <cellStyle name="__ [0]_PERSONAL_2_Clearsky_Outside_070201.xls Chart 2 6" xfId="4175"/>
    <cellStyle name="__ [0]_PERSONAL_2_EWC 43.5MW8oMtresc 3_25_021" xfId="4176"/>
    <cellStyle name="__ [0]_PERSONAL_2_EWC 43.5MW8oMtresc 3_25_021 2" xfId="4177"/>
    <cellStyle name="__ [0]_PERSONAL_2_EWC 43.5MW8oMtresc 3_25_021 2 2" xfId="4178"/>
    <cellStyle name="__ [0]_PERSONAL_2_EWC 43.5MW8oMtresc 3_25_021 3" xfId="4179"/>
    <cellStyle name="__ [0]_PERSONAL_2_EWC 43.5MW8oMtresc 3_25_021 3 2" xfId="4180"/>
    <cellStyle name="__ [0]_PERSONAL_2_EWC 43.5MW8oMtresc 3_25_021 4" xfId="4181"/>
    <cellStyle name="__ [0]_PERSONAL_2_EWC 43.5MW8oMtresc 3_25_021 4 2" xfId="4182"/>
    <cellStyle name="__ [0]_PERSONAL_2_EWC 43.5MW8oMtresc 3_25_021 5" xfId="4183"/>
    <cellStyle name="__ [0]_PERSONAL_2_EWC 43.5MW8oMtresc 3_25_021 5 2" xfId="4184"/>
    <cellStyle name="__ [0]_PERSONAL_2_EWC 43.5MW8oMtresc 3_25_021 6" xfId="4185"/>
    <cellStyle name="__ [0]_PERSONAL_2_EWC 43.5MW8oMtresc 3_25_021 6 2" xfId="4186"/>
    <cellStyle name="__ [0]_PERSONAL_2_EWC 43.5MW8oMtresc 3_25_021 7" xfId="4187"/>
    <cellStyle name="__ [0]_PERSONAL_2_EWC 43.5MW8oMtresc 3_25_021 7 2" xfId="4188"/>
    <cellStyle name="__ [0]_PERSONAL_2_EWC 43.5MW8oMtresc 3_25_021 8" xfId="4189"/>
    <cellStyle name="__ [0]_PERSONAL_2_EWC 43.5MW8oMtresc 3_25_021_071212 Unlevered McCormick Model - 2003 version" xfId="4190"/>
    <cellStyle name="__ [0]_PERSONAL_2_EWC 43.5MW8oMtresc 3_25_021_071212 Unlevered McCormick Model - 2003 version 2" xfId="4191"/>
    <cellStyle name="__ [0]_PERSONAL_2_EWC 43.5MW8oMtresc 3_25_02v2" xfId="4192"/>
    <cellStyle name="__ [0]_PERSONAL_2_EWC 43.5MW8oMtresc 3_25_02v2 2" xfId="4193"/>
    <cellStyle name="__ [0]_PERSONAL_2_EWC 43.5MW8oMtresc 3_25_02v2 2 2" xfId="4194"/>
    <cellStyle name="__ [0]_PERSONAL_2_EWC 43.5MW8oMtresc 3_25_02v2 2 2 2" xfId="4195"/>
    <cellStyle name="__ [0]_PERSONAL_2_EWC 43.5MW8oMtresc 3_25_02v2 2 3" xfId="4196"/>
    <cellStyle name="__ [0]_PERSONAL_2_EWC 43.5MW8oMtresc 3_25_02v2 2 3 2" xfId="4197"/>
    <cellStyle name="__ [0]_PERSONAL_2_EWC 43.5MW8oMtresc 3_25_02v2 2 4" xfId="4198"/>
    <cellStyle name="__ [0]_PERSONAL_2_EWC 43.5MW8oMtresc 3_25_02v2 2 4 2" xfId="4199"/>
    <cellStyle name="__ [0]_PERSONAL_2_EWC 43.5MW8oMtresc 3_25_02v2 2 5" xfId="4200"/>
    <cellStyle name="__ [0]_PERSONAL_2_EWC 43.5MW8oMtresc 3_25_02v2 2 5 2" xfId="4201"/>
    <cellStyle name="__ [0]_PERSONAL_2_EWC 43.5MW8oMtresc 3_25_02v2 2 6" xfId="4202"/>
    <cellStyle name="__ [0]_PERSONAL_2_EWC 43.5MW8oMtresc 3_25_02v2 3" xfId="4203"/>
    <cellStyle name="__ [0]_PERSONAL_2_EWC 43.5MW8oMtresc 3_25_02v2 3 2" xfId="4204"/>
    <cellStyle name="__ [0]_PERSONAL_2_EWC 43.5MW8oMtresc 3_25_02v2 3 2 2" xfId="4205"/>
    <cellStyle name="__ [0]_PERSONAL_2_EWC 43.5MW8oMtresc 3_25_02v2 3 3" xfId="4206"/>
    <cellStyle name="__ [0]_PERSONAL_2_EWC 43.5MW8oMtresc 3_25_02v2 3 3 2" xfId="4207"/>
    <cellStyle name="__ [0]_PERSONAL_2_EWC 43.5MW8oMtresc 3_25_02v2 3 4" xfId="4208"/>
    <cellStyle name="__ [0]_PERSONAL_2_EWC 43.5MW8oMtresc 3_25_02v2 3 4 2" xfId="4209"/>
    <cellStyle name="__ [0]_PERSONAL_2_EWC 43.5MW8oMtresc 3_25_02v2 3 5" xfId="4210"/>
    <cellStyle name="__ [0]_PERSONAL_2_EWC 43.5MW8oMtresc 3_25_02v2 3 5 2" xfId="4211"/>
    <cellStyle name="__ [0]_PERSONAL_2_EWC 43.5MW8oMtresc 3_25_02v2 3 6" xfId="4212"/>
    <cellStyle name="__ [0]_PERSONAL_2_EWC 43.5MW8oMtresc 3_25_02v2 4" xfId="4213"/>
    <cellStyle name="__ [0]_PERSONAL_2_EWC 43.5MW8oMtresc 3_25_02v2_CHECK - White Creek Final Closing Model_2007 11 16 vequity method FINAL" xfId="4214"/>
    <cellStyle name="__ [0]_PERSONAL_2_EWC 43.5MW8oMtresc 3_25_02v2_CHECK - White Creek Final Closing Model_2007 11 16 vequity method FINAL 2" xfId="4215"/>
    <cellStyle name="__ [0]_PERSONAL_2_EWC 43.5MW8oMtresc 3_25_02v2_CHECK - White Creek Final Closing Model_2007 11 16 vequity method FINAL 2 2" xfId="4216"/>
    <cellStyle name="__ [0]_PERSONAL_2_EWC 43.5MW8oMtresc 3_25_02v2_CHECK - White Creek Final Closing Model_2007 11 16 vequity method FINAL 3" xfId="4217"/>
    <cellStyle name="__ [0]_PERSONAL_2_EWC 43.5MW8oMtresc 3_25_02v2_Horizon round 1 model vFINAL" xfId="4218"/>
    <cellStyle name="__ [0]_PERSONAL_2_EWC 43.5MW8oMtresc 3_25_02v2_Horizon round 1 model vFINAL 2" xfId="4219"/>
    <cellStyle name="__ [0]_PERSONAL_2_EWC 43.5MW8oMtresc 3_25_02v2_Horizon round 1 model vFINAL 2 2" xfId="4220"/>
    <cellStyle name="__ [0]_PERSONAL_2_EWC 43.5MW8oMtresc 3_25_02v2_Horizon round 1 model vFINAL 3" xfId="4221"/>
    <cellStyle name="__ [0]_PERSONAL_2_EWC 43.5MW8oMtresc 3_25_02v2_Horizon round 1 model vFINAL 3 2" xfId="4222"/>
    <cellStyle name="__ [0]_PERSONAL_2_EWC 43.5MW8oMtresc 3_25_02v2_Horizon round 1 model vFINAL 4" xfId="4223"/>
    <cellStyle name="__ [0]_PERSONAL_2_EWC 43.5MW8oMtresc 3_25_02v2_Horizon round 1 model vFINAL_1" xfId="4224"/>
    <cellStyle name="__ [0]_PERSONAL_2_EWC 43.5MW8oMtresc 3_25_02v2_Horizon round 1 model vFINAL_1 2" xfId="4225"/>
    <cellStyle name="__ [0]_PERSONAL_2_EWC 43.5MW8oMtresc 3_25_02v2_Horizon round 1 model vFINAL_1 2 2" xfId="4226"/>
    <cellStyle name="__ [0]_PERSONAL_2_EWC 43.5MW8oMtresc 3_25_02v2_Horizon round 1 model vFINAL_1 3" xfId="4227"/>
    <cellStyle name="__ [0]_PERSONAL_2_EWC 43.5MW8oMtresc 3_25_02v2_Horizon round 1 model vFINAL_1 3 2" xfId="4228"/>
    <cellStyle name="__ [0]_PERSONAL_2_EWC 43.5MW8oMtresc 3_25_02v2_Horizon round 1 model vFINAL_1 4" xfId="4229"/>
    <cellStyle name="__ [0]_PERSONAL_2_EWC 43.5MW8oMtresc 3_25_02v2_Horizon round 1 model vFINAL_1_Project Farwest III Model 03-20-07 v135" xfId="4230"/>
    <cellStyle name="__ [0]_PERSONAL_2_EWC 43.5MW8oMtresc 3_25_02v2_Horizon round 1 model vFINAL_1_Project Farwest III Model 03-20-07 v135 2" xfId="4231"/>
    <cellStyle name="__ [0]_PERSONAL_2_EWC 43.5MW8oMtresc 3_25_02v2_Horizon round 1 model vFINAL_1_Project Farwest III Model 03-20-07 v135 2 2" xfId="4232"/>
    <cellStyle name="__ [0]_PERSONAL_2_EWC 43.5MW8oMtresc 3_25_02v2_Horizon round 1 model vFINAL_1_Project Farwest III Model 03-20-07 v135 3" xfId="4233"/>
    <cellStyle name="__ [0]_PERSONAL_2_EWC 43.5MW8oMtresc 3_25_02v2_Horizon round 1 model vFINAL_1_Project Farwest III Model 03-20-07 v135 3 2" xfId="4234"/>
    <cellStyle name="__ [0]_PERSONAL_2_EWC 43.5MW8oMtresc 3_25_02v2_Horizon round 1 model vFINAL_1_Project Farwest III Model 03-20-07 v135 4" xfId="4235"/>
    <cellStyle name="__ [0]_PERSONAL_2_EWC 43.5MW8oMtresc 3_25_02v2_Horizon round 1 model vFINAL_1_Project Farwest III Model 03-20-07 v135_UPC G&amp;A (5-3-07)" xfId="4236"/>
    <cellStyle name="__ [0]_PERSONAL_2_EWC 43.5MW8oMtresc 3_25_02v2_Horizon round 1 model vFINAL_1_Project Farwest III Model 03-20-07 v135_UPC G&amp;A (5-3-07) 2" xfId="4237"/>
    <cellStyle name="__ [0]_PERSONAL_2_EWC 43.5MW8oMtresc 3_25_02v2_Horizon round 1 model vFINAL_1_Project Farwest III Model 03-20-07 v135_UPC G&amp;A (5-3-07) 2 2" xfId="4238"/>
    <cellStyle name="__ [0]_PERSONAL_2_EWC 43.5MW8oMtresc 3_25_02v2_Horizon round 1 model vFINAL_1_Project Farwest III Model 03-20-07 v135_UPC G&amp;A (5-3-07) 3" xfId="4239"/>
    <cellStyle name="__ [0]_PERSONAL_2_EWC 43.5MW8oMtresc 3_25_02v2_Horizon round 1 model vFINAL_1_Project Farwest III Model 03-20-07 v135_UPC G&amp;A (5-3-07) 3 2" xfId="4240"/>
    <cellStyle name="__ [0]_PERSONAL_2_EWC 43.5MW8oMtresc 3_25_02v2_Horizon round 1 model vFINAL_1_Project Farwest III Model 03-20-07 v135_UPC G&amp;A (5-3-07) 4" xfId="4241"/>
    <cellStyle name="__ [0]_PERSONAL_2_EWC 43.5MW8oMtresc 3_25_02v2_Horizon round 1 model vFINAL_1_Project Makani Model 04-11-07 v6" xfId="4242"/>
    <cellStyle name="__ [0]_PERSONAL_2_EWC 43.5MW8oMtresc 3_25_02v2_Horizon round 1 model vFINAL_1_Project Makani Model 04-11-07 v6 2" xfId="4243"/>
    <cellStyle name="__ [0]_PERSONAL_2_EWC 43.5MW8oMtresc 3_25_02v2_Horizon round 1 model vFINAL_1_Project Makani Model 04-11-07 v6 2 2" xfId="4244"/>
    <cellStyle name="__ [0]_PERSONAL_2_EWC 43.5MW8oMtresc 3_25_02v2_Horizon round 1 model vFINAL_1_Project Makani Model 04-11-07 v6 3" xfId="4245"/>
    <cellStyle name="__ [0]_PERSONAL_2_EWC 43.5MW8oMtresc 3_25_02v2_Horizon round 1 model vFINAL_1_Project Makani Model 04-11-07 v6 3 2" xfId="4246"/>
    <cellStyle name="__ [0]_PERSONAL_2_EWC 43.5MW8oMtresc 3_25_02v2_Horizon round 1 model vFINAL_1_Project Makani Model 04-11-07 v6 4" xfId="4247"/>
    <cellStyle name="__ [0]_PERSONAL_2_EWC 43.5MW8oMtresc 3_25_02v2_Horizon round 1 model vFINAL_1_Project Makani Model 04-11-07 v6_UPC G&amp;A (5-3-07)" xfId="4248"/>
    <cellStyle name="__ [0]_PERSONAL_2_EWC 43.5MW8oMtresc 3_25_02v2_Horizon round 1 model vFINAL_1_Project Makani Model 04-11-07 v6_UPC G&amp;A (5-3-07) 2" xfId="4249"/>
    <cellStyle name="__ [0]_PERSONAL_2_EWC 43.5MW8oMtresc 3_25_02v2_Horizon round 1 model vFINAL_1_Project Makani Model 04-11-07 v6_UPC G&amp;A (5-3-07) 2 2" xfId="4250"/>
    <cellStyle name="__ [0]_PERSONAL_2_EWC 43.5MW8oMtresc 3_25_02v2_Horizon round 1 model vFINAL_1_Project Makani Model 04-11-07 v6_UPC G&amp;A (5-3-07) 3" xfId="4251"/>
    <cellStyle name="__ [0]_PERSONAL_2_EWC 43.5MW8oMtresc 3_25_02v2_Horizon round 1 model vFINAL_1_Project Makani Model 04-11-07 v6_UPC G&amp;A (5-3-07) 3 2" xfId="4252"/>
    <cellStyle name="__ [0]_PERSONAL_2_EWC 43.5MW8oMtresc 3_25_02v2_Horizon round 1 model vFINAL_1_Project Makani Model 04-11-07 v6_UPC G&amp;A (5-3-07) 4" xfId="4253"/>
    <cellStyle name="__ [0]_PERSONAL_2_EWC 43.5MW8oMtresc 3_25_02v2_Pre-Tax GAAP" xfId="4254"/>
    <cellStyle name="__ [0]_PERSONAL_2_EWC 43.5MW8oMtresc 3_25_02v2_Pre-Tax GAAP 2" xfId="4255"/>
    <cellStyle name="__ [0]_PERSONAL_2_EWC 43.5MW8oMtresc 3_25_02v2_Pre-Tax GAAP 2 2" xfId="4256"/>
    <cellStyle name="__ [0]_PERSONAL_2_EWC 43.5MW8oMtresc 3_25_02v2_Pre-Tax GAAP 3" xfId="4257"/>
    <cellStyle name="__ [0]_PERSONAL_2_EWC 43.5MW8oMtresc 3_25_02v2_WPP - Ormat 6-5-2007  v19i with internal accounting v3 eq method FINAL" xfId="4258"/>
    <cellStyle name="__ [0]_PERSONAL_2_EWC 43.5MW8oMtresc 3_25_02v2_WPP - Ormat 6-5-2007  v19i with internal accounting v3 eq method FINAL 2" xfId="4259"/>
    <cellStyle name="__ [0]_PERSONAL_2_EWC 43.5MW8oMtresc 3_25_02v2_WPP - Ormat 6-5-2007  v19i with internal accounting v3 eq method FINAL 2 2" xfId="4260"/>
    <cellStyle name="__ [0]_PERSONAL_2_EWC 43.5MW8oMtresc 3_25_02v2_WPP - Ormat 6-5-2007  v19i with internal accounting v3 eq method FINAL 3" xfId="4261"/>
    <cellStyle name="__ [0]_PERSONAL_2_EWC 43.5MW8oMtresc 3_25_02v2w_esc" xfId="4262"/>
    <cellStyle name="__ [0]_PERSONAL_2_EWC 43.5MW8oMtresc 3_25_02v2w_esc 2" xfId="4263"/>
    <cellStyle name="__ [0]_PERSONAL_2_EWC 43.5MW8oMtresc 3_25_02v2w_esc 2 2" xfId="4264"/>
    <cellStyle name="__ [0]_PERSONAL_2_EWC 43.5MW8oMtresc 3_25_02v2w_esc 3" xfId="4265"/>
    <cellStyle name="__ [0]_PERSONAL_2_EWC 43.5MW8oMtresc 3_25_02v2w_esc 3 2" xfId="4266"/>
    <cellStyle name="__ [0]_PERSONAL_2_EWC 43.5MW8oMtresc 3_25_02v2w_esc 4" xfId="4267"/>
    <cellStyle name="__ [0]_PERSONAL_2_EWC 43.5MW8oMtresc 3_25_02v2w_esc 4 2" xfId="4268"/>
    <cellStyle name="__ [0]_PERSONAL_2_EWC 43.5MW8oMtresc 3_25_02v2w_esc 5" xfId="4269"/>
    <cellStyle name="__ [0]_PERSONAL_2_EWC 43.5MW8oMtresc 3_25_02v2w_esc 5 2" xfId="4270"/>
    <cellStyle name="__ [0]_PERSONAL_2_EWC 43.5MW8oMtresc 3_25_02v2w_esc 6" xfId="4271"/>
    <cellStyle name="__ [0]_PERSONAL_2_EWC 43.5MW8oMtresc 3_25_02v2w_esc 6 2" xfId="4272"/>
    <cellStyle name="__ [0]_PERSONAL_2_EWC 43.5MW8oMtresc 3_25_02v2w_esc 7" xfId="4273"/>
    <cellStyle name="__ [0]_PERSONAL_2_EWC 43.5MW8oMtresc 3_25_02v2w_esc 7 2" xfId="4274"/>
    <cellStyle name="__ [0]_PERSONAL_2_EWC 43.5MW8oMtresc 3_25_02v2w_esc 8" xfId="4275"/>
    <cellStyle name="__ [0]_PERSONAL_2_EWC 43.5MW8oMtresc 3_25_02v2w_esc_071212 Unlevered McCormick Model - 2003 version" xfId="4276"/>
    <cellStyle name="__ [0]_PERSONAL_2_EWC 43.5MW8oMtresc 3_25_02v2w_esc_071212 Unlevered McCormick Model - 2003 version 2" xfId="4277"/>
    <cellStyle name="__ [0]_PERSONAL_2_Wind farm - operation CF" xfId="4278"/>
    <cellStyle name="__ [0]_PERSONAL_2_Wind farm - operation CF 2" xfId="4279"/>
    <cellStyle name="__ [0]_PERSONAL_2_Wind farm - operation CF 2 2" xfId="4280"/>
    <cellStyle name="__ [0]_PERSONAL_2_Wind farm - operation CF 2 2 2" xfId="4281"/>
    <cellStyle name="__ [0]_PERSONAL_2_Wind farm - operation CF 2 3" xfId="4282"/>
    <cellStyle name="__ [0]_PERSONAL_2_Wind farm - operation CF 2 3 2" xfId="4283"/>
    <cellStyle name="__ [0]_PERSONAL_2_Wind farm - operation CF 2 4" xfId="4284"/>
    <cellStyle name="__ [0]_PERSONAL_2_Wind farm - operation CF 2 4 2" xfId="4285"/>
    <cellStyle name="__ [0]_PERSONAL_2_Wind farm - operation CF 2 5" xfId="4286"/>
    <cellStyle name="__ [0]_PERSONAL_2_Wind farm - operation CF 2 5 2" xfId="4287"/>
    <cellStyle name="__ [0]_PERSONAL_2_Wind farm - operation CF 2 6" xfId="4288"/>
    <cellStyle name="__ [0]_PERSONAL_2_Wind farm - operation CF 3" xfId="4289"/>
    <cellStyle name="__ [0]_PERSONAL_2_Wind farm - operation CF 3 2" xfId="4290"/>
    <cellStyle name="__ [0]_PERSONAL_2_Wind farm - operation CF 3 2 2" xfId="4291"/>
    <cellStyle name="__ [0]_PERSONAL_2_Wind farm - operation CF 3 3" xfId="4292"/>
    <cellStyle name="__ [0]_PERSONAL_2_Wind farm - operation CF 3 3 2" xfId="4293"/>
    <cellStyle name="__ [0]_PERSONAL_2_Wind farm - operation CF 3 4" xfId="4294"/>
    <cellStyle name="__ [0]_PERSONAL_2_Wind farm - operation CF 3 4 2" xfId="4295"/>
    <cellStyle name="__ [0]_PERSONAL_2_Wind farm - operation CF 3 5" xfId="4296"/>
    <cellStyle name="__ [0]_PERSONAL_2_Wind farm - operation CF 3 5 2" xfId="4297"/>
    <cellStyle name="__ [0]_PERSONAL_2_Wind farm - operation CF 3 6" xfId="4298"/>
    <cellStyle name="__ [0]_PERSONAL_2_Wind farm - operation CF 4" xfId="4299"/>
    <cellStyle name="__ [0]_PERSONAL_2_Wind farm - operation CF_CHECK - White Creek Final Closing Model_2007 11 16 vequity method FINAL" xfId="4300"/>
    <cellStyle name="__ [0]_PERSONAL_2_Wind farm - operation CF_CHECK - White Creek Final Closing Model_2007 11 16 vequity method FINAL 2" xfId="4301"/>
    <cellStyle name="__ [0]_PERSONAL_2_Wind farm - operation CF_CHECK - White Creek Final Closing Model_2007 11 16 vequity method FINAL 2 2" xfId="4302"/>
    <cellStyle name="__ [0]_PERSONAL_2_Wind farm - operation CF_CHECK - White Creek Final Closing Model_2007 11 16 vequity method FINAL 3" xfId="4303"/>
    <cellStyle name="__ [0]_PERSONAL_2_Wind farm - operation CF_Horizon round 1 model vFINAL" xfId="4304"/>
    <cellStyle name="__ [0]_PERSONAL_2_Wind farm - operation CF_Horizon round 1 model vFINAL 2" xfId="4305"/>
    <cellStyle name="__ [0]_PERSONAL_2_Wind farm - operation CF_Horizon round 1 model vFINAL 2 2" xfId="4306"/>
    <cellStyle name="__ [0]_PERSONAL_2_Wind farm - operation CF_Horizon round 1 model vFINAL 3" xfId="4307"/>
    <cellStyle name="__ [0]_PERSONAL_2_Wind farm - operation CF_Horizon round 1 model vFINAL 3 2" xfId="4308"/>
    <cellStyle name="__ [0]_PERSONAL_2_Wind farm - operation CF_Horizon round 1 model vFINAL 4" xfId="4309"/>
    <cellStyle name="__ [0]_PERSONAL_2_Wind farm - operation CF_Horizon round 1 model vFINAL_1" xfId="4310"/>
    <cellStyle name="__ [0]_PERSONAL_2_Wind farm - operation CF_Horizon round 1 model vFINAL_1 2" xfId="4311"/>
    <cellStyle name="__ [0]_PERSONAL_2_Wind farm - operation CF_Horizon round 1 model vFINAL_1 2 2" xfId="4312"/>
    <cellStyle name="__ [0]_PERSONAL_2_Wind farm - operation CF_Horizon round 1 model vFINAL_1 3" xfId="4313"/>
    <cellStyle name="__ [0]_PERSONAL_2_Wind farm - operation CF_Horizon round 1 model vFINAL_1 3 2" xfId="4314"/>
    <cellStyle name="__ [0]_PERSONAL_2_Wind farm - operation CF_Horizon round 1 model vFINAL_1 4" xfId="4315"/>
    <cellStyle name="__ [0]_PERSONAL_2_Wind farm - operation CF_Horizon round 1 model vFINAL_1_Project Farwest III Model 03-20-07 v135" xfId="4316"/>
    <cellStyle name="__ [0]_PERSONAL_2_Wind farm - operation CF_Horizon round 1 model vFINAL_1_Project Farwest III Model 03-20-07 v135 2" xfId="4317"/>
    <cellStyle name="__ [0]_PERSONAL_2_Wind farm - operation CF_Horizon round 1 model vFINAL_1_Project Farwest III Model 03-20-07 v135 2 2" xfId="4318"/>
    <cellStyle name="__ [0]_PERSONAL_2_Wind farm - operation CF_Horizon round 1 model vFINAL_1_Project Farwest III Model 03-20-07 v135 3" xfId="4319"/>
    <cellStyle name="__ [0]_PERSONAL_2_Wind farm - operation CF_Horizon round 1 model vFINAL_1_Project Farwest III Model 03-20-07 v135 3 2" xfId="4320"/>
    <cellStyle name="__ [0]_PERSONAL_2_Wind farm - operation CF_Horizon round 1 model vFINAL_1_Project Farwest III Model 03-20-07 v135 4" xfId="4321"/>
    <cellStyle name="__ [0]_PERSONAL_2_Wind farm - operation CF_Horizon round 1 model vFINAL_1_Project Farwest III Model 03-20-07 v135_UPC G&amp;A (5-3-07)" xfId="4322"/>
    <cellStyle name="__ [0]_PERSONAL_2_Wind farm - operation CF_Horizon round 1 model vFINAL_1_Project Farwest III Model 03-20-07 v135_UPC G&amp;A (5-3-07) 2" xfId="4323"/>
    <cellStyle name="__ [0]_PERSONAL_2_Wind farm - operation CF_Horizon round 1 model vFINAL_1_Project Farwest III Model 03-20-07 v135_UPC G&amp;A (5-3-07) 2 2" xfId="4324"/>
    <cellStyle name="__ [0]_PERSONAL_2_Wind farm - operation CF_Horizon round 1 model vFINAL_1_Project Farwest III Model 03-20-07 v135_UPC G&amp;A (5-3-07) 3" xfId="4325"/>
    <cellStyle name="__ [0]_PERSONAL_2_Wind farm - operation CF_Horizon round 1 model vFINAL_1_Project Farwest III Model 03-20-07 v135_UPC G&amp;A (5-3-07) 3 2" xfId="4326"/>
    <cellStyle name="__ [0]_PERSONAL_2_Wind farm - operation CF_Horizon round 1 model vFINAL_1_Project Farwest III Model 03-20-07 v135_UPC G&amp;A (5-3-07) 4" xfId="4327"/>
    <cellStyle name="__ [0]_PERSONAL_2_Wind farm - operation CF_Horizon round 1 model vFINAL_1_Project Makani Model 04-11-07 v6" xfId="4328"/>
    <cellStyle name="__ [0]_PERSONAL_2_Wind farm - operation CF_Horizon round 1 model vFINAL_1_Project Makani Model 04-11-07 v6 2" xfId="4329"/>
    <cellStyle name="__ [0]_PERSONAL_2_Wind farm - operation CF_Horizon round 1 model vFINAL_1_Project Makani Model 04-11-07 v6 2 2" xfId="4330"/>
    <cellStyle name="__ [0]_PERSONAL_2_Wind farm - operation CF_Horizon round 1 model vFINAL_1_Project Makani Model 04-11-07 v6 3" xfId="4331"/>
    <cellStyle name="__ [0]_PERSONAL_2_Wind farm - operation CF_Horizon round 1 model vFINAL_1_Project Makani Model 04-11-07 v6 3 2" xfId="4332"/>
    <cellStyle name="__ [0]_PERSONAL_2_Wind farm - operation CF_Horizon round 1 model vFINAL_1_Project Makani Model 04-11-07 v6 4" xfId="4333"/>
    <cellStyle name="__ [0]_PERSONAL_2_Wind farm - operation CF_Horizon round 1 model vFINAL_1_Project Makani Model 04-11-07 v6_UPC G&amp;A (5-3-07)" xfId="4334"/>
    <cellStyle name="__ [0]_PERSONAL_2_Wind farm - operation CF_Horizon round 1 model vFINAL_1_Project Makani Model 04-11-07 v6_UPC G&amp;A (5-3-07) 2" xfId="4335"/>
    <cellStyle name="__ [0]_PERSONAL_2_Wind farm - operation CF_Horizon round 1 model vFINAL_1_Project Makani Model 04-11-07 v6_UPC G&amp;A (5-3-07) 2 2" xfId="4336"/>
    <cellStyle name="__ [0]_PERSONAL_2_Wind farm - operation CF_Horizon round 1 model vFINAL_1_Project Makani Model 04-11-07 v6_UPC G&amp;A (5-3-07) 3" xfId="4337"/>
    <cellStyle name="__ [0]_PERSONAL_2_Wind farm - operation CF_Horizon round 1 model vFINAL_1_Project Makani Model 04-11-07 v6_UPC G&amp;A (5-3-07) 3 2" xfId="4338"/>
    <cellStyle name="__ [0]_PERSONAL_2_Wind farm - operation CF_Horizon round 1 model vFINAL_1_Project Makani Model 04-11-07 v6_UPC G&amp;A (5-3-07) 4" xfId="4339"/>
    <cellStyle name="__ [0]_PERSONAL_2_Wind farm - operation CF_Pre-Tax GAAP" xfId="4340"/>
    <cellStyle name="__ [0]_PERSONAL_2_Wind farm - operation CF_Pre-Tax GAAP 2" xfId="4341"/>
    <cellStyle name="__ [0]_PERSONAL_2_Wind farm - operation CF_Pre-Tax GAAP 2 2" xfId="4342"/>
    <cellStyle name="__ [0]_PERSONAL_2_Wind farm - operation CF_Pre-Tax GAAP 3" xfId="4343"/>
    <cellStyle name="__ [0]_PERSONAL_2_Wind farm - operation CF_WPP - Ormat 6-5-2007  v19i with internal accounting v3 eq method FINAL" xfId="4344"/>
    <cellStyle name="__ [0]_PERSONAL_2_Wind farm - operation CF_WPP - Ormat 6-5-2007  v19i with internal accounting v3 eq method FINAL 2" xfId="4345"/>
    <cellStyle name="__ [0]_PERSONAL_2_Wind farm - operation CF_WPP - Ormat 6-5-2007  v19i with internal accounting v3 eq method FINAL 2 2" xfId="4346"/>
    <cellStyle name="__ [0]_PERSONAL_2_Wind farm - operation CF_WPP - Ormat 6-5-2007  v19i with internal accounting v3 eq method FINAL 3" xfId="4347"/>
    <cellStyle name="__ [0]_PERSONAL_3" xfId="4348"/>
    <cellStyle name="__ [0]_PERSONAL_3 2" xfId="4349"/>
    <cellStyle name="__ [0]_PERSONAL_3 2 2" xfId="4350"/>
    <cellStyle name="__ [0]_PERSONAL_3 2 2 2" xfId="4351"/>
    <cellStyle name="__ [0]_PERSONAL_3 2 3" xfId="4352"/>
    <cellStyle name="__ [0]_PERSONAL_3 2 3 2" xfId="4353"/>
    <cellStyle name="__ [0]_PERSONAL_3 2 4" xfId="4354"/>
    <cellStyle name="__ [0]_PERSONAL_3 2 4 2" xfId="4355"/>
    <cellStyle name="__ [0]_PERSONAL_3 2 5" xfId="4356"/>
    <cellStyle name="__ [0]_PERSONAL_3 2 5 2" xfId="4357"/>
    <cellStyle name="__ [0]_PERSONAL_3 2 6" xfId="4358"/>
    <cellStyle name="__ [0]_PERSONAL_3 3" xfId="4359"/>
    <cellStyle name="__ [0]_PERSONAL_3 3 2" xfId="4360"/>
    <cellStyle name="__ [0]_PERSONAL_3 3 2 2" xfId="4361"/>
    <cellStyle name="__ [0]_PERSONAL_3 3 3" xfId="4362"/>
    <cellStyle name="__ [0]_PERSONAL_3 3 3 2" xfId="4363"/>
    <cellStyle name="__ [0]_PERSONAL_3 3 4" xfId="4364"/>
    <cellStyle name="__ [0]_PERSONAL_3 3 4 2" xfId="4365"/>
    <cellStyle name="__ [0]_PERSONAL_3 3 5" xfId="4366"/>
    <cellStyle name="__ [0]_PERSONAL_3 3 5 2" xfId="4367"/>
    <cellStyle name="__ [0]_PERSONAL_3 3 6" xfId="4368"/>
    <cellStyle name="__ [0]_PERSONAL_3 4" xfId="4369"/>
    <cellStyle name="__ [0]_PERSONAL_3_CHECK - White Creek Final Closing Model_2007 11 16 vequity method FINAL" xfId="4370"/>
    <cellStyle name="__ [0]_PERSONAL_3_CHECK - White Creek Final Closing Model_2007 11 16 vequity method FINAL 2" xfId="4371"/>
    <cellStyle name="__ [0]_PERSONAL_3_CHECK - White Creek Final Closing Model_2007 11 16 vequity method FINAL 2 2" xfId="4372"/>
    <cellStyle name="__ [0]_PERSONAL_3_CHECK - White Creek Final Closing Model_2007 11 16 vequity method FINAL 3" xfId="4373"/>
    <cellStyle name="__ [0]_PERSONAL_3_Horizon round 1 model vFINAL" xfId="4374"/>
    <cellStyle name="__ [0]_PERSONAL_3_Horizon round 1 model vFINAL 2" xfId="4375"/>
    <cellStyle name="__ [0]_PERSONAL_3_Horizon round 1 model vFINAL 2 2" xfId="4376"/>
    <cellStyle name="__ [0]_PERSONAL_3_Horizon round 1 model vFINAL 3" xfId="4377"/>
    <cellStyle name="__ [0]_PERSONAL_3_Horizon round 1 model vFINAL 3 2" xfId="4378"/>
    <cellStyle name="__ [0]_PERSONAL_3_Horizon round 1 model vFINAL 4" xfId="4379"/>
    <cellStyle name="__ [0]_PERSONAL_3_Horizon round 1 model vFINAL_1" xfId="4380"/>
    <cellStyle name="__ [0]_PERSONAL_3_Horizon round 1 model vFINAL_1 2" xfId="4381"/>
    <cellStyle name="__ [0]_PERSONAL_3_Horizon round 1 model vFINAL_1 2 2" xfId="4382"/>
    <cellStyle name="__ [0]_PERSONAL_3_Horizon round 1 model vFINAL_1 3" xfId="4383"/>
    <cellStyle name="__ [0]_PERSONAL_3_Horizon round 1 model vFINAL_1 3 2" xfId="4384"/>
    <cellStyle name="__ [0]_PERSONAL_3_Horizon round 1 model vFINAL_1 4" xfId="4385"/>
    <cellStyle name="__ [0]_PERSONAL_3_Horizon round 1 model vFINAL_1_Project Farwest III Model 03-20-07 v135" xfId="4386"/>
    <cellStyle name="__ [0]_PERSONAL_3_Horizon round 1 model vFINAL_1_Project Farwest III Model 03-20-07 v135 2" xfId="4387"/>
    <cellStyle name="__ [0]_PERSONAL_3_Horizon round 1 model vFINAL_1_Project Farwest III Model 03-20-07 v135 2 2" xfId="4388"/>
    <cellStyle name="__ [0]_PERSONAL_3_Horizon round 1 model vFINAL_1_Project Farwest III Model 03-20-07 v135 3" xfId="4389"/>
    <cellStyle name="__ [0]_PERSONAL_3_Horizon round 1 model vFINAL_1_Project Farwest III Model 03-20-07 v135 3 2" xfId="4390"/>
    <cellStyle name="__ [0]_PERSONAL_3_Horizon round 1 model vFINAL_1_Project Farwest III Model 03-20-07 v135 4" xfId="4391"/>
    <cellStyle name="__ [0]_PERSONAL_3_Horizon round 1 model vFINAL_1_Project Farwest III Model 03-20-07 v135_UPC G&amp;A (5-3-07)" xfId="4392"/>
    <cellStyle name="__ [0]_PERSONAL_3_Horizon round 1 model vFINAL_1_Project Farwest III Model 03-20-07 v135_UPC G&amp;A (5-3-07) 2" xfId="4393"/>
    <cellStyle name="__ [0]_PERSONAL_3_Horizon round 1 model vFINAL_1_Project Farwest III Model 03-20-07 v135_UPC G&amp;A (5-3-07) 2 2" xfId="4394"/>
    <cellStyle name="__ [0]_PERSONAL_3_Horizon round 1 model vFINAL_1_Project Farwest III Model 03-20-07 v135_UPC G&amp;A (5-3-07) 3" xfId="4395"/>
    <cellStyle name="__ [0]_PERSONAL_3_Horizon round 1 model vFINAL_1_Project Farwest III Model 03-20-07 v135_UPC G&amp;A (5-3-07) 3 2" xfId="4396"/>
    <cellStyle name="__ [0]_PERSONAL_3_Horizon round 1 model vFINAL_1_Project Farwest III Model 03-20-07 v135_UPC G&amp;A (5-3-07) 4" xfId="4397"/>
    <cellStyle name="__ [0]_PERSONAL_3_Horizon round 1 model vFINAL_1_Project Makani Model 04-11-07 v6" xfId="4398"/>
    <cellStyle name="__ [0]_PERSONAL_3_Horizon round 1 model vFINAL_1_Project Makani Model 04-11-07 v6 2" xfId="4399"/>
    <cellStyle name="__ [0]_PERSONAL_3_Horizon round 1 model vFINAL_1_Project Makani Model 04-11-07 v6 2 2" xfId="4400"/>
    <cellStyle name="__ [0]_PERSONAL_3_Horizon round 1 model vFINAL_1_Project Makani Model 04-11-07 v6 3" xfId="4401"/>
    <cellStyle name="__ [0]_PERSONAL_3_Horizon round 1 model vFINAL_1_Project Makani Model 04-11-07 v6 3 2" xfId="4402"/>
    <cellStyle name="__ [0]_PERSONAL_3_Horizon round 1 model vFINAL_1_Project Makani Model 04-11-07 v6 4" xfId="4403"/>
    <cellStyle name="__ [0]_PERSONAL_3_Horizon round 1 model vFINAL_1_Project Makani Model 04-11-07 v6_UPC G&amp;A (5-3-07)" xfId="4404"/>
    <cellStyle name="__ [0]_PERSONAL_3_Horizon round 1 model vFINAL_1_Project Makani Model 04-11-07 v6_UPC G&amp;A (5-3-07) 2" xfId="4405"/>
    <cellStyle name="__ [0]_PERSONAL_3_Horizon round 1 model vFINAL_1_Project Makani Model 04-11-07 v6_UPC G&amp;A (5-3-07) 2 2" xfId="4406"/>
    <cellStyle name="__ [0]_PERSONAL_3_Horizon round 1 model vFINAL_1_Project Makani Model 04-11-07 v6_UPC G&amp;A (5-3-07) 3" xfId="4407"/>
    <cellStyle name="__ [0]_PERSONAL_3_Horizon round 1 model vFINAL_1_Project Makani Model 04-11-07 v6_UPC G&amp;A (5-3-07) 3 2" xfId="4408"/>
    <cellStyle name="__ [0]_PERSONAL_3_Horizon round 1 model vFINAL_1_Project Makani Model 04-11-07 v6_UPC G&amp;A (5-3-07) 4" xfId="4409"/>
    <cellStyle name="__ [0]_PERSONAL_3_Pre-Tax GAAP" xfId="4410"/>
    <cellStyle name="__ [0]_PERSONAL_3_Pre-Tax GAAP 2" xfId="4411"/>
    <cellStyle name="__ [0]_PERSONAL_3_Pre-Tax GAAP 2 2" xfId="4412"/>
    <cellStyle name="__ [0]_PERSONAL_3_Pre-Tax GAAP 3" xfId="4413"/>
    <cellStyle name="__ [0]_PERSONAL_3_WPP - Ormat 6-5-2007  v19i with internal accounting v3 eq method FINAL" xfId="4414"/>
    <cellStyle name="__ [0]_PERSONAL_3_WPP - Ormat 6-5-2007  v19i with internal accounting v3 eq method FINAL 2" xfId="4415"/>
    <cellStyle name="__ [0]_PERSONAL_3_WPP - Ormat 6-5-2007  v19i with internal accounting v3 eq method FINAL 2 2" xfId="4416"/>
    <cellStyle name="__ [0]_PERSONAL_3_WPP - Ormat 6-5-2007  v19i with internal accounting v3 eq method FINAL 3" xfId="4417"/>
    <cellStyle name="__ [0]_PERSONAL_Book5" xfId="4418"/>
    <cellStyle name="__ [0]_PERSONAL_CHECK - White Creek Final Closing Model_2007 11 16 vequity method FINAL" xfId="4419"/>
    <cellStyle name="__ [0]_PERSONAL_CHECK - White Creek Final Closing Model_2007 11 16 vequity method FINAL 2" xfId="4420"/>
    <cellStyle name="__ [0]_PERSONAL_CHECK - White Creek Final Closing Model_2007 11 16 vequity method FINAL 2 2" xfId="4421"/>
    <cellStyle name="__ [0]_PERSONAL_CHECK - White Creek Final Closing Model_2007 11 16 vequity method FINAL 3" xfId="4422"/>
    <cellStyle name="__ [0]_PERSONAL_ClearSky_AEP_Min_04.04.02_Bank" xfId="4423"/>
    <cellStyle name="__ [0]_PERSONAL_ClearSky_AEP_Min_04.04.02_Bank 2" xfId="4424"/>
    <cellStyle name="__ [0]_PERSONAL_ClearSky_AEP_Min_04.04.02_Bank 2 2" xfId="4425"/>
    <cellStyle name="__ [0]_PERSONAL_ClearSky_AEP_Min_04.04.02_Bank 3" xfId="4426"/>
    <cellStyle name="__ [0]_PERSONAL_ClearSky_AEP_Min_04.04.02_Bank 3 2" xfId="4427"/>
    <cellStyle name="__ [0]_PERSONAL_ClearSky_AEP_Min_04.04.02_Bank 4" xfId="4428"/>
    <cellStyle name="__ [0]_PERSONAL_ClearSky_AEP_Min_04.04.02_Bank 4 2" xfId="4429"/>
    <cellStyle name="__ [0]_PERSONAL_ClearSky_AEP_Min_04.04.02_Bank 5" xfId="4430"/>
    <cellStyle name="__ [0]_PERSONAL_ClearSky_AEP_Min_04.04.02_Bank 5 2" xfId="4431"/>
    <cellStyle name="__ [0]_PERSONAL_ClearSky_AEP_Min_04.04.02_Bank 6" xfId="4432"/>
    <cellStyle name="__ [0]_PERSONAL_Clearsky_internal_050301" xfId="4433"/>
    <cellStyle name="__ [0]_PERSONAL_Clearsky_internal_050301 2" xfId="4434"/>
    <cellStyle name="__ [0]_PERSONAL_Clearsky_internal_050301 2 2" xfId="4435"/>
    <cellStyle name="__ [0]_PERSONAL_Clearsky_internal_050301 3" xfId="4436"/>
    <cellStyle name="__ [0]_PERSONAL_Clearsky_internal_050301 3 2" xfId="4437"/>
    <cellStyle name="__ [0]_PERSONAL_Clearsky_internal_050301 4" xfId="4438"/>
    <cellStyle name="__ [0]_PERSONAL_Clearsky_internal_050301 4 2" xfId="4439"/>
    <cellStyle name="__ [0]_PERSONAL_Clearsky_internal_050301 5" xfId="4440"/>
    <cellStyle name="__ [0]_PERSONAL_Clearsky_internal_050301 5 2" xfId="4441"/>
    <cellStyle name="__ [0]_PERSONAL_Clearsky_internal_050301 6" xfId="4442"/>
    <cellStyle name="__ [0]_PERSONAL_Clearsky_internal_070201" xfId="4443"/>
    <cellStyle name="__ [0]_PERSONAL_Clearsky_internal_070201 2" xfId="4444"/>
    <cellStyle name="__ [0]_PERSONAL_Clearsky_internal_070201 2 2" xfId="4445"/>
    <cellStyle name="__ [0]_PERSONAL_Clearsky_internal_070201 3" xfId="4446"/>
    <cellStyle name="__ [0]_PERSONAL_Clearsky_internal_070201 3 2" xfId="4447"/>
    <cellStyle name="__ [0]_PERSONAL_Clearsky_internal_070201 4" xfId="4448"/>
    <cellStyle name="__ [0]_PERSONAL_Clearsky_internal_070201 4 2" xfId="4449"/>
    <cellStyle name="__ [0]_PERSONAL_Clearsky_internal_070201 5" xfId="4450"/>
    <cellStyle name="__ [0]_PERSONAL_Clearsky_internal_070201 5 2" xfId="4451"/>
    <cellStyle name="__ [0]_PERSONAL_Clearsky_internal_070201 6" xfId="4452"/>
    <cellStyle name="__ [0]_PERSONAL_Clearsky_internal_070201.xls Chart 2" xfId="4453"/>
    <cellStyle name="__ [0]_PERSONAL_Clearsky_internal_070201.xls Chart 2 2" xfId="4454"/>
    <cellStyle name="__ [0]_PERSONAL_Clearsky_internal_070201.xls Chart 2 2 2" xfId="4455"/>
    <cellStyle name="__ [0]_PERSONAL_Clearsky_internal_070201.xls Chart 2 3" xfId="4456"/>
    <cellStyle name="__ [0]_PERSONAL_Clearsky_internal_070201.xls Chart 2 3 2" xfId="4457"/>
    <cellStyle name="__ [0]_PERSONAL_Clearsky_internal_070201.xls Chart 2 4" xfId="4458"/>
    <cellStyle name="__ [0]_PERSONAL_Clearsky_internal_070201.xls Chart 2 4 2" xfId="4459"/>
    <cellStyle name="__ [0]_PERSONAL_Clearsky_internal_070201.xls Chart 2 5" xfId="4460"/>
    <cellStyle name="__ [0]_PERSONAL_Clearsky_internal_070201.xls Chart 2 5 2" xfId="4461"/>
    <cellStyle name="__ [0]_PERSONAL_Clearsky_internal_070201.xls Chart 2 6" xfId="4462"/>
    <cellStyle name="__ [0]_PERSONAL_Clearsky_internal_070201_1" xfId="4463"/>
    <cellStyle name="__ [0]_PERSONAL_Clearsky_internal_070201_1 2" xfId="4464"/>
    <cellStyle name="__ [0]_PERSONAL_Clearsky_internal_070201_1 2 2" xfId="4465"/>
    <cellStyle name="__ [0]_PERSONAL_Clearsky_internal_070201_1 3" xfId="4466"/>
    <cellStyle name="__ [0]_PERSONAL_Clearsky_internal_070201_1 3 2" xfId="4467"/>
    <cellStyle name="__ [0]_PERSONAL_Clearsky_internal_070201_1 4" xfId="4468"/>
    <cellStyle name="__ [0]_PERSONAL_Clearsky_internal_070201_1 4 2" xfId="4469"/>
    <cellStyle name="__ [0]_PERSONAL_Clearsky_internal_070201_1 5" xfId="4470"/>
    <cellStyle name="__ [0]_PERSONAL_Clearsky_internal_070201_1 5 2" xfId="4471"/>
    <cellStyle name="__ [0]_PERSONAL_Clearsky_internal_070201_1 6" xfId="4472"/>
    <cellStyle name="__ [0]_PERSONAL_Clearsky_internal_070201_Clearsky_Outside_070201.xls Chart 2" xfId="4473"/>
    <cellStyle name="__ [0]_PERSONAL_Clearsky_internal_070201_Clearsky_Outside_070201.xls Chart 2 2" xfId="4474"/>
    <cellStyle name="__ [0]_PERSONAL_Clearsky_internal_070201_Clearsky_Outside_070201.xls Chart 2 2 2" xfId="4475"/>
    <cellStyle name="__ [0]_PERSONAL_Clearsky_internal_070201_Clearsky_Outside_070201.xls Chart 2 3" xfId="4476"/>
    <cellStyle name="__ [0]_PERSONAL_Clearsky_internal_070201_Clearsky_Outside_070201.xls Chart 2 3 2" xfId="4477"/>
    <cellStyle name="__ [0]_PERSONAL_Clearsky_internal_070201_Clearsky_Outside_070201.xls Chart 2 4" xfId="4478"/>
    <cellStyle name="__ [0]_PERSONAL_Clearsky_internal_070201_Clearsky_Outside_070201.xls Chart 2 4 2" xfId="4479"/>
    <cellStyle name="__ [0]_PERSONAL_Clearsky_internal_070201_Clearsky_Outside_070201.xls Chart 2 5" xfId="4480"/>
    <cellStyle name="__ [0]_PERSONAL_Clearsky_internal_070201_Clearsky_Outside_070201.xls Chart 2 5 2" xfId="4481"/>
    <cellStyle name="__ [0]_PERSONAL_Clearsky_internal_070201_Clearsky_Outside_070201.xls Chart 2 6" xfId="4482"/>
    <cellStyle name="__ [0]_PERSONAL_Clearsky_Outside_070201.xls Chart 2" xfId="4483"/>
    <cellStyle name="__ [0]_PERSONAL_Clearsky_Outside_070201.xls Chart 2 2" xfId="4484"/>
    <cellStyle name="__ [0]_PERSONAL_Clearsky_Outside_070201.xls Chart 2 2 2" xfId="4485"/>
    <cellStyle name="__ [0]_PERSONAL_Clearsky_Outside_070201.xls Chart 2 3" xfId="4486"/>
    <cellStyle name="__ [0]_PERSONAL_Clearsky_Outside_070201.xls Chart 2 3 2" xfId="4487"/>
    <cellStyle name="__ [0]_PERSONAL_Clearsky_Outside_070201.xls Chart 2 4" xfId="4488"/>
    <cellStyle name="__ [0]_PERSONAL_Clearsky_Outside_070201.xls Chart 2 4 2" xfId="4489"/>
    <cellStyle name="__ [0]_PERSONAL_Clearsky_Outside_070201.xls Chart 2 5" xfId="4490"/>
    <cellStyle name="__ [0]_PERSONAL_Clearsky_Outside_070201.xls Chart 2 5 2" xfId="4491"/>
    <cellStyle name="__ [0]_PERSONAL_Clearsky_Outside_070201.xls Chart 2 6" xfId="4492"/>
    <cellStyle name="__ [0]_PERSONAL_EWC 43.5MW8oMtresc 3_25_021" xfId="4493"/>
    <cellStyle name="__ [0]_PERSONAL_EWC 43.5MW8oMtresc 3_25_021 2" xfId="4494"/>
    <cellStyle name="__ [0]_PERSONAL_EWC 43.5MW8oMtresc 3_25_021 2 2" xfId="4495"/>
    <cellStyle name="__ [0]_PERSONAL_EWC 43.5MW8oMtresc 3_25_021 2 2 2" xfId="4496"/>
    <cellStyle name="__ [0]_PERSONAL_EWC 43.5MW8oMtresc 3_25_021 2 3" xfId="4497"/>
    <cellStyle name="__ [0]_PERSONAL_EWC 43.5MW8oMtresc 3_25_021 2 3 2" xfId="4498"/>
    <cellStyle name="__ [0]_PERSONAL_EWC 43.5MW8oMtresc 3_25_021 2 4" xfId="4499"/>
    <cellStyle name="__ [0]_PERSONAL_EWC 43.5MW8oMtresc 3_25_021 2 4 2" xfId="4500"/>
    <cellStyle name="__ [0]_PERSONAL_EWC 43.5MW8oMtresc 3_25_021 2 5" xfId="4501"/>
    <cellStyle name="__ [0]_PERSONAL_EWC 43.5MW8oMtresc 3_25_021 2 5 2" xfId="4502"/>
    <cellStyle name="__ [0]_PERSONAL_EWC 43.5MW8oMtresc 3_25_021 2 6" xfId="4503"/>
    <cellStyle name="__ [0]_PERSONAL_EWC 43.5MW8oMtresc 3_25_021 3" xfId="4504"/>
    <cellStyle name="__ [0]_PERSONAL_EWC 43.5MW8oMtresc 3_25_021 3 2" xfId="4505"/>
    <cellStyle name="__ [0]_PERSONAL_EWC 43.5MW8oMtresc 3_25_021 3 2 2" xfId="4506"/>
    <cellStyle name="__ [0]_PERSONAL_EWC 43.5MW8oMtresc 3_25_021 3 3" xfId="4507"/>
    <cellStyle name="__ [0]_PERSONAL_EWC 43.5MW8oMtresc 3_25_021 3 3 2" xfId="4508"/>
    <cellStyle name="__ [0]_PERSONAL_EWC 43.5MW8oMtresc 3_25_021 3 4" xfId="4509"/>
    <cellStyle name="__ [0]_PERSONAL_EWC 43.5MW8oMtresc 3_25_021 3 4 2" xfId="4510"/>
    <cellStyle name="__ [0]_PERSONAL_EWC 43.5MW8oMtresc 3_25_021 3 5" xfId="4511"/>
    <cellStyle name="__ [0]_PERSONAL_EWC 43.5MW8oMtresc 3_25_021 3 5 2" xfId="4512"/>
    <cellStyle name="__ [0]_PERSONAL_EWC 43.5MW8oMtresc 3_25_021 3 6" xfId="4513"/>
    <cellStyle name="__ [0]_PERSONAL_EWC 43.5MW8oMtresc 3_25_021 4" xfId="4514"/>
    <cellStyle name="__ [0]_PERSONAL_EWC 43.5MW8oMtresc 3_25_021_CHECK - White Creek Final Closing Model_2007 11 16 vequity method FINAL" xfId="4515"/>
    <cellStyle name="__ [0]_PERSONAL_EWC 43.5MW8oMtresc 3_25_021_CHECK - White Creek Final Closing Model_2007 11 16 vequity method FINAL 2" xfId="4516"/>
    <cellStyle name="__ [0]_PERSONAL_EWC 43.5MW8oMtresc 3_25_021_CHECK - White Creek Final Closing Model_2007 11 16 vequity method FINAL 2 2" xfId="4517"/>
    <cellStyle name="__ [0]_PERSONAL_EWC 43.5MW8oMtresc 3_25_021_CHECK - White Creek Final Closing Model_2007 11 16 vequity method FINAL 3" xfId="4518"/>
    <cellStyle name="__ [0]_PERSONAL_EWC 43.5MW8oMtresc 3_25_021_Horizon round 1 model vFINAL" xfId="4519"/>
    <cellStyle name="__ [0]_PERSONAL_EWC 43.5MW8oMtresc 3_25_021_Horizon round 1 model vFINAL 2" xfId="4520"/>
    <cellStyle name="__ [0]_PERSONAL_EWC 43.5MW8oMtresc 3_25_021_Horizon round 1 model vFINAL 2 2" xfId="4521"/>
    <cellStyle name="__ [0]_PERSONAL_EWC 43.5MW8oMtresc 3_25_021_Horizon round 1 model vFINAL 3" xfId="4522"/>
    <cellStyle name="__ [0]_PERSONAL_EWC 43.5MW8oMtresc 3_25_021_Horizon round 1 model vFINAL 3 2" xfId="4523"/>
    <cellStyle name="__ [0]_PERSONAL_EWC 43.5MW8oMtresc 3_25_021_Horizon round 1 model vFINAL 4" xfId="4524"/>
    <cellStyle name="__ [0]_PERSONAL_EWC 43.5MW8oMtresc 3_25_021_Horizon round 1 model vFINAL_1" xfId="4525"/>
    <cellStyle name="__ [0]_PERSONAL_EWC 43.5MW8oMtresc 3_25_021_Horizon round 1 model vFINAL_1 2" xfId="4526"/>
    <cellStyle name="__ [0]_PERSONAL_EWC 43.5MW8oMtresc 3_25_021_Horizon round 1 model vFINAL_1 2 2" xfId="4527"/>
    <cellStyle name="__ [0]_PERSONAL_EWC 43.5MW8oMtresc 3_25_021_Horizon round 1 model vFINAL_1 3" xfId="4528"/>
    <cellStyle name="__ [0]_PERSONAL_EWC 43.5MW8oMtresc 3_25_021_Horizon round 1 model vFINAL_1 3 2" xfId="4529"/>
    <cellStyle name="__ [0]_PERSONAL_EWC 43.5MW8oMtresc 3_25_021_Horizon round 1 model vFINAL_1 4" xfId="4530"/>
    <cellStyle name="__ [0]_PERSONAL_EWC 43.5MW8oMtresc 3_25_021_Horizon round 1 model vFINAL_1_Project Farwest III Model 03-20-07 v135" xfId="4531"/>
    <cellStyle name="__ [0]_PERSONAL_EWC 43.5MW8oMtresc 3_25_021_Horizon round 1 model vFINAL_1_Project Farwest III Model 03-20-07 v135 2" xfId="4532"/>
    <cellStyle name="__ [0]_PERSONAL_EWC 43.5MW8oMtresc 3_25_021_Horizon round 1 model vFINAL_1_Project Farwest III Model 03-20-07 v135 2 2" xfId="4533"/>
    <cellStyle name="__ [0]_PERSONAL_EWC 43.5MW8oMtresc 3_25_021_Horizon round 1 model vFINAL_1_Project Farwest III Model 03-20-07 v135 3" xfId="4534"/>
    <cellStyle name="__ [0]_PERSONAL_EWC 43.5MW8oMtresc 3_25_021_Horizon round 1 model vFINAL_1_Project Farwest III Model 03-20-07 v135 3 2" xfId="4535"/>
    <cellStyle name="__ [0]_PERSONAL_EWC 43.5MW8oMtresc 3_25_021_Horizon round 1 model vFINAL_1_Project Farwest III Model 03-20-07 v135 4" xfId="4536"/>
    <cellStyle name="__ [0]_PERSONAL_EWC 43.5MW8oMtresc 3_25_021_Horizon round 1 model vFINAL_1_Project Farwest III Model 03-20-07 v135_UPC G&amp;A (5-3-07)" xfId="4537"/>
    <cellStyle name="__ [0]_PERSONAL_EWC 43.5MW8oMtresc 3_25_021_Horizon round 1 model vFINAL_1_Project Farwest III Model 03-20-07 v135_UPC G&amp;A (5-3-07) 2" xfId="4538"/>
    <cellStyle name="__ [0]_PERSONAL_EWC 43.5MW8oMtresc 3_25_021_Horizon round 1 model vFINAL_1_Project Farwest III Model 03-20-07 v135_UPC G&amp;A (5-3-07) 2 2" xfId="4539"/>
    <cellStyle name="__ [0]_PERSONAL_EWC 43.5MW8oMtresc 3_25_021_Horizon round 1 model vFINAL_1_Project Farwest III Model 03-20-07 v135_UPC G&amp;A (5-3-07) 3" xfId="4540"/>
    <cellStyle name="__ [0]_PERSONAL_EWC 43.5MW8oMtresc 3_25_021_Horizon round 1 model vFINAL_1_Project Farwest III Model 03-20-07 v135_UPC G&amp;A (5-3-07) 3 2" xfId="4541"/>
    <cellStyle name="__ [0]_PERSONAL_EWC 43.5MW8oMtresc 3_25_021_Horizon round 1 model vFINAL_1_Project Farwest III Model 03-20-07 v135_UPC G&amp;A (5-3-07) 4" xfId="4542"/>
    <cellStyle name="__ [0]_PERSONAL_EWC 43.5MW8oMtresc 3_25_021_Horizon round 1 model vFINAL_1_Project Makani Model 04-11-07 v6" xfId="4543"/>
    <cellStyle name="__ [0]_PERSONAL_EWC 43.5MW8oMtresc 3_25_021_Horizon round 1 model vFINAL_1_Project Makani Model 04-11-07 v6 2" xfId="4544"/>
    <cellStyle name="__ [0]_PERSONAL_EWC 43.5MW8oMtresc 3_25_021_Horizon round 1 model vFINAL_1_Project Makani Model 04-11-07 v6 2 2" xfId="4545"/>
    <cellStyle name="__ [0]_PERSONAL_EWC 43.5MW8oMtresc 3_25_021_Horizon round 1 model vFINAL_1_Project Makani Model 04-11-07 v6 3" xfId="4546"/>
    <cellStyle name="__ [0]_PERSONAL_EWC 43.5MW8oMtresc 3_25_021_Horizon round 1 model vFINAL_1_Project Makani Model 04-11-07 v6 3 2" xfId="4547"/>
    <cellStyle name="__ [0]_PERSONAL_EWC 43.5MW8oMtresc 3_25_021_Horizon round 1 model vFINAL_1_Project Makani Model 04-11-07 v6 4" xfId="4548"/>
    <cellStyle name="__ [0]_PERSONAL_EWC 43.5MW8oMtresc 3_25_021_Horizon round 1 model vFINAL_1_Project Makani Model 04-11-07 v6_UPC G&amp;A (5-3-07)" xfId="4549"/>
    <cellStyle name="__ [0]_PERSONAL_EWC 43.5MW8oMtresc 3_25_021_Horizon round 1 model vFINAL_1_Project Makani Model 04-11-07 v6_UPC G&amp;A (5-3-07) 2" xfId="4550"/>
    <cellStyle name="__ [0]_PERSONAL_EWC 43.5MW8oMtresc 3_25_021_Horizon round 1 model vFINAL_1_Project Makani Model 04-11-07 v6_UPC G&amp;A (5-3-07) 2 2" xfId="4551"/>
    <cellStyle name="__ [0]_PERSONAL_EWC 43.5MW8oMtresc 3_25_021_Horizon round 1 model vFINAL_1_Project Makani Model 04-11-07 v6_UPC G&amp;A (5-3-07) 3" xfId="4552"/>
    <cellStyle name="__ [0]_PERSONAL_EWC 43.5MW8oMtresc 3_25_021_Horizon round 1 model vFINAL_1_Project Makani Model 04-11-07 v6_UPC G&amp;A (5-3-07) 3 2" xfId="4553"/>
    <cellStyle name="__ [0]_PERSONAL_EWC 43.5MW8oMtresc 3_25_021_Horizon round 1 model vFINAL_1_Project Makani Model 04-11-07 v6_UPC G&amp;A (5-3-07) 4" xfId="4554"/>
    <cellStyle name="__ [0]_PERSONAL_EWC 43.5MW8oMtresc 3_25_021_Pre-Tax GAAP" xfId="4555"/>
    <cellStyle name="__ [0]_PERSONAL_EWC 43.5MW8oMtresc 3_25_021_Pre-Tax GAAP 2" xfId="4556"/>
    <cellStyle name="__ [0]_PERSONAL_EWC 43.5MW8oMtresc 3_25_021_Pre-Tax GAAP 2 2" xfId="4557"/>
    <cellStyle name="__ [0]_PERSONAL_EWC 43.5MW8oMtresc 3_25_021_Pre-Tax GAAP 3" xfId="4558"/>
    <cellStyle name="__ [0]_PERSONAL_EWC 43.5MW8oMtresc 3_25_021_Pro Forma - Ravenswood - 2.28.08 - tax change" xfId="4559"/>
    <cellStyle name="__ [0]_PERSONAL_EWC 43.5MW8oMtresc 3_25_021_WPP - Ormat 6-5-2007  v19i with internal accounting v3 eq method FINAL" xfId="4560"/>
    <cellStyle name="__ [0]_PERSONAL_EWC 43.5MW8oMtresc 3_25_021_WPP - Ormat 6-5-2007  v19i with internal accounting v3 eq method FINAL 2" xfId="4561"/>
    <cellStyle name="__ [0]_PERSONAL_EWC 43.5MW8oMtresc 3_25_021_WPP - Ormat 6-5-2007  v19i with internal accounting v3 eq method FINAL 2 2" xfId="4562"/>
    <cellStyle name="__ [0]_PERSONAL_EWC 43.5MW8oMtresc 3_25_021_WPP - Ormat 6-5-2007  v19i with internal accounting v3 eq method FINAL 3" xfId="4563"/>
    <cellStyle name="__ [0]_PERSONAL_EWC 43.5MW8oMtresc 3_25_02v2" xfId="4564"/>
    <cellStyle name="__ [0]_PERSONAL_EWC 43.5MW8oMtresc 3_25_02v2 2" xfId="4565"/>
    <cellStyle name="__ [0]_PERSONAL_EWC 43.5MW8oMtresc 3_25_02v2 2 2" xfId="4566"/>
    <cellStyle name="__ [0]_PERSONAL_EWC 43.5MW8oMtresc 3_25_02v2 2 2 2" xfId="4567"/>
    <cellStyle name="__ [0]_PERSONAL_EWC 43.5MW8oMtresc 3_25_02v2 2 3" xfId="4568"/>
    <cellStyle name="__ [0]_PERSONAL_EWC 43.5MW8oMtresc 3_25_02v2 2 3 2" xfId="4569"/>
    <cellStyle name="__ [0]_PERSONAL_EWC 43.5MW8oMtresc 3_25_02v2 2 4" xfId="4570"/>
    <cellStyle name="__ [0]_PERSONAL_EWC 43.5MW8oMtresc 3_25_02v2 2 4 2" xfId="4571"/>
    <cellStyle name="__ [0]_PERSONAL_EWC 43.5MW8oMtresc 3_25_02v2 2 5" xfId="4572"/>
    <cellStyle name="__ [0]_PERSONAL_EWC 43.5MW8oMtresc 3_25_02v2 2 5 2" xfId="4573"/>
    <cellStyle name="__ [0]_PERSONAL_EWC 43.5MW8oMtresc 3_25_02v2 2 6" xfId="4574"/>
    <cellStyle name="__ [0]_PERSONAL_EWC 43.5MW8oMtresc 3_25_02v2 3" xfId="4575"/>
    <cellStyle name="__ [0]_PERSONAL_EWC 43.5MW8oMtresc 3_25_02v2 3 2" xfId="4576"/>
    <cellStyle name="__ [0]_PERSONAL_EWC 43.5MW8oMtresc 3_25_02v2 3 2 2" xfId="4577"/>
    <cellStyle name="__ [0]_PERSONAL_EWC 43.5MW8oMtresc 3_25_02v2 3 3" xfId="4578"/>
    <cellStyle name="__ [0]_PERSONAL_EWC 43.5MW8oMtresc 3_25_02v2 3 3 2" xfId="4579"/>
    <cellStyle name="__ [0]_PERSONAL_EWC 43.5MW8oMtresc 3_25_02v2 3 4" xfId="4580"/>
    <cellStyle name="__ [0]_PERSONAL_EWC 43.5MW8oMtresc 3_25_02v2 3 4 2" xfId="4581"/>
    <cellStyle name="__ [0]_PERSONAL_EWC 43.5MW8oMtresc 3_25_02v2 3 5" xfId="4582"/>
    <cellStyle name="__ [0]_PERSONAL_EWC 43.5MW8oMtresc 3_25_02v2 3 5 2" xfId="4583"/>
    <cellStyle name="__ [0]_PERSONAL_EWC 43.5MW8oMtresc 3_25_02v2 3 6" xfId="4584"/>
    <cellStyle name="__ [0]_PERSONAL_EWC 43.5MW8oMtresc 3_25_02v2 4" xfId="4585"/>
    <cellStyle name="__ [0]_PERSONAL_EWC 43.5MW8oMtresc 3_25_02v2_CHECK - White Creek Final Closing Model_2007 11 16 vequity method FINAL" xfId="4586"/>
    <cellStyle name="__ [0]_PERSONAL_EWC 43.5MW8oMtresc 3_25_02v2_CHECK - White Creek Final Closing Model_2007 11 16 vequity method FINAL 2" xfId="4587"/>
    <cellStyle name="__ [0]_PERSONAL_EWC 43.5MW8oMtresc 3_25_02v2_CHECK - White Creek Final Closing Model_2007 11 16 vequity method FINAL 2 2" xfId="4588"/>
    <cellStyle name="__ [0]_PERSONAL_EWC 43.5MW8oMtresc 3_25_02v2_CHECK - White Creek Final Closing Model_2007 11 16 vequity method FINAL 3" xfId="4589"/>
    <cellStyle name="__ [0]_PERSONAL_EWC 43.5MW8oMtresc 3_25_02v2_Horizon round 1 model vFINAL" xfId="4590"/>
    <cellStyle name="__ [0]_PERSONAL_EWC 43.5MW8oMtresc 3_25_02v2_Horizon round 1 model vFINAL 2" xfId="4591"/>
    <cellStyle name="__ [0]_PERSONAL_EWC 43.5MW8oMtresc 3_25_02v2_Horizon round 1 model vFINAL 2 2" xfId="4592"/>
    <cellStyle name="__ [0]_PERSONAL_EWC 43.5MW8oMtresc 3_25_02v2_Horizon round 1 model vFINAL 3" xfId="4593"/>
    <cellStyle name="__ [0]_PERSONAL_EWC 43.5MW8oMtresc 3_25_02v2_Horizon round 1 model vFINAL 3 2" xfId="4594"/>
    <cellStyle name="__ [0]_PERSONAL_EWC 43.5MW8oMtresc 3_25_02v2_Horizon round 1 model vFINAL 4" xfId="4595"/>
    <cellStyle name="__ [0]_PERSONAL_EWC 43.5MW8oMtresc 3_25_02v2_Horizon round 1 model vFINAL_1" xfId="4596"/>
    <cellStyle name="__ [0]_PERSONAL_EWC 43.5MW8oMtresc 3_25_02v2_Horizon round 1 model vFINAL_1 2" xfId="4597"/>
    <cellStyle name="__ [0]_PERSONAL_EWC 43.5MW8oMtresc 3_25_02v2_Horizon round 1 model vFINAL_1 2 2" xfId="4598"/>
    <cellStyle name="__ [0]_PERSONAL_EWC 43.5MW8oMtresc 3_25_02v2_Horizon round 1 model vFINAL_1 3" xfId="4599"/>
    <cellStyle name="__ [0]_PERSONAL_EWC 43.5MW8oMtresc 3_25_02v2_Horizon round 1 model vFINAL_1 3 2" xfId="4600"/>
    <cellStyle name="__ [0]_PERSONAL_EWC 43.5MW8oMtresc 3_25_02v2_Horizon round 1 model vFINAL_1 4" xfId="4601"/>
    <cellStyle name="__ [0]_PERSONAL_EWC 43.5MW8oMtresc 3_25_02v2_Horizon round 1 model vFINAL_1_Project Farwest III Model 03-20-07 v135" xfId="4602"/>
    <cellStyle name="__ [0]_PERSONAL_EWC 43.5MW8oMtresc 3_25_02v2_Horizon round 1 model vFINAL_1_Project Farwest III Model 03-20-07 v135 2" xfId="4603"/>
    <cellStyle name="__ [0]_PERSONAL_EWC 43.5MW8oMtresc 3_25_02v2_Horizon round 1 model vFINAL_1_Project Farwest III Model 03-20-07 v135 2 2" xfId="4604"/>
    <cellStyle name="__ [0]_PERSONAL_EWC 43.5MW8oMtresc 3_25_02v2_Horizon round 1 model vFINAL_1_Project Farwest III Model 03-20-07 v135 3" xfId="4605"/>
    <cellStyle name="__ [0]_PERSONAL_EWC 43.5MW8oMtresc 3_25_02v2_Horizon round 1 model vFINAL_1_Project Farwest III Model 03-20-07 v135 3 2" xfId="4606"/>
    <cellStyle name="__ [0]_PERSONAL_EWC 43.5MW8oMtresc 3_25_02v2_Horizon round 1 model vFINAL_1_Project Farwest III Model 03-20-07 v135 4" xfId="4607"/>
    <cellStyle name="__ [0]_PERSONAL_EWC 43.5MW8oMtresc 3_25_02v2_Horizon round 1 model vFINAL_1_Project Farwest III Model 03-20-07 v135_UPC G&amp;A (5-3-07)" xfId="4608"/>
    <cellStyle name="__ [0]_PERSONAL_EWC 43.5MW8oMtresc 3_25_02v2_Horizon round 1 model vFINAL_1_Project Farwest III Model 03-20-07 v135_UPC G&amp;A (5-3-07) 2" xfId="4609"/>
    <cellStyle name="__ [0]_PERSONAL_EWC 43.5MW8oMtresc 3_25_02v2_Horizon round 1 model vFINAL_1_Project Farwest III Model 03-20-07 v135_UPC G&amp;A (5-3-07) 2 2" xfId="4610"/>
    <cellStyle name="__ [0]_PERSONAL_EWC 43.5MW8oMtresc 3_25_02v2_Horizon round 1 model vFINAL_1_Project Farwest III Model 03-20-07 v135_UPC G&amp;A (5-3-07) 3" xfId="4611"/>
    <cellStyle name="__ [0]_PERSONAL_EWC 43.5MW8oMtresc 3_25_02v2_Horizon round 1 model vFINAL_1_Project Farwest III Model 03-20-07 v135_UPC G&amp;A (5-3-07) 3 2" xfId="4612"/>
    <cellStyle name="__ [0]_PERSONAL_EWC 43.5MW8oMtresc 3_25_02v2_Horizon round 1 model vFINAL_1_Project Farwest III Model 03-20-07 v135_UPC G&amp;A (5-3-07) 4" xfId="4613"/>
    <cellStyle name="__ [0]_PERSONAL_EWC 43.5MW8oMtresc 3_25_02v2_Horizon round 1 model vFINAL_1_Project Makani Model 04-11-07 v6" xfId="4614"/>
    <cellStyle name="__ [0]_PERSONAL_EWC 43.5MW8oMtresc 3_25_02v2_Horizon round 1 model vFINAL_1_Project Makani Model 04-11-07 v6 2" xfId="4615"/>
    <cellStyle name="__ [0]_PERSONAL_EWC 43.5MW8oMtresc 3_25_02v2_Horizon round 1 model vFINAL_1_Project Makani Model 04-11-07 v6 2 2" xfId="4616"/>
    <cellStyle name="__ [0]_PERSONAL_EWC 43.5MW8oMtresc 3_25_02v2_Horizon round 1 model vFINAL_1_Project Makani Model 04-11-07 v6 3" xfId="4617"/>
    <cellStyle name="__ [0]_PERSONAL_EWC 43.5MW8oMtresc 3_25_02v2_Horizon round 1 model vFINAL_1_Project Makani Model 04-11-07 v6 3 2" xfId="4618"/>
    <cellStyle name="__ [0]_PERSONAL_EWC 43.5MW8oMtresc 3_25_02v2_Horizon round 1 model vFINAL_1_Project Makani Model 04-11-07 v6 4" xfId="4619"/>
    <cellStyle name="__ [0]_PERSONAL_EWC 43.5MW8oMtresc 3_25_02v2_Horizon round 1 model vFINAL_1_Project Makani Model 04-11-07 v6_UPC G&amp;A (5-3-07)" xfId="4620"/>
    <cellStyle name="__ [0]_PERSONAL_EWC 43.5MW8oMtresc 3_25_02v2_Horizon round 1 model vFINAL_1_Project Makani Model 04-11-07 v6_UPC G&amp;A (5-3-07) 2" xfId="4621"/>
    <cellStyle name="__ [0]_PERSONAL_EWC 43.5MW8oMtresc 3_25_02v2_Horizon round 1 model vFINAL_1_Project Makani Model 04-11-07 v6_UPC G&amp;A (5-3-07) 2 2" xfId="4622"/>
    <cellStyle name="__ [0]_PERSONAL_EWC 43.5MW8oMtresc 3_25_02v2_Horizon round 1 model vFINAL_1_Project Makani Model 04-11-07 v6_UPC G&amp;A (5-3-07) 3" xfId="4623"/>
    <cellStyle name="__ [0]_PERSONAL_EWC 43.5MW8oMtresc 3_25_02v2_Horizon round 1 model vFINAL_1_Project Makani Model 04-11-07 v6_UPC G&amp;A (5-3-07) 3 2" xfId="4624"/>
    <cellStyle name="__ [0]_PERSONAL_EWC 43.5MW8oMtresc 3_25_02v2_Horizon round 1 model vFINAL_1_Project Makani Model 04-11-07 v6_UPC G&amp;A (5-3-07) 4" xfId="4625"/>
    <cellStyle name="__ [0]_PERSONAL_EWC 43.5MW8oMtresc 3_25_02v2_Pre-Tax GAAP" xfId="4626"/>
    <cellStyle name="__ [0]_PERSONAL_EWC 43.5MW8oMtresc 3_25_02v2_Pre-Tax GAAP 2" xfId="4627"/>
    <cellStyle name="__ [0]_PERSONAL_EWC 43.5MW8oMtresc 3_25_02v2_Pre-Tax GAAP 2 2" xfId="4628"/>
    <cellStyle name="__ [0]_PERSONAL_EWC 43.5MW8oMtresc 3_25_02v2_Pre-Tax GAAP 3" xfId="4629"/>
    <cellStyle name="__ [0]_PERSONAL_EWC 43.5MW8oMtresc 3_25_02v2_WPP - Ormat 6-5-2007  v19i with internal accounting v3 eq method FINAL" xfId="4630"/>
    <cellStyle name="__ [0]_PERSONAL_EWC 43.5MW8oMtresc 3_25_02v2_WPP - Ormat 6-5-2007  v19i with internal accounting v3 eq method FINAL 2" xfId="4631"/>
    <cellStyle name="__ [0]_PERSONAL_EWC 43.5MW8oMtresc 3_25_02v2_WPP - Ormat 6-5-2007  v19i with internal accounting v3 eq method FINAL 2 2" xfId="4632"/>
    <cellStyle name="__ [0]_PERSONAL_EWC 43.5MW8oMtresc 3_25_02v2_WPP - Ormat 6-5-2007  v19i with internal accounting v3 eq method FINAL 3" xfId="4633"/>
    <cellStyle name="__ [0]_PERSONAL_EWC 43.5MW8oMtresc 3_25_02v2w_esc" xfId="4634"/>
    <cellStyle name="__ [0]_PERSONAL_EWC 43.5MW8oMtresc 3_25_02v2w_esc 2" xfId="4635"/>
    <cellStyle name="__ [0]_PERSONAL_EWC 43.5MW8oMtresc 3_25_02v2w_esc 2 2" xfId="4636"/>
    <cellStyle name="__ [0]_PERSONAL_EWC 43.5MW8oMtresc 3_25_02v2w_esc 2 2 2" xfId="4637"/>
    <cellStyle name="__ [0]_PERSONAL_EWC 43.5MW8oMtresc 3_25_02v2w_esc 2 3" xfId="4638"/>
    <cellStyle name="__ [0]_PERSONAL_EWC 43.5MW8oMtresc 3_25_02v2w_esc 2 3 2" xfId="4639"/>
    <cellStyle name="__ [0]_PERSONAL_EWC 43.5MW8oMtresc 3_25_02v2w_esc 2 4" xfId="4640"/>
    <cellStyle name="__ [0]_PERSONAL_EWC 43.5MW8oMtresc 3_25_02v2w_esc 2 4 2" xfId="4641"/>
    <cellStyle name="__ [0]_PERSONAL_EWC 43.5MW8oMtresc 3_25_02v2w_esc 2 5" xfId="4642"/>
    <cellStyle name="__ [0]_PERSONAL_EWC 43.5MW8oMtresc 3_25_02v2w_esc 2 5 2" xfId="4643"/>
    <cellStyle name="__ [0]_PERSONAL_EWC 43.5MW8oMtresc 3_25_02v2w_esc 2 6" xfId="4644"/>
    <cellStyle name="__ [0]_PERSONAL_EWC 43.5MW8oMtresc 3_25_02v2w_esc 3" xfId="4645"/>
    <cellStyle name="__ [0]_PERSONAL_EWC 43.5MW8oMtresc 3_25_02v2w_esc 3 2" xfId="4646"/>
    <cellStyle name="__ [0]_PERSONAL_EWC 43.5MW8oMtresc 3_25_02v2w_esc 3 2 2" xfId="4647"/>
    <cellStyle name="__ [0]_PERSONAL_EWC 43.5MW8oMtresc 3_25_02v2w_esc 3 3" xfId="4648"/>
    <cellStyle name="__ [0]_PERSONAL_EWC 43.5MW8oMtresc 3_25_02v2w_esc 3 3 2" xfId="4649"/>
    <cellStyle name="__ [0]_PERSONAL_EWC 43.5MW8oMtresc 3_25_02v2w_esc 3 4" xfId="4650"/>
    <cellStyle name="__ [0]_PERSONAL_EWC 43.5MW8oMtresc 3_25_02v2w_esc 3 4 2" xfId="4651"/>
    <cellStyle name="__ [0]_PERSONAL_EWC 43.5MW8oMtresc 3_25_02v2w_esc 3 5" xfId="4652"/>
    <cellStyle name="__ [0]_PERSONAL_EWC 43.5MW8oMtresc 3_25_02v2w_esc 3 5 2" xfId="4653"/>
    <cellStyle name="__ [0]_PERSONAL_EWC 43.5MW8oMtresc 3_25_02v2w_esc 3 6" xfId="4654"/>
    <cellStyle name="__ [0]_PERSONAL_EWC 43.5MW8oMtresc 3_25_02v2w_esc 4" xfId="4655"/>
    <cellStyle name="__ [0]_PERSONAL_EWC 43.5MW8oMtresc 3_25_02v2w_esc_1" xfId="4656"/>
    <cellStyle name="__ [0]_PERSONAL_EWC 43.5MW8oMtresc 3_25_02v2w_esc_1 2" xfId="4657"/>
    <cellStyle name="__ [0]_PERSONAL_EWC 43.5MW8oMtresc 3_25_02v2w_esc_1 2 2" xfId="4658"/>
    <cellStyle name="__ [0]_PERSONAL_EWC 43.5MW8oMtresc 3_25_02v2w_esc_1 2 2 2" xfId="4659"/>
    <cellStyle name="__ [0]_PERSONAL_EWC 43.5MW8oMtresc 3_25_02v2w_esc_1 2 3" xfId="4660"/>
    <cellStyle name="__ [0]_PERSONAL_EWC 43.5MW8oMtresc 3_25_02v2w_esc_1 2 3 2" xfId="4661"/>
    <cellStyle name="__ [0]_PERSONAL_EWC 43.5MW8oMtresc 3_25_02v2w_esc_1 2 4" xfId="4662"/>
    <cellStyle name="__ [0]_PERSONAL_EWC 43.5MW8oMtresc 3_25_02v2w_esc_1 2 4 2" xfId="4663"/>
    <cellStyle name="__ [0]_PERSONAL_EWC 43.5MW8oMtresc 3_25_02v2w_esc_1 2 5" xfId="4664"/>
    <cellStyle name="__ [0]_PERSONAL_EWC 43.5MW8oMtresc 3_25_02v2w_esc_1 2 5 2" xfId="4665"/>
    <cellStyle name="__ [0]_PERSONAL_EWC 43.5MW8oMtresc 3_25_02v2w_esc_1 2 6" xfId="4666"/>
    <cellStyle name="__ [0]_PERSONAL_EWC 43.5MW8oMtresc 3_25_02v2w_esc_1 3" xfId="4667"/>
    <cellStyle name="__ [0]_PERSONAL_EWC 43.5MW8oMtresc 3_25_02v2w_esc_1 3 2" xfId="4668"/>
    <cellStyle name="__ [0]_PERSONAL_EWC 43.5MW8oMtresc 3_25_02v2w_esc_1 3 2 2" xfId="4669"/>
    <cellStyle name="__ [0]_PERSONAL_EWC 43.5MW8oMtresc 3_25_02v2w_esc_1 3 3" xfId="4670"/>
    <cellStyle name="__ [0]_PERSONAL_EWC 43.5MW8oMtresc 3_25_02v2w_esc_1 3 3 2" xfId="4671"/>
    <cellStyle name="__ [0]_PERSONAL_EWC 43.5MW8oMtresc 3_25_02v2w_esc_1 3 4" xfId="4672"/>
    <cellStyle name="__ [0]_PERSONAL_EWC 43.5MW8oMtresc 3_25_02v2w_esc_1 3 4 2" xfId="4673"/>
    <cellStyle name="__ [0]_PERSONAL_EWC 43.5MW8oMtresc 3_25_02v2w_esc_1 3 5" xfId="4674"/>
    <cellStyle name="__ [0]_PERSONAL_EWC 43.5MW8oMtresc 3_25_02v2w_esc_1 3 5 2" xfId="4675"/>
    <cellStyle name="__ [0]_PERSONAL_EWC 43.5MW8oMtresc 3_25_02v2w_esc_1 3 6" xfId="4676"/>
    <cellStyle name="__ [0]_PERSONAL_EWC 43.5MW8oMtresc 3_25_02v2w_esc_1 4" xfId="4677"/>
    <cellStyle name="__ [0]_PERSONAL_EWC 43.5MW8oMtresc 3_25_02v2w_esc_1_CHECK - White Creek Final Closing Model_2007 11 16 vequity method FINAL" xfId="4678"/>
    <cellStyle name="__ [0]_PERSONAL_EWC 43.5MW8oMtresc 3_25_02v2w_esc_1_CHECK - White Creek Final Closing Model_2007 11 16 vequity method FINAL 2" xfId="4679"/>
    <cellStyle name="__ [0]_PERSONAL_EWC 43.5MW8oMtresc 3_25_02v2w_esc_1_CHECK - White Creek Final Closing Model_2007 11 16 vequity method FINAL 2 2" xfId="4680"/>
    <cellStyle name="__ [0]_PERSONAL_EWC 43.5MW8oMtresc 3_25_02v2w_esc_1_CHECK - White Creek Final Closing Model_2007 11 16 vequity method FINAL 3" xfId="4681"/>
    <cellStyle name="__ [0]_PERSONAL_EWC 43.5MW8oMtresc 3_25_02v2w_esc_1_Horizon round 1 model vFINAL" xfId="4682"/>
    <cellStyle name="__ [0]_PERSONAL_EWC 43.5MW8oMtresc 3_25_02v2w_esc_1_Horizon round 1 model vFINAL 2" xfId="4683"/>
    <cellStyle name="__ [0]_PERSONAL_EWC 43.5MW8oMtresc 3_25_02v2w_esc_1_Horizon round 1 model vFINAL 2 2" xfId="4684"/>
    <cellStyle name="__ [0]_PERSONAL_EWC 43.5MW8oMtresc 3_25_02v2w_esc_1_Horizon round 1 model vFINAL 3" xfId="4685"/>
    <cellStyle name="__ [0]_PERSONAL_EWC 43.5MW8oMtresc 3_25_02v2w_esc_1_Horizon round 1 model vFINAL 3 2" xfId="4686"/>
    <cellStyle name="__ [0]_PERSONAL_EWC 43.5MW8oMtresc 3_25_02v2w_esc_1_Horizon round 1 model vFINAL 4" xfId="4687"/>
    <cellStyle name="__ [0]_PERSONAL_EWC 43.5MW8oMtresc 3_25_02v2w_esc_1_Horizon round 1 model vFINAL_1" xfId="4688"/>
    <cellStyle name="__ [0]_PERSONAL_EWC 43.5MW8oMtresc 3_25_02v2w_esc_1_Horizon round 1 model vFINAL_1 2" xfId="4689"/>
    <cellStyle name="__ [0]_PERSONAL_EWC 43.5MW8oMtresc 3_25_02v2w_esc_1_Horizon round 1 model vFINAL_1 2 2" xfId="4690"/>
    <cellStyle name="__ [0]_PERSONAL_EWC 43.5MW8oMtresc 3_25_02v2w_esc_1_Horizon round 1 model vFINAL_1 3" xfId="4691"/>
    <cellStyle name="__ [0]_PERSONAL_EWC 43.5MW8oMtresc 3_25_02v2w_esc_1_Horizon round 1 model vFINAL_1 3 2" xfId="4692"/>
    <cellStyle name="__ [0]_PERSONAL_EWC 43.5MW8oMtresc 3_25_02v2w_esc_1_Horizon round 1 model vFINAL_1 4" xfId="4693"/>
    <cellStyle name="__ [0]_PERSONAL_EWC 43.5MW8oMtresc 3_25_02v2w_esc_1_Horizon round 1 model vFINAL_1_Project Farwest III Model 03-20-07 v135" xfId="4694"/>
    <cellStyle name="__ [0]_PERSONAL_EWC 43.5MW8oMtresc 3_25_02v2w_esc_1_Horizon round 1 model vFINAL_1_Project Farwest III Model 03-20-07 v135 2" xfId="4695"/>
    <cellStyle name="__ [0]_PERSONAL_EWC 43.5MW8oMtresc 3_25_02v2w_esc_1_Horizon round 1 model vFINAL_1_Project Farwest III Model 03-20-07 v135 2 2" xfId="4696"/>
    <cellStyle name="__ [0]_PERSONAL_EWC 43.5MW8oMtresc 3_25_02v2w_esc_1_Horizon round 1 model vFINAL_1_Project Farwest III Model 03-20-07 v135 3" xfId="4697"/>
    <cellStyle name="__ [0]_PERSONAL_EWC 43.5MW8oMtresc 3_25_02v2w_esc_1_Horizon round 1 model vFINAL_1_Project Farwest III Model 03-20-07 v135 3 2" xfId="4698"/>
    <cellStyle name="__ [0]_PERSONAL_EWC 43.5MW8oMtresc 3_25_02v2w_esc_1_Horizon round 1 model vFINAL_1_Project Farwest III Model 03-20-07 v135 4" xfId="4699"/>
    <cellStyle name="__ [0]_PERSONAL_EWC 43.5MW8oMtresc 3_25_02v2w_esc_1_Horizon round 1 model vFINAL_1_Project Farwest III Model 03-20-07 v135_UPC G&amp;A (5-3-07)" xfId="4700"/>
    <cellStyle name="__ [0]_PERSONAL_EWC 43.5MW8oMtresc 3_25_02v2w_esc_1_Horizon round 1 model vFINAL_1_Project Farwest III Model 03-20-07 v135_UPC G&amp;A (5-3-07) 2" xfId="4701"/>
    <cellStyle name="__ [0]_PERSONAL_EWC 43.5MW8oMtresc 3_25_02v2w_esc_1_Horizon round 1 model vFINAL_1_Project Farwest III Model 03-20-07 v135_UPC G&amp;A (5-3-07) 2 2" xfId="4702"/>
    <cellStyle name="__ [0]_PERSONAL_EWC 43.5MW8oMtresc 3_25_02v2w_esc_1_Horizon round 1 model vFINAL_1_Project Farwest III Model 03-20-07 v135_UPC G&amp;A (5-3-07) 3" xfId="4703"/>
    <cellStyle name="__ [0]_PERSONAL_EWC 43.5MW8oMtresc 3_25_02v2w_esc_1_Horizon round 1 model vFINAL_1_Project Farwest III Model 03-20-07 v135_UPC G&amp;A (5-3-07) 3 2" xfId="4704"/>
    <cellStyle name="__ [0]_PERSONAL_EWC 43.5MW8oMtresc 3_25_02v2w_esc_1_Horizon round 1 model vFINAL_1_Project Farwest III Model 03-20-07 v135_UPC G&amp;A (5-3-07) 4" xfId="4705"/>
    <cellStyle name="__ [0]_PERSONAL_EWC 43.5MW8oMtresc 3_25_02v2w_esc_1_Horizon round 1 model vFINAL_1_Project Makani Model 04-11-07 v6" xfId="4706"/>
    <cellStyle name="__ [0]_PERSONAL_EWC 43.5MW8oMtresc 3_25_02v2w_esc_1_Horizon round 1 model vFINAL_1_Project Makani Model 04-11-07 v6 2" xfId="4707"/>
    <cellStyle name="__ [0]_PERSONAL_EWC 43.5MW8oMtresc 3_25_02v2w_esc_1_Horizon round 1 model vFINAL_1_Project Makani Model 04-11-07 v6 2 2" xfId="4708"/>
    <cellStyle name="__ [0]_PERSONAL_EWC 43.5MW8oMtresc 3_25_02v2w_esc_1_Horizon round 1 model vFINAL_1_Project Makani Model 04-11-07 v6 3" xfId="4709"/>
    <cellStyle name="__ [0]_PERSONAL_EWC 43.5MW8oMtresc 3_25_02v2w_esc_1_Horizon round 1 model vFINAL_1_Project Makani Model 04-11-07 v6 3 2" xfId="4710"/>
    <cellStyle name="__ [0]_PERSONAL_EWC 43.5MW8oMtresc 3_25_02v2w_esc_1_Horizon round 1 model vFINAL_1_Project Makani Model 04-11-07 v6 4" xfId="4711"/>
    <cellStyle name="__ [0]_PERSONAL_EWC 43.5MW8oMtresc 3_25_02v2w_esc_1_Horizon round 1 model vFINAL_1_Project Makani Model 04-11-07 v6_UPC G&amp;A (5-3-07)" xfId="4712"/>
    <cellStyle name="__ [0]_PERSONAL_EWC 43.5MW8oMtresc 3_25_02v2w_esc_1_Horizon round 1 model vFINAL_1_Project Makani Model 04-11-07 v6_UPC G&amp;A (5-3-07) 2" xfId="4713"/>
    <cellStyle name="__ [0]_PERSONAL_EWC 43.5MW8oMtresc 3_25_02v2w_esc_1_Horizon round 1 model vFINAL_1_Project Makani Model 04-11-07 v6_UPC G&amp;A (5-3-07) 2 2" xfId="4714"/>
    <cellStyle name="__ [0]_PERSONAL_EWC 43.5MW8oMtresc 3_25_02v2w_esc_1_Horizon round 1 model vFINAL_1_Project Makani Model 04-11-07 v6_UPC G&amp;A (5-3-07) 3" xfId="4715"/>
    <cellStyle name="__ [0]_PERSONAL_EWC 43.5MW8oMtresc 3_25_02v2w_esc_1_Horizon round 1 model vFINAL_1_Project Makani Model 04-11-07 v6_UPC G&amp;A (5-3-07) 3 2" xfId="4716"/>
    <cellStyle name="__ [0]_PERSONAL_EWC 43.5MW8oMtresc 3_25_02v2w_esc_1_Horizon round 1 model vFINAL_1_Project Makani Model 04-11-07 v6_UPC G&amp;A (5-3-07) 4" xfId="4717"/>
    <cellStyle name="__ [0]_PERSONAL_EWC 43.5MW8oMtresc 3_25_02v2w_esc_1_Pre-Tax GAAP" xfId="4718"/>
    <cellStyle name="__ [0]_PERSONAL_EWC 43.5MW8oMtresc 3_25_02v2w_esc_1_Pre-Tax GAAP 2" xfId="4719"/>
    <cellStyle name="__ [0]_PERSONAL_EWC 43.5MW8oMtresc 3_25_02v2w_esc_1_Pre-Tax GAAP 2 2" xfId="4720"/>
    <cellStyle name="__ [0]_PERSONAL_EWC 43.5MW8oMtresc 3_25_02v2w_esc_1_Pre-Tax GAAP 3" xfId="4721"/>
    <cellStyle name="__ [0]_PERSONAL_EWC 43.5MW8oMtresc 3_25_02v2w_esc_1_WPP - Ormat 6-5-2007  v19i with internal accounting v3 eq method FINAL" xfId="4722"/>
    <cellStyle name="__ [0]_PERSONAL_EWC 43.5MW8oMtresc 3_25_02v2w_esc_1_WPP - Ormat 6-5-2007  v19i with internal accounting v3 eq method FINAL 2" xfId="4723"/>
    <cellStyle name="__ [0]_PERSONAL_EWC 43.5MW8oMtresc 3_25_02v2w_esc_1_WPP - Ormat 6-5-2007  v19i with internal accounting v3 eq method FINAL 2 2" xfId="4724"/>
    <cellStyle name="__ [0]_PERSONAL_EWC 43.5MW8oMtresc 3_25_02v2w_esc_1_WPP - Ormat 6-5-2007  v19i with internal accounting v3 eq method FINAL 3" xfId="4725"/>
    <cellStyle name="__ [0]_PERSONAL_EWC 43.5MW8oMtresc 3_25_02v2w_esc_CHECK - White Creek Final Closing Model_2007 11 16 vequity method FINAL" xfId="4726"/>
    <cellStyle name="__ [0]_PERSONAL_EWC 43.5MW8oMtresc 3_25_02v2w_esc_CHECK - White Creek Final Closing Model_2007 11 16 vequity method FINAL 2" xfId="4727"/>
    <cellStyle name="__ [0]_PERSONAL_EWC 43.5MW8oMtresc 3_25_02v2w_esc_CHECK - White Creek Final Closing Model_2007 11 16 vequity method FINAL 2 2" xfId="4728"/>
    <cellStyle name="__ [0]_PERSONAL_EWC 43.5MW8oMtresc 3_25_02v2w_esc_CHECK - White Creek Final Closing Model_2007 11 16 vequity method FINAL 3" xfId="4729"/>
    <cellStyle name="__ [0]_PERSONAL_EWC 43.5MW8oMtresc 3_25_02v2w_esc_Horizon round 1 model vFINAL" xfId="4730"/>
    <cellStyle name="__ [0]_PERSONAL_EWC 43.5MW8oMtresc 3_25_02v2w_esc_Horizon round 1 model vFINAL 2" xfId="4731"/>
    <cellStyle name="__ [0]_PERSONAL_EWC 43.5MW8oMtresc 3_25_02v2w_esc_Horizon round 1 model vFINAL 2 2" xfId="4732"/>
    <cellStyle name="__ [0]_PERSONAL_EWC 43.5MW8oMtresc 3_25_02v2w_esc_Horizon round 1 model vFINAL 3" xfId="4733"/>
    <cellStyle name="__ [0]_PERSONAL_EWC 43.5MW8oMtresc 3_25_02v2w_esc_Horizon round 1 model vFINAL 3 2" xfId="4734"/>
    <cellStyle name="__ [0]_PERSONAL_EWC 43.5MW8oMtresc 3_25_02v2w_esc_Horizon round 1 model vFINAL 4" xfId="4735"/>
    <cellStyle name="__ [0]_PERSONAL_EWC 43.5MW8oMtresc 3_25_02v2w_esc_Horizon round 1 model vFINAL_1" xfId="4736"/>
    <cellStyle name="__ [0]_PERSONAL_EWC 43.5MW8oMtresc 3_25_02v2w_esc_Horizon round 1 model vFINAL_1 2" xfId="4737"/>
    <cellStyle name="__ [0]_PERSONAL_EWC 43.5MW8oMtresc 3_25_02v2w_esc_Horizon round 1 model vFINAL_1 2 2" xfId="4738"/>
    <cellStyle name="__ [0]_PERSONAL_EWC 43.5MW8oMtresc 3_25_02v2w_esc_Horizon round 1 model vFINAL_1 3" xfId="4739"/>
    <cellStyle name="__ [0]_PERSONAL_EWC 43.5MW8oMtresc 3_25_02v2w_esc_Horizon round 1 model vFINAL_1 3 2" xfId="4740"/>
    <cellStyle name="__ [0]_PERSONAL_EWC 43.5MW8oMtresc 3_25_02v2w_esc_Horizon round 1 model vFINAL_1 4" xfId="4741"/>
    <cellStyle name="__ [0]_PERSONAL_EWC 43.5MW8oMtresc 3_25_02v2w_esc_Horizon round 1 model vFINAL_1_Project Farwest III Model 03-20-07 v135" xfId="4742"/>
    <cellStyle name="__ [0]_PERSONAL_EWC 43.5MW8oMtresc 3_25_02v2w_esc_Horizon round 1 model vFINAL_1_Project Farwest III Model 03-20-07 v135 2" xfId="4743"/>
    <cellStyle name="__ [0]_PERSONAL_EWC 43.5MW8oMtresc 3_25_02v2w_esc_Horizon round 1 model vFINAL_1_Project Farwest III Model 03-20-07 v135 2 2" xfId="4744"/>
    <cellStyle name="__ [0]_PERSONAL_EWC 43.5MW8oMtresc 3_25_02v2w_esc_Horizon round 1 model vFINAL_1_Project Farwest III Model 03-20-07 v135 3" xfId="4745"/>
    <cellStyle name="__ [0]_PERSONAL_EWC 43.5MW8oMtresc 3_25_02v2w_esc_Horizon round 1 model vFINAL_1_Project Farwest III Model 03-20-07 v135 3 2" xfId="4746"/>
    <cellStyle name="__ [0]_PERSONAL_EWC 43.5MW8oMtresc 3_25_02v2w_esc_Horizon round 1 model vFINAL_1_Project Farwest III Model 03-20-07 v135 4" xfId="4747"/>
    <cellStyle name="__ [0]_PERSONAL_EWC 43.5MW8oMtresc 3_25_02v2w_esc_Horizon round 1 model vFINAL_1_Project Farwest III Model 03-20-07 v135_UPC G&amp;A (5-3-07)" xfId="4748"/>
    <cellStyle name="__ [0]_PERSONAL_EWC 43.5MW8oMtresc 3_25_02v2w_esc_Horizon round 1 model vFINAL_1_Project Farwest III Model 03-20-07 v135_UPC G&amp;A (5-3-07) 2" xfId="4749"/>
    <cellStyle name="__ [0]_PERSONAL_EWC 43.5MW8oMtresc 3_25_02v2w_esc_Horizon round 1 model vFINAL_1_Project Farwest III Model 03-20-07 v135_UPC G&amp;A (5-3-07) 2 2" xfId="4750"/>
    <cellStyle name="__ [0]_PERSONAL_EWC 43.5MW8oMtresc 3_25_02v2w_esc_Horizon round 1 model vFINAL_1_Project Farwest III Model 03-20-07 v135_UPC G&amp;A (5-3-07) 3" xfId="4751"/>
    <cellStyle name="__ [0]_PERSONAL_EWC 43.5MW8oMtresc 3_25_02v2w_esc_Horizon round 1 model vFINAL_1_Project Farwest III Model 03-20-07 v135_UPC G&amp;A (5-3-07) 3 2" xfId="4752"/>
    <cellStyle name="__ [0]_PERSONAL_EWC 43.5MW8oMtresc 3_25_02v2w_esc_Horizon round 1 model vFINAL_1_Project Farwest III Model 03-20-07 v135_UPC G&amp;A (5-3-07) 4" xfId="4753"/>
    <cellStyle name="__ [0]_PERSONAL_EWC 43.5MW8oMtresc 3_25_02v2w_esc_Horizon round 1 model vFINAL_1_Project Makani Model 04-11-07 v6" xfId="4754"/>
    <cellStyle name="__ [0]_PERSONAL_EWC 43.5MW8oMtresc 3_25_02v2w_esc_Horizon round 1 model vFINAL_1_Project Makani Model 04-11-07 v6 2" xfId="4755"/>
    <cellStyle name="__ [0]_PERSONAL_EWC 43.5MW8oMtresc 3_25_02v2w_esc_Horizon round 1 model vFINAL_1_Project Makani Model 04-11-07 v6 2 2" xfId="4756"/>
    <cellStyle name="__ [0]_PERSONAL_EWC 43.5MW8oMtresc 3_25_02v2w_esc_Horizon round 1 model vFINAL_1_Project Makani Model 04-11-07 v6 3" xfId="4757"/>
    <cellStyle name="__ [0]_PERSONAL_EWC 43.5MW8oMtresc 3_25_02v2w_esc_Horizon round 1 model vFINAL_1_Project Makani Model 04-11-07 v6 3 2" xfId="4758"/>
    <cellStyle name="__ [0]_PERSONAL_EWC 43.5MW8oMtresc 3_25_02v2w_esc_Horizon round 1 model vFINAL_1_Project Makani Model 04-11-07 v6 4" xfId="4759"/>
    <cellStyle name="__ [0]_PERSONAL_EWC 43.5MW8oMtresc 3_25_02v2w_esc_Horizon round 1 model vFINAL_1_Project Makani Model 04-11-07 v6_UPC G&amp;A (5-3-07)" xfId="4760"/>
    <cellStyle name="__ [0]_PERSONAL_EWC 43.5MW8oMtresc 3_25_02v2w_esc_Horizon round 1 model vFINAL_1_Project Makani Model 04-11-07 v6_UPC G&amp;A (5-3-07) 2" xfId="4761"/>
    <cellStyle name="__ [0]_PERSONAL_EWC 43.5MW8oMtresc 3_25_02v2w_esc_Horizon round 1 model vFINAL_1_Project Makani Model 04-11-07 v6_UPC G&amp;A (5-3-07) 2 2" xfId="4762"/>
    <cellStyle name="__ [0]_PERSONAL_EWC 43.5MW8oMtresc 3_25_02v2w_esc_Horizon round 1 model vFINAL_1_Project Makani Model 04-11-07 v6_UPC G&amp;A (5-3-07) 3" xfId="4763"/>
    <cellStyle name="__ [0]_PERSONAL_EWC 43.5MW8oMtresc 3_25_02v2w_esc_Horizon round 1 model vFINAL_1_Project Makani Model 04-11-07 v6_UPC G&amp;A (5-3-07) 3 2" xfId="4764"/>
    <cellStyle name="__ [0]_PERSONAL_EWC 43.5MW8oMtresc 3_25_02v2w_esc_Horizon round 1 model vFINAL_1_Project Makani Model 04-11-07 v6_UPC G&amp;A (5-3-07) 4" xfId="4765"/>
    <cellStyle name="__ [0]_PERSONAL_EWC 43.5MW8oMtresc 3_25_02v2w_esc_Pre-Tax GAAP" xfId="4766"/>
    <cellStyle name="__ [0]_PERSONAL_EWC 43.5MW8oMtresc 3_25_02v2w_esc_Pre-Tax GAAP 2" xfId="4767"/>
    <cellStyle name="__ [0]_PERSONAL_EWC 43.5MW8oMtresc 3_25_02v2w_esc_Pre-Tax GAAP 2 2" xfId="4768"/>
    <cellStyle name="__ [0]_PERSONAL_EWC 43.5MW8oMtresc 3_25_02v2w_esc_Pre-Tax GAAP 3" xfId="4769"/>
    <cellStyle name="__ [0]_PERSONAL_EWC 43.5MW8oMtresc 3_25_02v2w_esc_WPP - Ormat 6-5-2007  v19i with internal accounting v3 eq method FINAL" xfId="4770"/>
    <cellStyle name="__ [0]_PERSONAL_EWC 43.5MW8oMtresc 3_25_02v2w_esc_WPP - Ormat 6-5-2007  v19i with internal accounting v3 eq method FINAL 2" xfId="4771"/>
    <cellStyle name="__ [0]_PERSONAL_EWC 43.5MW8oMtresc 3_25_02v2w_esc_WPP - Ormat 6-5-2007  v19i with internal accounting v3 eq method FINAL 2 2" xfId="4772"/>
    <cellStyle name="__ [0]_PERSONAL_EWC 43.5MW8oMtresc 3_25_02v2w_esc_WPP - Ormat 6-5-2007  v19i with internal accounting v3 eq method FINAL 3" xfId="4773"/>
    <cellStyle name="__ [0]_PERSONAL_Horizon round 1 model vFINAL" xfId="4774"/>
    <cellStyle name="__ [0]_PERSONAL_Horizon round 1 model vFINAL 2" xfId="4775"/>
    <cellStyle name="__ [0]_PERSONAL_Horizon round 1 model vFINAL 2 2" xfId="4776"/>
    <cellStyle name="__ [0]_PERSONAL_Horizon round 1 model vFINAL 3" xfId="4777"/>
    <cellStyle name="__ [0]_PERSONAL_Horizon round 1 model vFINAL 3 2" xfId="4778"/>
    <cellStyle name="__ [0]_PERSONAL_Horizon round 1 model vFINAL 4" xfId="4779"/>
    <cellStyle name="__ [0]_PERSONAL_Horizon round 1 model vFINAL_1" xfId="4780"/>
    <cellStyle name="__ [0]_PERSONAL_Horizon round 1 model vFINAL_1 2" xfId="4781"/>
    <cellStyle name="__ [0]_PERSONAL_Horizon round 1 model vFINAL_1 2 2" xfId="4782"/>
    <cellStyle name="__ [0]_PERSONAL_Horizon round 1 model vFINAL_1 3" xfId="4783"/>
    <cellStyle name="__ [0]_PERSONAL_Horizon round 1 model vFINAL_1 3 2" xfId="4784"/>
    <cellStyle name="__ [0]_PERSONAL_Horizon round 1 model vFINAL_1 4" xfId="4785"/>
    <cellStyle name="__ [0]_PERSONAL_Horizon round 1 model vFINAL_1_Project Farwest III Model 03-20-07 v135" xfId="4786"/>
    <cellStyle name="__ [0]_PERSONAL_Horizon round 1 model vFINAL_1_Project Farwest III Model 03-20-07 v135 2" xfId="4787"/>
    <cellStyle name="__ [0]_PERSONAL_Horizon round 1 model vFINAL_1_Project Farwest III Model 03-20-07 v135 2 2" xfId="4788"/>
    <cellStyle name="__ [0]_PERSONAL_Horizon round 1 model vFINAL_1_Project Farwest III Model 03-20-07 v135 3" xfId="4789"/>
    <cellStyle name="__ [0]_PERSONAL_Horizon round 1 model vFINAL_1_Project Farwest III Model 03-20-07 v135 3 2" xfId="4790"/>
    <cellStyle name="__ [0]_PERSONAL_Horizon round 1 model vFINAL_1_Project Farwest III Model 03-20-07 v135 4" xfId="4791"/>
    <cellStyle name="__ [0]_PERSONAL_Horizon round 1 model vFINAL_1_Project Farwest III Model 03-20-07 v135_UPC G&amp;A (5-3-07)" xfId="4792"/>
    <cellStyle name="__ [0]_PERSONAL_Horizon round 1 model vFINAL_1_Project Farwest III Model 03-20-07 v135_UPC G&amp;A (5-3-07) 2" xfId="4793"/>
    <cellStyle name="__ [0]_PERSONAL_Horizon round 1 model vFINAL_1_Project Farwest III Model 03-20-07 v135_UPC G&amp;A (5-3-07) 2 2" xfId="4794"/>
    <cellStyle name="__ [0]_PERSONAL_Horizon round 1 model vFINAL_1_Project Farwest III Model 03-20-07 v135_UPC G&amp;A (5-3-07) 3" xfId="4795"/>
    <cellStyle name="__ [0]_PERSONAL_Horizon round 1 model vFINAL_1_Project Farwest III Model 03-20-07 v135_UPC G&amp;A (5-3-07) 3 2" xfId="4796"/>
    <cellStyle name="__ [0]_PERSONAL_Horizon round 1 model vFINAL_1_Project Farwest III Model 03-20-07 v135_UPC G&amp;A (5-3-07) 4" xfId="4797"/>
    <cellStyle name="__ [0]_PERSONAL_Horizon round 1 model vFINAL_1_Project Makani Model 04-11-07 v6" xfId="4798"/>
    <cellStyle name="__ [0]_PERSONAL_Horizon round 1 model vFINAL_1_Project Makani Model 04-11-07 v6 2" xfId="4799"/>
    <cellStyle name="__ [0]_PERSONAL_Horizon round 1 model vFINAL_1_Project Makani Model 04-11-07 v6 2 2" xfId="4800"/>
    <cellStyle name="__ [0]_PERSONAL_Horizon round 1 model vFINAL_1_Project Makani Model 04-11-07 v6 3" xfId="4801"/>
    <cellStyle name="__ [0]_PERSONAL_Horizon round 1 model vFINAL_1_Project Makani Model 04-11-07 v6 3 2" xfId="4802"/>
    <cellStyle name="__ [0]_PERSONAL_Horizon round 1 model vFINAL_1_Project Makani Model 04-11-07 v6 4" xfId="4803"/>
    <cellStyle name="__ [0]_PERSONAL_Horizon round 1 model vFINAL_1_Project Makani Model 04-11-07 v6_UPC G&amp;A (5-3-07)" xfId="4804"/>
    <cellStyle name="__ [0]_PERSONAL_Horizon round 1 model vFINAL_1_Project Makani Model 04-11-07 v6_UPC G&amp;A (5-3-07) 2" xfId="4805"/>
    <cellStyle name="__ [0]_PERSONAL_Horizon round 1 model vFINAL_1_Project Makani Model 04-11-07 v6_UPC G&amp;A (5-3-07) 2 2" xfId="4806"/>
    <cellStyle name="__ [0]_PERSONAL_Horizon round 1 model vFINAL_1_Project Makani Model 04-11-07 v6_UPC G&amp;A (5-3-07) 3" xfId="4807"/>
    <cellStyle name="__ [0]_PERSONAL_Horizon round 1 model vFINAL_1_Project Makani Model 04-11-07 v6_UPC G&amp;A (5-3-07) 3 2" xfId="4808"/>
    <cellStyle name="__ [0]_PERSONAL_Horizon round 1 model vFINAL_1_Project Makani Model 04-11-07 v6_UPC G&amp;A (5-3-07) 4" xfId="4809"/>
    <cellStyle name="__ [0]_PERSONAL_Pre-Tax GAAP" xfId="4810"/>
    <cellStyle name="__ [0]_PERSONAL_Pre-Tax GAAP 2" xfId="4811"/>
    <cellStyle name="__ [0]_PERSONAL_Pre-Tax GAAP 2 2" xfId="4812"/>
    <cellStyle name="__ [0]_PERSONAL_Pre-Tax GAAP 3" xfId="4813"/>
    <cellStyle name="__ [0]_PERSONAL_Wind farm - operation CF" xfId="4814"/>
    <cellStyle name="__ [0]_PERSONAL_Wind farm - operation CF 2" xfId="4815"/>
    <cellStyle name="__ [0]_PERSONAL_Wind farm - operation CF 2 2" xfId="4816"/>
    <cellStyle name="__ [0]_PERSONAL_Wind farm - operation CF 2 2 2" xfId="4817"/>
    <cellStyle name="__ [0]_PERSONAL_Wind farm - operation CF 2 3" xfId="4818"/>
    <cellStyle name="__ [0]_PERSONAL_Wind farm - operation CF 2 3 2" xfId="4819"/>
    <cellStyle name="__ [0]_PERSONAL_Wind farm - operation CF 2 4" xfId="4820"/>
    <cellStyle name="__ [0]_PERSONAL_Wind farm - operation CF 2 4 2" xfId="4821"/>
    <cellStyle name="__ [0]_PERSONAL_Wind farm - operation CF 2 5" xfId="4822"/>
    <cellStyle name="__ [0]_PERSONAL_Wind farm - operation CF 2 5 2" xfId="4823"/>
    <cellStyle name="__ [0]_PERSONAL_Wind farm - operation CF 2 6" xfId="4824"/>
    <cellStyle name="__ [0]_PERSONAL_Wind farm - operation CF 3" xfId="4825"/>
    <cellStyle name="__ [0]_PERSONAL_Wind farm - operation CF 3 2" xfId="4826"/>
    <cellStyle name="__ [0]_PERSONAL_Wind farm - operation CF 3 2 2" xfId="4827"/>
    <cellStyle name="__ [0]_PERSONAL_Wind farm - operation CF 3 3" xfId="4828"/>
    <cellStyle name="__ [0]_PERSONAL_Wind farm - operation CF 3 3 2" xfId="4829"/>
    <cellStyle name="__ [0]_PERSONAL_Wind farm - operation CF 3 4" xfId="4830"/>
    <cellStyle name="__ [0]_PERSONAL_Wind farm - operation CF 3 4 2" xfId="4831"/>
    <cellStyle name="__ [0]_PERSONAL_Wind farm - operation CF 3 5" xfId="4832"/>
    <cellStyle name="__ [0]_PERSONAL_Wind farm - operation CF 3 5 2" xfId="4833"/>
    <cellStyle name="__ [0]_PERSONAL_Wind farm - operation CF 3 6" xfId="4834"/>
    <cellStyle name="__ [0]_PERSONAL_Wind farm - operation CF 4" xfId="4835"/>
    <cellStyle name="__ [0]_PERSONAL_Wind farm - operation CF_CHECK - White Creek Final Closing Model_2007 11 16 vequity method FINAL" xfId="4836"/>
    <cellStyle name="__ [0]_PERSONAL_Wind farm - operation CF_CHECK - White Creek Final Closing Model_2007 11 16 vequity method FINAL 2" xfId="4837"/>
    <cellStyle name="__ [0]_PERSONAL_Wind farm - operation CF_CHECK - White Creek Final Closing Model_2007 11 16 vequity method FINAL 2 2" xfId="4838"/>
    <cellStyle name="__ [0]_PERSONAL_Wind farm - operation CF_CHECK - White Creek Final Closing Model_2007 11 16 vequity method FINAL 3" xfId="4839"/>
    <cellStyle name="__ [0]_PERSONAL_Wind farm - operation CF_Horizon round 1 model vFINAL" xfId="4840"/>
    <cellStyle name="__ [0]_PERSONAL_Wind farm - operation CF_Horizon round 1 model vFINAL 2" xfId="4841"/>
    <cellStyle name="__ [0]_PERSONAL_Wind farm - operation CF_Horizon round 1 model vFINAL 2 2" xfId="4842"/>
    <cellStyle name="__ [0]_PERSONAL_Wind farm - operation CF_Horizon round 1 model vFINAL 3" xfId="4843"/>
    <cellStyle name="__ [0]_PERSONAL_Wind farm - operation CF_Horizon round 1 model vFINAL 3 2" xfId="4844"/>
    <cellStyle name="__ [0]_PERSONAL_Wind farm - operation CF_Horizon round 1 model vFINAL 4" xfId="4845"/>
    <cellStyle name="__ [0]_PERSONAL_Wind farm - operation CF_Horizon round 1 model vFINAL_1" xfId="4846"/>
    <cellStyle name="__ [0]_PERSONAL_Wind farm - operation CF_Horizon round 1 model vFINAL_1 2" xfId="4847"/>
    <cellStyle name="__ [0]_PERSONAL_Wind farm - operation CF_Horizon round 1 model vFINAL_1 2 2" xfId="4848"/>
    <cellStyle name="__ [0]_PERSONAL_Wind farm - operation CF_Horizon round 1 model vFINAL_1 3" xfId="4849"/>
    <cellStyle name="__ [0]_PERSONAL_Wind farm - operation CF_Horizon round 1 model vFINAL_1 3 2" xfId="4850"/>
    <cellStyle name="__ [0]_PERSONAL_Wind farm - operation CF_Horizon round 1 model vFINAL_1 4" xfId="4851"/>
    <cellStyle name="__ [0]_PERSONAL_Wind farm - operation CF_Horizon round 1 model vFINAL_1_Project Farwest III Model 03-20-07 v135" xfId="4852"/>
    <cellStyle name="__ [0]_PERSONAL_Wind farm - operation CF_Horizon round 1 model vFINAL_1_Project Farwest III Model 03-20-07 v135 2" xfId="4853"/>
    <cellStyle name="__ [0]_PERSONAL_Wind farm - operation CF_Horizon round 1 model vFINAL_1_Project Farwest III Model 03-20-07 v135 2 2" xfId="4854"/>
    <cellStyle name="__ [0]_PERSONAL_Wind farm - operation CF_Horizon round 1 model vFINAL_1_Project Farwest III Model 03-20-07 v135 3" xfId="4855"/>
    <cellStyle name="__ [0]_PERSONAL_Wind farm - operation CF_Horizon round 1 model vFINAL_1_Project Farwest III Model 03-20-07 v135 3 2" xfId="4856"/>
    <cellStyle name="__ [0]_PERSONAL_Wind farm - operation CF_Horizon round 1 model vFINAL_1_Project Farwest III Model 03-20-07 v135 4" xfId="4857"/>
    <cellStyle name="__ [0]_PERSONAL_Wind farm - operation CF_Horizon round 1 model vFINAL_1_Project Farwest III Model 03-20-07 v135_UPC G&amp;A (5-3-07)" xfId="4858"/>
    <cellStyle name="__ [0]_PERSONAL_Wind farm - operation CF_Horizon round 1 model vFINAL_1_Project Farwest III Model 03-20-07 v135_UPC G&amp;A (5-3-07) 2" xfId="4859"/>
    <cellStyle name="__ [0]_PERSONAL_Wind farm - operation CF_Horizon round 1 model vFINAL_1_Project Farwest III Model 03-20-07 v135_UPC G&amp;A (5-3-07) 2 2" xfId="4860"/>
    <cellStyle name="__ [0]_PERSONAL_Wind farm - operation CF_Horizon round 1 model vFINAL_1_Project Farwest III Model 03-20-07 v135_UPC G&amp;A (5-3-07) 3" xfId="4861"/>
    <cellStyle name="__ [0]_PERSONAL_Wind farm - operation CF_Horizon round 1 model vFINAL_1_Project Farwest III Model 03-20-07 v135_UPC G&amp;A (5-3-07) 3 2" xfId="4862"/>
    <cellStyle name="__ [0]_PERSONAL_Wind farm - operation CF_Horizon round 1 model vFINAL_1_Project Farwest III Model 03-20-07 v135_UPC G&amp;A (5-3-07) 4" xfId="4863"/>
    <cellStyle name="__ [0]_PERSONAL_Wind farm - operation CF_Horizon round 1 model vFINAL_1_Project Makani Model 04-11-07 v6" xfId="4864"/>
    <cellStyle name="__ [0]_PERSONAL_Wind farm - operation CF_Horizon round 1 model vFINAL_1_Project Makani Model 04-11-07 v6 2" xfId="4865"/>
    <cellStyle name="__ [0]_PERSONAL_Wind farm - operation CF_Horizon round 1 model vFINAL_1_Project Makani Model 04-11-07 v6 2 2" xfId="4866"/>
    <cellStyle name="__ [0]_PERSONAL_Wind farm - operation CF_Horizon round 1 model vFINAL_1_Project Makani Model 04-11-07 v6 3" xfId="4867"/>
    <cellStyle name="__ [0]_PERSONAL_Wind farm - operation CF_Horizon round 1 model vFINAL_1_Project Makani Model 04-11-07 v6 3 2" xfId="4868"/>
    <cellStyle name="__ [0]_PERSONAL_Wind farm - operation CF_Horizon round 1 model vFINAL_1_Project Makani Model 04-11-07 v6 4" xfId="4869"/>
    <cellStyle name="__ [0]_PERSONAL_Wind farm - operation CF_Horizon round 1 model vFINAL_1_Project Makani Model 04-11-07 v6_UPC G&amp;A (5-3-07)" xfId="4870"/>
    <cellStyle name="__ [0]_PERSONAL_Wind farm - operation CF_Horizon round 1 model vFINAL_1_Project Makani Model 04-11-07 v6_UPC G&amp;A (5-3-07) 2" xfId="4871"/>
    <cellStyle name="__ [0]_PERSONAL_Wind farm - operation CF_Horizon round 1 model vFINAL_1_Project Makani Model 04-11-07 v6_UPC G&amp;A (5-3-07) 2 2" xfId="4872"/>
    <cellStyle name="__ [0]_PERSONAL_Wind farm - operation CF_Horizon round 1 model vFINAL_1_Project Makani Model 04-11-07 v6_UPC G&amp;A (5-3-07) 3" xfId="4873"/>
    <cellStyle name="__ [0]_PERSONAL_Wind farm - operation CF_Horizon round 1 model vFINAL_1_Project Makani Model 04-11-07 v6_UPC G&amp;A (5-3-07) 3 2" xfId="4874"/>
    <cellStyle name="__ [0]_PERSONAL_Wind farm - operation CF_Horizon round 1 model vFINAL_1_Project Makani Model 04-11-07 v6_UPC G&amp;A (5-3-07) 4" xfId="4875"/>
    <cellStyle name="__ [0]_PERSONAL_Wind farm - operation CF_Pre-Tax GAAP" xfId="4876"/>
    <cellStyle name="__ [0]_PERSONAL_Wind farm - operation CF_Pre-Tax GAAP 2" xfId="4877"/>
    <cellStyle name="__ [0]_PERSONAL_Wind farm - operation CF_Pre-Tax GAAP 2 2" xfId="4878"/>
    <cellStyle name="__ [0]_PERSONAL_Wind farm - operation CF_Pre-Tax GAAP 3" xfId="4879"/>
    <cellStyle name="__ [0]_PERSONAL_Wind farm - operation CF_WPP - Ormat 6-5-2007  v19i with internal accounting v3 eq method FINAL" xfId="4880"/>
    <cellStyle name="__ [0]_PERSONAL_Wind farm - operation CF_WPP - Ormat 6-5-2007  v19i with internal accounting v3 eq method FINAL 2" xfId="4881"/>
    <cellStyle name="__ [0]_PERSONAL_Wind farm - operation CF_WPP - Ormat 6-5-2007  v19i with internal accounting v3 eq method FINAL 2 2" xfId="4882"/>
    <cellStyle name="__ [0]_PERSONAL_Wind farm - operation CF_WPP - Ormat 6-5-2007  v19i with internal accounting v3 eq method FINAL 3" xfId="4883"/>
    <cellStyle name="__ [0]_PERSONAL_WPP - Ormat 6-5-2007  v19i with internal accounting v3 eq method FINAL" xfId="4884"/>
    <cellStyle name="__ [0]_PERSONAL_WPP - Ormat 6-5-2007  v19i with internal accounting v3 eq method FINAL 2" xfId="4885"/>
    <cellStyle name="__ [0]_PERSONAL_WPP - Ormat 6-5-2007  v19i with internal accounting v3 eq method FINAL 2 2" xfId="4886"/>
    <cellStyle name="__ [0]_PERSONAL_WPP - Ormat 6-5-2007  v19i with internal accounting v3 eq method FINAL 3" xfId="4887"/>
    <cellStyle name="__ [0]_Sheet2" xfId="4888"/>
    <cellStyle name="__ [0]_Sheet2 2" xfId="4889"/>
    <cellStyle name="__ [0]_Sheet2 2 2" xfId="4890"/>
    <cellStyle name="__ [0]_Sheet2 2 2 2" xfId="4891"/>
    <cellStyle name="__ [0]_Sheet2 2 3" xfId="4892"/>
    <cellStyle name="__ [0]_Sheet2 2 3 2" xfId="4893"/>
    <cellStyle name="__ [0]_Sheet2 2 4" xfId="4894"/>
    <cellStyle name="__ [0]_Sheet2 2 4 2" xfId="4895"/>
    <cellStyle name="__ [0]_Sheet2 2 5" xfId="4896"/>
    <cellStyle name="__ [0]_Sheet2 2 5 2" xfId="4897"/>
    <cellStyle name="__ [0]_Sheet2 2 6" xfId="4898"/>
    <cellStyle name="__ [0]_Sheet2 3" xfId="4899"/>
    <cellStyle name="__ [0]_Sheet2 3 2" xfId="4900"/>
    <cellStyle name="__ [0]_Sheet2 3 2 2" xfId="4901"/>
    <cellStyle name="__ [0]_Sheet2 3 3" xfId="4902"/>
    <cellStyle name="__ [0]_Sheet2 3 3 2" xfId="4903"/>
    <cellStyle name="__ [0]_Sheet2 3 4" xfId="4904"/>
    <cellStyle name="__ [0]_Sheet2 3 4 2" xfId="4905"/>
    <cellStyle name="__ [0]_Sheet2 3 5" xfId="4906"/>
    <cellStyle name="__ [0]_Sheet2 3 5 2" xfId="4907"/>
    <cellStyle name="__ [0]_Sheet2 3 6" xfId="4908"/>
    <cellStyle name="__ [0]_Sheet2 4" xfId="4909"/>
    <cellStyle name="__ [0]_Sheet2_Book5" xfId="4910"/>
    <cellStyle name="__ [0]_Sheet2_CHECK - White Creek Final Closing Model_2007 11 16 vequity method FINAL" xfId="4911"/>
    <cellStyle name="__ [0]_Sheet2_CHECK - White Creek Final Closing Model_2007 11 16 vequity method FINAL 2" xfId="4912"/>
    <cellStyle name="__ [0]_Sheet2_CHECK - White Creek Final Closing Model_2007 11 16 vequity method FINAL 2 2" xfId="4913"/>
    <cellStyle name="__ [0]_Sheet2_CHECK - White Creek Final Closing Model_2007 11 16 vequity method FINAL 3" xfId="4914"/>
    <cellStyle name="__ [0]_Sheet2_Horizon round 1 model vFINAL" xfId="4915"/>
    <cellStyle name="__ [0]_Sheet2_Horizon round 1 model vFINAL 2" xfId="4916"/>
    <cellStyle name="__ [0]_Sheet2_Horizon round 1 model vFINAL 2 2" xfId="4917"/>
    <cellStyle name="__ [0]_Sheet2_Horizon round 1 model vFINAL 3" xfId="4918"/>
    <cellStyle name="__ [0]_Sheet2_Horizon round 1 model vFINAL 3 2" xfId="4919"/>
    <cellStyle name="__ [0]_Sheet2_Horizon round 1 model vFINAL 4" xfId="4920"/>
    <cellStyle name="__ [0]_Sheet2_Horizon round 1 model vFINAL_1" xfId="4921"/>
    <cellStyle name="__ [0]_Sheet2_Horizon round 1 model vFINAL_1 2" xfId="4922"/>
    <cellStyle name="__ [0]_Sheet2_Horizon round 1 model vFINAL_1 2 2" xfId="4923"/>
    <cellStyle name="__ [0]_Sheet2_Horizon round 1 model vFINAL_1 3" xfId="4924"/>
    <cellStyle name="__ [0]_Sheet2_Horizon round 1 model vFINAL_1 3 2" xfId="4925"/>
    <cellStyle name="__ [0]_Sheet2_Horizon round 1 model vFINAL_1 4" xfId="4926"/>
    <cellStyle name="__ [0]_Sheet2_Horizon round 1 model vFINAL_1_Project Farwest III Model 03-20-07 v135" xfId="4927"/>
    <cellStyle name="__ [0]_Sheet2_Horizon round 1 model vFINAL_1_Project Farwest III Model 03-20-07 v135 2" xfId="4928"/>
    <cellStyle name="__ [0]_Sheet2_Horizon round 1 model vFINAL_1_Project Farwest III Model 03-20-07 v135 2 2" xfId="4929"/>
    <cellStyle name="__ [0]_Sheet2_Horizon round 1 model vFINAL_1_Project Farwest III Model 03-20-07 v135 3" xfId="4930"/>
    <cellStyle name="__ [0]_Sheet2_Horizon round 1 model vFINAL_1_Project Farwest III Model 03-20-07 v135 3 2" xfId="4931"/>
    <cellStyle name="__ [0]_Sheet2_Horizon round 1 model vFINAL_1_Project Farwest III Model 03-20-07 v135 4" xfId="4932"/>
    <cellStyle name="__ [0]_Sheet2_Horizon round 1 model vFINAL_1_Project Farwest III Model 03-20-07 v135_UPC G&amp;A (5-3-07)" xfId="4933"/>
    <cellStyle name="__ [0]_Sheet2_Horizon round 1 model vFINAL_1_Project Farwest III Model 03-20-07 v135_UPC G&amp;A (5-3-07) 2" xfId="4934"/>
    <cellStyle name="__ [0]_Sheet2_Horizon round 1 model vFINAL_1_Project Farwest III Model 03-20-07 v135_UPC G&amp;A (5-3-07) 2 2" xfId="4935"/>
    <cellStyle name="__ [0]_Sheet2_Horizon round 1 model vFINAL_1_Project Farwest III Model 03-20-07 v135_UPC G&amp;A (5-3-07) 3" xfId="4936"/>
    <cellStyle name="__ [0]_Sheet2_Horizon round 1 model vFINAL_1_Project Farwest III Model 03-20-07 v135_UPC G&amp;A (5-3-07) 3 2" xfId="4937"/>
    <cellStyle name="__ [0]_Sheet2_Horizon round 1 model vFINAL_1_Project Farwest III Model 03-20-07 v135_UPC G&amp;A (5-3-07) 4" xfId="4938"/>
    <cellStyle name="__ [0]_Sheet2_Horizon round 1 model vFINAL_1_Project Makani Model 04-11-07 v6" xfId="4939"/>
    <cellStyle name="__ [0]_Sheet2_Horizon round 1 model vFINAL_1_Project Makani Model 04-11-07 v6 2" xfId="4940"/>
    <cellStyle name="__ [0]_Sheet2_Horizon round 1 model vFINAL_1_Project Makani Model 04-11-07 v6 2 2" xfId="4941"/>
    <cellStyle name="__ [0]_Sheet2_Horizon round 1 model vFINAL_1_Project Makani Model 04-11-07 v6 3" xfId="4942"/>
    <cellStyle name="__ [0]_Sheet2_Horizon round 1 model vFINAL_1_Project Makani Model 04-11-07 v6 3 2" xfId="4943"/>
    <cellStyle name="__ [0]_Sheet2_Horizon round 1 model vFINAL_1_Project Makani Model 04-11-07 v6 4" xfId="4944"/>
    <cellStyle name="__ [0]_Sheet2_Horizon round 1 model vFINAL_1_Project Makani Model 04-11-07 v6_UPC G&amp;A (5-3-07)" xfId="4945"/>
    <cellStyle name="__ [0]_Sheet2_Horizon round 1 model vFINAL_1_Project Makani Model 04-11-07 v6_UPC G&amp;A (5-3-07) 2" xfId="4946"/>
    <cellStyle name="__ [0]_Sheet2_Horizon round 1 model vFINAL_1_Project Makani Model 04-11-07 v6_UPC G&amp;A (5-3-07) 2 2" xfId="4947"/>
    <cellStyle name="__ [0]_Sheet2_Horizon round 1 model vFINAL_1_Project Makani Model 04-11-07 v6_UPC G&amp;A (5-3-07) 3" xfId="4948"/>
    <cellStyle name="__ [0]_Sheet2_Horizon round 1 model vFINAL_1_Project Makani Model 04-11-07 v6_UPC G&amp;A (5-3-07) 3 2" xfId="4949"/>
    <cellStyle name="__ [0]_Sheet2_Horizon round 1 model vFINAL_1_Project Makani Model 04-11-07 v6_UPC G&amp;A (5-3-07) 4" xfId="4950"/>
    <cellStyle name="__ [0]_Sheet2_Pre-Tax GAAP" xfId="4951"/>
    <cellStyle name="__ [0]_Sheet2_Pre-Tax GAAP 2" xfId="4952"/>
    <cellStyle name="__ [0]_Sheet2_Pre-Tax GAAP 2 2" xfId="4953"/>
    <cellStyle name="__ [0]_Sheet2_Pre-Tax GAAP 3" xfId="4954"/>
    <cellStyle name="__ [0]_Sheet2_Pro Forma - Ravenswood - 2.28.08 - tax change" xfId="4955"/>
    <cellStyle name="__ [0]_Sheet2_WPP - Ormat 6-5-2007  v19i with internal accounting v3 eq method FINAL" xfId="4956"/>
    <cellStyle name="__ [0]_Sheet2_WPP - Ormat 6-5-2007  v19i with internal accounting v3 eq method FINAL 2" xfId="4957"/>
    <cellStyle name="__ [0]_Sheet2_WPP - Ormat 6-5-2007  v19i with internal accounting v3 eq method FINAL 2 2" xfId="4958"/>
    <cellStyle name="__ [0]_Sheet2_WPP - Ormat 6-5-2007  v19i with internal accounting v3 eq method FINAL 3" xfId="4959"/>
    <cellStyle name="____.____" xfId="4960"/>
    <cellStyle name="____._____071212 Unlevered McCormick Model - 2003 version" xfId="4961"/>
    <cellStyle name="____._____Liberty Model 07 23 07 WITH TAXES_v3" xfId="4962"/>
    <cellStyle name="_____" xfId="4963"/>
    <cellStyle name="______" xfId="4964"/>
    <cellStyle name="_______" xfId="4965"/>
    <cellStyle name="________" xfId="4966"/>
    <cellStyle name="________ 2" xfId="4967"/>
    <cellStyle name="________ 2 2" xfId="4968"/>
    <cellStyle name="__________" xfId="4969"/>
    <cellStyle name="____________" xfId="4970"/>
    <cellStyle name="____________ 2" xfId="4971"/>
    <cellStyle name="____________ 2 2" xfId="4972"/>
    <cellStyle name="____________ 2 2 2" xfId="4973"/>
    <cellStyle name="____________ 2 3" xfId="4974"/>
    <cellStyle name="____________ 2 3 2" xfId="4975"/>
    <cellStyle name="____________ 2 4" xfId="4976"/>
    <cellStyle name="____________ 2 4 2" xfId="4977"/>
    <cellStyle name="____________ 2 5" xfId="4978"/>
    <cellStyle name="____________ 2 5 2" xfId="4979"/>
    <cellStyle name="____________ 3" xfId="4980"/>
    <cellStyle name="____________ 3 2" xfId="4981"/>
    <cellStyle name="____________ 3 2 2" xfId="4982"/>
    <cellStyle name="____________ 3 3" xfId="4983"/>
    <cellStyle name="____________ 3 3 2" xfId="4984"/>
    <cellStyle name="____________ 3 4" xfId="4985"/>
    <cellStyle name="____________ 3 4 2" xfId="4986"/>
    <cellStyle name="____________ 3 5" xfId="4987"/>
    <cellStyle name="____________ 3 5 2" xfId="4988"/>
    <cellStyle name="____________ 3 6" xfId="4989"/>
    <cellStyle name="____________ 4" xfId="4990"/>
    <cellStyle name="_____________Book5" xfId="4991"/>
    <cellStyle name="_____________CHECK - White Creek Final Closing Model_2007 11 16 vequity method FINAL" xfId="4992"/>
    <cellStyle name="_____________CHECK - White Creek Final Closing Model_2007 11 16 vequity method FINAL 2" xfId="4993"/>
    <cellStyle name="_____________CHECK - White Creek Final Closing Model_2007 11 16 vequity method FINAL 2 2" xfId="4994"/>
    <cellStyle name="_____________CHECK - White Creek Final Closing Model_2007 11 16 vequity method FINAL 3" xfId="4995"/>
    <cellStyle name="_____________ClearSky_AEP_Min_04.04.02_Bank" xfId="4996"/>
    <cellStyle name="_____________ClearSky_AEP_Min_04.04.02_Bank 2" xfId="4997"/>
    <cellStyle name="_____________ClearSky_AEP_Min_04.04.02_Bank 2 2" xfId="4998"/>
    <cellStyle name="_____________ClearSky_AEP_Min_04.04.02_Bank 3" xfId="4999"/>
    <cellStyle name="_____________ClearSky_AEP_Min_04.04.02_Bank 3 2" xfId="5000"/>
    <cellStyle name="_____________ClearSky_AEP_Min_04.04.02_Bank 4" xfId="5001"/>
    <cellStyle name="_____________ClearSky_AEP_Min_04.04.02_Bank 4 2" xfId="5002"/>
    <cellStyle name="_____________ClearSky_AEP_Min_04.04.02_Bank 5" xfId="5003"/>
    <cellStyle name="_____________ClearSky_AEP_Min_04.04.02_Bank 5 2" xfId="5004"/>
    <cellStyle name="_____________ClearSky_AEP_Min_04.04.02_Bank 6" xfId="5005"/>
    <cellStyle name="_____________ClearSky_AEP_Min_04.04.02_Bank_1" xfId="5006"/>
    <cellStyle name="_____________ClearSky_AEP_Min_04.04.02_Bank_1 2" xfId="5007"/>
    <cellStyle name="_____________ClearSky_AEP_Min_04.04.02_Bank_1 2 2" xfId="5008"/>
    <cellStyle name="_____________ClearSky_AEP_Min_04.04.02_Bank_1 3" xfId="5009"/>
    <cellStyle name="_____________ClearSky_AEP_Min_04.04.02_Bank_1 3 2" xfId="5010"/>
    <cellStyle name="_____________ClearSky_AEP_Min_04.04.02_Bank_1 4" xfId="5011"/>
    <cellStyle name="_____________ClearSky_AEP_Min_04.04.02_Bank_1 4 2" xfId="5012"/>
    <cellStyle name="_____________ClearSky_AEP_Min_04.04.02_Bank_1 5" xfId="5013"/>
    <cellStyle name="_____________ClearSky_AEP_Min_04.04.02_Bank_1 5 2" xfId="5014"/>
    <cellStyle name="_____________ClearSky_AEP_Min_04.04.02_Bank_1 6" xfId="5015"/>
    <cellStyle name="_____________Clearsky_internal_050301" xfId="5016"/>
    <cellStyle name="_____________Clearsky_internal_050301_1" xfId="5017"/>
    <cellStyle name="_____________Clearsky_internal_050301_1 2" xfId="5018"/>
    <cellStyle name="_____________Clearsky_internal_050301_1 2 2" xfId="5019"/>
    <cellStyle name="_____________Clearsky_internal_050301_1 3" xfId="5020"/>
    <cellStyle name="_____________Clearsky_internal_050301_1 3 2" xfId="5021"/>
    <cellStyle name="_____________Clearsky_internal_050301_1 4" xfId="5022"/>
    <cellStyle name="_____________Clearsky_internal_050301_1 4 2" xfId="5023"/>
    <cellStyle name="_____________Clearsky_internal_050301_1 5" xfId="5024"/>
    <cellStyle name="_____________Clearsky_internal_050301_1 5 2" xfId="5025"/>
    <cellStyle name="_____________Clearsky_internal_050301_1 6" xfId="5026"/>
    <cellStyle name="_____________Clearsky_internal_050301_2" xfId="5027"/>
    <cellStyle name="_____________Clearsky_internal_050301_2 2" xfId="5028"/>
    <cellStyle name="_____________Clearsky_internal_050301_2 2 2" xfId="5029"/>
    <cellStyle name="_____________Clearsky_internal_050301_2 3" xfId="5030"/>
    <cellStyle name="_____________Clearsky_internal_050301_2 3 2" xfId="5031"/>
    <cellStyle name="_____________Clearsky_internal_050301_2 4" xfId="5032"/>
    <cellStyle name="_____________Clearsky_internal_050301_2 4 2" xfId="5033"/>
    <cellStyle name="_____________Clearsky_internal_050301_2 5" xfId="5034"/>
    <cellStyle name="_____________Clearsky_internal_050301_2 5 2" xfId="5035"/>
    <cellStyle name="_____________Clearsky_internal_050301_2 6" xfId="5036"/>
    <cellStyle name="_____________Clearsky_internal_050301_Liberty Model 07 23 07 WITH TAXES_v3" xfId="5037"/>
    <cellStyle name="_____________Clearsky_internal_070201" xfId="5038"/>
    <cellStyle name="_____________Clearsky_internal_070201.xls Chart 2" xfId="5039"/>
    <cellStyle name="_____________Clearsky_internal_070201.xls Chart 2_1" xfId="5040"/>
    <cellStyle name="_____________Clearsky_internal_070201.xls Chart 2_1 2" xfId="5041"/>
    <cellStyle name="_____________Clearsky_internal_070201.xls Chart 2_1 2 2" xfId="5042"/>
    <cellStyle name="_____________Clearsky_internal_070201.xls Chart 2_1 3" xfId="5043"/>
    <cellStyle name="_____________Clearsky_internal_070201.xls Chart 2_1 3 2" xfId="5044"/>
    <cellStyle name="_____________Clearsky_internal_070201.xls Chart 2_1 4" xfId="5045"/>
    <cellStyle name="_____________Clearsky_internal_070201.xls Chart 2_1 4 2" xfId="5046"/>
    <cellStyle name="_____________Clearsky_internal_070201.xls Chart 2_1 5" xfId="5047"/>
    <cellStyle name="_____________Clearsky_internal_070201.xls Chart 2_1 5 2" xfId="5048"/>
    <cellStyle name="_____________Clearsky_internal_070201.xls Chart 2_1 6" xfId="5049"/>
    <cellStyle name="_____________Clearsky_internal_070201_1" xfId="5050"/>
    <cellStyle name="_____________Clearsky_internal_070201_1 2" xfId="5051"/>
    <cellStyle name="_____________Clearsky_internal_070201_1 2 2" xfId="5052"/>
    <cellStyle name="_____________Clearsky_internal_070201_1 3" xfId="5053"/>
    <cellStyle name="_____________Clearsky_internal_070201_1 3 2" xfId="5054"/>
    <cellStyle name="_____________Clearsky_internal_070201_1 4" xfId="5055"/>
    <cellStyle name="_____________Clearsky_internal_070201_1 4 2" xfId="5056"/>
    <cellStyle name="_____________Clearsky_internal_070201_1 5" xfId="5057"/>
    <cellStyle name="_____________Clearsky_internal_070201_1 5 2" xfId="5058"/>
    <cellStyle name="_____________Clearsky_internal_070201_1 6" xfId="5059"/>
    <cellStyle name="_____________Clearsky_internal_070201_2" xfId="5060"/>
    <cellStyle name="_____________Clearsky_internal_070201_2 2" xfId="5061"/>
    <cellStyle name="_____________Clearsky_internal_070201_2 2 2" xfId="5062"/>
    <cellStyle name="_____________Clearsky_internal_070201_2 3" xfId="5063"/>
    <cellStyle name="_____________Clearsky_internal_070201_2 3 2" xfId="5064"/>
    <cellStyle name="_____________Clearsky_internal_070201_2 4" xfId="5065"/>
    <cellStyle name="_____________Clearsky_internal_070201_2 4 2" xfId="5066"/>
    <cellStyle name="_____________Clearsky_internal_070201_2 5" xfId="5067"/>
    <cellStyle name="_____________Clearsky_internal_070201_2 5 2" xfId="5068"/>
    <cellStyle name="_____________Clearsky_internal_070201_2 6" xfId="5069"/>
    <cellStyle name="_____________Clearsky_Outside_070201.xls Chart 2" xfId="5070"/>
    <cellStyle name="_____________Clearsky_Outside_070201.xls Chart 2 2" xfId="5071"/>
    <cellStyle name="_____________Clearsky_Outside_070201.xls Chart 2 2 2" xfId="5072"/>
    <cellStyle name="_____________Clearsky_Outside_070201.xls Chart 2 3" xfId="5073"/>
    <cellStyle name="_____________Clearsky_Outside_070201.xls Chart 2 3 2" xfId="5074"/>
    <cellStyle name="_____________Clearsky_Outside_070201.xls Chart 2 4" xfId="5075"/>
    <cellStyle name="_____________Clearsky_Outside_070201.xls Chart 2 4 2" xfId="5076"/>
    <cellStyle name="_____________Clearsky_Outside_070201.xls Chart 2 5" xfId="5077"/>
    <cellStyle name="_____________Clearsky_Outside_070201.xls Chart 2 5 2" xfId="5078"/>
    <cellStyle name="_____________Clearsky_Outside_070201.xls Chart 2 6" xfId="5079"/>
    <cellStyle name="_____________Clearsky_Outside_070201.xls Chart 2_1" xfId="5080"/>
    <cellStyle name="_____________Clearsky_Outside_070201.xls Chart 2_1 2" xfId="5081"/>
    <cellStyle name="_____________Clearsky_Outside_070201.xls Chart 2_1 2 2" xfId="5082"/>
    <cellStyle name="_____________Clearsky_Outside_070201.xls Chart 2_1 3" xfId="5083"/>
    <cellStyle name="_____________Clearsky_Outside_070201.xls Chart 2_1 3 2" xfId="5084"/>
    <cellStyle name="_____________Clearsky_Outside_070201.xls Chart 2_1 4" xfId="5085"/>
    <cellStyle name="_____________Clearsky_Outside_070201.xls Chart 2_1 4 2" xfId="5086"/>
    <cellStyle name="_____________Clearsky_Outside_070201.xls Chart 2_1 5" xfId="5087"/>
    <cellStyle name="_____________Clearsky_Outside_070201.xls Chart 2_1 5 2" xfId="5088"/>
    <cellStyle name="_____________Clearsky_Outside_070201.xls Chart 2_1 6" xfId="5089"/>
    <cellStyle name="_____________EWC 43.5MW8oMtresc 3_25_021" xfId="5090"/>
    <cellStyle name="_____________EWC 43.5MW8oMtresc 3_25_021_071212 Unlevered McCormick Model - 2003 version" xfId="5091"/>
    <cellStyle name="_____________EWC 43.5MW8oMtresc 3_25_021_1" xfId="5092"/>
    <cellStyle name="_____________EWC 43.5MW8oMtresc 3_25_021_1 2" xfId="5093"/>
    <cellStyle name="_____________EWC 43.5MW8oMtresc 3_25_021_1 2 2" xfId="5094"/>
    <cellStyle name="_____________EWC 43.5MW8oMtresc 3_25_021_1 2 2 2" xfId="5095"/>
    <cellStyle name="_____________EWC 43.5MW8oMtresc 3_25_021_1 2 3" xfId="5096"/>
    <cellStyle name="_____________EWC 43.5MW8oMtresc 3_25_021_1 2 3 2" xfId="5097"/>
    <cellStyle name="_____________EWC 43.5MW8oMtresc 3_25_021_1 2 4" xfId="5098"/>
    <cellStyle name="_____________EWC 43.5MW8oMtresc 3_25_021_1 2 4 2" xfId="5099"/>
    <cellStyle name="_____________EWC 43.5MW8oMtresc 3_25_021_1 2 5" xfId="5100"/>
    <cellStyle name="_____________EWC 43.5MW8oMtresc 3_25_021_1 2 5 2" xfId="5101"/>
    <cellStyle name="_____________EWC 43.5MW8oMtresc 3_25_021_1 2 6" xfId="5102"/>
    <cellStyle name="_____________EWC 43.5MW8oMtresc 3_25_021_1 3" xfId="5103"/>
    <cellStyle name="_____________EWC 43.5MW8oMtresc 3_25_021_1 3 2" xfId="5104"/>
    <cellStyle name="_____________EWC 43.5MW8oMtresc 3_25_021_1 3 2 2" xfId="5105"/>
    <cellStyle name="_____________EWC 43.5MW8oMtresc 3_25_021_1 3 3" xfId="5106"/>
    <cellStyle name="_____________EWC 43.5MW8oMtresc 3_25_021_1 3 3 2" xfId="5107"/>
    <cellStyle name="_____________EWC 43.5MW8oMtresc 3_25_021_1 3 4" xfId="5108"/>
    <cellStyle name="_____________EWC 43.5MW8oMtresc 3_25_021_1 3 4 2" xfId="5109"/>
    <cellStyle name="_____________EWC 43.5MW8oMtresc 3_25_021_1 3 5" xfId="5110"/>
    <cellStyle name="_____________EWC 43.5MW8oMtresc 3_25_021_1 3 5 2" xfId="5111"/>
    <cellStyle name="_____________EWC 43.5MW8oMtresc 3_25_021_1 3 6" xfId="5112"/>
    <cellStyle name="_____________EWC 43.5MW8oMtresc 3_25_021_1 4" xfId="5113"/>
    <cellStyle name="_____________EWC 43.5MW8oMtresc 3_25_021_1_CHECK - White Creek Final Closing Model_2007 11 16 vequity method FINAL" xfId="5114"/>
    <cellStyle name="_____________EWC 43.5MW8oMtresc 3_25_021_1_CHECK - White Creek Final Closing Model_2007 11 16 vequity method FINAL 2" xfId="5115"/>
    <cellStyle name="_____________EWC 43.5MW8oMtresc 3_25_021_1_CHECK - White Creek Final Closing Model_2007 11 16 vequity method FINAL 2 2" xfId="5116"/>
    <cellStyle name="_____________EWC 43.5MW8oMtresc 3_25_021_1_CHECK - White Creek Final Closing Model_2007 11 16 vequity method FINAL 3" xfId="5117"/>
    <cellStyle name="_____________EWC 43.5MW8oMtresc 3_25_021_1_Horizon round 1 model vFINAL" xfId="5118"/>
    <cellStyle name="_____________EWC 43.5MW8oMtresc 3_25_021_1_Horizon round 1 model vFINAL 2" xfId="5119"/>
    <cellStyle name="_____________EWC 43.5MW8oMtresc 3_25_021_1_Horizon round 1 model vFINAL 2 2" xfId="5120"/>
    <cellStyle name="_____________EWC 43.5MW8oMtresc 3_25_021_1_Horizon round 1 model vFINAL 3" xfId="5121"/>
    <cellStyle name="_____________EWC 43.5MW8oMtresc 3_25_021_1_Horizon round 1 model vFINAL 3 2" xfId="5122"/>
    <cellStyle name="_____________EWC 43.5MW8oMtresc 3_25_021_1_Horizon round 1 model vFINAL 4" xfId="5123"/>
    <cellStyle name="_____________EWC 43.5MW8oMtresc 3_25_021_1_Horizon round 1 model vFINAL_1" xfId="5124"/>
    <cellStyle name="_____________EWC 43.5MW8oMtresc 3_25_021_1_Horizon round 1 model vFINAL_1 2" xfId="5125"/>
    <cellStyle name="_____________EWC 43.5MW8oMtresc 3_25_021_1_Horizon round 1 model vFINAL_1 2 2" xfId="5126"/>
    <cellStyle name="_____________EWC 43.5MW8oMtresc 3_25_021_1_Horizon round 1 model vFINAL_1 3" xfId="5127"/>
    <cellStyle name="_____________EWC 43.5MW8oMtresc 3_25_021_1_Horizon round 1 model vFINAL_1 3 2" xfId="5128"/>
    <cellStyle name="_____________EWC 43.5MW8oMtresc 3_25_021_1_Horizon round 1 model vFINAL_1 4" xfId="5129"/>
    <cellStyle name="_____________EWC 43.5MW8oMtresc 3_25_021_1_Horizon round 1 model vFINAL_1_Project Farwest III Model 03-20-07 v135" xfId="5130"/>
    <cellStyle name="_____________EWC 43.5MW8oMtresc 3_25_021_1_Horizon round 1 model vFINAL_1_Project Farwest III Model 03-20-07 v135 2" xfId="5131"/>
    <cellStyle name="_____________EWC 43.5MW8oMtresc 3_25_021_1_Horizon round 1 model vFINAL_1_Project Farwest III Model 03-20-07 v135 2 2" xfId="5132"/>
    <cellStyle name="_____________EWC 43.5MW8oMtresc 3_25_021_1_Horizon round 1 model vFINAL_1_Project Farwest III Model 03-20-07 v135 3" xfId="5133"/>
    <cellStyle name="_____________EWC 43.5MW8oMtresc 3_25_021_1_Horizon round 1 model vFINAL_1_Project Farwest III Model 03-20-07 v135 3 2" xfId="5134"/>
    <cellStyle name="_____________EWC 43.5MW8oMtresc 3_25_021_1_Horizon round 1 model vFINAL_1_Project Farwest III Model 03-20-07 v135 4" xfId="5135"/>
    <cellStyle name="_____________EWC 43.5MW8oMtresc 3_25_021_1_Horizon round 1 model vFINAL_1_Project Farwest III Model 03-20-07 v135_UPC G&amp;A (5-3-07)" xfId="5136"/>
    <cellStyle name="_____________EWC 43.5MW8oMtresc 3_25_021_1_Horizon round 1 model vFINAL_1_Project Farwest III Model 03-20-07 v135_UPC G&amp;A (5-3-07) 2" xfId="5137"/>
    <cellStyle name="_____________EWC 43.5MW8oMtresc 3_25_021_1_Horizon round 1 model vFINAL_1_Project Farwest III Model 03-20-07 v135_UPC G&amp;A (5-3-07) 2 2" xfId="5138"/>
    <cellStyle name="_____________EWC 43.5MW8oMtresc 3_25_021_1_Horizon round 1 model vFINAL_1_Project Farwest III Model 03-20-07 v135_UPC G&amp;A (5-3-07) 3" xfId="5139"/>
    <cellStyle name="_____________EWC 43.5MW8oMtresc 3_25_021_1_Horizon round 1 model vFINAL_1_Project Farwest III Model 03-20-07 v135_UPC G&amp;A (5-3-07) 3 2" xfId="5140"/>
    <cellStyle name="_____________EWC 43.5MW8oMtresc 3_25_021_1_Horizon round 1 model vFINAL_1_Project Farwest III Model 03-20-07 v135_UPC G&amp;A (5-3-07) 4" xfId="5141"/>
    <cellStyle name="_____________EWC 43.5MW8oMtresc 3_25_021_1_Horizon round 1 model vFINAL_1_Project Makani Model 04-11-07 v6" xfId="5142"/>
    <cellStyle name="_____________EWC 43.5MW8oMtresc 3_25_021_1_Horizon round 1 model vFINAL_1_Project Makani Model 04-11-07 v6 2" xfId="5143"/>
    <cellStyle name="_____________EWC 43.5MW8oMtresc 3_25_021_1_Horizon round 1 model vFINAL_1_Project Makani Model 04-11-07 v6 2 2" xfId="5144"/>
    <cellStyle name="_____________EWC 43.5MW8oMtresc 3_25_021_1_Horizon round 1 model vFINAL_1_Project Makani Model 04-11-07 v6 3" xfId="5145"/>
    <cellStyle name="_____________EWC 43.5MW8oMtresc 3_25_021_1_Horizon round 1 model vFINAL_1_Project Makani Model 04-11-07 v6 3 2" xfId="5146"/>
    <cellStyle name="_____________EWC 43.5MW8oMtresc 3_25_021_1_Horizon round 1 model vFINAL_1_Project Makani Model 04-11-07 v6 4" xfId="5147"/>
    <cellStyle name="_____________EWC 43.5MW8oMtresc 3_25_021_1_Horizon round 1 model vFINAL_1_Project Makani Model 04-11-07 v6_UPC G&amp;A (5-3-07)" xfId="5148"/>
    <cellStyle name="_____________EWC 43.5MW8oMtresc 3_25_021_1_Horizon round 1 model vFINAL_1_Project Makani Model 04-11-07 v6_UPC G&amp;A (5-3-07) 2" xfId="5149"/>
    <cellStyle name="_____________EWC 43.5MW8oMtresc 3_25_021_1_Horizon round 1 model vFINAL_1_Project Makani Model 04-11-07 v6_UPC G&amp;A (5-3-07) 2 2" xfId="5150"/>
    <cellStyle name="_____________EWC 43.5MW8oMtresc 3_25_021_1_Horizon round 1 model vFINAL_1_Project Makani Model 04-11-07 v6_UPC G&amp;A (5-3-07) 3" xfId="5151"/>
    <cellStyle name="_____________EWC 43.5MW8oMtresc 3_25_021_1_Horizon round 1 model vFINAL_1_Project Makani Model 04-11-07 v6_UPC G&amp;A (5-3-07) 3 2" xfId="5152"/>
    <cellStyle name="_____________EWC 43.5MW8oMtresc 3_25_021_1_Horizon round 1 model vFINAL_1_Project Makani Model 04-11-07 v6_UPC G&amp;A (5-3-07) 4" xfId="5153"/>
    <cellStyle name="_____________EWC 43.5MW8oMtresc 3_25_021_1_Pre-Tax GAAP" xfId="5154"/>
    <cellStyle name="_____________EWC 43.5MW8oMtresc 3_25_021_1_Pre-Tax GAAP 2" xfId="5155"/>
    <cellStyle name="_____________EWC 43.5MW8oMtresc 3_25_021_1_Pre-Tax GAAP 2 2" xfId="5156"/>
    <cellStyle name="_____________EWC 43.5MW8oMtresc 3_25_021_1_Pre-Tax GAAP 3" xfId="5157"/>
    <cellStyle name="_____________EWC 43.5MW8oMtresc 3_25_021_1_Pro Forma - Ravenswood - 2.28.08 - tax change" xfId="5158"/>
    <cellStyle name="_____________EWC 43.5MW8oMtresc 3_25_021_1_WPP - Ormat 6-5-2007  v19i with internal accounting v3 eq method FINAL" xfId="5159"/>
    <cellStyle name="_____________EWC 43.5MW8oMtresc 3_25_021_1_WPP - Ormat 6-5-2007  v19i with internal accounting v3 eq method FINAL 2" xfId="5160"/>
    <cellStyle name="_____________EWC 43.5MW8oMtresc 3_25_021_1_WPP - Ormat 6-5-2007  v19i with internal accounting v3 eq method FINAL 2 2" xfId="5161"/>
    <cellStyle name="_____________EWC 43.5MW8oMtresc 3_25_021_1_WPP - Ormat 6-5-2007  v19i with internal accounting v3 eq method FINAL 3" xfId="5162"/>
    <cellStyle name="_____________EWC 43.5MW8oMtresc 3_25_02v2" xfId="5163"/>
    <cellStyle name="_____________EWC 43.5MW8oMtresc 3_25_02v2 2" xfId="5164"/>
    <cellStyle name="_____________EWC 43.5MW8oMtresc 3_25_02v2 2 2" xfId="5165"/>
    <cellStyle name="_____________EWC 43.5MW8oMtresc 3_25_02v2 2 2 2" xfId="5166"/>
    <cellStyle name="_____________EWC 43.5MW8oMtresc 3_25_02v2 2 3" xfId="5167"/>
    <cellStyle name="_____________EWC 43.5MW8oMtresc 3_25_02v2 2 3 2" xfId="5168"/>
    <cellStyle name="_____________EWC 43.5MW8oMtresc 3_25_02v2 2 4" xfId="5169"/>
    <cellStyle name="_____________EWC 43.5MW8oMtresc 3_25_02v2 2 4 2" xfId="5170"/>
    <cellStyle name="_____________EWC 43.5MW8oMtresc 3_25_02v2 2 5" xfId="5171"/>
    <cellStyle name="_____________EWC 43.5MW8oMtresc 3_25_02v2 2 5 2" xfId="5172"/>
    <cellStyle name="_____________EWC 43.5MW8oMtresc 3_25_02v2 2 6" xfId="5173"/>
    <cellStyle name="_____________EWC 43.5MW8oMtresc 3_25_02v2 3" xfId="5174"/>
    <cellStyle name="_____________EWC 43.5MW8oMtresc 3_25_02v2 3 2" xfId="5175"/>
    <cellStyle name="_____________EWC 43.5MW8oMtresc 3_25_02v2 3 2 2" xfId="5176"/>
    <cellStyle name="_____________EWC 43.5MW8oMtresc 3_25_02v2 3 3" xfId="5177"/>
    <cellStyle name="_____________EWC 43.5MW8oMtresc 3_25_02v2 3 3 2" xfId="5178"/>
    <cellStyle name="_____________EWC 43.5MW8oMtresc 3_25_02v2 3 4" xfId="5179"/>
    <cellStyle name="_____________EWC 43.5MW8oMtresc 3_25_02v2 3 4 2" xfId="5180"/>
    <cellStyle name="_____________EWC 43.5MW8oMtresc 3_25_02v2 3 5" xfId="5181"/>
    <cellStyle name="_____________EWC 43.5MW8oMtresc 3_25_02v2 3 5 2" xfId="5182"/>
    <cellStyle name="_____________EWC 43.5MW8oMtresc 3_25_02v2 3 6" xfId="5183"/>
    <cellStyle name="_____________EWC 43.5MW8oMtresc 3_25_02v2 4" xfId="5184"/>
    <cellStyle name="_____________EWC 43.5MW8oMtresc 3_25_02v2_1" xfId="5185"/>
    <cellStyle name="_____________EWC 43.5MW8oMtresc 3_25_02v2_1 2" xfId="5186"/>
    <cellStyle name="_____________EWC 43.5MW8oMtresc 3_25_02v2_1 2 2" xfId="5187"/>
    <cellStyle name="_____________EWC 43.5MW8oMtresc 3_25_02v2_1 2 2 2" xfId="5188"/>
    <cellStyle name="_____________EWC 43.5MW8oMtresc 3_25_02v2_1 2 3" xfId="5189"/>
    <cellStyle name="_____________EWC 43.5MW8oMtresc 3_25_02v2_1 2 3 2" xfId="5190"/>
    <cellStyle name="_____________EWC 43.5MW8oMtresc 3_25_02v2_1 2 4" xfId="5191"/>
    <cellStyle name="_____________EWC 43.5MW8oMtresc 3_25_02v2_1 2 4 2" xfId="5192"/>
    <cellStyle name="_____________EWC 43.5MW8oMtresc 3_25_02v2_1 2 5" xfId="5193"/>
    <cellStyle name="_____________EWC 43.5MW8oMtresc 3_25_02v2_1 2 5 2" xfId="5194"/>
    <cellStyle name="_____________EWC 43.5MW8oMtresc 3_25_02v2_1 2 6" xfId="5195"/>
    <cellStyle name="_____________EWC 43.5MW8oMtresc 3_25_02v2_1 3" xfId="5196"/>
    <cellStyle name="_____________EWC 43.5MW8oMtresc 3_25_02v2_1 3 2" xfId="5197"/>
    <cellStyle name="_____________EWC 43.5MW8oMtresc 3_25_02v2_1 3 2 2" xfId="5198"/>
    <cellStyle name="_____________EWC 43.5MW8oMtresc 3_25_02v2_1 3 3" xfId="5199"/>
    <cellStyle name="_____________EWC 43.5MW8oMtresc 3_25_02v2_1 3 3 2" xfId="5200"/>
    <cellStyle name="_____________EWC 43.5MW8oMtresc 3_25_02v2_1 3 4" xfId="5201"/>
    <cellStyle name="_____________EWC 43.5MW8oMtresc 3_25_02v2_1 3 4 2" xfId="5202"/>
    <cellStyle name="_____________EWC 43.5MW8oMtresc 3_25_02v2_1 3 5" xfId="5203"/>
    <cellStyle name="_____________EWC 43.5MW8oMtresc 3_25_02v2_1 3 5 2" xfId="5204"/>
    <cellStyle name="_____________EWC 43.5MW8oMtresc 3_25_02v2_1 3 6" xfId="5205"/>
    <cellStyle name="_____________EWC 43.5MW8oMtresc 3_25_02v2_1 4" xfId="5206"/>
    <cellStyle name="_____________EWC 43.5MW8oMtresc 3_25_02v2_1_CHECK - White Creek Final Closing Model_2007 11 16 vequity method FINAL" xfId="5207"/>
    <cellStyle name="_____________EWC 43.5MW8oMtresc 3_25_02v2_1_CHECK - White Creek Final Closing Model_2007 11 16 vequity method FINAL 2" xfId="5208"/>
    <cellStyle name="_____________EWC 43.5MW8oMtresc 3_25_02v2_1_CHECK - White Creek Final Closing Model_2007 11 16 vequity method FINAL 2 2" xfId="5209"/>
    <cellStyle name="_____________EWC 43.5MW8oMtresc 3_25_02v2_1_CHECK - White Creek Final Closing Model_2007 11 16 vequity method FINAL 3" xfId="5210"/>
    <cellStyle name="_____________EWC 43.5MW8oMtresc 3_25_02v2_1_Horizon round 1 model vFINAL" xfId="5211"/>
    <cellStyle name="_____________EWC 43.5MW8oMtresc 3_25_02v2_1_Horizon round 1 model vFINAL 2" xfId="5212"/>
    <cellStyle name="_____________EWC 43.5MW8oMtresc 3_25_02v2_1_Horizon round 1 model vFINAL 2 2" xfId="5213"/>
    <cellStyle name="_____________EWC 43.5MW8oMtresc 3_25_02v2_1_Horizon round 1 model vFINAL 3" xfId="5214"/>
    <cellStyle name="_____________EWC 43.5MW8oMtresc 3_25_02v2_1_Horizon round 1 model vFINAL 3 2" xfId="5215"/>
    <cellStyle name="_____________EWC 43.5MW8oMtresc 3_25_02v2_1_Horizon round 1 model vFINAL 4" xfId="5216"/>
    <cellStyle name="_____________EWC 43.5MW8oMtresc 3_25_02v2_1_Horizon round 1 model vFINAL_1" xfId="5217"/>
    <cellStyle name="_____________EWC 43.5MW8oMtresc 3_25_02v2_1_Horizon round 1 model vFINAL_1 2" xfId="5218"/>
    <cellStyle name="_____________EWC 43.5MW8oMtresc 3_25_02v2_1_Horizon round 1 model vFINAL_1 2 2" xfId="5219"/>
    <cellStyle name="_____________EWC 43.5MW8oMtresc 3_25_02v2_1_Horizon round 1 model vFINAL_1 3" xfId="5220"/>
    <cellStyle name="_____________EWC 43.5MW8oMtresc 3_25_02v2_1_Horizon round 1 model vFINAL_1 3 2" xfId="5221"/>
    <cellStyle name="_____________EWC 43.5MW8oMtresc 3_25_02v2_1_Horizon round 1 model vFINAL_1 4" xfId="5222"/>
    <cellStyle name="_____________EWC 43.5MW8oMtresc 3_25_02v2_1_Horizon round 1 model vFINAL_1_Project Farwest III Model 03-20-07 v135" xfId="5223"/>
    <cellStyle name="_____________EWC 43.5MW8oMtresc 3_25_02v2_1_Horizon round 1 model vFINAL_1_Project Farwest III Model 03-20-07 v135 2" xfId="5224"/>
    <cellStyle name="_____________EWC 43.5MW8oMtresc 3_25_02v2_1_Horizon round 1 model vFINAL_1_Project Farwest III Model 03-20-07 v135 2 2" xfId="5225"/>
    <cellStyle name="_____________EWC 43.5MW8oMtresc 3_25_02v2_1_Horizon round 1 model vFINAL_1_Project Farwest III Model 03-20-07 v135 3" xfId="5226"/>
    <cellStyle name="_____________EWC 43.5MW8oMtresc 3_25_02v2_1_Horizon round 1 model vFINAL_1_Project Farwest III Model 03-20-07 v135 3 2" xfId="5227"/>
    <cellStyle name="_____________EWC 43.5MW8oMtresc 3_25_02v2_1_Horizon round 1 model vFINAL_1_Project Farwest III Model 03-20-07 v135 4" xfId="5228"/>
    <cellStyle name="_____________EWC 43.5MW8oMtresc 3_25_02v2_1_Horizon round 1 model vFINAL_1_Project Farwest III Model 03-20-07 v135_UPC G&amp;A (5-3-07)" xfId="5229"/>
    <cellStyle name="_____________EWC 43.5MW8oMtresc 3_25_02v2_1_Horizon round 1 model vFINAL_1_Project Farwest III Model 03-20-07 v135_UPC G&amp;A (5-3-07) 2" xfId="5230"/>
    <cellStyle name="_____________EWC 43.5MW8oMtresc 3_25_02v2_1_Horizon round 1 model vFINAL_1_Project Farwest III Model 03-20-07 v135_UPC G&amp;A (5-3-07) 2 2" xfId="5231"/>
    <cellStyle name="_____________EWC 43.5MW8oMtresc 3_25_02v2_1_Horizon round 1 model vFINAL_1_Project Farwest III Model 03-20-07 v135_UPC G&amp;A (5-3-07) 3" xfId="5232"/>
    <cellStyle name="_____________EWC 43.5MW8oMtresc 3_25_02v2_1_Horizon round 1 model vFINAL_1_Project Farwest III Model 03-20-07 v135_UPC G&amp;A (5-3-07) 3 2" xfId="5233"/>
    <cellStyle name="_____________EWC 43.5MW8oMtresc 3_25_02v2_1_Horizon round 1 model vFINAL_1_Project Farwest III Model 03-20-07 v135_UPC G&amp;A (5-3-07) 4" xfId="5234"/>
    <cellStyle name="_____________EWC 43.5MW8oMtresc 3_25_02v2_1_Horizon round 1 model vFINAL_1_Project Makani Model 04-11-07 v6" xfId="5235"/>
    <cellStyle name="_____________EWC 43.5MW8oMtresc 3_25_02v2_1_Horizon round 1 model vFINAL_1_Project Makani Model 04-11-07 v6 2" xfId="5236"/>
    <cellStyle name="_____________EWC 43.5MW8oMtresc 3_25_02v2_1_Horizon round 1 model vFINAL_1_Project Makani Model 04-11-07 v6 2 2" xfId="5237"/>
    <cellStyle name="_____________EWC 43.5MW8oMtresc 3_25_02v2_1_Horizon round 1 model vFINAL_1_Project Makani Model 04-11-07 v6 3" xfId="5238"/>
    <cellStyle name="_____________EWC 43.5MW8oMtresc 3_25_02v2_1_Horizon round 1 model vFINAL_1_Project Makani Model 04-11-07 v6 3 2" xfId="5239"/>
    <cellStyle name="_____________EWC 43.5MW8oMtresc 3_25_02v2_1_Horizon round 1 model vFINAL_1_Project Makani Model 04-11-07 v6 4" xfId="5240"/>
    <cellStyle name="_____________EWC 43.5MW8oMtresc 3_25_02v2_1_Horizon round 1 model vFINAL_1_Project Makani Model 04-11-07 v6_UPC G&amp;A (5-3-07)" xfId="5241"/>
    <cellStyle name="_____________EWC 43.5MW8oMtresc 3_25_02v2_1_Horizon round 1 model vFINAL_1_Project Makani Model 04-11-07 v6_UPC G&amp;A (5-3-07) 2" xfId="5242"/>
    <cellStyle name="_____________EWC 43.5MW8oMtresc 3_25_02v2_1_Horizon round 1 model vFINAL_1_Project Makani Model 04-11-07 v6_UPC G&amp;A (5-3-07) 2 2" xfId="5243"/>
    <cellStyle name="_____________EWC 43.5MW8oMtresc 3_25_02v2_1_Horizon round 1 model vFINAL_1_Project Makani Model 04-11-07 v6_UPC G&amp;A (5-3-07) 3" xfId="5244"/>
    <cellStyle name="_____________EWC 43.5MW8oMtresc 3_25_02v2_1_Horizon round 1 model vFINAL_1_Project Makani Model 04-11-07 v6_UPC G&amp;A (5-3-07) 3 2" xfId="5245"/>
    <cellStyle name="_____________EWC 43.5MW8oMtresc 3_25_02v2_1_Horizon round 1 model vFINAL_1_Project Makani Model 04-11-07 v6_UPC G&amp;A (5-3-07) 4" xfId="5246"/>
    <cellStyle name="_____________EWC 43.5MW8oMtresc 3_25_02v2_1_Pre-Tax GAAP" xfId="5247"/>
    <cellStyle name="_____________EWC 43.5MW8oMtresc 3_25_02v2_1_Pre-Tax GAAP 2" xfId="5248"/>
    <cellStyle name="_____________EWC 43.5MW8oMtresc 3_25_02v2_1_Pre-Tax GAAP 2 2" xfId="5249"/>
    <cellStyle name="_____________EWC 43.5MW8oMtresc 3_25_02v2_1_Pre-Tax GAAP 3" xfId="5250"/>
    <cellStyle name="_____________EWC 43.5MW8oMtresc 3_25_02v2_1_WPP - Ormat 6-5-2007  v19i with internal accounting v3 eq method FINAL" xfId="5251"/>
    <cellStyle name="_____________EWC 43.5MW8oMtresc 3_25_02v2_1_WPP - Ormat 6-5-2007  v19i with internal accounting v3 eq method FINAL 2" xfId="5252"/>
    <cellStyle name="_____________EWC 43.5MW8oMtresc 3_25_02v2_1_WPP - Ormat 6-5-2007  v19i with internal accounting v3 eq method FINAL 2 2" xfId="5253"/>
    <cellStyle name="_____________EWC 43.5MW8oMtresc 3_25_02v2_1_WPP - Ormat 6-5-2007  v19i with internal accounting v3 eq method FINAL 3" xfId="5254"/>
    <cellStyle name="_____________EWC 43.5MW8oMtresc 3_25_02v2_Book5" xfId="5255"/>
    <cellStyle name="_____________EWC 43.5MW8oMtresc 3_25_02v2_CHECK - White Creek Final Closing Model_2007 11 16 vequity method FINAL" xfId="5256"/>
    <cellStyle name="_____________EWC 43.5MW8oMtresc 3_25_02v2_CHECK - White Creek Final Closing Model_2007 11 16 vequity method FINAL 2" xfId="5257"/>
    <cellStyle name="_____________EWC 43.5MW8oMtresc 3_25_02v2_CHECK - White Creek Final Closing Model_2007 11 16 vequity method FINAL 2 2" xfId="5258"/>
    <cellStyle name="_____________EWC 43.5MW8oMtresc 3_25_02v2_CHECK - White Creek Final Closing Model_2007 11 16 vequity method FINAL 3" xfId="5259"/>
    <cellStyle name="_____________EWC 43.5MW8oMtresc 3_25_02v2_Horizon round 1 model vFINAL" xfId="5260"/>
    <cellStyle name="_____________EWC 43.5MW8oMtresc 3_25_02v2_Horizon round 1 model vFINAL 2" xfId="5261"/>
    <cellStyle name="_____________EWC 43.5MW8oMtresc 3_25_02v2_Horizon round 1 model vFINAL 2 2" xfId="5262"/>
    <cellStyle name="_____________EWC 43.5MW8oMtresc 3_25_02v2_Horizon round 1 model vFINAL 3" xfId="5263"/>
    <cellStyle name="_____________EWC 43.5MW8oMtresc 3_25_02v2_Horizon round 1 model vFINAL 3 2" xfId="5264"/>
    <cellStyle name="_____________EWC 43.5MW8oMtresc 3_25_02v2_Horizon round 1 model vFINAL 4" xfId="5265"/>
    <cellStyle name="_____________EWC 43.5MW8oMtresc 3_25_02v2_Horizon round 1 model vFINAL_1" xfId="5266"/>
    <cellStyle name="_____________EWC 43.5MW8oMtresc 3_25_02v2_Horizon round 1 model vFINAL_1 2" xfId="5267"/>
    <cellStyle name="_____________EWC 43.5MW8oMtresc 3_25_02v2_Horizon round 1 model vFINAL_1 2 2" xfId="5268"/>
    <cellStyle name="_____________EWC 43.5MW8oMtresc 3_25_02v2_Horizon round 1 model vFINAL_1 3" xfId="5269"/>
    <cellStyle name="_____________EWC 43.5MW8oMtresc 3_25_02v2_Horizon round 1 model vFINAL_1 3 2" xfId="5270"/>
    <cellStyle name="_____________EWC 43.5MW8oMtresc 3_25_02v2_Horizon round 1 model vFINAL_1 4" xfId="5271"/>
    <cellStyle name="_____________EWC 43.5MW8oMtresc 3_25_02v2_Horizon round 1 model vFINAL_1_Project Farwest III Model 03-20-07 v135" xfId="5272"/>
    <cellStyle name="_____________EWC 43.5MW8oMtresc 3_25_02v2_Horizon round 1 model vFINAL_1_Project Farwest III Model 03-20-07 v135 2" xfId="5273"/>
    <cellStyle name="_____________EWC 43.5MW8oMtresc 3_25_02v2_Horizon round 1 model vFINAL_1_Project Farwest III Model 03-20-07 v135 2 2" xfId="5274"/>
    <cellStyle name="_____________EWC 43.5MW8oMtresc 3_25_02v2_Horizon round 1 model vFINAL_1_Project Farwest III Model 03-20-07 v135 3" xfId="5275"/>
    <cellStyle name="_____________EWC 43.5MW8oMtresc 3_25_02v2_Horizon round 1 model vFINAL_1_Project Farwest III Model 03-20-07 v135 3 2" xfId="5276"/>
    <cellStyle name="_____________EWC 43.5MW8oMtresc 3_25_02v2_Horizon round 1 model vFINAL_1_Project Farwest III Model 03-20-07 v135 4" xfId="5277"/>
    <cellStyle name="_____________EWC 43.5MW8oMtresc 3_25_02v2_Horizon round 1 model vFINAL_1_Project Farwest III Model 03-20-07 v135_UPC G&amp;A (5-3-07)" xfId="5278"/>
    <cellStyle name="_____________EWC 43.5MW8oMtresc 3_25_02v2_Horizon round 1 model vFINAL_1_Project Farwest III Model 03-20-07 v135_UPC G&amp;A (5-3-07) 2" xfId="5279"/>
    <cellStyle name="_____________EWC 43.5MW8oMtresc 3_25_02v2_Horizon round 1 model vFINAL_1_Project Farwest III Model 03-20-07 v135_UPC G&amp;A (5-3-07) 2 2" xfId="5280"/>
    <cellStyle name="_____________EWC 43.5MW8oMtresc 3_25_02v2_Horizon round 1 model vFINAL_1_Project Farwest III Model 03-20-07 v135_UPC G&amp;A (5-3-07) 3" xfId="5281"/>
    <cellStyle name="_____________EWC 43.5MW8oMtresc 3_25_02v2_Horizon round 1 model vFINAL_1_Project Farwest III Model 03-20-07 v135_UPC G&amp;A (5-3-07) 3 2" xfId="5282"/>
    <cellStyle name="_____________EWC 43.5MW8oMtresc 3_25_02v2_Horizon round 1 model vFINAL_1_Project Farwest III Model 03-20-07 v135_UPC G&amp;A (5-3-07) 4" xfId="5283"/>
    <cellStyle name="_____________EWC 43.5MW8oMtresc 3_25_02v2_Horizon round 1 model vFINAL_1_Project Makani Model 04-11-07 v6" xfId="5284"/>
    <cellStyle name="_____________EWC 43.5MW8oMtresc 3_25_02v2_Horizon round 1 model vFINAL_1_Project Makani Model 04-11-07 v6 2" xfId="5285"/>
    <cellStyle name="_____________EWC 43.5MW8oMtresc 3_25_02v2_Horizon round 1 model vFINAL_1_Project Makani Model 04-11-07 v6 2 2" xfId="5286"/>
    <cellStyle name="_____________EWC 43.5MW8oMtresc 3_25_02v2_Horizon round 1 model vFINAL_1_Project Makani Model 04-11-07 v6 3" xfId="5287"/>
    <cellStyle name="_____________EWC 43.5MW8oMtresc 3_25_02v2_Horizon round 1 model vFINAL_1_Project Makani Model 04-11-07 v6 3 2" xfId="5288"/>
    <cellStyle name="_____________EWC 43.5MW8oMtresc 3_25_02v2_Horizon round 1 model vFINAL_1_Project Makani Model 04-11-07 v6 4" xfId="5289"/>
    <cellStyle name="_____________EWC 43.5MW8oMtresc 3_25_02v2_Horizon round 1 model vFINAL_1_Project Makani Model 04-11-07 v6_UPC G&amp;A (5-3-07)" xfId="5290"/>
    <cellStyle name="_____________EWC 43.5MW8oMtresc 3_25_02v2_Horizon round 1 model vFINAL_1_Project Makani Model 04-11-07 v6_UPC G&amp;A (5-3-07) 2" xfId="5291"/>
    <cellStyle name="_____________EWC 43.5MW8oMtresc 3_25_02v2_Horizon round 1 model vFINAL_1_Project Makani Model 04-11-07 v6_UPC G&amp;A (5-3-07) 2 2" xfId="5292"/>
    <cellStyle name="_____________EWC 43.5MW8oMtresc 3_25_02v2_Horizon round 1 model vFINAL_1_Project Makani Model 04-11-07 v6_UPC G&amp;A (5-3-07) 3" xfId="5293"/>
    <cellStyle name="_____________EWC 43.5MW8oMtresc 3_25_02v2_Horizon round 1 model vFINAL_1_Project Makani Model 04-11-07 v6_UPC G&amp;A (5-3-07) 3 2" xfId="5294"/>
    <cellStyle name="_____________EWC 43.5MW8oMtresc 3_25_02v2_Horizon round 1 model vFINAL_1_Project Makani Model 04-11-07 v6_UPC G&amp;A (5-3-07) 4" xfId="5295"/>
    <cellStyle name="_____________EWC 43.5MW8oMtresc 3_25_02v2_Pre-Tax GAAP" xfId="5296"/>
    <cellStyle name="_____________EWC 43.5MW8oMtresc 3_25_02v2_Pre-Tax GAAP 2" xfId="5297"/>
    <cellStyle name="_____________EWC 43.5MW8oMtresc 3_25_02v2_Pre-Tax GAAP 2 2" xfId="5298"/>
    <cellStyle name="_____________EWC 43.5MW8oMtresc 3_25_02v2_Pre-Tax GAAP 3" xfId="5299"/>
    <cellStyle name="_____________EWC 43.5MW8oMtresc 3_25_02v2_Pro Forma - Ravenswood - 2.28.08 - tax change" xfId="5300"/>
    <cellStyle name="_____________EWC 43.5MW8oMtresc 3_25_02v2_WPP - Ormat 6-5-2007  v19i with internal accounting v3 eq method FINAL" xfId="5301"/>
    <cellStyle name="_____________EWC 43.5MW8oMtresc 3_25_02v2_WPP - Ormat 6-5-2007  v19i with internal accounting v3 eq method FINAL 2" xfId="5302"/>
    <cellStyle name="_____________EWC 43.5MW8oMtresc 3_25_02v2_WPP - Ormat 6-5-2007  v19i with internal accounting v3 eq method FINAL 2 2" xfId="5303"/>
    <cellStyle name="_____________EWC 43.5MW8oMtresc 3_25_02v2_WPP - Ormat 6-5-2007  v19i with internal accounting v3 eq method FINAL 3" xfId="5304"/>
    <cellStyle name="_____________EWC 43.5MW8oMtresc 3_25_02v2w_esc" xfId="5305"/>
    <cellStyle name="_____________EWC 43.5MW8oMtresc 3_25_02v2w_esc 2" xfId="5306"/>
    <cellStyle name="_____________EWC 43.5MW8oMtresc 3_25_02v2w_esc 2 2" xfId="5307"/>
    <cellStyle name="_____________EWC 43.5MW8oMtresc 3_25_02v2w_esc 2 2 2" xfId="5308"/>
    <cellStyle name="_____________EWC 43.5MW8oMtresc 3_25_02v2w_esc 2 3" xfId="5309"/>
    <cellStyle name="_____________EWC 43.5MW8oMtresc 3_25_02v2w_esc 2 3 2" xfId="5310"/>
    <cellStyle name="_____________EWC 43.5MW8oMtresc 3_25_02v2w_esc 2 4" xfId="5311"/>
    <cellStyle name="_____________EWC 43.5MW8oMtresc 3_25_02v2w_esc 2 4 2" xfId="5312"/>
    <cellStyle name="_____________EWC 43.5MW8oMtresc 3_25_02v2w_esc 2 5" xfId="5313"/>
    <cellStyle name="_____________EWC 43.5MW8oMtresc 3_25_02v2w_esc 2 5 2" xfId="5314"/>
    <cellStyle name="_____________EWC 43.5MW8oMtresc 3_25_02v2w_esc 2 6" xfId="5315"/>
    <cellStyle name="_____________EWC 43.5MW8oMtresc 3_25_02v2w_esc 3" xfId="5316"/>
    <cellStyle name="_____________EWC 43.5MW8oMtresc 3_25_02v2w_esc 3 2" xfId="5317"/>
    <cellStyle name="_____________EWC 43.5MW8oMtresc 3_25_02v2w_esc 3 2 2" xfId="5318"/>
    <cellStyle name="_____________EWC 43.5MW8oMtresc 3_25_02v2w_esc 3 3" xfId="5319"/>
    <cellStyle name="_____________EWC 43.5MW8oMtresc 3_25_02v2w_esc 3 3 2" xfId="5320"/>
    <cellStyle name="_____________EWC 43.5MW8oMtresc 3_25_02v2w_esc 3 4" xfId="5321"/>
    <cellStyle name="_____________EWC 43.5MW8oMtresc 3_25_02v2w_esc 3 4 2" xfId="5322"/>
    <cellStyle name="_____________EWC 43.5MW8oMtresc 3_25_02v2w_esc 3 5" xfId="5323"/>
    <cellStyle name="_____________EWC 43.5MW8oMtresc 3_25_02v2w_esc 3 5 2" xfId="5324"/>
    <cellStyle name="_____________EWC 43.5MW8oMtresc 3_25_02v2w_esc 3 6" xfId="5325"/>
    <cellStyle name="_____________EWC 43.5MW8oMtresc 3_25_02v2w_esc 4" xfId="5326"/>
    <cellStyle name="_____________EWC 43.5MW8oMtresc 3_25_02v2w_esc_1" xfId="5327"/>
    <cellStyle name="_____________EWC 43.5MW8oMtresc 3_25_02v2w_esc_1 2" xfId="5328"/>
    <cellStyle name="_____________EWC 43.5MW8oMtresc 3_25_02v2w_esc_1 2 2" xfId="5329"/>
    <cellStyle name="_____________EWC 43.5MW8oMtresc 3_25_02v2w_esc_1 2 2 2" xfId="5330"/>
    <cellStyle name="_____________EWC 43.5MW8oMtresc 3_25_02v2w_esc_1 2 3" xfId="5331"/>
    <cellStyle name="_____________EWC 43.5MW8oMtresc 3_25_02v2w_esc_1 2 3 2" xfId="5332"/>
    <cellStyle name="_____________EWC 43.5MW8oMtresc 3_25_02v2w_esc_1 2 4" xfId="5333"/>
    <cellStyle name="_____________EWC 43.5MW8oMtresc 3_25_02v2w_esc_1 2 4 2" xfId="5334"/>
    <cellStyle name="_____________EWC 43.5MW8oMtresc 3_25_02v2w_esc_1 2 5" xfId="5335"/>
    <cellStyle name="_____________EWC 43.5MW8oMtresc 3_25_02v2w_esc_1 2 5 2" xfId="5336"/>
    <cellStyle name="_____________EWC 43.5MW8oMtresc 3_25_02v2w_esc_1 2 6" xfId="5337"/>
    <cellStyle name="_____________EWC 43.5MW8oMtresc 3_25_02v2w_esc_1 3" xfId="5338"/>
    <cellStyle name="_____________EWC 43.5MW8oMtresc 3_25_02v2w_esc_1 3 2" xfId="5339"/>
    <cellStyle name="_____________EWC 43.5MW8oMtresc 3_25_02v2w_esc_1 3 2 2" xfId="5340"/>
    <cellStyle name="_____________EWC 43.5MW8oMtresc 3_25_02v2w_esc_1 3 3" xfId="5341"/>
    <cellStyle name="_____________EWC 43.5MW8oMtresc 3_25_02v2w_esc_1 3 3 2" xfId="5342"/>
    <cellStyle name="_____________EWC 43.5MW8oMtresc 3_25_02v2w_esc_1 3 4" xfId="5343"/>
    <cellStyle name="_____________EWC 43.5MW8oMtresc 3_25_02v2w_esc_1 3 4 2" xfId="5344"/>
    <cellStyle name="_____________EWC 43.5MW8oMtresc 3_25_02v2w_esc_1 3 5" xfId="5345"/>
    <cellStyle name="_____________EWC 43.5MW8oMtresc 3_25_02v2w_esc_1 3 5 2" xfId="5346"/>
    <cellStyle name="_____________EWC 43.5MW8oMtresc 3_25_02v2w_esc_1 3 6" xfId="5347"/>
    <cellStyle name="_____________EWC 43.5MW8oMtresc 3_25_02v2w_esc_1 4" xfId="5348"/>
    <cellStyle name="_____________EWC 43.5MW8oMtresc 3_25_02v2w_esc_1_CHECK - White Creek Final Closing Model_2007 11 16 vequity method FINAL" xfId="5349"/>
    <cellStyle name="_____________EWC 43.5MW8oMtresc 3_25_02v2w_esc_1_CHECK - White Creek Final Closing Model_2007 11 16 vequity method FINAL 2" xfId="5350"/>
    <cellStyle name="_____________EWC 43.5MW8oMtresc 3_25_02v2w_esc_1_CHECK - White Creek Final Closing Model_2007 11 16 vequity method FINAL 2 2" xfId="5351"/>
    <cellStyle name="_____________EWC 43.5MW8oMtresc 3_25_02v2w_esc_1_CHECK - White Creek Final Closing Model_2007 11 16 vequity method FINAL 3" xfId="5352"/>
    <cellStyle name="_____________EWC 43.5MW8oMtresc 3_25_02v2w_esc_1_Horizon round 1 model vFINAL" xfId="5353"/>
    <cellStyle name="_____________EWC 43.5MW8oMtresc 3_25_02v2w_esc_1_Horizon round 1 model vFINAL 2" xfId="5354"/>
    <cellStyle name="_____________EWC 43.5MW8oMtresc 3_25_02v2w_esc_1_Horizon round 1 model vFINAL 2 2" xfId="5355"/>
    <cellStyle name="_____________EWC 43.5MW8oMtresc 3_25_02v2w_esc_1_Horizon round 1 model vFINAL 3" xfId="5356"/>
    <cellStyle name="_____________EWC 43.5MW8oMtresc 3_25_02v2w_esc_1_Horizon round 1 model vFINAL 3 2" xfId="5357"/>
    <cellStyle name="_____________EWC 43.5MW8oMtresc 3_25_02v2w_esc_1_Horizon round 1 model vFINAL 4" xfId="5358"/>
    <cellStyle name="_____________EWC 43.5MW8oMtresc 3_25_02v2w_esc_1_Horizon round 1 model vFINAL_1" xfId="5359"/>
    <cellStyle name="_____________EWC 43.5MW8oMtresc 3_25_02v2w_esc_1_Horizon round 1 model vFINAL_1 2" xfId="5360"/>
    <cellStyle name="_____________EWC 43.5MW8oMtresc 3_25_02v2w_esc_1_Horizon round 1 model vFINAL_1 2 2" xfId="5361"/>
    <cellStyle name="_____________EWC 43.5MW8oMtresc 3_25_02v2w_esc_1_Horizon round 1 model vFINAL_1 3" xfId="5362"/>
    <cellStyle name="_____________EWC 43.5MW8oMtresc 3_25_02v2w_esc_1_Horizon round 1 model vFINAL_1 3 2" xfId="5363"/>
    <cellStyle name="_____________EWC 43.5MW8oMtresc 3_25_02v2w_esc_1_Horizon round 1 model vFINAL_1 4" xfId="5364"/>
    <cellStyle name="_____________EWC 43.5MW8oMtresc 3_25_02v2w_esc_1_Horizon round 1 model vFINAL_1_Project Farwest III Model 03-20-07 v135" xfId="5365"/>
    <cellStyle name="_____________EWC 43.5MW8oMtresc 3_25_02v2w_esc_1_Horizon round 1 model vFINAL_1_Project Farwest III Model 03-20-07 v135 2" xfId="5366"/>
    <cellStyle name="_____________EWC 43.5MW8oMtresc 3_25_02v2w_esc_1_Horizon round 1 model vFINAL_1_Project Farwest III Model 03-20-07 v135 2 2" xfId="5367"/>
    <cellStyle name="_____________EWC 43.5MW8oMtresc 3_25_02v2w_esc_1_Horizon round 1 model vFINAL_1_Project Farwest III Model 03-20-07 v135 3" xfId="5368"/>
    <cellStyle name="_____________EWC 43.5MW8oMtresc 3_25_02v2w_esc_1_Horizon round 1 model vFINAL_1_Project Farwest III Model 03-20-07 v135 3 2" xfId="5369"/>
    <cellStyle name="_____________EWC 43.5MW8oMtresc 3_25_02v2w_esc_1_Horizon round 1 model vFINAL_1_Project Farwest III Model 03-20-07 v135 4" xfId="5370"/>
    <cellStyle name="_____________EWC 43.5MW8oMtresc 3_25_02v2w_esc_1_Horizon round 1 model vFINAL_1_Project Farwest III Model 03-20-07 v135_UPC G&amp;A (5-3-07)" xfId="5371"/>
    <cellStyle name="_____________EWC 43.5MW8oMtresc 3_25_02v2w_esc_1_Horizon round 1 model vFINAL_1_Project Farwest III Model 03-20-07 v135_UPC G&amp;A (5-3-07) 2" xfId="5372"/>
    <cellStyle name="_____________EWC 43.5MW8oMtresc 3_25_02v2w_esc_1_Horizon round 1 model vFINAL_1_Project Farwest III Model 03-20-07 v135_UPC G&amp;A (5-3-07) 2 2" xfId="5373"/>
    <cellStyle name="_____________EWC 43.5MW8oMtresc 3_25_02v2w_esc_1_Horizon round 1 model vFINAL_1_Project Farwest III Model 03-20-07 v135_UPC G&amp;A (5-3-07) 3" xfId="5374"/>
    <cellStyle name="_____________EWC 43.5MW8oMtresc 3_25_02v2w_esc_1_Horizon round 1 model vFINAL_1_Project Farwest III Model 03-20-07 v135_UPC G&amp;A (5-3-07) 3 2" xfId="5375"/>
    <cellStyle name="_____________EWC 43.5MW8oMtresc 3_25_02v2w_esc_1_Horizon round 1 model vFINAL_1_Project Farwest III Model 03-20-07 v135_UPC G&amp;A (5-3-07) 4" xfId="5376"/>
    <cellStyle name="_____________EWC 43.5MW8oMtresc 3_25_02v2w_esc_1_Horizon round 1 model vFINAL_1_Project Makani Model 04-11-07 v6" xfId="5377"/>
    <cellStyle name="_____________EWC 43.5MW8oMtresc 3_25_02v2w_esc_1_Horizon round 1 model vFINAL_1_Project Makani Model 04-11-07 v6 2" xfId="5378"/>
    <cellStyle name="_____________EWC 43.5MW8oMtresc 3_25_02v2w_esc_1_Horizon round 1 model vFINAL_1_Project Makani Model 04-11-07 v6 2 2" xfId="5379"/>
    <cellStyle name="_____________EWC 43.5MW8oMtresc 3_25_02v2w_esc_1_Horizon round 1 model vFINAL_1_Project Makani Model 04-11-07 v6 3" xfId="5380"/>
    <cellStyle name="_____________EWC 43.5MW8oMtresc 3_25_02v2w_esc_1_Horizon round 1 model vFINAL_1_Project Makani Model 04-11-07 v6 3 2" xfId="5381"/>
    <cellStyle name="_____________EWC 43.5MW8oMtresc 3_25_02v2w_esc_1_Horizon round 1 model vFINAL_1_Project Makani Model 04-11-07 v6 4" xfId="5382"/>
    <cellStyle name="_____________EWC 43.5MW8oMtresc 3_25_02v2w_esc_1_Horizon round 1 model vFINAL_1_Project Makani Model 04-11-07 v6_UPC G&amp;A (5-3-07)" xfId="5383"/>
    <cellStyle name="_____________EWC 43.5MW8oMtresc 3_25_02v2w_esc_1_Horizon round 1 model vFINAL_1_Project Makani Model 04-11-07 v6_UPC G&amp;A (5-3-07) 2" xfId="5384"/>
    <cellStyle name="_____________EWC 43.5MW8oMtresc 3_25_02v2w_esc_1_Horizon round 1 model vFINAL_1_Project Makani Model 04-11-07 v6_UPC G&amp;A (5-3-07) 2 2" xfId="5385"/>
    <cellStyle name="_____________EWC 43.5MW8oMtresc 3_25_02v2w_esc_1_Horizon round 1 model vFINAL_1_Project Makani Model 04-11-07 v6_UPC G&amp;A (5-3-07) 3" xfId="5386"/>
    <cellStyle name="_____________EWC 43.5MW8oMtresc 3_25_02v2w_esc_1_Horizon round 1 model vFINAL_1_Project Makani Model 04-11-07 v6_UPC G&amp;A (5-3-07) 3 2" xfId="5387"/>
    <cellStyle name="_____________EWC 43.5MW8oMtresc 3_25_02v2w_esc_1_Horizon round 1 model vFINAL_1_Project Makani Model 04-11-07 v6_UPC G&amp;A (5-3-07) 4" xfId="5388"/>
    <cellStyle name="_____________EWC 43.5MW8oMtresc 3_25_02v2w_esc_1_Pre-Tax GAAP" xfId="5389"/>
    <cellStyle name="_____________EWC 43.5MW8oMtresc 3_25_02v2w_esc_1_Pre-Tax GAAP 2" xfId="5390"/>
    <cellStyle name="_____________EWC 43.5MW8oMtresc 3_25_02v2w_esc_1_Pre-Tax GAAP 2 2" xfId="5391"/>
    <cellStyle name="_____________EWC 43.5MW8oMtresc 3_25_02v2w_esc_1_Pre-Tax GAAP 3" xfId="5392"/>
    <cellStyle name="_____________EWC 43.5MW8oMtresc 3_25_02v2w_esc_1_WPP - Ormat 6-5-2007  v19i with internal accounting v3 eq method FINAL" xfId="5393"/>
    <cellStyle name="_____________EWC 43.5MW8oMtresc 3_25_02v2w_esc_1_WPP - Ormat 6-5-2007  v19i with internal accounting v3 eq method FINAL 2" xfId="5394"/>
    <cellStyle name="_____________EWC 43.5MW8oMtresc 3_25_02v2w_esc_1_WPP - Ormat 6-5-2007  v19i with internal accounting v3 eq method FINAL 2 2" xfId="5395"/>
    <cellStyle name="_____________EWC 43.5MW8oMtresc 3_25_02v2w_esc_1_WPP - Ormat 6-5-2007  v19i with internal accounting v3 eq method FINAL 3" xfId="5396"/>
    <cellStyle name="_____________EWC 43.5MW8oMtresc 3_25_02v2w_esc_CHECK - White Creek Final Closing Model_2007 11 16 vequity method FINAL" xfId="5397"/>
    <cellStyle name="_____________EWC 43.5MW8oMtresc 3_25_02v2w_esc_CHECK - White Creek Final Closing Model_2007 11 16 vequity method FINAL 2" xfId="5398"/>
    <cellStyle name="_____________EWC 43.5MW8oMtresc 3_25_02v2w_esc_CHECK - White Creek Final Closing Model_2007 11 16 vequity method FINAL 2 2" xfId="5399"/>
    <cellStyle name="_____________EWC 43.5MW8oMtresc 3_25_02v2w_esc_CHECK - White Creek Final Closing Model_2007 11 16 vequity method FINAL 3" xfId="5400"/>
    <cellStyle name="_____________EWC 43.5MW8oMtresc 3_25_02v2w_esc_Horizon round 1 model vFINAL" xfId="5401"/>
    <cellStyle name="_____________EWC 43.5MW8oMtresc 3_25_02v2w_esc_Horizon round 1 model vFINAL 2" xfId="5402"/>
    <cellStyle name="_____________EWC 43.5MW8oMtresc 3_25_02v2w_esc_Horizon round 1 model vFINAL 2 2" xfId="5403"/>
    <cellStyle name="_____________EWC 43.5MW8oMtresc 3_25_02v2w_esc_Horizon round 1 model vFINAL 3" xfId="5404"/>
    <cellStyle name="_____________EWC 43.5MW8oMtresc 3_25_02v2w_esc_Horizon round 1 model vFINAL 3 2" xfId="5405"/>
    <cellStyle name="_____________EWC 43.5MW8oMtresc 3_25_02v2w_esc_Horizon round 1 model vFINAL 4" xfId="5406"/>
    <cellStyle name="_____________EWC 43.5MW8oMtresc 3_25_02v2w_esc_Horizon round 1 model vFINAL_1" xfId="5407"/>
    <cellStyle name="_____________EWC 43.5MW8oMtresc 3_25_02v2w_esc_Horizon round 1 model vFINAL_1 2" xfId="5408"/>
    <cellStyle name="_____________EWC 43.5MW8oMtresc 3_25_02v2w_esc_Horizon round 1 model vFINAL_1 2 2" xfId="5409"/>
    <cellStyle name="_____________EWC 43.5MW8oMtresc 3_25_02v2w_esc_Horizon round 1 model vFINAL_1 3" xfId="5410"/>
    <cellStyle name="_____________EWC 43.5MW8oMtresc 3_25_02v2w_esc_Horizon round 1 model vFINAL_1 3 2" xfId="5411"/>
    <cellStyle name="_____________EWC 43.5MW8oMtresc 3_25_02v2w_esc_Horizon round 1 model vFINAL_1 4" xfId="5412"/>
    <cellStyle name="_____________EWC 43.5MW8oMtresc 3_25_02v2w_esc_Horizon round 1 model vFINAL_1_Project Farwest III Model 03-20-07 v135" xfId="5413"/>
    <cellStyle name="_____________EWC 43.5MW8oMtresc 3_25_02v2w_esc_Horizon round 1 model vFINAL_1_Project Farwest III Model 03-20-07 v135 2" xfId="5414"/>
    <cellStyle name="_____________EWC 43.5MW8oMtresc 3_25_02v2w_esc_Horizon round 1 model vFINAL_1_Project Farwest III Model 03-20-07 v135 2 2" xfId="5415"/>
    <cellStyle name="_____________EWC 43.5MW8oMtresc 3_25_02v2w_esc_Horizon round 1 model vFINAL_1_Project Farwest III Model 03-20-07 v135 3" xfId="5416"/>
    <cellStyle name="_____________EWC 43.5MW8oMtresc 3_25_02v2w_esc_Horizon round 1 model vFINAL_1_Project Farwest III Model 03-20-07 v135 3 2" xfId="5417"/>
    <cellStyle name="_____________EWC 43.5MW8oMtresc 3_25_02v2w_esc_Horizon round 1 model vFINAL_1_Project Farwest III Model 03-20-07 v135 4" xfId="5418"/>
    <cellStyle name="_____________EWC 43.5MW8oMtresc 3_25_02v2w_esc_Horizon round 1 model vFINAL_1_Project Farwest III Model 03-20-07 v135_UPC G&amp;A (5-3-07)" xfId="5419"/>
    <cellStyle name="_____________EWC 43.5MW8oMtresc 3_25_02v2w_esc_Horizon round 1 model vFINAL_1_Project Farwest III Model 03-20-07 v135_UPC G&amp;A (5-3-07) 2" xfId="5420"/>
    <cellStyle name="_____________EWC 43.5MW8oMtresc 3_25_02v2w_esc_Horizon round 1 model vFINAL_1_Project Farwest III Model 03-20-07 v135_UPC G&amp;A (5-3-07) 2 2" xfId="5421"/>
    <cellStyle name="_____________EWC 43.5MW8oMtresc 3_25_02v2w_esc_Horizon round 1 model vFINAL_1_Project Farwest III Model 03-20-07 v135_UPC G&amp;A (5-3-07) 3" xfId="5422"/>
    <cellStyle name="_____________EWC 43.5MW8oMtresc 3_25_02v2w_esc_Horizon round 1 model vFINAL_1_Project Farwest III Model 03-20-07 v135_UPC G&amp;A (5-3-07) 3 2" xfId="5423"/>
    <cellStyle name="_____________EWC 43.5MW8oMtresc 3_25_02v2w_esc_Horizon round 1 model vFINAL_1_Project Farwest III Model 03-20-07 v135_UPC G&amp;A (5-3-07) 4" xfId="5424"/>
    <cellStyle name="_____________EWC 43.5MW8oMtresc 3_25_02v2w_esc_Horizon round 1 model vFINAL_1_Project Makani Model 04-11-07 v6" xfId="5425"/>
    <cellStyle name="_____________EWC 43.5MW8oMtresc 3_25_02v2w_esc_Horizon round 1 model vFINAL_1_Project Makani Model 04-11-07 v6 2" xfId="5426"/>
    <cellStyle name="_____________EWC 43.5MW8oMtresc 3_25_02v2w_esc_Horizon round 1 model vFINAL_1_Project Makani Model 04-11-07 v6 2 2" xfId="5427"/>
    <cellStyle name="_____________EWC 43.5MW8oMtresc 3_25_02v2w_esc_Horizon round 1 model vFINAL_1_Project Makani Model 04-11-07 v6 3" xfId="5428"/>
    <cellStyle name="_____________EWC 43.5MW8oMtresc 3_25_02v2w_esc_Horizon round 1 model vFINAL_1_Project Makani Model 04-11-07 v6 3 2" xfId="5429"/>
    <cellStyle name="_____________EWC 43.5MW8oMtresc 3_25_02v2w_esc_Horizon round 1 model vFINAL_1_Project Makani Model 04-11-07 v6 4" xfId="5430"/>
    <cellStyle name="_____________EWC 43.5MW8oMtresc 3_25_02v2w_esc_Horizon round 1 model vFINAL_1_Project Makani Model 04-11-07 v6_UPC G&amp;A (5-3-07)" xfId="5431"/>
    <cellStyle name="_____________EWC 43.5MW8oMtresc 3_25_02v2w_esc_Horizon round 1 model vFINAL_1_Project Makani Model 04-11-07 v6_UPC G&amp;A (5-3-07) 2" xfId="5432"/>
    <cellStyle name="_____________EWC 43.5MW8oMtresc 3_25_02v2w_esc_Horizon round 1 model vFINAL_1_Project Makani Model 04-11-07 v6_UPC G&amp;A (5-3-07) 2 2" xfId="5433"/>
    <cellStyle name="_____________EWC 43.5MW8oMtresc 3_25_02v2w_esc_Horizon round 1 model vFINAL_1_Project Makani Model 04-11-07 v6_UPC G&amp;A (5-3-07) 3" xfId="5434"/>
    <cellStyle name="_____________EWC 43.5MW8oMtresc 3_25_02v2w_esc_Horizon round 1 model vFINAL_1_Project Makani Model 04-11-07 v6_UPC G&amp;A (5-3-07) 3 2" xfId="5435"/>
    <cellStyle name="_____________EWC 43.5MW8oMtresc 3_25_02v2w_esc_Horizon round 1 model vFINAL_1_Project Makani Model 04-11-07 v6_UPC G&amp;A (5-3-07) 4" xfId="5436"/>
    <cellStyle name="_____________EWC 43.5MW8oMtresc 3_25_02v2w_esc_Pre-Tax GAAP" xfId="5437"/>
    <cellStyle name="_____________EWC 43.5MW8oMtresc 3_25_02v2w_esc_Pre-Tax GAAP 2" xfId="5438"/>
    <cellStyle name="_____________EWC 43.5MW8oMtresc 3_25_02v2w_esc_Pre-Tax GAAP 2 2" xfId="5439"/>
    <cellStyle name="_____________EWC 43.5MW8oMtresc 3_25_02v2w_esc_Pre-Tax GAAP 3" xfId="5440"/>
    <cellStyle name="_____________EWC 43.5MW8oMtresc 3_25_02v2w_esc_WPP - Ormat 6-5-2007  v19i with internal accounting v3 eq method FINAL" xfId="5441"/>
    <cellStyle name="_____________EWC 43.5MW8oMtresc 3_25_02v2w_esc_WPP - Ormat 6-5-2007  v19i with internal accounting v3 eq method FINAL 2" xfId="5442"/>
    <cellStyle name="_____________EWC 43.5MW8oMtresc 3_25_02v2w_esc_WPP - Ormat 6-5-2007  v19i with internal accounting v3 eq method FINAL 2 2" xfId="5443"/>
    <cellStyle name="_____________EWC 43.5MW8oMtresc 3_25_02v2w_esc_WPP - Ormat 6-5-2007  v19i with internal accounting v3 eq method FINAL 3" xfId="5444"/>
    <cellStyle name="_____________Horizon round 1 model vFINAL" xfId="5445"/>
    <cellStyle name="_____________Horizon round 1 model vFINAL 2" xfId="5446"/>
    <cellStyle name="_____________Horizon round 1 model vFINAL 2 2" xfId="5447"/>
    <cellStyle name="_____________Horizon round 1 model vFINAL 3" xfId="5448"/>
    <cellStyle name="_____________Horizon round 1 model vFINAL 3 2" xfId="5449"/>
    <cellStyle name="_____________Horizon round 1 model vFINAL 4" xfId="5450"/>
    <cellStyle name="_____________Horizon round 1 model vFINAL_1" xfId="5451"/>
    <cellStyle name="_____________Horizon round 1 model vFINAL_1 2" xfId="5452"/>
    <cellStyle name="_____________Horizon round 1 model vFINAL_1 2 2" xfId="5453"/>
    <cellStyle name="_____________Horizon round 1 model vFINAL_1 3" xfId="5454"/>
    <cellStyle name="_____________Horizon round 1 model vFINAL_1 3 2" xfId="5455"/>
    <cellStyle name="_____________Horizon round 1 model vFINAL_1 4" xfId="5456"/>
    <cellStyle name="_____________Horizon round 1 model vFINAL_1_Project Farwest III Model 03-20-07 v135" xfId="5457"/>
    <cellStyle name="_____________Horizon round 1 model vFINAL_1_Project Farwest III Model 03-20-07 v135 2" xfId="5458"/>
    <cellStyle name="_____________Horizon round 1 model vFINAL_1_Project Farwest III Model 03-20-07 v135 2 2" xfId="5459"/>
    <cellStyle name="_____________Horizon round 1 model vFINAL_1_Project Farwest III Model 03-20-07 v135 3" xfId="5460"/>
    <cellStyle name="_____________Horizon round 1 model vFINAL_1_Project Farwest III Model 03-20-07 v135 3 2" xfId="5461"/>
    <cellStyle name="_____________Horizon round 1 model vFINAL_1_Project Farwest III Model 03-20-07 v135 4" xfId="5462"/>
    <cellStyle name="_____________Horizon round 1 model vFINAL_1_Project Farwest III Model 03-20-07 v135_UPC G&amp;A (5-3-07)" xfId="5463"/>
    <cellStyle name="_____________Horizon round 1 model vFINAL_1_Project Farwest III Model 03-20-07 v135_UPC G&amp;A (5-3-07) 2" xfId="5464"/>
    <cellStyle name="_____________Horizon round 1 model vFINAL_1_Project Farwest III Model 03-20-07 v135_UPC G&amp;A (5-3-07) 2 2" xfId="5465"/>
    <cellStyle name="_____________Horizon round 1 model vFINAL_1_Project Farwest III Model 03-20-07 v135_UPC G&amp;A (5-3-07) 3" xfId="5466"/>
    <cellStyle name="_____________Horizon round 1 model vFINAL_1_Project Farwest III Model 03-20-07 v135_UPC G&amp;A (5-3-07) 3 2" xfId="5467"/>
    <cellStyle name="_____________Horizon round 1 model vFINAL_1_Project Farwest III Model 03-20-07 v135_UPC G&amp;A (5-3-07) 4" xfId="5468"/>
    <cellStyle name="_____________Horizon round 1 model vFINAL_1_Project Makani Model 04-11-07 v6" xfId="5469"/>
    <cellStyle name="_____________Horizon round 1 model vFINAL_1_Project Makani Model 04-11-07 v6 2" xfId="5470"/>
    <cellStyle name="_____________Horizon round 1 model vFINAL_1_Project Makani Model 04-11-07 v6 2 2" xfId="5471"/>
    <cellStyle name="_____________Horizon round 1 model vFINAL_1_Project Makani Model 04-11-07 v6 3" xfId="5472"/>
    <cellStyle name="_____________Horizon round 1 model vFINAL_1_Project Makani Model 04-11-07 v6 3 2" xfId="5473"/>
    <cellStyle name="_____________Horizon round 1 model vFINAL_1_Project Makani Model 04-11-07 v6 4" xfId="5474"/>
    <cellStyle name="_____________Horizon round 1 model vFINAL_1_Project Makani Model 04-11-07 v6_UPC G&amp;A (5-3-07)" xfId="5475"/>
    <cellStyle name="_____________Horizon round 1 model vFINAL_1_Project Makani Model 04-11-07 v6_UPC G&amp;A (5-3-07) 2" xfId="5476"/>
    <cellStyle name="_____________Horizon round 1 model vFINAL_1_Project Makani Model 04-11-07 v6_UPC G&amp;A (5-3-07) 2 2" xfId="5477"/>
    <cellStyle name="_____________Horizon round 1 model vFINAL_1_Project Makani Model 04-11-07 v6_UPC G&amp;A (5-3-07) 3" xfId="5478"/>
    <cellStyle name="_____________Horizon round 1 model vFINAL_1_Project Makani Model 04-11-07 v6_UPC G&amp;A (5-3-07) 3 2" xfId="5479"/>
    <cellStyle name="_____________Horizon round 1 model vFINAL_1_Project Makani Model 04-11-07 v6_UPC G&amp;A (5-3-07) 4" xfId="5480"/>
    <cellStyle name="_____________Pre-Tax GAAP" xfId="5481"/>
    <cellStyle name="_____________Pre-Tax GAAP 2" xfId="5482"/>
    <cellStyle name="_____________Pre-Tax GAAP 2 2" xfId="5483"/>
    <cellStyle name="_____________Pre-Tax GAAP 3" xfId="5484"/>
    <cellStyle name="_____________Wind farm - operation CF" xfId="5485"/>
    <cellStyle name="_____________Wind farm - operation CF_071212 Unlevered McCormick Model - 2003 version" xfId="5486"/>
    <cellStyle name="_____________Wind farm - operation CF_1" xfId="5487"/>
    <cellStyle name="_____________Wind farm - operation CF_1 2" xfId="5488"/>
    <cellStyle name="_____________Wind farm - operation CF_1 2 2" xfId="5489"/>
    <cellStyle name="_____________Wind farm - operation CF_1 2 2 2" xfId="5490"/>
    <cellStyle name="_____________Wind farm - operation CF_1 2 3" xfId="5491"/>
    <cellStyle name="_____________Wind farm - operation CF_1 2 3 2" xfId="5492"/>
    <cellStyle name="_____________Wind farm - operation CF_1 2 4" xfId="5493"/>
    <cellStyle name="_____________Wind farm - operation CF_1 2 4 2" xfId="5494"/>
    <cellStyle name="_____________Wind farm - operation CF_1 2 5" xfId="5495"/>
    <cellStyle name="_____________Wind farm - operation CF_1 2 5 2" xfId="5496"/>
    <cellStyle name="_____________Wind farm - operation CF_1 2 6" xfId="5497"/>
    <cellStyle name="_____________Wind farm - operation CF_1 3" xfId="5498"/>
    <cellStyle name="_____________Wind farm - operation CF_1 3 2" xfId="5499"/>
    <cellStyle name="_____________Wind farm - operation CF_1 3 2 2" xfId="5500"/>
    <cellStyle name="_____________Wind farm - operation CF_1 3 3" xfId="5501"/>
    <cellStyle name="_____________Wind farm - operation CF_1 3 3 2" xfId="5502"/>
    <cellStyle name="_____________Wind farm - operation CF_1 3 4" xfId="5503"/>
    <cellStyle name="_____________Wind farm - operation CF_1 3 4 2" xfId="5504"/>
    <cellStyle name="_____________Wind farm - operation CF_1 3 5" xfId="5505"/>
    <cellStyle name="_____________Wind farm - operation CF_1 3 5 2" xfId="5506"/>
    <cellStyle name="_____________Wind farm - operation CF_1 3 6" xfId="5507"/>
    <cellStyle name="_____________Wind farm - operation CF_1 4" xfId="5508"/>
    <cellStyle name="_____________Wind farm - operation CF_1_CHECK - White Creek Final Closing Model_2007 11 16 vequity method FINAL" xfId="5509"/>
    <cellStyle name="_____________Wind farm - operation CF_1_CHECK - White Creek Final Closing Model_2007 11 16 vequity method FINAL 2" xfId="5510"/>
    <cellStyle name="_____________Wind farm - operation CF_1_CHECK - White Creek Final Closing Model_2007 11 16 vequity method FINAL 2 2" xfId="5511"/>
    <cellStyle name="_____________Wind farm - operation CF_1_CHECK - White Creek Final Closing Model_2007 11 16 vequity method FINAL 3" xfId="5512"/>
    <cellStyle name="_____________Wind farm - operation CF_1_Horizon round 1 model vFINAL" xfId="5513"/>
    <cellStyle name="_____________Wind farm - operation CF_1_Horizon round 1 model vFINAL 2" xfId="5514"/>
    <cellStyle name="_____________Wind farm - operation CF_1_Horizon round 1 model vFINAL 2 2" xfId="5515"/>
    <cellStyle name="_____________Wind farm - operation CF_1_Horizon round 1 model vFINAL 3" xfId="5516"/>
    <cellStyle name="_____________Wind farm - operation CF_1_Horizon round 1 model vFINAL 3 2" xfId="5517"/>
    <cellStyle name="_____________Wind farm - operation CF_1_Horizon round 1 model vFINAL 4" xfId="5518"/>
    <cellStyle name="_____________Wind farm - operation CF_1_Horizon round 1 model vFINAL_1" xfId="5519"/>
    <cellStyle name="_____________Wind farm - operation CF_1_Horizon round 1 model vFINAL_1 2" xfId="5520"/>
    <cellStyle name="_____________Wind farm - operation CF_1_Horizon round 1 model vFINAL_1 2 2" xfId="5521"/>
    <cellStyle name="_____________Wind farm - operation CF_1_Horizon round 1 model vFINAL_1 3" xfId="5522"/>
    <cellStyle name="_____________Wind farm - operation CF_1_Horizon round 1 model vFINAL_1 3 2" xfId="5523"/>
    <cellStyle name="_____________Wind farm - operation CF_1_Horizon round 1 model vFINAL_1 4" xfId="5524"/>
    <cellStyle name="_____________Wind farm - operation CF_1_Horizon round 1 model vFINAL_1_Project Farwest III Model 03-20-07 v135" xfId="5525"/>
    <cellStyle name="_____________Wind farm - operation CF_1_Horizon round 1 model vFINAL_1_Project Farwest III Model 03-20-07 v135 2" xfId="5526"/>
    <cellStyle name="_____________Wind farm - operation CF_1_Horizon round 1 model vFINAL_1_Project Farwest III Model 03-20-07 v135 2 2" xfId="5527"/>
    <cellStyle name="_____________Wind farm - operation CF_1_Horizon round 1 model vFINAL_1_Project Farwest III Model 03-20-07 v135 3" xfId="5528"/>
    <cellStyle name="_____________Wind farm - operation CF_1_Horizon round 1 model vFINAL_1_Project Farwest III Model 03-20-07 v135 3 2" xfId="5529"/>
    <cellStyle name="_____________Wind farm - operation CF_1_Horizon round 1 model vFINAL_1_Project Farwest III Model 03-20-07 v135 4" xfId="5530"/>
    <cellStyle name="_____________Wind farm - operation CF_1_Horizon round 1 model vFINAL_1_Project Farwest III Model 03-20-07 v135_UPC G&amp;A (5-3-07)" xfId="5531"/>
    <cellStyle name="_____________Wind farm - operation CF_1_Horizon round 1 model vFINAL_1_Project Farwest III Model 03-20-07 v135_UPC G&amp;A (5-3-07) 2" xfId="5532"/>
    <cellStyle name="_____________Wind farm - operation CF_1_Horizon round 1 model vFINAL_1_Project Farwest III Model 03-20-07 v135_UPC G&amp;A (5-3-07) 2 2" xfId="5533"/>
    <cellStyle name="_____________Wind farm - operation CF_1_Horizon round 1 model vFINAL_1_Project Farwest III Model 03-20-07 v135_UPC G&amp;A (5-3-07) 3" xfId="5534"/>
    <cellStyle name="_____________Wind farm - operation CF_1_Horizon round 1 model vFINAL_1_Project Farwest III Model 03-20-07 v135_UPC G&amp;A (5-3-07) 3 2" xfId="5535"/>
    <cellStyle name="_____________Wind farm - operation CF_1_Horizon round 1 model vFINAL_1_Project Farwest III Model 03-20-07 v135_UPC G&amp;A (5-3-07) 4" xfId="5536"/>
    <cellStyle name="_____________Wind farm - operation CF_1_Horizon round 1 model vFINAL_1_Project Makani Model 04-11-07 v6" xfId="5537"/>
    <cellStyle name="_____________Wind farm - operation CF_1_Horizon round 1 model vFINAL_1_Project Makani Model 04-11-07 v6 2" xfId="5538"/>
    <cellStyle name="_____________Wind farm - operation CF_1_Horizon round 1 model vFINAL_1_Project Makani Model 04-11-07 v6 2 2" xfId="5539"/>
    <cellStyle name="_____________Wind farm - operation CF_1_Horizon round 1 model vFINAL_1_Project Makani Model 04-11-07 v6 3" xfId="5540"/>
    <cellStyle name="_____________Wind farm - operation CF_1_Horizon round 1 model vFINAL_1_Project Makani Model 04-11-07 v6 3 2" xfId="5541"/>
    <cellStyle name="_____________Wind farm - operation CF_1_Horizon round 1 model vFINAL_1_Project Makani Model 04-11-07 v6 4" xfId="5542"/>
    <cellStyle name="_____________Wind farm - operation CF_1_Horizon round 1 model vFINAL_1_Project Makani Model 04-11-07 v6_UPC G&amp;A (5-3-07)" xfId="5543"/>
    <cellStyle name="_____________Wind farm - operation CF_1_Horizon round 1 model vFINAL_1_Project Makani Model 04-11-07 v6_UPC G&amp;A (5-3-07) 2" xfId="5544"/>
    <cellStyle name="_____________Wind farm - operation CF_1_Horizon round 1 model vFINAL_1_Project Makani Model 04-11-07 v6_UPC G&amp;A (5-3-07) 2 2" xfId="5545"/>
    <cellStyle name="_____________Wind farm - operation CF_1_Horizon round 1 model vFINAL_1_Project Makani Model 04-11-07 v6_UPC G&amp;A (5-3-07) 3" xfId="5546"/>
    <cellStyle name="_____________Wind farm - operation CF_1_Horizon round 1 model vFINAL_1_Project Makani Model 04-11-07 v6_UPC G&amp;A (5-3-07) 3 2" xfId="5547"/>
    <cellStyle name="_____________Wind farm - operation CF_1_Horizon round 1 model vFINAL_1_Project Makani Model 04-11-07 v6_UPC G&amp;A (5-3-07) 4" xfId="5548"/>
    <cellStyle name="_____________Wind farm - operation CF_1_Pre-Tax GAAP" xfId="5549"/>
    <cellStyle name="_____________Wind farm - operation CF_1_Pre-Tax GAAP 2" xfId="5550"/>
    <cellStyle name="_____________Wind farm - operation CF_1_Pre-Tax GAAP 2 2" xfId="5551"/>
    <cellStyle name="_____________Wind farm - operation CF_1_Pre-Tax GAAP 3" xfId="5552"/>
    <cellStyle name="_____________Wind farm - operation CF_1_WPP - Ormat 6-5-2007  v19i with internal accounting v3 eq method FINAL" xfId="5553"/>
    <cellStyle name="_____________Wind farm - operation CF_1_WPP - Ormat 6-5-2007  v19i with internal accounting v3 eq method FINAL 2" xfId="5554"/>
    <cellStyle name="_____________Wind farm - operation CF_1_WPP - Ormat 6-5-2007  v19i with internal accounting v3 eq method FINAL 2 2" xfId="5555"/>
    <cellStyle name="_____________Wind farm - operation CF_1_WPP - Ormat 6-5-2007  v19i with internal accounting v3 eq method FINAL 3" xfId="5556"/>
    <cellStyle name="_____________WPP - Ormat 6-5-2007  v19i with internal accounting v3 eq method FINAL" xfId="5557"/>
    <cellStyle name="_____________WPP - Ormat 6-5-2007  v19i with internal accounting v3 eq method FINAL 2" xfId="5558"/>
    <cellStyle name="_____________WPP - Ormat 6-5-2007  v19i with internal accounting v3 eq method FINAL 2 2" xfId="5559"/>
    <cellStyle name="_____________WPP - Ormat 6-5-2007  v19i with internal accounting v3 eq method FINAL 3" xfId="5560"/>
    <cellStyle name="___________071212 Unlevered McCormick Model - 2003 version" xfId="5561"/>
    <cellStyle name="___________ClearSky_AEP_Min_04.04.02_Bank" xfId="5562"/>
    <cellStyle name="___________Clearsky_internal_050301" xfId="5563"/>
    <cellStyle name="___________Clearsky_internal_050301_1" xfId="5564"/>
    <cellStyle name="___________Clearsky_internal_050301_1_Liberty Model 07 23 07 WITH TAXES_v3" xfId="5565"/>
    <cellStyle name="___________Clearsky_internal_070201" xfId="5566"/>
    <cellStyle name="___________Clearsky_internal_070201.xls Chart 2" xfId="5567"/>
    <cellStyle name="___________Clearsky_internal_070201_1" xfId="5568"/>
    <cellStyle name="___________Clearsky_Outside_070201.xls Chart 2" xfId="5569"/>
    <cellStyle name="___________EWC 43.5MW8oMtresc 3_25_021" xfId="5570"/>
    <cellStyle name="___________EWC 43.5MW8oMtresc 3_25_021_071212 Unlevered McCormick Model - 2003 version" xfId="5571"/>
    <cellStyle name="___________EWC 43.5MW8oMtresc 3_25_02v2" xfId="5572"/>
    <cellStyle name="___________EWC 43.5MW8oMtresc 3_25_02v2_071212 Unlevered McCormick Model - 2003 version" xfId="5573"/>
    <cellStyle name="___________EWC 43.5MW8oMtresc 3_25_02v2w_esc" xfId="5574"/>
    <cellStyle name="___________EWC 43.5MW8oMtresc 3_25_02v2w_esc_071212 Unlevered McCormick Model - 2003 version" xfId="5575"/>
    <cellStyle name="___________Wind farm - operation CF" xfId="5576"/>
    <cellStyle name="___________Wind farm - operation CF_071212 Unlevered McCormick Model - 2003 version" xfId="5577"/>
    <cellStyle name="_________071212 Unlevered McCormick Model - 2003 version" xfId="5578"/>
    <cellStyle name="_________1" xfId="5579"/>
    <cellStyle name="_________1_071212 Unlevered McCormick Model - 2003 version" xfId="5580"/>
    <cellStyle name="_________2" xfId="5581"/>
    <cellStyle name="_________2_071212 Unlevered McCormick Model - 2003 version" xfId="5582"/>
    <cellStyle name="_________ClearSky_AEP_Min_04.04.02_Bank" xfId="5583"/>
    <cellStyle name="_________ClearSky_AEP_Min_04.04.02_Bank_1" xfId="5584"/>
    <cellStyle name="_________ClearSky_AEP_Min_04.04.02_Bank_1 2" xfId="5585"/>
    <cellStyle name="_________ClearSky_AEP_Min_04.04.02_Bank_1 2 2" xfId="5586"/>
    <cellStyle name="_________ClearSky_AEP_Min_04.04.02_Bank_1 3" xfId="5587"/>
    <cellStyle name="_________ClearSky_AEP_Min_04.04.02_Bank_1 3 2" xfId="5588"/>
    <cellStyle name="_________ClearSky_AEP_Min_04.04.02_Bank_1 4" xfId="5589"/>
    <cellStyle name="_________ClearSky_AEP_Min_04.04.02_Bank_1 4 2" xfId="5590"/>
    <cellStyle name="_________ClearSky_AEP_Min_04.04.02_Bank_1 5" xfId="5591"/>
    <cellStyle name="_________ClearSky_AEP_Min_04.04.02_Bank_1 5 2" xfId="5592"/>
    <cellStyle name="_________ClearSky_AEP_Min_04.04.02_Bank_1 6" xfId="5593"/>
    <cellStyle name="_________Clearsky_internal_050301" xfId="5594"/>
    <cellStyle name="_________Clearsky_internal_050301_1" xfId="5595"/>
    <cellStyle name="_________Clearsky_internal_050301_1 2" xfId="5596"/>
    <cellStyle name="_________Clearsky_internal_050301_1 2 2" xfId="5597"/>
    <cellStyle name="_________Clearsky_internal_050301_1 3" xfId="5598"/>
    <cellStyle name="_________Clearsky_internal_050301_1 3 2" xfId="5599"/>
    <cellStyle name="_________Clearsky_internal_050301_1 4" xfId="5600"/>
    <cellStyle name="_________Clearsky_internal_050301_1 4 2" xfId="5601"/>
    <cellStyle name="_________Clearsky_internal_050301_1 5" xfId="5602"/>
    <cellStyle name="_________Clearsky_internal_050301_1 5 2" xfId="5603"/>
    <cellStyle name="_________Clearsky_internal_050301_1 6" xfId="5604"/>
    <cellStyle name="_________Clearsky_internal_050301_2" xfId="5605"/>
    <cellStyle name="_________Clearsky_internal_050301_2 2" xfId="5606"/>
    <cellStyle name="_________Clearsky_internal_050301_2 2 2" xfId="5607"/>
    <cellStyle name="_________Clearsky_internal_050301_2 3" xfId="5608"/>
    <cellStyle name="_________Clearsky_internal_050301_2 3 2" xfId="5609"/>
    <cellStyle name="_________Clearsky_internal_050301_2 4" xfId="5610"/>
    <cellStyle name="_________Clearsky_internal_050301_2 4 2" xfId="5611"/>
    <cellStyle name="_________Clearsky_internal_050301_2 5" xfId="5612"/>
    <cellStyle name="_________Clearsky_internal_050301_2 5 2" xfId="5613"/>
    <cellStyle name="_________Clearsky_internal_050301_2 6" xfId="5614"/>
    <cellStyle name="_________Clearsky_internal_070201" xfId="5615"/>
    <cellStyle name="_________Clearsky_internal_070201 2" xfId="5616"/>
    <cellStyle name="_________Clearsky_internal_070201 2 2" xfId="5617"/>
    <cellStyle name="_________Clearsky_internal_070201 3" xfId="5618"/>
    <cellStyle name="_________Clearsky_internal_070201 3 2" xfId="5619"/>
    <cellStyle name="_________Clearsky_internal_070201 4" xfId="5620"/>
    <cellStyle name="_________Clearsky_internal_070201 4 2" xfId="5621"/>
    <cellStyle name="_________Clearsky_internal_070201 5" xfId="5622"/>
    <cellStyle name="_________Clearsky_internal_070201 5 2" xfId="5623"/>
    <cellStyle name="_________Clearsky_internal_070201 6" xfId="5624"/>
    <cellStyle name="_________Clearsky_internal_070201.xls Chart 2" xfId="5625"/>
    <cellStyle name="_________Clearsky_internal_070201.xls Chart 2_1" xfId="5626"/>
    <cellStyle name="_________Clearsky_internal_070201.xls Chart 2_1 2" xfId="5627"/>
    <cellStyle name="_________Clearsky_internal_070201.xls Chart 2_1 2 2" xfId="5628"/>
    <cellStyle name="_________Clearsky_internal_070201.xls Chart 2_1 3" xfId="5629"/>
    <cellStyle name="_________Clearsky_internal_070201.xls Chart 2_1 3 2" xfId="5630"/>
    <cellStyle name="_________Clearsky_internal_070201.xls Chart 2_1 4" xfId="5631"/>
    <cellStyle name="_________Clearsky_internal_070201.xls Chart 2_1 4 2" xfId="5632"/>
    <cellStyle name="_________Clearsky_internal_070201.xls Chart 2_1 5" xfId="5633"/>
    <cellStyle name="_________Clearsky_internal_070201.xls Chart 2_1 5 2" xfId="5634"/>
    <cellStyle name="_________Clearsky_internal_070201.xls Chart 2_1 6" xfId="5635"/>
    <cellStyle name="_________Clearsky_internal_070201_1" xfId="5636"/>
    <cellStyle name="_________Clearsky_internal_070201_1 2" xfId="5637"/>
    <cellStyle name="_________Clearsky_internal_070201_1 2 2" xfId="5638"/>
    <cellStyle name="_________Clearsky_internal_070201_1 3" xfId="5639"/>
    <cellStyle name="_________Clearsky_internal_070201_1 3 2" xfId="5640"/>
    <cellStyle name="_________Clearsky_internal_070201_1 4" xfId="5641"/>
    <cellStyle name="_________Clearsky_internal_070201_1 4 2" xfId="5642"/>
    <cellStyle name="_________Clearsky_internal_070201_1 5" xfId="5643"/>
    <cellStyle name="_________Clearsky_internal_070201_1 5 2" xfId="5644"/>
    <cellStyle name="_________Clearsky_internal_070201_1 6" xfId="5645"/>
    <cellStyle name="_________Clearsky_internal_070201_2" xfId="5646"/>
    <cellStyle name="_________Clearsky_Outside_070201.xls Chart 2" xfId="5647"/>
    <cellStyle name="_________Clearsky_Outside_070201.xls Chart 2_1" xfId="5648"/>
    <cellStyle name="_________Clearsky_Outside_070201.xls Chart 2_1 2" xfId="5649"/>
    <cellStyle name="_________Clearsky_Outside_070201.xls Chart 2_1 2 2" xfId="5650"/>
    <cellStyle name="_________Clearsky_Outside_070201.xls Chart 2_1 3" xfId="5651"/>
    <cellStyle name="_________Clearsky_Outside_070201.xls Chart 2_1 3 2" xfId="5652"/>
    <cellStyle name="_________Clearsky_Outside_070201.xls Chart 2_1 4" xfId="5653"/>
    <cellStyle name="_________Clearsky_Outside_070201.xls Chart 2_1 4 2" xfId="5654"/>
    <cellStyle name="_________Clearsky_Outside_070201.xls Chart 2_1 5" xfId="5655"/>
    <cellStyle name="_________Clearsky_Outside_070201.xls Chart 2_1 5 2" xfId="5656"/>
    <cellStyle name="_________Clearsky_Outside_070201.xls Chart 2_1 6" xfId="5657"/>
    <cellStyle name="_________EWC 43.5MW8oMtresc 3_25_021" xfId="5658"/>
    <cellStyle name="_________EWC 43.5MW8oMtresc 3_25_021 2" xfId="5659"/>
    <cellStyle name="_________EWC 43.5MW8oMtresc 3_25_021 2 2" xfId="5660"/>
    <cellStyle name="_________EWC 43.5MW8oMtresc 3_25_021 2 2 2" xfId="5661"/>
    <cellStyle name="_________EWC 43.5MW8oMtresc 3_25_021 2 3" xfId="5662"/>
    <cellStyle name="_________EWC 43.5MW8oMtresc 3_25_021 2 3 2" xfId="5663"/>
    <cellStyle name="_________EWC 43.5MW8oMtresc 3_25_021 2 4" xfId="5664"/>
    <cellStyle name="_________EWC 43.5MW8oMtresc 3_25_021 2 4 2" xfId="5665"/>
    <cellStyle name="_________EWC 43.5MW8oMtresc 3_25_021 2 5" xfId="5666"/>
    <cellStyle name="_________EWC 43.5MW8oMtresc 3_25_021 2 5 2" xfId="5667"/>
    <cellStyle name="_________EWC 43.5MW8oMtresc 3_25_021 2 6" xfId="5668"/>
    <cellStyle name="_________EWC 43.5MW8oMtresc 3_25_021 3" xfId="5669"/>
    <cellStyle name="_________EWC 43.5MW8oMtresc 3_25_021 3 2" xfId="5670"/>
    <cellStyle name="_________EWC 43.5MW8oMtresc 3_25_021 3 2 2" xfId="5671"/>
    <cellStyle name="_________EWC 43.5MW8oMtresc 3_25_021 3 3" xfId="5672"/>
    <cellStyle name="_________EWC 43.5MW8oMtresc 3_25_021 3 3 2" xfId="5673"/>
    <cellStyle name="_________EWC 43.5MW8oMtresc 3_25_021 3 4" xfId="5674"/>
    <cellStyle name="_________EWC 43.5MW8oMtresc 3_25_021 3 4 2" xfId="5675"/>
    <cellStyle name="_________EWC 43.5MW8oMtresc 3_25_021 3 5" xfId="5676"/>
    <cellStyle name="_________EWC 43.5MW8oMtresc 3_25_021 3 5 2" xfId="5677"/>
    <cellStyle name="_________EWC 43.5MW8oMtresc 3_25_021 3 6" xfId="5678"/>
    <cellStyle name="_________EWC 43.5MW8oMtresc 3_25_021 4" xfId="5679"/>
    <cellStyle name="_________EWC 43.5MW8oMtresc 3_25_021_1" xfId="5680"/>
    <cellStyle name="_________EWC 43.5MW8oMtresc 3_25_021_1_071212 Unlevered McCormick Model - 2003 version" xfId="5681"/>
    <cellStyle name="_________EWC 43.5MW8oMtresc 3_25_021_CHECK - White Creek Final Closing Model_2007 11 16 vequity method FINAL" xfId="5682"/>
    <cellStyle name="_________EWC 43.5MW8oMtresc 3_25_021_CHECK - White Creek Final Closing Model_2007 11 16 vequity method FINAL 2" xfId="5683"/>
    <cellStyle name="_________EWC 43.5MW8oMtresc 3_25_021_CHECK - White Creek Final Closing Model_2007 11 16 vequity method FINAL 2 2" xfId="5684"/>
    <cellStyle name="_________EWC 43.5MW8oMtresc 3_25_021_CHECK - White Creek Final Closing Model_2007 11 16 vequity method FINAL 3" xfId="5685"/>
    <cellStyle name="_________EWC 43.5MW8oMtresc 3_25_021_Horizon round 1 model vFINAL" xfId="5686"/>
    <cellStyle name="_________EWC 43.5MW8oMtresc 3_25_021_Horizon round 1 model vFINAL 2" xfId="5687"/>
    <cellStyle name="_________EWC 43.5MW8oMtresc 3_25_021_Horizon round 1 model vFINAL 2 2" xfId="5688"/>
    <cellStyle name="_________EWC 43.5MW8oMtresc 3_25_021_Horizon round 1 model vFINAL 3" xfId="5689"/>
    <cellStyle name="_________EWC 43.5MW8oMtresc 3_25_021_Horizon round 1 model vFINAL 3 2" xfId="5690"/>
    <cellStyle name="_________EWC 43.5MW8oMtresc 3_25_021_Horizon round 1 model vFINAL 4" xfId="5691"/>
    <cellStyle name="_________EWC 43.5MW8oMtresc 3_25_021_Horizon round 1 model vFINAL_1" xfId="5692"/>
    <cellStyle name="_________EWC 43.5MW8oMtresc 3_25_021_Horizon round 1 model vFINAL_1 2" xfId="5693"/>
    <cellStyle name="_________EWC 43.5MW8oMtresc 3_25_021_Horizon round 1 model vFINAL_1 2 2" xfId="5694"/>
    <cellStyle name="_________EWC 43.5MW8oMtresc 3_25_021_Horizon round 1 model vFINAL_1 3" xfId="5695"/>
    <cellStyle name="_________EWC 43.5MW8oMtresc 3_25_021_Horizon round 1 model vFINAL_1 3 2" xfId="5696"/>
    <cellStyle name="_________EWC 43.5MW8oMtresc 3_25_021_Horizon round 1 model vFINAL_1 4" xfId="5697"/>
    <cellStyle name="_________EWC 43.5MW8oMtresc 3_25_021_Horizon round 1 model vFINAL_1_Project Farwest III Model 03-20-07 v135" xfId="5698"/>
    <cellStyle name="_________EWC 43.5MW8oMtresc 3_25_021_Horizon round 1 model vFINAL_1_Project Farwest III Model 03-20-07 v135 2" xfId="5699"/>
    <cellStyle name="_________EWC 43.5MW8oMtresc 3_25_021_Horizon round 1 model vFINAL_1_Project Farwest III Model 03-20-07 v135 2 2" xfId="5700"/>
    <cellStyle name="_________EWC 43.5MW8oMtresc 3_25_021_Horizon round 1 model vFINAL_1_Project Farwest III Model 03-20-07 v135 3" xfId="5701"/>
    <cellStyle name="_________EWC 43.5MW8oMtresc 3_25_021_Horizon round 1 model vFINAL_1_Project Farwest III Model 03-20-07 v135 3 2" xfId="5702"/>
    <cellStyle name="_________EWC 43.5MW8oMtresc 3_25_021_Horizon round 1 model vFINAL_1_Project Farwest III Model 03-20-07 v135 4" xfId="5703"/>
    <cellStyle name="_________EWC 43.5MW8oMtresc 3_25_021_Horizon round 1 model vFINAL_1_Project Farwest III Model 03-20-07 v135_UPC G&amp;A (5-3-07)" xfId="5704"/>
    <cellStyle name="_________EWC 43.5MW8oMtresc 3_25_021_Horizon round 1 model vFINAL_1_Project Farwest III Model 03-20-07 v135_UPC G&amp;A (5-3-07) 2" xfId="5705"/>
    <cellStyle name="_________EWC 43.5MW8oMtresc 3_25_021_Horizon round 1 model vFINAL_1_Project Farwest III Model 03-20-07 v135_UPC G&amp;A (5-3-07) 2 2" xfId="5706"/>
    <cellStyle name="_________EWC 43.5MW8oMtresc 3_25_021_Horizon round 1 model vFINAL_1_Project Farwest III Model 03-20-07 v135_UPC G&amp;A (5-3-07) 3" xfId="5707"/>
    <cellStyle name="_________EWC 43.5MW8oMtresc 3_25_021_Horizon round 1 model vFINAL_1_Project Farwest III Model 03-20-07 v135_UPC G&amp;A (5-3-07) 3 2" xfId="5708"/>
    <cellStyle name="_________EWC 43.5MW8oMtresc 3_25_021_Horizon round 1 model vFINAL_1_Project Farwest III Model 03-20-07 v135_UPC G&amp;A (5-3-07) 4" xfId="5709"/>
    <cellStyle name="_________EWC 43.5MW8oMtresc 3_25_021_Horizon round 1 model vFINAL_1_Project Makani Model 04-11-07 v6" xfId="5710"/>
    <cellStyle name="_________EWC 43.5MW8oMtresc 3_25_021_Horizon round 1 model vFINAL_1_Project Makani Model 04-11-07 v6 2" xfId="5711"/>
    <cellStyle name="_________EWC 43.5MW8oMtresc 3_25_021_Horizon round 1 model vFINAL_1_Project Makani Model 04-11-07 v6 2 2" xfId="5712"/>
    <cellStyle name="_________EWC 43.5MW8oMtresc 3_25_021_Horizon round 1 model vFINAL_1_Project Makani Model 04-11-07 v6 3" xfId="5713"/>
    <cellStyle name="_________EWC 43.5MW8oMtresc 3_25_021_Horizon round 1 model vFINAL_1_Project Makani Model 04-11-07 v6 3 2" xfId="5714"/>
    <cellStyle name="_________EWC 43.5MW8oMtresc 3_25_021_Horizon round 1 model vFINAL_1_Project Makani Model 04-11-07 v6 4" xfId="5715"/>
    <cellStyle name="_________EWC 43.5MW8oMtresc 3_25_021_Horizon round 1 model vFINAL_1_Project Makani Model 04-11-07 v6_UPC G&amp;A (5-3-07)" xfId="5716"/>
    <cellStyle name="_________EWC 43.5MW8oMtresc 3_25_021_Horizon round 1 model vFINAL_1_Project Makani Model 04-11-07 v6_UPC G&amp;A (5-3-07) 2" xfId="5717"/>
    <cellStyle name="_________EWC 43.5MW8oMtresc 3_25_021_Horizon round 1 model vFINAL_1_Project Makani Model 04-11-07 v6_UPC G&amp;A (5-3-07) 2 2" xfId="5718"/>
    <cellStyle name="_________EWC 43.5MW8oMtresc 3_25_021_Horizon round 1 model vFINAL_1_Project Makani Model 04-11-07 v6_UPC G&amp;A (5-3-07) 3" xfId="5719"/>
    <cellStyle name="_________EWC 43.5MW8oMtresc 3_25_021_Horizon round 1 model vFINAL_1_Project Makani Model 04-11-07 v6_UPC G&amp;A (5-3-07) 3 2" xfId="5720"/>
    <cellStyle name="_________EWC 43.5MW8oMtresc 3_25_021_Horizon round 1 model vFINAL_1_Project Makani Model 04-11-07 v6_UPC G&amp;A (5-3-07) 4" xfId="5721"/>
    <cellStyle name="_________EWC 43.5MW8oMtresc 3_25_021_Pre-Tax GAAP" xfId="5722"/>
    <cellStyle name="_________EWC 43.5MW8oMtresc 3_25_021_Pre-Tax GAAP 2" xfId="5723"/>
    <cellStyle name="_________EWC 43.5MW8oMtresc 3_25_021_Pre-Tax GAAP 2 2" xfId="5724"/>
    <cellStyle name="_________EWC 43.5MW8oMtresc 3_25_021_Pre-Tax GAAP 3" xfId="5725"/>
    <cellStyle name="_________EWC 43.5MW8oMtresc 3_25_021_WPP - Ormat 6-5-2007  v19i with internal accounting v3 eq method FINAL" xfId="5726"/>
    <cellStyle name="_________EWC 43.5MW8oMtresc 3_25_021_WPP - Ormat 6-5-2007  v19i with internal accounting v3 eq method FINAL 2" xfId="5727"/>
    <cellStyle name="_________EWC 43.5MW8oMtresc 3_25_021_WPP - Ormat 6-5-2007  v19i with internal accounting v3 eq method FINAL 2 2" xfId="5728"/>
    <cellStyle name="_________EWC 43.5MW8oMtresc 3_25_021_WPP - Ormat 6-5-2007  v19i with internal accounting v3 eq method FINAL 3" xfId="5729"/>
    <cellStyle name="_________EWC 43.5MW8oMtresc 3_25_02v2" xfId="5730"/>
    <cellStyle name="_________EWC 43.5MW8oMtresc 3_25_02v2 2" xfId="5731"/>
    <cellStyle name="_________EWC 43.5MW8oMtresc 3_25_02v2 2 2" xfId="5732"/>
    <cellStyle name="_________EWC 43.5MW8oMtresc 3_25_02v2 2 2 2" xfId="5733"/>
    <cellStyle name="_________EWC 43.5MW8oMtresc 3_25_02v2 2 3" xfId="5734"/>
    <cellStyle name="_________EWC 43.5MW8oMtresc 3_25_02v2 2 3 2" xfId="5735"/>
    <cellStyle name="_________EWC 43.5MW8oMtresc 3_25_02v2 2 4" xfId="5736"/>
    <cellStyle name="_________EWC 43.5MW8oMtresc 3_25_02v2 2 4 2" xfId="5737"/>
    <cellStyle name="_________EWC 43.5MW8oMtresc 3_25_02v2 2 5" xfId="5738"/>
    <cellStyle name="_________EWC 43.5MW8oMtresc 3_25_02v2 2 5 2" xfId="5739"/>
    <cellStyle name="_________EWC 43.5MW8oMtresc 3_25_02v2 2 6" xfId="5740"/>
    <cellStyle name="_________EWC 43.5MW8oMtresc 3_25_02v2 3" xfId="5741"/>
    <cellStyle name="_________EWC 43.5MW8oMtresc 3_25_02v2 3 2" xfId="5742"/>
    <cellStyle name="_________EWC 43.5MW8oMtresc 3_25_02v2 3 2 2" xfId="5743"/>
    <cellStyle name="_________EWC 43.5MW8oMtresc 3_25_02v2 3 3" xfId="5744"/>
    <cellStyle name="_________EWC 43.5MW8oMtresc 3_25_02v2 3 3 2" xfId="5745"/>
    <cellStyle name="_________EWC 43.5MW8oMtresc 3_25_02v2 3 4" xfId="5746"/>
    <cellStyle name="_________EWC 43.5MW8oMtresc 3_25_02v2 3 4 2" xfId="5747"/>
    <cellStyle name="_________EWC 43.5MW8oMtresc 3_25_02v2 3 5" xfId="5748"/>
    <cellStyle name="_________EWC 43.5MW8oMtresc 3_25_02v2 3 5 2" xfId="5749"/>
    <cellStyle name="_________EWC 43.5MW8oMtresc 3_25_02v2 3 6" xfId="5750"/>
    <cellStyle name="_________EWC 43.5MW8oMtresc 3_25_02v2 4" xfId="5751"/>
    <cellStyle name="_________EWC 43.5MW8oMtresc 3_25_02v2_1" xfId="5752"/>
    <cellStyle name="_________EWC 43.5MW8oMtresc 3_25_02v2_1 2" xfId="5753"/>
    <cellStyle name="_________EWC 43.5MW8oMtresc 3_25_02v2_1 2 2" xfId="5754"/>
    <cellStyle name="_________EWC 43.5MW8oMtresc 3_25_02v2_1 2 2 2" xfId="5755"/>
    <cellStyle name="_________EWC 43.5MW8oMtresc 3_25_02v2_1 2 3" xfId="5756"/>
    <cellStyle name="_________EWC 43.5MW8oMtresc 3_25_02v2_1 2 3 2" xfId="5757"/>
    <cellStyle name="_________EWC 43.5MW8oMtresc 3_25_02v2_1 2 4" xfId="5758"/>
    <cellStyle name="_________EWC 43.5MW8oMtresc 3_25_02v2_1 2 4 2" xfId="5759"/>
    <cellStyle name="_________EWC 43.5MW8oMtresc 3_25_02v2_1 2 5" xfId="5760"/>
    <cellStyle name="_________EWC 43.5MW8oMtresc 3_25_02v2_1 2 5 2" xfId="5761"/>
    <cellStyle name="_________EWC 43.5MW8oMtresc 3_25_02v2_1 2 6" xfId="5762"/>
    <cellStyle name="_________EWC 43.5MW8oMtresc 3_25_02v2_1 3" xfId="5763"/>
    <cellStyle name="_________EWC 43.5MW8oMtresc 3_25_02v2_1 3 2" xfId="5764"/>
    <cellStyle name="_________EWC 43.5MW8oMtresc 3_25_02v2_1 3 2 2" xfId="5765"/>
    <cellStyle name="_________EWC 43.5MW8oMtresc 3_25_02v2_1 3 3" xfId="5766"/>
    <cellStyle name="_________EWC 43.5MW8oMtresc 3_25_02v2_1 3 3 2" xfId="5767"/>
    <cellStyle name="_________EWC 43.5MW8oMtresc 3_25_02v2_1 3 4" xfId="5768"/>
    <cellStyle name="_________EWC 43.5MW8oMtresc 3_25_02v2_1 3 4 2" xfId="5769"/>
    <cellStyle name="_________EWC 43.5MW8oMtresc 3_25_02v2_1 3 5" xfId="5770"/>
    <cellStyle name="_________EWC 43.5MW8oMtresc 3_25_02v2_1 3 5 2" xfId="5771"/>
    <cellStyle name="_________EWC 43.5MW8oMtresc 3_25_02v2_1 3 6" xfId="5772"/>
    <cellStyle name="_________EWC 43.5MW8oMtresc 3_25_02v2_1 4" xfId="5773"/>
    <cellStyle name="_________EWC 43.5MW8oMtresc 3_25_02v2_1_CHECK - White Creek Final Closing Model_2007 11 16 vequity method FINAL" xfId="5774"/>
    <cellStyle name="_________EWC 43.5MW8oMtresc 3_25_02v2_1_CHECK - White Creek Final Closing Model_2007 11 16 vequity method FINAL 2" xfId="5775"/>
    <cellStyle name="_________EWC 43.5MW8oMtresc 3_25_02v2_1_CHECK - White Creek Final Closing Model_2007 11 16 vequity method FINAL 2 2" xfId="5776"/>
    <cellStyle name="_________EWC 43.5MW8oMtresc 3_25_02v2_1_CHECK - White Creek Final Closing Model_2007 11 16 vequity method FINAL 3" xfId="5777"/>
    <cellStyle name="_________EWC 43.5MW8oMtresc 3_25_02v2_1_Horizon round 1 model vFINAL" xfId="5778"/>
    <cellStyle name="_________EWC 43.5MW8oMtresc 3_25_02v2_1_Horizon round 1 model vFINAL 2" xfId="5779"/>
    <cellStyle name="_________EWC 43.5MW8oMtresc 3_25_02v2_1_Horizon round 1 model vFINAL 2 2" xfId="5780"/>
    <cellStyle name="_________EWC 43.5MW8oMtresc 3_25_02v2_1_Horizon round 1 model vFINAL 3" xfId="5781"/>
    <cellStyle name="_________EWC 43.5MW8oMtresc 3_25_02v2_1_Horizon round 1 model vFINAL 3 2" xfId="5782"/>
    <cellStyle name="_________EWC 43.5MW8oMtresc 3_25_02v2_1_Horizon round 1 model vFINAL 4" xfId="5783"/>
    <cellStyle name="_________EWC 43.5MW8oMtresc 3_25_02v2_1_Horizon round 1 model vFINAL_1" xfId="5784"/>
    <cellStyle name="_________EWC 43.5MW8oMtresc 3_25_02v2_1_Horizon round 1 model vFINAL_1 2" xfId="5785"/>
    <cellStyle name="_________EWC 43.5MW8oMtresc 3_25_02v2_1_Horizon round 1 model vFINAL_1 2 2" xfId="5786"/>
    <cellStyle name="_________EWC 43.5MW8oMtresc 3_25_02v2_1_Horizon round 1 model vFINAL_1 3" xfId="5787"/>
    <cellStyle name="_________EWC 43.5MW8oMtresc 3_25_02v2_1_Horizon round 1 model vFINAL_1 3 2" xfId="5788"/>
    <cellStyle name="_________EWC 43.5MW8oMtresc 3_25_02v2_1_Horizon round 1 model vFINAL_1 4" xfId="5789"/>
    <cellStyle name="_________EWC 43.5MW8oMtresc 3_25_02v2_1_Horizon round 1 model vFINAL_1_Project Farwest III Model 03-20-07 v135" xfId="5790"/>
    <cellStyle name="_________EWC 43.5MW8oMtresc 3_25_02v2_1_Horizon round 1 model vFINAL_1_Project Farwest III Model 03-20-07 v135 2" xfId="5791"/>
    <cellStyle name="_________EWC 43.5MW8oMtresc 3_25_02v2_1_Horizon round 1 model vFINAL_1_Project Farwest III Model 03-20-07 v135 2 2" xfId="5792"/>
    <cellStyle name="_________EWC 43.5MW8oMtresc 3_25_02v2_1_Horizon round 1 model vFINAL_1_Project Farwest III Model 03-20-07 v135 3" xfId="5793"/>
    <cellStyle name="_________EWC 43.5MW8oMtresc 3_25_02v2_1_Horizon round 1 model vFINAL_1_Project Farwest III Model 03-20-07 v135 3 2" xfId="5794"/>
    <cellStyle name="_________EWC 43.5MW8oMtresc 3_25_02v2_1_Horizon round 1 model vFINAL_1_Project Farwest III Model 03-20-07 v135 4" xfId="5795"/>
    <cellStyle name="_________EWC 43.5MW8oMtresc 3_25_02v2_1_Horizon round 1 model vFINAL_1_Project Farwest III Model 03-20-07 v135_UPC G&amp;A (5-3-07)" xfId="5796"/>
    <cellStyle name="_________EWC 43.5MW8oMtresc 3_25_02v2_1_Horizon round 1 model vFINAL_1_Project Farwest III Model 03-20-07 v135_UPC G&amp;A (5-3-07) 2" xfId="5797"/>
    <cellStyle name="_________EWC 43.5MW8oMtresc 3_25_02v2_1_Horizon round 1 model vFINAL_1_Project Farwest III Model 03-20-07 v135_UPC G&amp;A (5-3-07) 2 2" xfId="5798"/>
    <cellStyle name="_________EWC 43.5MW8oMtresc 3_25_02v2_1_Horizon round 1 model vFINAL_1_Project Farwest III Model 03-20-07 v135_UPC G&amp;A (5-3-07) 3" xfId="5799"/>
    <cellStyle name="_________EWC 43.5MW8oMtresc 3_25_02v2_1_Horizon round 1 model vFINAL_1_Project Farwest III Model 03-20-07 v135_UPC G&amp;A (5-3-07) 3 2" xfId="5800"/>
    <cellStyle name="_________EWC 43.5MW8oMtresc 3_25_02v2_1_Horizon round 1 model vFINAL_1_Project Farwest III Model 03-20-07 v135_UPC G&amp;A (5-3-07) 4" xfId="5801"/>
    <cellStyle name="_________EWC 43.5MW8oMtresc 3_25_02v2_1_Horizon round 1 model vFINAL_1_Project Makani Model 04-11-07 v6" xfId="5802"/>
    <cellStyle name="_________EWC 43.5MW8oMtresc 3_25_02v2_1_Horizon round 1 model vFINAL_1_Project Makani Model 04-11-07 v6 2" xfId="5803"/>
    <cellStyle name="_________EWC 43.5MW8oMtresc 3_25_02v2_1_Horizon round 1 model vFINAL_1_Project Makani Model 04-11-07 v6 2 2" xfId="5804"/>
    <cellStyle name="_________EWC 43.5MW8oMtresc 3_25_02v2_1_Horizon round 1 model vFINAL_1_Project Makani Model 04-11-07 v6 3" xfId="5805"/>
    <cellStyle name="_________EWC 43.5MW8oMtresc 3_25_02v2_1_Horizon round 1 model vFINAL_1_Project Makani Model 04-11-07 v6 3 2" xfId="5806"/>
    <cellStyle name="_________EWC 43.5MW8oMtresc 3_25_02v2_1_Horizon round 1 model vFINAL_1_Project Makani Model 04-11-07 v6 4" xfId="5807"/>
    <cellStyle name="_________EWC 43.5MW8oMtresc 3_25_02v2_1_Horizon round 1 model vFINAL_1_Project Makani Model 04-11-07 v6_UPC G&amp;A (5-3-07)" xfId="5808"/>
    <cellStyle name="_________EWC 43.5MW8oMtresc 3_25_02v2_1_Horizon round 1 model vFINAL_1_Project Makani Model 04-11-07 v6_UPC G&amp;A (5-3-07) 2" xfId="5809"/>
    <cellStyle name="_________EWC 43.5MW8oMtresc 3_25_02v2_1_Horizon round 1 model vFINAL_1_Project Makani Model 04-11-07 v6_UPC G&amp;A (5-3-07) 2 2" xfId="5810"/>
    <cellStyle name="_________EWC 43.5MW8oMtresc 3_25_02v2_1_Horizon round 1 model vFINAL_1_Project Makani Model 04-11-07 v6_UPC G&amp;A (5-3-07) 3" xfId="5811"/>
    <cellStyle name="_________EWC 43.5MW8oMtresc 3_25_02v2_1_Horizon round 1 model vFINAL_1_Project Makani Model 04-11-07 v6_UPC G&amp;A (5-3-07) 3 2" xfId="5812"/>
    <cellStyle name="_________EWC 43.5MW8oMtresc 3_25_02v2_1_Horizon round 1 model vFINAL_1_Project Makani Model 04-11-07 v6_UPC G&amp;A (5-3-07) 4" xfId="5813"/>
    <cellStyle name="_________EWC 43.5MW8oMtresc 3_25_02v2_1_Pre-Tax GAAP" xfId="5814"/>
    <cellStyle name="_________EWC 43.5MW8oMtresc 3_25_02v2_1_Pre-Tax GAAP 2" xfId="5815"/>
    <cellStyle name="_________EWC 43.5MW8oMtresc 3_25_02v2_1_Pre-Tax GAAP 2 2" xfId="5816"/>
    <cellStyle name="_________EWC 43.5MW8oMtresc 3_25_02v2_1_Pre-Tax GAAP 3" xfId="5817"/>
    <cellStyle name="_________EWC 43.5MW8oMtresc 3_25_02v2_1_WPP - Ormat 6-5-2007  v19i with internal accounting v3 eq method FINAL" xfId="5818"/>
    <cellStyle name="_________EWC 43.5MW8oMtresc 3_25_02v2_1_WPP - Ormat 6-5-2007  v19i with internal accounting v3 eq method FINAL 2" xfId="5819"/>
    <cellStyle name="_________EWC 43.5MW8oMtresc 3_25_02v2_1_WPP - Ormat 6-5-2007  v19i with internal accounting v3 eq method FINAL 2 2" xfId="5820"/>
    <cellStyle name="_________EWC 43.5MW8oMtresc 3_25_02v2_1_WPP - Ormat 6-5-2007  v19i with internal accounting v3 eq method FINAL 3" xfId="5821"/>
    <cellStyle name="_________EWC 43.5MW8oMtresc 3_25_02v2_CHECK - White Creek Final Closing Model_2007 11 16 vequity method FINAL" xfId="5822"/>
    <cellStyle name="_________EWC 43.5MW8oMtresc 3_25_02v2_CHECK - White Creek Final Closing Model_2007 11 16 vequity method FINAL 2" xfId="5823"/>
    <cellStyle name="_________EWC 43.5MW8oMtresc 3_25_02v2_CHECK - White Creek Final Closing Model_2007 11 16 vequity method FINAL 2 2" xfId="5824"/>
    <cellStyle name="_________EWC 43.5MW8oMtresc 3_25_02v2_CHECK - White Creek Final Closing Model_2007 11 16 vequity method FINAL 3" xfId="5825"/>
    <cellStyle name="_________EWC 43.5MW8oMtresc 3_25_02v2_Horizon round 1 model vFINAL" xfId="5826"/>
    <cellStyle name="_________EWC 43.5MW8oMtresc 3_25_02v2_Horizon round 1 model vFINAL 2" xfId="5827"/>
    <cellStyle name="_________EWC 43.5MW8oMtresc 3_25_02v2_Horizon round 1 model vFINAL 2 2" xfId="5828"/>
    <cellStyle name="_________EWC 43.5MW8oMtresc 3_25_02v2_Horizon round 1 model vFINAL 3" xfId="5829"/>
    <cellStyle name="_________EWC 43.5MW8oMtresc 3_25_02v2_Horizon round 1 model vFINAL 3 2" xfId="5830"/>
    <cellStyle name="_________EWC 43.5MW8oMtresc 3_25_02v2_Horizon round 1 model vFINAL 4" xfId="5831"/>
    <cellStyle name="_________EWC 43.5MW8oMtresc 3_25_02v2_Horizon round 1 model vFINAL_1" xfId="5832"/>
    <cellStyle name="_________EWC 43.5MW8oMtresc 3_25_02v2_Horizon round 1 model vFINAL_1 2" xfId="5833"/>
    <cellStyle name="_________EWC 43.5MW8oMtresc 3_25_02v2_Horizon round 1 model vFINAL_1 2 2" xfId="5834"/>
    <cellStyle name="_________EWC 43.5MW8oMtresc 3_25_02v2_Horizon round 1 model vFINAL_1 3" xfId="5835"/>
    <cellStyle name="_________EWC 43.5MW8oMtresc 3_25_02v2_Horizon round 1 model vFINAL_1 3 2" xfId="5836"/>
    <cellStyle name="_________EWC 43.5MW8oMtresc 3_25_02v2_Horizon round 1 model vFINAL_1 4" xfId="5837"/>
    <cellStyle name="_________EWC 43.5MW8oMtresc 3_25_02v2_Horizon round 1 model vFINAL_1_Project Farwest III Model 03-20-07 v135" xfId="5838"/>
    <cellStyle name="_________EWC 43.5MW8oMtresc 3_25_02v2_Horizon round 1 model vFINAL_1_Project Farwest III Model 03-20-07 v135 2" xfId="5839"/>
    <cellStyle name="_________EWC 43.5MW8oMtresc 3_25_02v2_Horizon round 1 model vFINAL_1_Project Farwest III Model 03-20-07 v135 2 2" xfId="5840"/>
    <cellStyle name="_________EWC 43.5MW8oMtresc 3_25_02v2_Horizon round 1 model vFINAL_1_Project Farwest III Model 03-20-07 v135 3" xfId="5841"/>
    <cellStyle name="_________EWC 43.5MW8oMtresc 3_25_02v2_Horizon round 1 model vFINAL_1_Project Farwest III Model 03-20-07 v135 3 2" xfId="5842"/>
    <cellStyle name="_________EWC 43.5MW8oMtresc 3_25_02v2_Horizon round 1 model vFINAL_1_Project Farwest III Model 03-20-07 v135 4" xfId="5843"/>
    <cellStyle name="_________EWC 43.5MW8oMtresc 3_25_02v2_Horizon round 1 model vFINAL_1_Project Farwest III Model 03-20-07 v135_UPC G&amp;A (5-3-07)" xfId="5844"/>
    <cellStyle name="_________EWC 43.5MW8oMtresc 3_25_02v2_Horizon round 1 model vFINAL_1_Project Farwest III Model 03-20-07 v135_UPC G&amp;A (5-3-07) 2" xfId="5845"/>
    <cellStyle name="_________EWC 43.5MW8oMtresc 3_25_02v2_Horizon round 1 model vFINAL_1_Project Farwest III Model 03-20-07 v135_UPC G&amp;A (5-3-07) 2 2" xfId="5846"/>
    <cellStyle name="_________EWC 43.5MW8oMtresc 3_25_02v2_Horizon round 1 model vFINAL_1_Project Farwest III Model 03-20-07 v135_UPC G&amp;A (5-3-07) 3" xfId="5847"/>
    <cellStyle name="_________EWC 43.5MW8oMtresc 3_25_02v2_Horizon round 1 model vFINAL_1_Project Farwest III Model 03-20-07 v135_UPC G&amp;A (5-3-07) 3 2" xfId="5848"/>
    <cellStyle name="_________EWC 43.5MW8oMtresc 3_25_02v2_Horizon round 1 model vFINAL_1_Project Farwest III Model 03-20-07 v135_UPC G&amp;A (5-3-07) 4" xfId="5849"/>
    <cellStyle name="_________EWC 43.5MW8oMtresc 3_25_02v2_Horizon round 1 model vFINAL_1_Project Makani Model 04-11-07 v6" xfId="5850"/>
    <cellStyle name="_________EWC 43.5MW8oMtresc 3_25_02v2_Horizon round 1 model vFINAL_1_Project Makani Model 04-11-07 v6 2" xfId="5851"/>
    <cellStyle name="_________EWC 43.5MW8oMtresc 3_25_02v2_Horizon round 1 model vFINAL_1_Project Makani Model 04-11-07 v6 2 2" xfId="5852"/>
    <cellStyle name="_________EWC 43.5MW8oMtresc 3_25_02v2_Horizon round 1 model vFINAL_1_Project Makani Model 04-11-07 v6 3" xfId="5853"/>
    <cellStyle name="_________EWC 43.5MW8oMtresc 3_25_02v2_Horizon round 1 model vFINAL_1_Project Makani Model 04-11-07 v6 3 2" xfId="5854"/>
    <cellStyle name="_________EWC 43.5MW8oMtresc 3_25_02v2_Horizon round 1 model vFINAL_1_Project Makani Model 04-11-07 v6 4" xfId="5855"/>
    <cellStyle name="_________EWC 43.5MW8oMtresc 3_25_02v2_Horizon round 1 model vFINAL_1_Project Makani Model 04-11-07 v6_UPC G&amp;A (5-3-07)" xfId="5856"/>
    <cellStyle name="_________EWC 43.5MW8oMtresc 3_25_02v2_Horizon round 1 model vFINAL_1_Project Makani Model 04-11-07 v6_UPC G&amp;A (5-3-07) 2" xfId="5857"/>
    <cellStyle name="_________EWC 43.5MW8oMtresc 3_25_02v2_Horizon round 1 model vFINAL_1_Project Makani Model 04-11-07 v6_UPC G&amp;A (5-3-07) 2 2" xfId="5858"/>
    <cellStyle name="_________EWC 43.5MW8oMtresc 3_25_02v2_Horizon round 1 model vFINAL_1_Project Makani Model 04-11-07 v6_UPC G&amp;A (5-3-07) 3" xfId="5859"/>
    <cellStyle name="_________EWC 43.5MW8oMtresc 3_25_02v2_Horizon round 1 model vFINAL_1_Project Makani Model 04-11-07 v6_UPC G&amp;A (5-3-07) 3 2" xfId="5860"/>
    <cellStyle name="_________EWC 43.5MW8oMtresc 3_25_02v2_Horizon round 1 model vFINAL_1_Project Makani Model 04-11-07 v6_UPC G&amp;A (5-3-07) 4" xfId="5861"/>
    <cellStyle name="_________EWC 43.5MW8oMtresc 3_25_02v2_Pre-Tax GAAP" xfId="5862"/>
    <cellStyle name="_________EWC 43.5MW8oMtresc 3_25_02v2_Pre-Tax GAAP 2" xfId="5863"/>
    <cellStyle name="_________EWC 43.5MW8oMtresc 3_25_02v2_Pre-Tax GAAP 2 2" xfId="5864"/>
    <cellStyle name="_________EWC 43.5MW8oMtresc 3_25_02v2_Pre-Tax GAAP 3" xfId="5865"/>
    <cellStyle name="_________EWC 43.5MW8oMtresc 3_25_02v2_WPP - Ormat 6-5-2007  v19i with internal accounting v3 eq method FINAL" xfId="5866"/>
    <cellStyle name="_________EWC 43.5MW8oMtresc 3_25_02v2_WPP - Ormat 6-5-2007  v19i with internal accounting v3 eq method FINAL 2" xfId="5867"/>
    <cellStyle name="_________EWC 43.5MW8oMtresc 3_25_02v2_WPP - Ormat 6-5-2007  v19i with internal accounting v3 eq method FINAL 2 2" xfId="5868"/>
    <cellStyle name="_________EWC 43.5MW8oMtresc 3_25_02v2_WPP - Ormat 6-5-2007  v19i with internal accounting v3 eq method FINAL 3" xfId="5869"/>
    <cellStyle name="_________EWC 43.5MW8oMtresc 3_25_02v2w_esc" xfId="5870"/>
    <cellStyle name="_________EWC 43.5MW8oMtresc 3_25_02v2w_esc_071212 Unlevered McCormick Model - 2003 version" xfId="5871"/>
    <cellStyle name="_________EWC 43.5MW8oMtresc 3_25_02v2w_esc_1" xfId="5872"/>
    <cellStyle name="_________EWC 43.5MW8oMtresc 3_25_02v2w_esc_1 2" xfId="5873"/>
    <cellStyle name="_________EWC 43.5MW8oMtresc 3_25_02v2w_esc_1 2 2" xfId="5874"/>
    <cellStyle name="_________EWC 43.5MW8oMtresc 3_25_02v2w_esc_1 2 2 2" xfId="5875"/>
    <cellStyle name="_________EWC 43.5MW8oMtresc 3_25_02v2w_esc_1 2 3" xfId="5876"/>
    <cellStyle name="_________EWC 43.5MW8oMtresc 3_25_02v2w_esc_1 2 3 2" xfId="5877"/>
    <cellStyle name="_________EWC 43.5MW8oMtresc 3_25_02v2w_esc_1 2 4" xfId="5878"/>
    <cellStyle name="_________EWC 43.5MW8oMtresc 3_25_02v2w_esc_1 2 4 2" xfId="5879"/>
    <cellStyle name="_________EWC 43.5MW8oMtresc 3_25_02v2w_esc_1 2 5" xfId="5880"/>
    <cellStyle name="_________EWC 43.5MW8oMtresc 3_25_02v2w_esc_1 2 5 2" xfId="5881"/>
    <cellStyle name="_________EWC 43.5MW8oMtresc 3_25_02v2w_esc_1 2 6" xfId="5882"/>
    <cellStyle name="_________EWC 43.5MW8oMtresc 3_25_02v2w_esc_1 3" xfId="5883"/>
    <cellStyle name="_________EWC 43.5MW8oMtresc 3_25_02v2w_esc_1 3 2" xfId="5884"/>
    <cellStyle name="_________EWC 43.5MW8oMtresc 3_25_02v2w_esc_1 3 2 2" xfId="5885"/>
    <cellStyle name="_________EWC 43.5MW8oMtresc 3_25_02v2w_esc_1 3 3" xfId="5886"/>
    <cellStyle name="_________EWC 43.5MW8oMtresc 3_25_02v2w_esc_1 3 3 2" xfId="5887"/>
    <cellStyle name="_________EWC 43.5MW8oMtresc 3_25_02v2w_esc_1 3 4" xfId="5888"/>
    <cellStyle name="_________EWC 43.5MW8oMtresc 3_25_02v2w_esc_1 3 4 2" xfId="5889"/>
    <cellStyle name="_________EWC 43.5MW8oMtresc 3_25_02v2w_esc_1 3 5" xfId="5890"/>
    <cellStyle name="_________EWC 43.5MW8oMtresc 3_25_02v2w_esc_1 3 5 2" xfId="5891"/>
    <cellStyle name="_________EWC 43.5MW8oMtresc 3_25_02v2w_esc_1 3 6" xfId="5892"/>
    <cellStyle name="_________EWC 43.5MW8oMtresc 3_25_02v2w_esc_1 4" xfId="5893"/>
    <cellStyle name="_________EWC 43.5MW8oMtresc 3_25_02v2w_esc_1_CHECK - White Creek Final Closing Model_2007 11 16 vequity method FINAL" xfId="5894"/>
    <cellStyle name="_________EWC 43.5MW8oMtresc 3_25_02v2w_esc_1_CHECK - White Creek Final Closing Model_2007 11 16 vequity method FINAL 2" xfId="5895"/>
    <cellStyle name="_________EWC 43.5MW8oMtresc 3_25_02v2w_esc_1_CHECK - White Creek Final Closing Model_2007 11 16 vequity method FINAL 2 2" xfId="5896"/>
    <cellStyle name="_________EWC 43.5MW8oMtresc 3_25_02v2w_esc_1_CHECK - White Creek Final Closing Model_2007 11 16 vequity method FINAL 3" xfId="5897"/>
    <cellStyle name="_________EWC 43.5MW8oMtresc 3_25_02v2w_esc_1_Horizon round 1 model vFINAL" xfId="5898"/>
    <cellStyle name="_________EWC 43.5MW8oMtresc 3_25_02v2w_esc_1_Horizon round 1 model vFINAL 2" xfId="5899"/>
    <cellStyle name="_________EWC 43.5MW8oMtresc 3_25_02v2w_esc_1_Horizon round 1 model vFINAL 2 2" xfId="5900"/>
    <cellStyle name="_________EWC 43.5MW8oMtresc 3_25_02v2w_esc_1_Horizon round 1 model vFINAL 3" xfId="5901"/>
    <cellStyle name="_________EWC 43.5MW8oMtresc 3_25_02v2w_esc_1_Horizon round 1 model vFINAL 3 2" xfId="5902"/>
    <cellStyle name="_________EWC 43.5MW8oMtresc 3_25_02v2w_esc_1_Horizon round 1 model vFINAL 4" xfId="5903"/>
    <cellStyle name="_________EWC 43.5MW8oMtresc 3_25_02v2w_esc_1_Horizon round 1 model vFINAL_1" xfId="5904"/>
    <cellStyle name="_________EWC 43.5MW8oMtresc 3_25_02v2w_esc_1_Horizon round 1 model vFINAL_1 2" xfId="5905"/>
    <cellStyle name="_________EWC 43.5MW8oMtresc 3_25_02v2w_esc_1_Horizon round 1 model vFINAL_1 2 2" xfId="5906"/>
    <cellStyle name="_________EWC 43.5MW8oMtresc 3_25_02v2w_esc_1_Horizon round 1 model vFINAL_1 3" xfId="5907"/>
    <cellStyle name="_________EWC 43.5MW8oMtresc 3_25_02v2w_esc_1_Horizon round 1 model vFINAL_1 3 2" xfId="5908"/>
    <cellStyle name="_________EWC 43.5MW8oMtresc 3_25_02v2w_esc_1_Horizon round 1 model vFINAL_1 4" xfId="5909"/>
    <cellStyle name="_________EWC 43.5MW8oMtresc 3_25_02v2w_esc_1_Horizon round 1 model vFINAL_1_Project Farwest III Model 03-20-07 v135" xfId="5910"/>
    <cellStyle name="_________EWC 43.5MW8oMtresc 3_25_02v2w_esc_1_Horizon round 1 model vFINAL_1_Project Farwest III Model 03-20-07 v135 2" xfId="5911"/>
    <cellStyle name="_________EWC 43.5MW8oMtresc 3_25_02v2w_esc_1_Horizon round 1 model vFINAL_1_Project Farwest III Model 03-20-07 v135 2 2" xfId="5912"/>
    <cellStyle name="_________EWC 43.5MW8oMtresc 3_25_02v2w_esc_1_Horizon round 1 model vFINAL_1_Project Farwest III Model 03-20-07 v135 3" xfId="5913"/>
    <cellStyle name="_________EWC 43.5MW8oMtresc 3_25_02v2w_esc_1_Horizon round 1 model vFINAL_1_Project Farwest III Model 03-20-07 v135 3 2" xfId="5914"/>
    <cellStyle name="_________EWC 43.5MW8oMtresc 3_25_02v2w_esc_1_Horizon round 1 model vFINAL_1_Project Farwest III Model 03-20-07 v135 4" xfId="5915"/>
    <cellStyle name="_________EWC 43.5MW8oMtresc 3_25_02v2w_esc_1_Horizon round 1 model vFINAL_1_Project Farwest III Model 03-20-07 v135_UPC G&amp;A (5-3-07)" xfId="5916"/>
    <cellStyle name="_________EWC 43.5MW8oMtresc 3_25_02v2w_esc_1_Horizon round 1 model vFINAL_1_Project Farwest III Model 03-20-07 v135_UPC G&amp;A (5-3-07) 2" xfId="5917"/>
    <cellStyle name="_________EWC 43.5MW8oMtresc 3_25_02v2w_esc_1_Horizon round 1 model vFINAL_1_Project Farwest III Model 03-20-07 v135_UPC G&amp;A (5-3-07) 2 2" xfId="5918"/>
    <cellStyle name="_________EWC 43.5MW8oMtresc 3_25_02v2w_esc_1_Horizon round 1 model vFINAL_1_Project Farwest III Model 03-20-07 v135_UPC G&amp;A (5-3-07) 3" xfId="5919"/>
    <cellStyle name="_________EWC 43.5MW8oMtresc 3_25_02v2w_esc_1_Horizon round 1 model vFINAL_1_Project Farwest III Model 03-20-07 v135_UPC G&amp;A (5-3-07) 3 2" xfId="5920"/>
    <cellStyle name="_________EWC 43.5MW8oMtresc 3_25_02v2w_esc_1_Horizon round 1 model vFINAL_1_Project Farwest III Model 03-20-07 v135_UPC G&amp;A (5-3-07) 4" xfId="5921"/>
    <cellStyle name="_________EWC 43.5MW8oMtresc 3_25_02v2w_esc_1_Horizon round 1 model vFINAL_1_Project Makani Model 04-11-07 v6" xfId="5922"/>
    <cellStyle name="_________EWC 43.5MW8oMtresc 3_25_02v2w_esc_1_Horizon round 1 model vFINAL_1_Project Makani Model 04-11-07 v6 2" xfId="5923"/>
    <cellStyle name="_________EWC 43.5MW8oMtresc 3_25_02v2w_esc_1_Horizon round 1 model vFINAL_1_Project Makani Model 04-11-07 v6 2 2" xfId="5924"/>
    <cellStyle name="_________EWC 43.5MW8oMtresc 3_25_02v2w_esc_1_Horizon round 1 model vFINAL_1_Project Makani Model 04-11-07 v6 3" xfId="5925"/>
    <cellStyle name="_________EWC 43.5MW8oMtresc 3_25_02v2w_esc_1_Horizon round 1 model vFINAL_1_Project Makani Model 04-11-07 v6 3 2" xfId="5926"/>
    <cellStyle name="_________EWC 43.5MW8oMtresc 3_25_02v2w_esc_1_Horizon round 1 model vFINAL_1_Project Makani Model 04-11-07 v6 4" xfId="5927"/>
    <cellStyle name="_________EWC 43.5MW8oMtresc 3_25_02v2w_esc_1_Horizon round 1 model vFINAL_1_Project Makani Model 04-11-07 v6_UPC G&amp;A (5-3-07)" xfId="5928"/>
    <cellStyle name="_________EWC 43.5MW8oMtresc 3_25_02v2w_esc_1_Horizon round 1 model vFINAL_1_Project Makani Model 04-11-07 v6_UPC G&amp;A (5-3-07) 2" xfId="5929"/>
    <cellStyle name="_________EWC 43.5MW8oMtresc 3_25_02v2w_esc_1_Horizon round 1 model vFINAL_1_Project Makani Model 04-11-07 v6_UPC G&amp;A (5-3-07) 2 2" xfId="5930"/>
    <cellStyle name="_________EWC 43.5MW8oMtresc 3_25_02v2w_esc_1_Horizon round 1 model vFINAL_1_Project Makani Model 04-11-07 v6_UPC G&amp;A (5-3-07) 3" xfId="5931"/>
    <cellStyle name="_________EWC 43.5MW8oMtresc 3_25_02v2w_esc_1_Horizon round 1 model vFINAL_1_Project Makani Model 04-11-07 v6_UPC G&amp;A (5-3-07) 3 2" xfId="5932"/>
    <cellStyle name="_________EWC 43.5MW8oMtresc 3_25_02v2w_esc_1_Horizon round 1 model vFINAL_1_Project Makani Model 04-11-07 v6_UPC G&amp;A (5-3-07) 4" xfId="5933"/>
    <cellStyle name="_________EWC 43.5MW8oMtresc 3_25_02v2w_esc_1_Pre-Tax GAAP" xfId="5934"/>
    <cellStyle name="_________EWC 43.5MW8oMtresc 3_25_02v2w_esc_1_Pre-Tax GAAP 2" xfId="5935"/>
    <cellStyle name="_________EWC 43.5MW8oMtresc 3_25_02v2w_esc_1_Pre-Tax GAAP 2 2" xfId="5936"/>
    <cellStyle name="_________EWC 43.5MW8oMtresc 3_25_02v2w_esc_1_Pre-Tax GAAP 3" xfId="5937"/>
    <cellStyle name="_________EWC 43.5MW8oMtresc 3_25_02v2w_esc_1_WPP - Ormat 6-5-2007  v19i with internal accounting v3 eq method FINAL" xfId="5938"/>
    <cellStyle name="_________EWC 43.5MW8oMtresc 3_25_02v2w_esc_1_WPP - Ormat 6-5-2007  v19i with internal accounting v3 eq method FINAL 2" xfId="5939"/>
    <cellStyle name="_________EWC 43.5MW8oMtresc 3_25_02v2w_esc_1_WPP - Ormat 6-5-2007  v19i with internal accounting v3 eq method FINAL 2 2" xfId="5940"/>
    <cellStyle name="_________EWC 43.5MW8oMtresc 3_25_02v2w_esc_1_WPP - Ormat 6-5-2007  v19i with internal accounting v3 eq method FINAL 3" xfId="5941"/>
    <cellStyle name="_________Wind farm - operation CF" xfId="5942"/>
    <cellStyle name="_________Wind farm - operation CF 2" xfId="5943"/>
    <cellStyle name="_________Wind farm - operation CF 2 2" xfId="5944"/>
    <cellStyle name="_________Wind farm - operation CF 2 2 2" xfId="5945"/>
    <cellStyle name="_________Wind farm - operation CF 2 3" xfId="5946"/>
    <cellStyle name="_________Wind farm - operation CF 2 3 2" xfId="5947"/>
    <cellStyle name="_________Wind farm - operation CF 2 4" xfId="5948"/>
    <cellStyle name="_________Wind farm - operation CF 2 4 2" xfId="5949"/>
    <cellStyle name="_________Wind farm - operation CF 2 5" xfId="5950"/>
    <cellStyle name="_________Wind farm - operation CF 2 5 2" xfId="5951"/>
    <cellStyle name="_________Wind farm - operation CF 2 6" xfId="5952"/>
    <cellStyle name="_________Wind farm - operation CF 3" xfId="5953"/>
    <cellStyle name="_________Wind farm - operation CF 3 2" xfId="5954"/>
    <cellStyle name="_________Wind farm - operation CF 3 2 2" xfId="5955"/>
    <cellStyle name="_________Wind farm - operation CF 3 3" xfId="5956"/>
    <cellStyle name="_________Wind farm - operation CF 3 3 2" xfId="5957"/>
    <cellStyle name="_________Wind farm - operation CF 3 4" xfId="5958"/>
    <cellStyle name="_________Wind farm - operation CF 3 4 2" xfId="5959"/>
    <cellStyle name="_________Wind farm - operation CF 3 5" xfId="5960"/>
    <cellStyle name="_________Wind farm - operation CF 3 5 2" xfId="5961"/>
    <cellStyle name="_________Wind farm - operation CF 3 6" xfId="5962"/>
    <cellStyle name="_________Wind farm - operation CF 4" xfId="5963"/>
    <cellStyle name="_________Wind farm - operation CF_1" xfId="5964"/>
    <cellStyle name="_________Wind farm - operation CF_1 2" xfId="5965"/>
    <cellStyle name="_________Wind farm - operation CF_1 2 2" xfId="5966"/>
    <cellStyle name="_________Wind farm - operation CF_1 2 2 2" xfId="5967"/>
    <cellStyle name="_________Wind farm - operation CF_1 2 3" xfId="5968"/>
    <cellStyle name="_________Wind farm - operation CF_1 2 3 2" xfId="5969"/>
    <cellStyle name="_________Wind farm - operation CF_1 2 4" xfId="5970"/>
    <cellStyle name="_________Wind farm - operation CF_1 2 4 2" xfId="5971"/>
    <cellStyle name="_________Wind farm - operation CF_1 2 5" xfId="5972"/>
    <cellStyle name="_________Wind farm - operation CF_1 2 5 2" xfId="5973"/>
    <cellStyle name="_________Wind farm - operation CF_1 2 6" xfId="5974"/>
    <cellStyle name="_________Wind farm - operation CF_1 3" xfId="5975"/>
    <cellStyle name="_________Wind farm - operation CF_1 3 2" xfId="5976"/>
    <cellStyle name="_________Wind farm - operation CF_1 3 2 2" xfId="5977"/>
    <cellStyle name="_________Wind farm - operation CF_1 3 3" xfId="5978"/>
    <cellStyle name="_________Wind farm - operation CF_1 3 3 2" xfId="5979"/>
    <cellStyle name="_________Wind farm - operation CF_1 3 4" xfId="5980"/>
    <cellStyle name="_________Wind farm - operation CF_1 3 4 2" xfId="5981"/>
    <cellStyle name="_________Wind farm - operation CF_1 3 5" xfId="5982"/>
    <cellStyle name="_________Wind farm - operation CF_1 3 5 2" xfId="5983"/>
    <cellStyle name="_________Wind farm - operation CF_1 3 6" xfId="5984"/>
    <cellStyle name="_________Wind farm - operation CF_1 4" xfId="5985"/>
    <cellStyle name="_________Wind farm - operation CF_1_CHECK - White Creek Final Closing Model_2007 11 16 vequity method FINAL" xfId="5986"/>
    <cellStyle name="_________Wind farm - operation CF_1_CHECK - White Creek Final Closing Model_2007 11 16 vequity method FINAL 2" xfId="5987"/>
    <cellStyle name="_________Wind farm - operation CF_1_CHECK - White Creek Final Closing Model_2007 11 16 vequity method FINAL 2 2" xfId="5988"/>
    <cellStyle name="_________Wind farm - operation CF_1_CHECK - White Creek Final Closing Model_2007 11 16 vequity method FINAL 3" xfId="5989"/>
    <cellStyle name="_________Wind farm - operation CF_1_Horizon round 1 model vFINAL" xfId="5990"/>
    <cellStyle name="_________Wind farm - operation CF_1_Horizon round 1 model vFINAL 2" xfId="5991"/>
    <cellStyle name="_________Wind farm - operation CF_1_Horizon round 1 model vFINAL 2 2" xfId="5992"/>
    <cellStyle name="_________Wind farm - operation CF_1_Horizon round 1 model vFINAL 3" xfId="5993"/>
    <cellStyle name="_________Wind farm - operation CF_1_Horizon round 1 model vFINAL 3 2" xfId="5994"/>
    <cellStyle name="_________Wind farm - operation CF_1_Horizon round 1 model vFINAL 4" xfId="5995"/>
    <cellStyle name="_________Wind farm - operation CF_1_Horizon round 1 model vFINAL_1" xfId="5996"/>
    <cellStyle name="_________Wind farm - operation CF_1_Horizon round 1 model vFINAL_1 2" xfId="5997"/>
    <cellStyle name="_________Wind farm - operation CF_1_Horizon round 1 model vFINAL_1 2 2" xfId="5998"/>
    <cellStyle name="_________Wind farm - operation CF_1_Horizon round 1 model vFINAL_1 3" xfId="5999"/>
    <cellStyle name="_________Wind farm - operation CF_1_Horizon round 1 model vFINAL_1 3 2" xfId="6000"/>
    <cellStyle name="_________Wind farm - operation CF_1_Horizon round 1 model vFINAL_1 4" xfId="6001"/>
    <cellStyle name="_________Wind farm - operation CF_1_Horizon round 1 model vFINAL_1_Project Farwest III Model 03-20-07 v135" xfId="6002"/>
    <cellStyle name="_________Wind farm - operation CF_1_Horizon round 1 model vFINAL_1_Project Farwest III Model 03-20-07 v135 2" xfId="6003"/>
    <cellStyle name="_________Wind farm - operation CF_1_Horizon round 1 model vFINAL_1_Project Farwest III Model 03-20-07 v135 2 2" xfId="6004"/>
    <cellStyle name="_________Wind farm - operation CF_1_Horizon round 1 model vFINAL_1_Project Farwest III Model 03-20-07 v135 3" xfId="6005"/>
    <cellStyle name="_________Wind farm - operation CF_1_Horizon round 1 model vFINAL_1_Project Farwest III Model 03-20-07 v135 3 2" xfId="6006"/>
    <cellStyle name="_________Wind farm - operation CF_1_Horizon round 1 model vFINAL_1_Project Farwest III Model 03-20-07 v135 4" xfId="6007"/>
    <cellStyle name="_________Wind farm - operation CF_1_Horizon round 1 model vFINAL_1_Project Farwest III Model 03-20-07 v135_UPC G&amp;A (5-3-07)" xfId="6008"/>
    <cellStyle name="_________Wind farm - operation CF_1_Horizon round 1 model vFINAL_1_Project Farwest III Model 03-20-07 v135_UPC G&amp;A (5-3-07) 2" xfId="6009"/>
    <cellStyle name="_________Wind farm - operation CF_1_Horizon round 1 model vFINAL_1_Project Farwest III Model 03-20-07 v135_UPC G&amp;A (5-3-07) 2 2" xfId="6010"/>
    <cellStyle name="_________Wind farm - operation CF_1_Horizon round 1 model vFINAL_1_Project Farwest III Model 03-20-07 v135_UPC G&amp;A (5-3-07) 3" xfId="6011"/>
    <cellStyle name="_________Wind farm - operation CF_1_Horizon round 1 model vFINAL_1_Project Farwest III Model 03-20-07 v135_UPC G&amp;A (5-3-07) 3 2" xfId="6012"/>
    <cellStyle name="_________Wind farm - operation CF_1_Horizon round 1 model vFINAL_1_Project Farwest III Model 03-20-07 v135_UPC G&amp;A (5-3-07) 4" xfId="6013"/>
    <cellStyle name="_________Wind farm - operation CF_1_Horizon round 1 model vFINAL_1_Project Makani Model 04-11-07 v6" xfId="6014"/>
    <cellStyle name="_________Wind farm - operation CF_1_Horizon round 1 model vFINAL_1_Project Makani Model 04-11-07 v6 2" xfId="6015"/>
    <cellStyle name="_________Wind farm - operation CF_1_Horizon round 1 model vFINAL_1_Project Makani Model 04-11-07 v6 2 2" xfId="6016"/>
    <cellStyle name="_________Wind farm - operation CF_1_Horizon round 1 model vFINAL_1_Project Makani Model 04-11-07 v6 3" xfId="6017"/>
    <cellStyle name="_________Wind farm - operation CF_1_Horizon round 1 model vFINAL_1_Project Makani Model 04-11-07 v6 3 2" xfId="6018"/>
    <cellStyle name="_________Wind farm - operation CF_1_Horizon round 1 model vFINAL_1_Project Makani Model 04-11-07 v6 4" xfId="6019"/>
    <cellStyle name="_________Wind farm - operation CF_1_Horizon round 1 model vFINAL_1_Project Makani Model 04-11-07 v6_UPC G&amp;A (5-3-07)" xfId="6020"/>
    <cellStyle name="_________Wind farm - operation CF_1_Horizon round 1 model vFINAL_1_Project Makani Model 04-11-07 v6_UPC G&amp;A (5-3-07) 2" xfId="6021"/>
    <cellStyle name="_________Wind farm - operation CF_1_Horizon round 1 model vFINAL_1_Project Makani Model 04-11-07 v6_UPC G&amp;A (5-3-07) 2 2" xfId="6022"/>
    <cellStyle name="_________Wind farm - operation CF_1_Horizon round 1 model vFINAL_1_Project Makani Model 04-11-07 v6_UPC G&amp;A (5-3-07) 3" xfId="6023"/>
    <cellStyle name="_________Wind farm - operation CF_1_Horizon round 1 model vFINAL_1_Project Makani Model 04-11-07 v6_UPC G&amp;A (5-3-07) 3 2" xfId="6024"/>
    <cellStyle name="_________Wind farm - operation CF_1_Horizon round 1 model vFINAL_1_Project Makani Model 04-11-07 v6_UPC G&amp;A (5-3-07) 4" xfId="6025"/>
    <cellStyle name="_________Wind farm - operation CF_1_Pre-Tax GAAP" xfId="6026"/>
    <cellStyle name="_________Wind farm - operation CF_1_Pre-Tax GAAP 2" xfId="6027"/>
    <cellStyle name="_________Wind farm - operation CF_1_Pre-Tax GAAP 2 2" xfId="6028"/>
    <cellStyle name="_________Wind farm - operation CF_1_Pre-Tax GAAP 3" xfId="6029"/>
    <cellStyle name="_________Wind farm - operation CF_1_WPP - Ormat 6-5-2007  v19i with internal accounting v3 eq method FINAL" xfId="6030"/>
    <cellStyle name="_________Wind farm - operation CF_1_WPP - Ormat 6-5-2007  v19i with internal accounting v3 eq method FINAL 2" xfId="6031"/>
    <cellStyle name="_________Wind farm - operation CF_1_WPP - Ormat 6-5-2007  v19i with internal accounting v3 eq method FINAL 2 2" xfId="6032"/>
    <cellStyle name="_________Wind farm - operation CF_1_WPP - Ormat 6-5-2007  v19i with internal accounting v3 eq method FINAL 3" xfId="6033"/>
    <cellStyle name="_________Wind farm - operation CF_CHECK - White Creek Final Closing Model_2007 11 16 vequity method FINAL" xfId="6034"/>
    <cellStyle name="_________Wind farm - operation CF_CHECK - White Creek Final Closing Model_2007 11 16 vequity method FINAL 2" xfId="6035"/>
    <cellStyle name="_________Wind farm - operation CF_CHECK - White Creek Final Closing Model_2007 11 16 vequity method FINAL 2 2" xfId="6036"/>
    <cellStyle name="_________Wind farm - operation CF_CHECK - White Creek Final Closing Model_2007 11 16 vequity method FINAL 3" xfId="6037"/>
    <cellStyle name="_________Wind farm - operation CF_Horizon round 1 model vFINAL" xfId="6038"/>
    <cellStyle name="_________Wind farm - operation CF_Horizon round 1 model vFINAL 2" xfId="6039"/>
    <cellStyle name="_________Wind farm - operation CF_Horizon round 1 model vFINAL 2 2" xfId="6040"/>
    <cellStyle name="_________Wind farm - operation CF_Horizon round 1 model vFINAL 3" xfId="6041"/>
    <cellStyle name="_________Wind farm - operation CF_Horizon round 1 model vFINAL 3 2" xfId="6042"/>
    <cellStyle name="_________Wind farm - operation CF_Horizon round 1 model vFINAL 4" xfId="6043"/>
    <cellStyle name="_________Wind farm - operation CF_Horizon round 1 model vFINAL_1" xfId="6044"/>
    <cellStyle name="_________Wind farm - operation CF_Horizon round 1 model vFINAL_1 2" xfId="6045"/>
    <cellStyle name="_________Wind farm - operation CF_Horizon round 1 model vFINAL_1 2 2" xfId="6046"/>
    <cellStyle name="_________Wind farm - operation CF_Horizon round 1 model vFINAL_1 3" xfId="6047"/>
    <cellStyle name="_________Wind farm - operation CF_Horizon round 1 model vFINAL_1 3 2" xfId="6048"/>
    <cellStyle name="_________Wind farm - operation CF_Horizon round 1 model vFINAL_1 4" xfId="6049"/>
    <cellStyle name="_________Wind farm - operation CF_Horizon round 1 model vFINAL_1_Project Farwest III Model 03-20-07 v135" xfId="6050"/>
    <cellStyle name="_________Wind farm - operation CF_Horizon round 1 model vFINAL_1_Project Farwest III Model 03-20-07 v135 2" xfId="6051"/>
    <cellStyle name="_________Wind farm - operation CF_Horizon round 1 model vFINAL_1_Project Farwest III Model 03-20-07 v135 2 2" xfId="6052"/>
    <cellStyle name="_________Wind farm - operation CF_Horizon round 1 model vFINAL_1_Project Farwest III Model 03-20-07 v135 3" xfId="6053"/>
    <cellStyle name="_________Wind farm - operation CF_Horizon round 1 model vFINAL_1_Project Farwest III Model 03-20-07 v135 3 2" xfId="6054"/>
    <cellStyle name="_________Wind farm - operation CF_Horizon round 1 model vFINAL_1_Project Farwest III Model 03-20-07 v135 4" xfId="6055"/>
    <cellStyle name="_________Wind farm - operation CF_Horizon round 1 model vFINAL_1_Project Farwest III Model 03-20-07 v135_UPC G&amp;A (5-3-07)" xfId="6056"/>
    <cellStyle name="_________Wind farm - operation CF_Horizon round 1 model vFINAL_1_Project Farwest III Model 03-20-07 v135_UPC G&amp;A (5-3-07) 2" xfId="6057"/>
    <cellStyle name="_________Wind farm - operation CF_Horizon round 1 model vFINAL_1_Project Farwest III Model 03-20-07 v135_UPC G&amp;A (5-3-07) 2 2" xfId="6058"/>
    <cellStyle name="_________Wind farm - operation CF_Horizon round 1 model vFINAL_1_Project Farwest III Model 03-20-07 v135_UPC G&amp;A (5-3-07) 3" xfId="6059"/>
    <cellStyle name="_________Wind farm - operation CF_Horizon round 1 model vFINAL_1_Project Farwest III Model 03-20-07 v135_UPC G&amp;A (5-3-07) 3 2" xfId="6060"/>
    <cellStyle name="_________Wind farm - operation CF_Horizon round 1 model vFINAL_1_Project Farwest III Model 03-20-07 v135_UPC G&amp;A (5-3-07) 4" xfId="6061"/>
    <cellStyle name="_________Wind farm - operation CF_Horizon round 1 model vFINAL_1_Project Makani Model 04-11-07 v6" xfId="6062"/>
    <cellStyle name="_________Wind farm - operation CF_Horizon round 1 model vFINAL_1_Project Makani Model 04-11-07 v6 2" xfId="6063"/>
    <cellStyle name="_________Wind farm - operation CF_Horizon round 1 model vFINAL_1_Project Makani Model 04-11-07 v6 2 2" xfId="6064"/>
    <cellStyle name="_________Wind farm - operation CF_Horizon round 1 model vFINAL_1_Project Makani Model 04-11-07 v6 3" xfId="6065"/>
    <cellStyle name="_________Wind farm - operation CF_Horizon round 1 model vFINAL_1_Project Makani Model 04-11-07 v6 3 2" xfId="6066"/>
    <cellStyle name="_________Wind farm - operation CF_Horizon round 1 model vFINAL_1_Project Makani Model 04-11-07 v6 4" xfId="6067"/>
    <cellStyle name="_________Wind farm - operation CF_Horizon round 1 model vFINAL_1_Project Makani Model 04-11-07 v6_UPC G&amp;A (5-3-07)" xfId="6068"/>
    <cellStyle name="_________Wind farm - operation CF_Horizon round 1 model vFINAL_1_Project Makani Model 04-11-07 v6_UPC G&amp;A (5-3-07) 2" xfId="6069"/>
    <cellStyle name="_________Wind farm - operation CF_Horizon round 1 model vFINAL_1_Project Makani Model 04-11-07 v6_UPC G&amp;A (5-3-07) 2 2" xfId="6070"/>
    <cellStyle name="_________Wind farm - operation CF_Horizon round 1 model vFINAL_1_Project Makani Model 04-11-07 v6_UPC G&amp;A (5-3-07) 3" xfId="6071"/>
    <cellStyle name="_________Wind farm - operation CF_Horizon round 1 model vFINAL_1_Project Makani Model 04-11-07 v6_UPC G&amp;A (5-3-07) 3 2" xfId="6072"/>
    <cellStyle name="_________Wind farm - operation CF_Horizon round 1 model vFINAL_1_Project Makani Model 04-11-07 v6_UPC G&amp;A (5-3-07) 4" xfId="6073"/>
    <cellStyle name="_________Wind farm - operation CF_Pre-Tax GAAP" xfId="6074"/>
    <cellStyle name="_________Wind farm - operation CF_Pre-Tax GAAP 2" xfId="6075"/>
    <cellStyle name="_________Wind farm - operation CF_Pre-Tax GAAP 2 2" xfId="6076"/>
    <cellStyle name="_________Wind farm - operation CF_Pre-Tax GAAP 3" xfId="6077"/>
    <cellStyle name="_________Wind farm - operation CF_WPP - Ormat 6-5-2007  v19i with internal accounting v3 eq method FINAL" xfId="6078"/>
    <cellStyle name="_________Wind farm - operation CF_WPP - Ormat 6-5-2007  v19i with internal accounting v3 eq method FINAL 2" xfId="6079"/>
    <cellStyle name="_________Wind farm - operation CF_WPP - Ormat 6-5-2007  v19i with internal accounting v3 eq method FINAL 2 2" xfId="6080"/>
    <cellStyle name="_________Wind farm - operation CF_WPP - Ormat 6-5-2007  v19i with internal accounting v3 eq method FINAL 3" xfId="6081"/>
    <cellStyle name="________071212 Unlevered McCormick Model - 2003 version" xfId="6082"/>
    <cellStyle name="________1" xfId="6083"/>
    <cellStyle name="________1_071212 Unlevered McCormick Model - 2003 version" xfId="6084"/>
    <cellStyle name="_______071212 Unlevered McCormick Model - 2003 version" xfId="6085"/>
    <cellStyle name="_______ClearSky_AEP_Min_04.04.02_Bank" xfId="6086"/>
    <cellStyle name="_______ClearSky_AEP_Min_04.04.02_Bank 2" xfId="6087"/>
    <cellStyle name="_______ClearSky_AEP_Min_04.04.02_Bank 2 2" xfId="6088"/>
    <cellStyle name="_______ClearSky_AEP_Min_04.04.02_Bank 3" xfId="6089"/>
    <cellStyle name="_______ClearSky_AEP_Min_04.04.02_Bank 3 2" xfId="6090"/>
    <cellStyle name="_______ClearSky_AEP_Min_04.04.02_Bank 4" xfId="6091"/>
    <cellStyle name="_______ClearSky_AEP_Min_04.04.02_Bank 4 2" xfId="6092"/>
    <cellStyle name="_______ClearSky_AEP_Min_04.04.02_Bank 5" xfId="6093"/>
    <cellStyle name="_______ClearSky_AEP_Min_04.04.02_Bank 5 2" xfId="6094"/>
    <cellStyle name="_______ClearSky_AEP_Min_04.04.02_Bank 6" xfId="6095"/>
    <cellStyle name="_______ClearSky_AEP_Min_04.04.02_Bank_1" xfId="6096"/>
    <cellStyle name="_______ClearSky_AEP_Min_04.04.02_Bank_1 2" xfId="6097"/>
    <cellStyle name="_______ClearSky_AEP_Min_04.04.02_Bank_1 2 2" xfId="6098"/>
    <cellStyle name="_______ClearSky_AEP_Min_04.04.02_Bank_1 3" xfId="6099"/>
    <cellStyle name="_______ClearSky_AEP_Min_04.04.02_Bank_1 3 2" xfId="6100"/>
    <cellStyle name="_______ClearSky_AEP_Min_04.04.02_Bank_1 4" xfId="6101"/>
    <cellStyle name="_______ClearSky_AEP_Min_04.04.02_Bank_1 4 2" xfId="6102"/>
    <cellStyle name="_______ClearSky_AEP_Min_04.04.02_Bank_1 5" xfId="6103"/>
    <cellStyle name="_______ClearSky_AEP_Min_04.04.02_Bank_1 5 2" xfId="6104"/>
    <cellStyle name="_______ClearSky_AEP_Min_04.04.02_Bank_1 6" xfId="6105"/>
    <cellStyle name="_______Clearsky_internal_050301" xfId="6106"/>
    <cellStyle name="_______Clearsky_internal_050301 2" xfId="6107"/>
    <cellStyle name="_______Clearsky_internal_050301 2 2" xfId="6108"/>
    <cellStyle name="_______Clearsky_internal_050301 3" xfId="6109"/>
    <cellStyle name="_______Clearsky_internal_050301 3 2" xfId="6110"/>
    <cellStyle name="_______Clearsky_internal_050301 4" xfId="6111"/>
    <cellStyle name="_______Clearsky_internal_050301 4 2" xfId="6112"/>
    <cellStyle name="_______Clearsky_internal_050301 5" xfId="6113"/>
    <cellStyle name="_______Clearsky_internal_050301 5 2" xfId="6114"/>
    <cellStyle name="_______Clearsky_internal_050301 6" xfId="6115"/>
    <cellStyle name="_______Clearsky_internal_050301_1" xfId="6116"/>
    <cellStyle name="_______Clearsky_internal_050301_1 2" xfId="6117"/>
    <cellStyle name="_______Clearsky_internal_050301_1 2 2" xfId="6118"/>
    <cellStyle name="_______Clearsky_internal_050301_1 3" xfId="6119"/>
    <cellStyle name="_______Clearsky_internal_050301_1 3 2" xfId="6120"/>
    <cellStyle name="_______Clearsky_internal_050301_1 4" xfId="6121"/>
    <cellStyle name="_______Clearsky_internal_050301_1 4 2" xfId="6122"/>
    <cellStyle name="_______Clearsky_internal_050301_1 5" xfId="6123"/>
    <cellStyle name="_______Clearsky_internal_050301_1 5 2" xfId="6124"/>
    <cellStyle name="_______Clearsky_internal_050301_1 6" xfId="6125"/>
    <cellStyle name="_______Clearsky_internal_070201" xfId="6126"/>
    <cellStyle name="_______Clearsky_internal_070201 2" xfId="6127"/>
    <cellStyle name="_______Clearsky_internal_070201 2 2" xfId="6128"/>
    <cellStyle name="_______Clearsky_internal_070201 3" xfId="6129"/>
    <cellStyle name="_______Clearsky_internal_070201 3 2" xfId="6130"/>
    <cellStyle name="_______Clearsky_internal_070201 4" xfId="6131"/>
    <cellStyle name="_______Clearsky_internal_070201 4 2" xfId="6132"/>
    <cellStyle name="_______Clearsky_internal_070201 5" xfId="6133"/>
    <cellStyle name="_______Clearsky_internal_070201 5 2" xfId="6134"/>
    <cellStyle name="_______Clearsky_internal_070201 6" xfId="6135"/>
    <cellStyle name="_______Clearsky_internal_070201.xls Chart 2" xfId="6136"/>
    <cellStyle name="_______Clearsky_internal_070201.xls Chart 2 2" xfId="6137"/>
    <cellStyle name="_______Clearsky_internal_070201.xls Chart 2 2 2" xfId="6138"/>
    <cellStyle name="_______Clearsky_internal_070201.xls Chart 2 3" xfId="6139"/>
    <cellStyle name="_______Clearsky_internal_070201.xls Chart 2 3 2" xfId="6140"/>
    <cellStyle name="_______Clearsky_internal_070201.xls Chart 2 4" xfId="6141"/>
    <cellStyle name="_______Clearsky_internal_070201.xls Chart 2 4 2" xfId="6142"/>
    <cellStyle name="_______Clearsky_internal_070201.xls Chart 2 5" xfId="6143"/>
    <cellStyle name="_______Clearsky_internal_070201.xls Chart 2 5 2" xfId="6144"/>
    <cellStyle name="_______Clearsky_internal_070201.xls Chart 2 6" xfId="6145"/>
    <cellStyle name="_______Clearsky_internal_070201.xls Chart 2_1" xfId="6146"/>
    <cellStyle name="_______Clearsky_internal_070201.xls Chart 2_1 2" xfId="6147"/>
    <cellStyle name="_______Clearsky_internal_070201.xls Chart 2_1 2 2" xfId="6148"/>
    <cellStyle name="_______Clearsky_internal_070201.xls Chart 2_1 3" xfId="6149"/>
    <cellStyle name="_______Clearsky_internal_070201.xls Chart 2_1 3 2" xfId="6150"/>
    <cellStyle name="_______Clearsky_internal_070201.xls Chart 2_1 4" xfId="6151"/>
    <cellStyle name="_______Clearsky_internal_070201.xls Chart 2_1 4 2" xfId="6152"/>
    <cellStyle name="_______Clearsky_internal_070201.xls Chart 2_1 5" xfId="6153"/>
    <cellStyle name="_______Clearsky_internal_070201.xls Chart 2_1 5 2" xfId="6154"/>
    <cellStyle name="_______Clearsky_internal_070201.xls Chart 2_1 6" xfId="6155"/>
    <cellStyle name="_______Clearsky_internal_070201_1" xfId="6156"/>
    <cellStyle name="_______Clearsky_internal_070201_1 2" xfId="6157"/>
    <cellStyle name="_______Clearsky_internal_070201_1 2 2" xfId="6158"/>
    <cellStyle name="_______Clearsky_internal_070201_1 3" xfId="6159"/>
    <cellStyle name="_______Clearsky_internal_070201_1 3 2" xfId="6160"/>
    <cellStyle name="_______Clearsky_internal_070201_1 4" xfId="6161"/>
    <cellStyle name="_______Clearsky_internal_070201_1 4 2" xfId="6162"/>
    <cellStyle name="_______Clearsky_internal_070201_1 5" xfId="6163"/>
    <cellStyle name="_______Clearsky_internal_070201_1 5 2" xfId="6164"/>
    <cellStyle name="_______Clearsky_internal_070201_1 6" xfId="6165"/>
    <cellStyle name="_______Clearsky_Outside_070201.xls Chart 2" xfId="6166"/>
    <cellStyle name="_______Clearsky_Outside_070201.xls Chart 2 2" xfId="6167"/>
    <cellStyle name="_______Clearsky_Outside_070201.xls Chart 2 2 2" xfId="6168"/>
    <cellStyle name="_______Clearsky_Outside_070201.xls Chart 2 3" xfId="6169"/>
    <cellStyle name="_______Clearsky_Outside_070201.xls Chart 2 3 2" xfId="6170"/>
    <cellStyle name="_______Clearsky_Outside_070201.xls Chart 2 4" xfId="6171"/>
    <cellStyle name="_______Clearsky_Outside_070201.xls Chart 2 4 2" xfId="6172"/>
    <cellStyle name="_______Clearsky_Outside_070201.xls Chart 2 5" xfId="6173"/>
    <cellStyle name="_______Clearsky_Outside_070201.xls Chart 2 5 2" xfId="6174"/>
    <cellStyle name="_______Clearsky_Outside_070201.xls Chart 2 6" xfId="6175"/>
    <cellStyle name="_______Clearsky_Outside_070201.xls Chart 2_1" xfId="6176"/>
    <cellStyle name="_______Clearsky_Outside_070201.xls Chart 2_1 2" xfId="6177"/>
    <cellStyle name="_______Clearsky_Outside_070201.xls Chart 2_1 2 2" xfId="6178"/>
    <cellStyle name="_______Clearsky_Outside_070201.xls Chart 2_1 3" xfId="6179"/>
    <cellStyle name="_______Clearsky_Outside_070201.xls Chart 2_1 3 2" xfId="6180"/>
    <cellStyle name="_______Clearsky_Outside_070201.xls Chart 2_1 4" xfId="6181"/>
    <cellStyle name="_______Clearsky_Outside_070201.xls Chart 2_1 4 2" xfId="6182"/>
    <cellStyle name="_______Clearsky_Outside_070201.xls Chart 2_1 5" xfId="6183"/>
    <cellStyle name="_______Clearsky_Outside_070201.xls Chart 2_1 5 2" xfId="6184"/>
    <cellStyle name="_______Clearsky_Outside_070201.xls Chart 2_1 6" xfId="6185"/>
    <cellStyle name="_______EWC 43.5MW8oMtresc 3_25_021" xfId="6186"/>
    <cellStyle name="_______EWC 43.5MW8oMtresc 3_25_021 2" xfId="6187"/>
    <cellStyle name="_______EWC 43.5MW8oMtresc 3_25_021 2 2" xfId="6188"/>
    <cellStyle name="_______EWC 43.5MW8oMtresc 3_25_021 2 2 2" xfId="6189"/>
    <cellStyle name="_______EWC 43.5MW8oMtresc 3_25_021 2 3" xfId="6190"/>
    <cellStyle name="_______EWC 43.5MW8oMtresc 3_25_021 2 3 2" xfId="6191"/>
    <cellStyle name="_______EWC 43.5MW8oMtresc 3_25_021 2 4" xfId="6192"/>
    <cellStyle name="_______EWC 43.5MW8oMtresc 3_25_021 2 4 2" xfId="6193"/>
    <cellStyle name="_______EWC 43.5MW8oMtresc 3_25_021 2 5" xfId="6194"/>
    <cellStyle name="_______EWC 43.5MW8oMtresc 3_25_021 2 5 2" xfId="6195"/>
    <cellStyle name="_______EWC 43.5MW8oMtresc 3_25_021 2 6" xfId="6196"/>
    <cellStyle name="_______EWC 43.5MW8oMtresc 3_25_021 3" xfId="6197"/>
    <cellStyle name="_______EWC 43.5MW8oMtresc 3_25_021 3 2" xfId="6198"/>
    <cellStyle name="_______EWC 43.5MW8oMtresc 3_25_021 3 2 2" xfId="6199"/>
    <cellStyle name="_______EWC 43.5MW8oMtresc 3_25_021 3 3" xfId="6200"/>
    <cellStyle name="_______EWC 43.5MW8oMtresc 3_25_021 3 3 2" xfId="6201"/>
    <cellStyle name="_______EWC 43.5MW8oMtresc 3_25_021 3 4" xfId="6202"/>
    <cellStyle name="_______EWC 43.5MW8oMtresc 3_25_021 3 4 2" xfId="6203"/>
    <cellStyle name="_______EWC 43.5MW8oMtresc 3_25_021 3 5" xfId="6204"/>
    <cellStyle name="_______EWC 43.5MW8oMtresc 3_25_021 3 5 2" xfId="6205"/>
    <cellStyle name="_______EWC 43.5MW8oMtresc 3_25_021 3 6" xfId="6206"/>
    <cellStyle name="_______EWC 43.5MW8oMtresc 3_25_021 4" xfId="6207"/>
    <cellStyle name="_______EWC 43.5MW8oMtresc 3_25_021_1" xfId="6208"/>
    <cellStyle name="_______EWC 43.5MW8oMtresc 3_25_021_1 2" xfId="6209"/>
    <cellStyle name="_______EWC 43.5MW8oMtresc 3_25_021_1 2 2" xfId="6210"/>
    <cellStyle name="_______EWC 43.5MW8oMtresc 3_25_021_1 2 2 2" xfId="6211"/>
    <cellStyle name="_______EWC 43.5MW8oMtresc 3_25_021_1 2 3" xfId="6212"/>
    <cellStyle name="_______EWC 43.5MW8oMtresc 3_25_021_1 2 3 2" xfId="6213"/>
    <cellStyle name="_______EWC 43.5MW8oMtresc 3_25_021_1 2 4" xfId="6214"/>
    <cellStyle name="_______EWC 43.5MW8oMtresc 3_25_021_1 2 4 2" xfId="6215"/>
    <cellStyle name="_______EWC 43.5MW8oMtresc 3_25_021_1 2 5" xfId="6216"/>
    <cellStyle name="_______EWC 43.5MW8oMtresc 3_25_021_1 2 5 2" xfId="6217"/>
    <cellStyle name="_______EWC 43.5MW8oMtresc 3_25_021_1 2 6" xfId="6218"/>
    <cellStyle name="_______EWC 43.5MW8oMtresc 3_25_021_1 3" xfId="6219"/>
    <cellStyle name="_______EWC 43.5MW8oMtresc 3_25_021_1 3 2" xfId="6220"/>
    <cellStyle name="_______EWC 43.5MW8oMtresc 3_25_021_1 3 2 2" xfId="6221"/>
    <cellStyle name="_______EWC 43.5MW8oMtresc 3_25_021_1 3 3" xfId="6222"/>
    <cellStyle name="_______EWC 43.5MW8oMtresc 3_25_021_1 3 3 2" xfId="6223"/>
    <cellStyle name="_______EWC 43.5MW8oMtresc 3_25_021_1 3 4" xfId="6224"/>
    <cellStyle name="_______EWC 43.5MW8oMtresc 3_25_021_1 3 4 2" xfId="6225"/>
    <cellStyle name="_______EWC 43.5MW8oMtresc 3_25_021_1 3 5" xfId="6226"/>
    <cellStyle name="_______EWC 43.5MW8oMtresc 3_25_021_1 3 5 2" xfId="6227"/>
    <cellStyle name="_______EWC 43.5MW8oMtresc 3_25_021_1 3 6" xfId="6228"/>
    <cellStyle name="_______EWC 43.5MW8oMtresc 3_25_021_1 4" xfId="6229"/>
    <cellStyle name="_______EWC 43.5MW8oMtresc 3_25_021_1_CHECK - White Creek Final Closing Model_2007 11 16 vequity method FINAL" xfId="6230"/>
    <cellStyle name="_______EWC 43.5MW8oMtresc 3_25_021_1_CHECK - White Creek Final Closing Model_2007 11 16 vequity method FINAL 2" xfId="6231"/>
    <cellStyle name="_______EWC 43.5MW8oMtresc 3_25_021_1_CHECK - White Creek Final Closing Model_2007 11 16 vequity method FINAL 2 2" xfId="6232"/>
    <cellStyle name="_______EWC 43.5MW8oMtresc 3_25_021_1_CHECK - White Creek Final Closing Model_2007 11 16 vequity method FINAL 3" xfId="6233"/>
    <cellStyle name="_______EWC 43.5MW8oMtresc 3_25_021_1_Horizon round 1 model vFINAL" xfId="6234"/>
    <cellStyle name="_______EWC 43.5MW8oMtresc 3_25_021_1_Horizon round 1 model vFINAL 2" xfId="6235"/>
    <cellStyle name="_______EWC 43.5MW8oMtresc 3_25_021_1_Horizon round 1 model vFINAL 2 2" xfId="6236"/>
    <cellStyle name="_______EWC 43.5MW8oMtresc 3_25_021_1_Horizon round 1 model vFINAL 3" xfId="6237"/>
    <cellStyle name="_______EWC 43.5MW8oMtresc 3_25_021_1_Horizon round 1 model vFINAL 3 2" xfId="6238"/>
    <cellStyle name="_______EWC 43.5MW8oMtresc 3_25_021_1_Horizon round 1 model vFINAL 4" xfId="6239"/>
    <cellStyle name="_______EWC 43.5MW8oMtresc 3_25_021_1_Horizon round 1 model vFINAL_1" xfId="6240"/>
    <cellStyle name="_______EWC 43.5MW8oMtresc 3_25_021_1_Horizon round 1 model vFINAL_1 2" xfId="6241"/>
    <cellStyle name="_______EWC 43.5MW8oMtresc 3_25_021_1_Horizon round 1 model vFINAL_1 2 2" xfId="6242"/>
    <cellStyle name="_______EWC 43.5MW8oMtresc 3_25_021_1_Horizon round 1 model vFINAL_1 3" xfId="6243"/>
    <cellStyle name="_______EWC 43.5MW8oMtresc 3_25_021_1_Horizon round 1 model vFINAL_1 3 2" xfId="6244"/>
    <cellStyle name="_______EWC 43.5MW8oMtresc 3_25_021_1_Horizon round 1 model vFINAL_1 4" xfId="6245"/>
    <cellStyle name="_______EWC 43.5MW8oMtresc 3_25_021_1_Horizon round 1 model vFINAL_1_Project Farwest III Model 03-20-07 v135" xfId="6246"/>
    <cellStyle name="_______EWC 43.5MW8oMtresc 3_25_021_1_Horizon round 1 model vFINAL_1_Project Farwest III Model 03-20-07 v135 2" xfId="6247"/>
    <cellStyle name="_______EWC 43.5MW8oMtresc 3_25_021_1_Horizon round 1 model vFINAL_1_Project Farwest III Model 03-20-07 v135 2 2" xfId="6248"/>
    <cellStyle name="_______EWC 43.5MW8oMtresc 3_25_021_1_Horizon round 1 model vFINAL_1_Project Farwest III Model 03-20-07 v135 3" xfId="6249"/>
    <cellStyle name="_______EWC 43.5MW8oMtresc 3_25_021_1_Horizon round 1 model vFINAL_1_Project Farwest III Model 03-20-07 v135 3 2" xfId="6250"/>
    <cellStyle name="_______EWC 43.5MW8oMtresc 3_25_021_1_Horizon round 1 model vFINAL_1_Project Farwest III Model 03-20-07 v135 4" xfId="6251"/>
    <cellStyle name="_______EWC 43.5MW8oMtresc 3_25_021_1_Horizon round 1 model vFINAL_1_Project Farwest III Model 03-20-07 v135_UPC G&amp;A (5-3-07)" xfId="6252"/>
    <cellStyle name="_______EWC 43.5MW8oMtresc 3_25_021_1_Horizon round 1 model vFINAL_1_Project Farwest III Model 03-20-07 v135_UPC G&amp;A (5-3-07) 2" xfId="6253"/>
    <cellStyle name="_______EWC 43.5MW8oMtresc 3_25_021_1_Horizon round 1 model vFINAL_1_Project Farwest III Model 03-20-07 v135_UPC G&amp;A (5-3-07) 2 2" xfId="6254"/>
    <cellStyle name="_______EWC 43.5MW8oMtresc 3_25_021_1_Horizon round 1 model vFINAL_1_Project Farwest III Model 03-20-07 v135_UPC G&amp;A (5-3-07) 3" xfId="6255"/>
    <cellStyle name="_______EWC 43.5MW8oMtresc 3_25_021_1_Horizon round 1 model vFINAL_1_Project Farwest III Model 03-20-07 v135_UPC G&amp;A (5-3-07) 3 2" xfId="6256"/>
    <cellStyle name="_______EWC 43.5MW8oMtresc 3_25_021_1_Horizon round 1 model vFINAL_1_Project Farwest III Model 03-20-07 v135_UPC G&amp;A (5-3-07) 4" xfId="6257"/>
    <cellStyle name="_______EWC 43.5MW8oMtresc 3_25_021_1_Horizon round 1 model vFINAL_1_Project Makani Model 04-11-07 v6" xfId="6258"/>
    <cellStyle name="_______EWC 43.5MW8oMtresc 3_25_021_1_Horizon round 1 model vFINAL_1_Project Makani Model 04-11-07 v6 2" xfId="6259"/>
    <cellStyle name="_______EWC 43.5MW8oMtresc 3_25_021_1_Horizon round 1 model vFINAL_1_Project Makani Model 04-11-07 v6 2 2" xfId="6260"/>
    <cellStyle name="_______EWC 43.5MW8oMtresc 3_25_021_1_Horizon round 1 model vFINAL_1_Project Makani Model 04-11-07 v6 3" xfId="6261"/>
    <cellStyle name="_______EWC 43.5MW8oMtresc 3_25_021_1_Horizon round 1 model vFINAL_1_Project Makani Model 04-11-07 v6 3 2" xfId="6262"/>
    <cellStyle name="_______EWC 43.5MW8oMtresc 3_25_021_1_Horizon round 1 model vFINAL_1_Project Makani Model 04-11-07 v6 4" xfId="6263"/>
    <cellStyle name="_______EWC 43.5MW8oMtresc 3_25_021_1_Horizon round 1 model vFINAL_1_Project Makani Model 04-11-07 v6_UPC G&amp;A (5-3-07)" xfId="6264"/>
    <cellStyle name="_______EWC 43.5MW8oMtresc 3_25_021_1_Horizon round 1 model vFINAL_1_Project Makani Model 04-11-07 v6_UPC G&amp;A (5-3-07) 2" xfId="6265"/>
    <cellStyle name="_______EWC 43.5MW8oMtresc 3_25_021_1_Horizon round 1 model vFINAL_1_Project Makani Model 04-11-07 v6_UPC G&amp;A (5-3-07) 2 2" xfId="6266"/>
    <cellStyle name="_______EWC 43.5MW8oMtresc 3_25_021_1_Horizon round 1 model vFINAL_1_Project Makani Model 04-11-07 v6_UPC G&amp;A (5-3-07) 3" xfId="6267"/>
    <cellStyle name="_______EWC 43.5MW8oMtresc 3_25_021_1_Horizon round 1 model vFINAL_1_Project Makani Model 04-11-07 v6_UPC G&amp;A (5-3-07) 3 2" xfId="6268"/>
    <cellStyle name="_______EWC 43.5MW8oMtresc 3_25_021_1_Horizon round 1 model vFINAL_1_Project Makani Model 04-11-07 v6_UPC G&amp;A (5-3-07) 4" xfId="6269"/>
    <cellStyle name="_______EWC 43.5MW8oMtresc 3_25_021_1_Pre-Tax GAAP" xfId="6270"/>
    <cellStyle name="_______EWC 43.5MW8oMtresc 3_25_021_1_Pre-Tax GAAP 2" xfId="6271"/>
    <cellStyle name="_______EWC 43.5MW8oMtresc 3_25_021_1_Pre-Tax GAAP 2 2" xfId="6272"/>
    <cellStyle name="_______EWC 43.5MW8oMtresc 3_25_021_1_Pre-Tax GAAP 3" xfId="6273"/>
    <cellStyle name="_______EWC 43.5MW8oMtresc 3_25_021_1_WPP - Ormat 6-5-2007  v19i with internal accounting v3 eq method FINAL" xfId="6274"/>
    <cellStyle name="_______EWC 43.5MW8oMtresc 3_25_021_1_WPP - Ormat 6-5-2007  v19i with internal accounting v3 eq method FINAL 2" xfId="6275"/>
    <cellStyle name="_______EWC 43.5MW8oMtresc 3_25_021_1_WPP - Ormat 6-5-2007  v19i with internal accounting v3 eq method FINAL 2 2" xfId="6276"/>
    <cellStyle name="_______EWC 43.5MW8oMtresc 3_25_021_1_WPP - Ormat 6-5-2007  v19i with internal accounting v3 eq method FINAL 3" xfId="6277"/>
    <cellStyle name="_______EWC 43.5MW8oMtresc 3_25_021_CHECK - White Creek Final Closing Model_2007 11 16 vequity method FINAL" xfId="6278"/>
    <cellStyle name="_______EWC 43.5MW8oMtresc 3_25_021_CHECK - White Creek Final Closing Model_2007 11 16 vequity method FINAL 2" xfId="6279"/>
    <cellStyle name="_______EWC 43.5MW8oMtresc 3_25_021_CHECK - White Creek Final Closing Model_2007 11 16 vequity method FINAL 2 2" xfId="6280"/>
    <cellStyle name="_______EWC 43.5MW8oMtresc 3_25_021_CHECK - White Creek Final Closing Model_2007 11 16 vequity method FINAL 3" xfId="6281"/>
    <cellStyle name="_______EWC 43.5MW8oMtresc 3_25_021_Horizon round 1 model vFINAL" xfId="6282"/>
    <cellStyle name="_______EWC 43.5MW8oMtresc 3_25_021_Horizon round 1 model vFINAL 2" xfId="6283"/>
    <cellStyle name="_______EWC 43.5MW8oMtresc 3_25_021_Horizon round 1 model vFINAL 2 2" xfId="6284"/>
    <cellStyle name="_______EWC 43.5MW8oMtresc 3_25_021_Horizon round 1 model vFINAL 3" xfId="6285"/>
    <cellStyle name="_______EWC 43.5MW8oMtresc 3_25_021_Horizon round 1 model vFINAL 3 2" xfId="6286"/>
    <cellStyle name="_______EWC 43.5MW8oMtresc 3_25_021_Horizon round 1 model vFINAL 4" xfId="6287"/>
    <cellStyle name="_______EWC 43.5MW8oMtresc 3_25_021_Horizon round 1 model vFINAL_1" xfId="6288"/>
    <cellStyle name="_______EWC 43.5MW8oMtresc 3_25_021_Horizon round 1 model vFINAL_1 2" xfId="6289"/>
    <cellStyle name="_______EWC 43.5MW8oMtresc 3_25_021_Horizon round 1 model vFINAL_1 2 2" xfId="6290"/>
    <cellStyle name="_______EWC 43.5MW8oMtresc 3_25_021_Horizon round 1 model vFINAL_1 3" xfId="6291"/>
    <cellStyle name="_______EWC 43.5MW8oMtresc 3_25_021_Horizon round 1 model vFINAL_1 3 2" xfId="6292"/>
    <cellStyle name="_______EWC 43.5MW8oMtresc 3_25_021_Horizon round 1 model vFINAL_1 4" xfId="6293"/>
    <cellStyle name="_______EWC 43.5MW8oMtresc 3_25_021_Horizon round 1 model vFINAL_1_Project Farwest III Model 03-20-07 v135" xfId="6294"/>
    <cellStyle name="_______EWC 43.5MW8oMtresc 3_25_021_Horizon round 1 model vFINAL_1_Project Farwest III Model 03-20-07 v135 2" xfId="6295"/>
    <cellStyle name="_______EWC 43.5MW8oMtresc 3_25_021_Horizon round 1 model vFINAL_1_Project Farwest III Model 03-20-07 v135 2 2" xfId="6296"/>
    <cellStyle name="_______EWC 43.5MW8oMtresc 3_25_021_Horizon round 1 model vFINAL_1_Project Farwest III Model 03-20-07 v135 3" xfId="6297"/>
    <cellStyle name="_______EWC 43.5MW8oMtresc 3_25_021_Horizon round 1 model vFINAL_1_Project Farwest III Model 03-20-07 v135 3 2" xfId="6298"/>
    <cellStyle name="_______EWC 43.5MW8oMtresc 3_25_021_Horizon round 1 model vFINAL_1_Project Farwest III Model 03-20-07 v135 4" xfId="6299"/>
    <cellStyle name="_______EWC 43.5MW8oMtresc 3_25_021_Horizon round 1 model vFINAL_1_Project Farwest III Model 03-20-07 v135_UPC G&amp;A (5-3-07)" xfId="6300"/>
    <cellStyle name="_______EWC 43.5MW8oMtresc 3_25_021_Horizon round 1 model vFINAL_1_Project Farwest III Model 03-20-07 v135_UPC G&amp;A (5-3-07) 2" xfId="6301"/>
    <cellStyle name="_______EWC 43.5MW8oMtresc 3_25_021_Horizon round 1 model vFINAL_1_Project Farwest III Model 03-20-07 v135_UPC G&amp;A (5-3-07) 2 2" xfId="6302"/>
    <cellStyle name="_______EWC 43.5MW8oMtresc 3_25_021_Horizon round 1 model vFINAL_1_Project Farwest III Model 03-20-07 v135_UPC G&amp;A (5-3-07) 3" xfId="6303"/>
    <cellStyle name="_______EWC 43.5MW8oMtresc 3_25_021_Horizon round 1 model vFINAL_1_Project Farwest III Model 03-20-07 v135_UPC G&amp;A (5-3-07) 3 2" xfId="6304"/>
    <cellStyle name="_______EWC 43.5MW8oMtresc 3_25_021_Horizon round 1 model vFINAL_1_Project Farwest III Model 03-20-07 v135_UPC G&amp;A (5-3-07) 4" xfId="6305"/>
    <cellStyle name="_______EWC 43.5MW8oMtresc 3_25_021_Horizon round 1 model vFINAL_1_Project Makani Model 04-11-07 v6" xfId="6306"/>
    <cellStyle name="_______EWC 43.5MW8oMtresc 3_25_021_Horizon round 1 model vFINAL_1_Project Makani Model 04-11-07 v6 2" xfId="6307"/>
    <cellStyle name="_______EWC 43.5MW8oMtresc 3_25_021_Horizon round 1 model vFINAL_1_Project Makani Model 04-11-07 v6 2 2" xfId="6308"/>
    <cellStyle name="_______EWC 43.5MW8oMtresc 3_25_021_Horizon round 1 model vFINAL_1_Project Makani Model 04-11-07 v6 3" xfId="6309"/>
    <cellStyle name="_______EWC 43.5MW8oMtresc 3_25_021_Horizon round 1 model vFINAL_1_Project Makani Model 04-11-07 v6 3 2" xfId="6310"/>
    <cellStyle name="_______EWC 43.5MW8oMtresc 3_25_021_Horizon round 1 model vFINAL_1_Project Makani Model 04-11-07 v6 4" xfId="6311"/>
    <cellStyle name="_______EWC 43.5MW8oMtresc 3_25_021_Horizon round 1 model vFINAL_1_Project Makani Model 04-11-07 v6_UPC G&amp;A (5-3-07)" xfId="6312"/>
    <cellStyle name="_______EWC 43.5MW8oMtresc 3_25_021_Horizon round 1 model vFINAL_1_Project Makani Model 04-11-07 v6_UPC G&amp;A (5-3-07) 2" xfId="6313"/>
    <cellStyle name="_______EWC 43.5MW8oMtresc 3_25_021_Horizon round 1 model vFINAL_1_Project Makani Model 04-11-07 v6_UPC G&amp;A (5-3-07) 2 2" xfId="6314"/>
    <cellStyle name="_______EWC 43.5MW8oMtresc 3_25_021_Horizon round 1 model vFINAL_1_Project Makani Model 04-11-07 v6_UPC G&amp;A (5-3-07) 3" xfId="6315"/>
    <cellStyle name="_______EWC 43.5MW8oMtresc 3_25_021_Horizon round 1 model vFINAL_1_Project Makani Model 04-11-07 v6_UPC G&amp;A (5-3-07) 3 2" xfId="6316"/>
    <cellStyle name="_______EWC 43.5MW8oMtresc 3_25_021_Horizon round 1 model vFINAL_1_Project Makani Model 04-11-07 v6_UPC G&amp;A (5-3-07) 4" xfId="6317"/>
    <cellStyle name="_______EWC 43.5MW8oMtresc 3_25_021_Pre-Tax GAAP" xfId="6318"/>
    <cellStyle name="_______EWC 43.5MW8oMtresc 3_25_021_Pre-Tax GAAP 2" xfId="6319"/>
    <cellStyle name="_______EWC 43.5MW8oMtresc 3_25_021_Pre-Tax GAAP 2 2" xfId="6320"/>
    <cellStyle name="_______EWC 43.5MW8oMtresc 3_25_021_Pre-Tax GAAP 3" xfId="6321"/>
    <cellStyle name="_______EWC 43.5MW8oMtresc 3_25_021_WPP - Ormat 6-5-2007  v19i with internal accounting v3 eq method FINAL" xfId="6322"/>
    <cellStyle name="_______EWC 43.5MW8oMtresc 3_25_021_WPP - Ormat 6-5-2007  v19i with internal accounting v3 eq method FINAL 2" xfId="6323"/>
    <cellStyle name="_______EWC 43.5MW8oMtresc 3_25_021_WPP - Ormat 6-5-2007  v19i with internal accounting v3 eq method FINAL 2 2" xfId="6324"/>
    <cellStyle name="_______EWC 43.5MW8oMtresc 3_25_021_WPP - Ormat 6-5-2007  v19i with internal accounting v3 eq method FINAL 3" xfId="6325"/>
    <cellStyle name="_______EWC 43.5MW8oMtresc 3_25_02v2" xfId="6326"/>
    <cellStyle name="_______EWC 43.5MW8oMtresc 3_25_02v2 2" xfId="6327"/>
    <cellStyle name="_______EWC 43.5MW8oMtresc 3_25_02v2 2 2" xfId="6328"/>
    <cellStyle name="_______EWC 43.5MW8oMtresc 3_25_02v2 2 2 2" xfId="6329"/>
    <cellStyle name="_______EWC 43.5MW8oMtresc 3_25_02v2 2 3" xfId="6330"/>
    <cellStyle name="_______EWC 43.5MW8oMtresc 3_25_02v2 2 3 2" xfId="6331"/>
    <cellStyle name="_______EWC 43.5MW8oMtresc 3_25_02v2 2 4" xfId="6332"/>
    <cellStyle name="_______EWC 43.5MW8oMtresc 3_25_02v2 2 4 2" xfId="6333"/>
    <cellStyle name="_______EWC 43.5MW8oMtresc 3_25_02v2 2 5" xfId="6334"/>
    <cellStyle name="_______EWC 43.5MW8oMtresc 3_25_02v2 2 5 2" xfId="6335"/>
    <cellStyle name="_______EWC 43.5MW8oMtresc 3_25_02v2 2 6" xfId="6336"/>
    <cellStyle name="_______EWC 43.5MW8oMtresc 3_25_02v2 3" xfId="6337"/>
    <cellStyle name="_______EWC 43.5MW8oMtresc 3_25_02v2 3 2" xfId="6338"/>
    <cellStyle name="_______EWC 43.5MW8oMtresc 3_25_02v2 3 2 2" xfId="6339"/>
    <cellStyle name="_______EWC 43.5MW8oMtresc 3_25_02v2 3 3" xfId="6340"/>
    <cellStyle name="_______EWC 43.5MW8oMtresc 3_25_02v2 3 3 2" xfId="6341"/>
    <cellStyle name="_______EWC 43.5MW8oMtresc 3_25_02v2 3 4" xfId="6342"/>
    <cellStyle name="_______EWC 43.5MW8oMtresc 3_25_02v2 3 4 2" xfId="6343"/>
    <cellStyle name="_______EWC 43.5MW8oMtresc 3_25_02v2 3 5" xfId="6344"/>
    <cellStyle name="_______EWC 43.5MW8oMtresc 3_25_02v2 3 5 2" xfId="6345"/>
    <cellStyle name="_______EWC 43.5MW8oMtresc 3_25_02v2 3 6" xfId="6346"/>
    <cellStyle name="_______EWC 43.5MW8oMtresc 3_25_02v2 4" xfId="6347"/>
    <cellStyle name="_______EWC 43.5MW8oMtresc 3_25_02v2_1" xfId="6348"/>
    <cellStyle name="_______EWC 43.5MW8oMtresc 3_25_02v2_1 2" xfId="6349"/>
    <cellStyle name="_______EWC 43.5MW8oMtresc 3_25_02v2_1 2 2" xfId="6350"/>
    <cellStyle name="_______EWC 43.5MW8oMtresc 3_25_02v2_1 2 2 2" xfId="6351"/>
    <cellStyle name="_______EWC 43.5MW8oMtresc 3_25_02v2_1 2 3" xfId="6352"/>
    <cellStyle name="_______EWC 43.5MW8oMtresc 3_25_02v2_1 2 3 2" xfId="6353"/>
    <cellStyle name="_______EWC 43.5MW8oMtresc 3_25_02v2_1 2 4" xfId="6354"/>
    <cellStyle name="_______EWC 43.5MW8oMtresc 3_25_02v2_1 2 4 2" xfId="6355"/>
    <cellStyle name="_______EWC 43.5MW8oMtresc 3_25_02v2_1 2 5" xfId="6356"/>
    <cellStyle name="_______EWC 43.5MW8oMtresc 3_25_02v2_1 2 5 2" xfId="6357"/>
    <cellStyle name="_______EWC 43.5MW8oMtresc 3_25_02v2_1 2 6" xfId="6358"/>
    <cellStyle name="_______EWC 43.5MW8oMtresc 3_25_02v2_1 3" xfId="6359"/>
    <cellStyle name="_______EWC 43.5MW8oMtresc 3_25_02v2_1 3 2" xfId="6360"/>
    <cellStyle name="_______EWC 43.5MW8oMtresc 3_25_02v2_1 3 2 2" xfId="6361"/>
    <cellStyle name="_______EWC 43.5MW8oMtresc 3_25_02v2_1 3 3" xfId="6362"/>
    <cellStyle name="_______EWC 43.5MW8oMtresc 3_25_02v2_1 3 3 2" xfId="6363"/>
    <cellStyle name="_______EWC 43.5MW8oMtresc 3_25_02v2_1 3 4" xfId="6364"/>
    <cellStyle name="_______EWC 43.5MW8oMtresc 3_25_02v2_1 3 4 2" xfId="6365"/>
    <cellStyle name="_______EWC 43.5MW8oMtresc 3_25_02v2_1 3 5" xfId="6366"/>
    <cellStyle name="_______EWC 43.5MW8oMtresc 3_25_02v2_1 3 5 2" xfId="6367"/>
    <cellStyle name="_______EWC 43.5MW8oMtresc 3_25_02v2_1 3 6" xfId="6368"/>
    <cellStyle name="_______EWC 43.5MW8oMtresc 3_25_02v2_1 4" xfId="6369"/>
    <cellStyle name="_______EWC 43.5MW8oMtresc 3_25_02v2_1_CHECK - White Creek Final Closing Model_2007 11 16 vequity method FINAL" xfId="6370"/>
    <cellStyle name="_______EWC 43.5MW8oMtresc 3_25_02v2_1_CHECK - White Creek Final Closing Model_2007 11 16 vequity method FINAL 2" xfId="6371"/>
    <cellStyle name="_______EWC 43.5MW8oMtresc 3_25_02v2_1_CHECK - White Creek Final Closing Model_2007 11 16 vequity method FINAL 2 2" xfId="6372"/>
    <cellStyle name="_______EWC 43.5MW8oMtresc 3_25_02v2_1_CHECK - White Creek Final Closing Model_2007 11 16 vequity method FINAL 3" xfId="6373"/>
    <cellStyle name="_______EWC 43.5MW8oMtresc 3_25_02v2_1_Horizon round 1 model vFINAL" xfId="6374"/>
    <cellStyle name="_______EWC 43.5MW8oMtresc 3_25_02v2_1_Horizon round 1 model vFINAL 2" xfId="6375"/>
    <cellStyle name="_______EWC 43.5MW8oMtresc 3_25_02v2_1_Horizon round 1 model vFINAL 2 2" xfId="6376"/>
    <cellStyle name="_______EWC 43.5MW8oMtresc 3_25_02v2_1_Horizon round 1 model vFINAL 3" xfId="6377"/>
    <cellStyle name="_______EWC 43.5MW8oMtresc 3_25_02v2_1_Horizon round 1 model vFINAL 3 2" xfId="6378"/>
    <cellStyle name="_______EWC 43.5MW8oMtresc 3_25_02v2_1_Horizon round 1 model vFINAL 4" xfId="6379"/>
    <cellStyle name="_______EWC 43.5MW8oMtresc 3_25_02v2_1_Horizon round 1 model vFINAL_1" xfId="6380"/>
    <cellStyle name="_______EWC 43.5MW8oMtresc 3_25_02v2_1_Horizon round 1 model vFINAL_1 2" xfId="6381"/>
    <cellStyle name="_______EWC 43.5MW8oMtresc 3_25_02v2_1_Horizon round 1 model vFINAL_1 2 2" xfId="6382"/>
    <cellStyle name="_______EWC 43.5MW8oMtresc 3_25_02v2_1_Horizon round 1 model vFINAL_1 3" xfId="6383"/>
    <cellStyle name="_______EWC 43.5MW8oMtresc 3_25_02v2_1_Horizon round 1 model vFINAL_1 3 2" xfId="6384"/>
    <cellStyle name="_______EWC 43.5MW8oMtresc 3_25_02v2_1_Horizon round 1 model vFINAL_1 4" xfId="6385"/>
    <cellStyle name="_______EWC 43.5MW8oMtresc 3_25_02v2_1_Horizon round 1 model vFINAL_1_Project Farwest III Model 03-20-07 v135" xfId="6386"/>
    <cellStyle name="_______EWC 43.5MW8oMtresc 3_25_02v2_1_Horizon round 1 model vFINAL_1_Project Farwest III Model 03-20-07 v135 2" xfId="6387"/>
    <cellStyle name="_______EWC 43.5MW8oMtresc 3_25_02v2_1_Horizon round 1 model vFINAL_1_Project Farwest III Model 03-20-07 v135 2 2" xfId="6388"/>
    <cellStyle name="_______EWC 43.5MW8oMtresc 3_25_02v2_1_Horizon round 1 model vFINAL_1_Project Farwest III Model 03-20-07 v135 3" xfId="6389"/>
    <cellStyle name="_______EWC 43.5MW8oMtresc 3_25_02v2_1_Horizon round 1 model vFINAL_1_Project Farwest III Model 03-20-07 v135 3 2" xfId="6390"/>
    <cellStyle name="_______EWC 43.5MW8oMtresc 3_25_02v2_1_Horizon round 1 model vFINAL_1_Project Farwest III Model 03-20-07 v135 4" xfId="6391"/>
    <cellStyle name="_______EWC 43.5MW8oMtresc 3_25_02v2_1_Horizon round 1 model vFINAL_1_Project Farwest III Model 03-20-07 v135_UPC G&amp;A (5-3-07)" xfId="6392"/>
    <cellStyle name="_______EWC 43.5MW8oMtresc 3_25_02v2_1_Horizon round 1 model vFINAL_1_Project Farwest III Model 03-20-07 v135_UPC G&amp;A (5-3-07) 2" xfId="6393"/>
    <cellStyle name="_______EWC 43.5MW8oMtresc 3_25_02v2_1_Horizon round 1 model vFINAL_1_Project Farwest III Model 03-20-07 v135_UPC G&amp;A (5-3-07) 2 2" xfId="6394"/>
    <cellStyle name="_______EWC 43.5MW8oMtresc 3_25_02v2_1_Horizon round 1 model vFINAL_1_Project Farwest III Model 03-20-07 v135_UPC G&amp;A (5-3-07) 3" xfId="6395"/>
    <cellStyle name="_______EWC 43.5MW8oMtresc 3_25_02v2_1_Horizon round 1 model vFINAL_1_Project Farwest III Model 03-20-07 v135_UPC G&amp;A (5-3-07) 3 2" xfId="6396"/>
    <cellStyle name="_______EWC 43.5MW8oMtresc 3_25_02v2_1_Horizon round 1 model vFINAL_1_Project Farwest III Model 03-20-07 v135_UPC G&amp;A (5-3-07) 4" xfId="6397"/>
    <cellStyle name="_______EWC 43.5MW8oMtresc 3_25_02v2_1_Horizon round 1 model vFINAL_1_Project Makani Model 04-11-07 v6" xfId="6398"/>
    <cellStyle name="_______EWC 43.5MW8oMtresc 3_25_02v2_1_Horizon round 1 model vFINAL_1_Project Makani Model 04-11-07 v6 2" xfId="6399"/>
    <cellStyle name="_______EWC 43.5MW8oMtresc 3_25_02v2_1_Horizon round 1 model vFINAL_1_Project Makani Model 04-11-07 v6 2 2" xfId="6400"/>
    <cellStyle name="_______EWC 43.5MW8oMtresc 3_25_02v2_1_Horizon round 1 model vFINAL_1_Project Makani Model 04-11-07 v6 3" xfId="6401"/>
    <cellStyle name="_______EWC 43.5MW8oMtresc 3_25_02v2_1_Horizon round 1 model vFINAL_1_Project Makani Model 04-11-07 v6 3 2" xfId="6402"/>
    <cellStyle name="_______EWC 43.5MW8oMtresc 3_25_02v2_1_Horizon round 1 model vFINAL_1_Project Makani Model 04-11-07 v6 4" xfId="6403"/>
    <cellStyle name="_______EWC 43.5MW8oMtresc 3_25_02v2_1_Horizon round 1 model vFINAL_1_Project Makani Model 04-11-07 v6_UPC G&amp;A (5-3-07)" xfId="6404"/>
    <cellStyle name="_______EWC 43.5MW8oMtresc 3_25_02v2_1_Horizon round 1 model vFINAL_1_Project Makani Model 04-11-07 v6_UPC G&amp;A (5-3-07) 2" xfId="6405"/>
    <cellStyle name="_______EWC 43.5MW8oMtresc 3_25_02v2_1_Horizon round 1 model vFINAL_1_Project Makani Model 04-11-07 v6_UPC G&amp;A (5-3-07) 2 2" xfId="6406"/>
    <cellStyle name="_______EWC 43.5MW8oMtresc 3_25_02v2_1_Horizon round 1 model vFINAL_1_Project Makani Model 04-11-07 v6_UPC G&amp;A (5-3-07) 3" xfId="6407"/>
    <cellStyle name="_______EWC 43.5MW8oMtresc 3_25_02v2_1_Horizon round 1 model vFINAL_1_Project Makani Model 04-11-07 v6_UPC G&amp;A (5-3-07) 3 2" xfId="6408"/>
    <cellStyle name="_______EWC 43.5MW8oMtresc 3_25_02v2_1_Horizon round 1 model vFINAL_1_Project Makani Model 04-11-07 v6_UPC G&amp;A (5-3-07) 4" xfId="6409"/>
    <cellStyle name="_______EWC 43.5MW8oMtresc 3_25_02v2_1_Pre-Tax GAAP" xfId="6410"/>
    <cellStyle name="_______EWC 43.5MW8oMtresc 3_25_02v2_1_Pre-Tax GAAP 2" xfId="6411"/>
    <cellStyle name="_______EWC 43.5MW8oMtresc 3_25_02v2_1_Pre-Tax GAAP 2 2" xfId="6412"/>
    <cellStyle name="_______EWC 43.5MW8oMtresc 3_25_02v2_1_Pre-Tax GAAP 3" xfId="6413"/>
    <cellStyle name="_______EWC 43.5MW8oMtresc 3_25_02v2_1_WPP - Ormat 6-5-2007  v19i with internal accounting v3 eq method FINAL" xfId="6414"/>
    <cellStyle name="_______EWC 43.5MW8oMtresc 3_25_02v2_1_WPP - Ormat 6-5-2007  v19i with internal accounting v3 eq method FINAL 2" xfId="6415"/>
    <cellStyle name="_______EWC 43.5MW8oMtresc 3_25_02v2_1_WPP - Ormat 6-5-2007  v19i with internal accounting v3 eq method FINAL 2 2" xfId="6416"/>
    <cellStyle name="_______EWC 43.5MW8oMtresc 3_25_02v2_1_WPP - Ormat 6-5-2007  v19i with internal accounting v3 eq method FINAL 3" xfId="6417"/>
    <cellStyle name="_______EWC 43.5MW8oMtresc 3_25_02v2_2" xfId="6418"/>
    <cellStyle name="_______EWC 43.5MW8oMtresc 3_25_02v2_2_071212 Unlevered McCormick Model - 2003 version" xfId="6419"/>
    <cellStyle name="_______EWC 43.5MW8oMtresc 3_25_02v2_CHECK - White Creek Final Closing Model_2007 11 16 vequity method FINAL" xfId="6420"/>
    <cellStyle name="_______EWC 43.5MW8oMtresc 3_25_02v2_CHECK - White Creek Final Closing Model_2007 11 16 vequity method FINAL 2" xfId="6421"/>
    <cellStyle name="_______EWC 43.5MW8oMtresc 3_25_02v2_CHECK - White Creek Final Closing Model_2007 11 16 vequity method FINAL 2 2" xfId="6422"/>
    <cellStyle name="_______EWC 43.5MW8oMtresc 3_25_02v2_CHECK - White Creek Final Closing Model_2007 11 16 vequity method FINAL 3" xfId="6423"/>
    <cellStyle name="_______EWC 43.5MW8oMtresc 3_25_02v2_Horizon round 1 model vFINAL" xfId="6424"/>
    <cellStyle name="_______EWC 43.5MW8oMtresc 3_25_02v2_Horizon round 1 model vFINAL 2" xfId="6425"/>
    <cellStyle name="_______EWC 43.5MW8oMtresc 3_25_02v2_Horizon round 1 model vFINAL 2 2" xfId="6426"/>
    <cellStyle name="_______EWC 43.5MW8oMtresc 3_25_02v2_Horizon round 1 model vFINAL 3" xfId="6427"/>
    <cellStyle name="_______EWC 43.5MW8oMtresc 3_25_02v2_Horizon round 1 model vFINAL 3 2" xfId="6428"/>
    <cellStyle name="_______EWC 43.5MW8oMtresc 3_25_02v2_Horizon round 1 model vFINAL 4" xfId="6429"/>
    <cellStyle name="_______EWC 43.5MW8oMtresc 3_25_02v2_Horizon round 1 model vFINAL_1" xfId="6430"/>
    <cellStyle name="_______EWC 43.5MW8oMtresc 3_25_02v2_Horizon round 1 model vFINAL_1 2" xfId="6431"/>
    <cellStyle name="_______EWC 43.5MW8oMtresc 3_25_02v2_Horizon round 1 model vFINAL_1 2 2" xfId="6432"/>
    <cellStyle name="_______EWC 43.5MW8oMtresc 3_25_02v2_Horizon round 1 model vFINAL_1 3" xfId="6433"/>
    <cellStyle name="_______EWC 43.5MW8oMtresc 3_25_02v2_Horizon round 1 model vFINAL_1 3 2" xfId="6434"/>
    <cellStyle name="_______EWC 43.5MW8oMtresc 3_25_02v2_Horizon round 1 model vFINAL_1 4" xfId="6435"/>
    <cellStyle name="_______EWC 43.5MW8oMtresc 3_25_02v2_Horizon round 1 model vFINAL_1_Project Farwest III Model 03-20-07 v135" xfId="6436"/>
    <cellStyle name="_______EWC 43.5MW8oMtresc 3_25_02v2_Horizon round 1 model vFINAL_1_Project Farwest III Model 03-20-07 v135 2" xfId="6437"/>
    <cellStyle name="_______EWC 43.5MW8oMtresc 3_25_02v2_Horizon round 1 model vFINAL_1_Project Farwest III Model 03-20-07 v135 2 2" xfId="6438"/>
    <cellStyle name="_______EWC 43.5MW8oMtresc 3_25_02v2_Horizon round 1 model vFINAL_1_Project Farwest III Model 03-20-07 v135 3" xfId="6439"/>
    <cellStyle name="_______EWC 43.5MW8oMtresc 3_25_02v2_Horizon round 1 model vFINAL_1_Project Farwest III Model 03-20-07 v135 3 2" xfId="6440"/>
    <cellStyle name="_______EWC 43.5MW8oMtresc 3_25_02v2_Horizon round 1 model vFINAL_1_Project Farwest III Model 03-20-07 v135 4" xfId="6441"/>
    <cellStyle name="_______EWC 43.5MW8oMtresc 3_25_02v2_Horizon round 1 model vFINAL_1_Project Farwest III Model 03-20-07 v135_UPC G&amp;A (5-3-07)" xfId="6442"/>
    <cellStyle name="_______EWC 43.5MW8oMtresc 3_25_02v2_Horizon round 1 model vFINAL_1_Project Farwest III Model 03-20-07 v135_UPC G&amp;A (5-3-07) 2" xfId="6443"/>
    <cellStyle name="_______EWC 43.5MW8oMtresc 3_25_02v2_Horizon round 1 model vFINAL_1_Project Farwest III Model 03-20-07 v135_UPC G&amp;A (5-3-07) 2 2" xfId="6444"/>
    <cellStyle name="_______EWC 43.5MW8oMtresc 3_25_02v2_Horizon round 1 model vFINAL_1_Project Farwest III Model 03-20-07 v135_UPC G&amp;A (5-3-07) 3" xfId="6445"/>
    <cellStyle name="_______EWC 43.5MW8oMtresc 3_25_02v2_Horizon round 1 model vFINAL_1_Project Farwest III Model 03-20-07 v135_UPC G&amp;A (5-3-07) 3 2" xfId="6446"/>
    <cellStyle name="_______EWC 43.5MW8oMtresc 3_25_02v2_Horizon round 1 model vFINAL_1_Project Farwest III Model 03-20-07 v135_UPC G&amp;A (5-3-07) 4" xfId="6447"/>
    <cellStyle name="_______EWC 43.5MW8oMtresc 3_25_02v2_Horizon round 1 model vFINAL_1_Project Makani Model 04-11-07 v6" xfId="6448"/>
    <cellStyle name="_______EWC 43.5MW8oMtresc 3_25_02v2_Horizon round 1 model vFINAL_1_Project Makani Model 04-11-07 v6 2" xfId="6449"/>
    <cellStyle name="_______EWC 43.5MW8oMtresc 3_25_02v2_Horizon round 1 model vFINAL_1_Project Makani Model 04-11-07 v6 2 2" xfId="6450"/>
    <cellStyle name="_______EWC 43.5MW8oMtresc 3_25_02v2_Horizon round 1 model vFINAL_1_Project Makani Model 04-11-07 v6 3" xfId="6451"/>
    <cellStyle name="_______EWC 43.5MW8oMtresc 3_25_02v2_Horizon round 1 model vFINAL_1_Project Makani Model 04-11-07 v6 3 2" xfId="6452"/>
    <cellStyle name="_______EWC 43.5MW8oMtresc 3_25_02v2_Horizon round 1 model vFINAL_1_Project Makani Model 04-11-07 v6 4" xfId="6453"/>
    <cellStyle name="_______EWC 43.5MW8oMtresc 3_25_02v2_Horizon round 1 model vFINAL_1_Project Makani Model 04-11-07 v6_UPC G&amp;A (5-3-07)" xfId="6454"/>
    <cellStyle name="_______EWC 43.5MW8oMtresc 3_25_02v2_Horizon round 1 model vFINAL_1_Project Makani Model 04-11-07 v6_UPC G&amp;A (5-3-07) 2" xfId="6455"/>
    <cellStyle name="_______EWC 43.5MW8oMtresc 3_25_02v2_Horizon round 1 model vFINAL_1_Project Makani Model 04-11-07 v6_UPC G&amp;A (5-3-07) 2 2" xfId="6456"/>
    <cellStyle name="_______EWC 43.5MW8oMtresc 3_25_02v2_Horizon round 1 model vFINAL_1_Project Makani Model 04-11-07 v6_UPC G&amp;A (5-3-07) 3" xfId="6457"/>
    <cellStyle name="_______EWC 43.5MW8oMtresc 3_25_02v2_Horizon round 1 model vFINAL_1_Project Makani Model 04-11-07 v6_UPC G&amp;A (5-3-07) 3 2" xfId="6458"/>
    <cellStyle name="_______EWC 43.5MW8oMtresc 3_25_02v2_Horizon round 1 model vFINAL_1_Project Makani Model 04-11-07 v6_UPC G&amp;A (5-3-07) 4" xfId="6459"/>
    <cellStyle name="_______EWC 43.5MW8oMtresc 3_25_02v2_Pre-Tax GAAP" xfId="6460"/>
    <cellStyle name="_______EWC 43.5MW8oMtresc 3_25_02v2_Pre-Tax GAAP 2" xfId="6461"/>
    <cellStyle name="_______EWC 43.5MW8oMtresc 3_25_02v2_Pre-Tax GAAP 2 2" xfId="6462"/>
    <cellStyle name="_______EWC 43.5MW8oMtresc 3_25_02v2_Pre-Tax GAAP 3" xfId="6463"/>
    <cellStyle name="_______EWC 43.5MW8oMtresc 3_25_02v2_WPP - Ormat 6-5-2007  v19i with internal accounting v3 eq method FINAL" xfId="6464"/>
    <cellStyle name="_______EWC 43.5MW8oMtresc 3_25_02v2_WPP - Ormat 6-5-2007  v19i with internal accounting v3 eq method FINAL 2" xfId="6465"/>
    <cellStyle name="_______EWC 43.5MW8oMtresc 3_25_02v2_WPP - Ormat 6-5-2007  v19i with internal accounting v3 eq method FINAL 2 2" xfId="6466"/>
    <cellStyle name="_______EWC 43.5MW8oMtresc 3_25_02v2_WPP - Ormat 6-5-2007  v19i with internal accounting v3 eq method FINAL 3" xfId="6467"/>
    <cellStyle name="_______EWC 43.5MW8oMtresc 3_25_02v2w_esc" xfId="6468"/>
    <cellStyle name="_______EWC 43.5MW8oMtresc 3_25_02v2w_esc_071212 Unlevered McCormick Model - 2003 version" xfId="6469"/>
    <cellStyle name="_______EWC 43.5MW8oMtresc 3_25_02v2w_esc_1" xfId="6470"/>
    <cellStyle name="_______EWC 43.5MW8oMtresc 3_25_02v2w_esc_1 2" xfId="6471"/>
    <cellStyle name="_______EWC 43.5MW8oMtresc 3_25_02v2w_esc_1 2 2" xfId="6472"/>
    <cellStyle name="_______EWC 43.5MW8oMtresc 3_25_02v2w_esc_1 2 2 2" xfId="6473"/>
    <cellStyle name="_______EWC 43.5MW8oMtresc 3_25_02v2w_esc_1 2 3" xfId="6474"/>
    <cellStyle name="_______EWC 43.5MW8oMtresc 3_25_02v2w_esc_1 2 3 2" xfId="6475"/>
    <cellStyle name="_______EWC 43.5MW8oMtresc 3_25_02v2w_esc_1 2 4" xfId="6476"/>
    <cellStyle name="_______EWC 43.5MW8oMtresc 3_25_02v2w_esc_1 2 4 2" xfId="6477"/>
    <cellStyle name="_______EWC 43.5MW8oMtresc 3_25_02v2w_esc_1 2 5" xfId="6478"/>
    <cellStyle name="_______EWC 43.5MW8oMtresc 3_25_02v2w_esc_1 2 5 2" xfId="6479"/>
    <cellStyle name="_______EWC 43.5MW8oMtresc 3_25_02v2w_esc_1 2 6" xfId="6480"/>
    <cellStyle name="_______EWC 43.5MW8oMtresc 3_25_02v2w_esc_1 3" xfId="6481"/>
    <cellStyle name="_______EWC 43.5MW8oMtresc 3_25_02v2w_esc_1 3 2" xfId="6482"/>
    <cellStyle name="_______EWC 43.5MW8oMtresc 3_25_02v2w_esc_1 3 2 2" xfId="6483"/>
    <cellStyle name="_______EWC 43.5MW8oMtresc 3_25_02v2w_esc_1 3 3" xfId="6484"/>
    <cellStyle name="_______EWC 43.5MW8oMtresc 3_25_02v2w_esc_1 3 3 2" xfId="6485"/>
    <cellStyle name="_______EWC 43.5MW8oMtresc 3_25_02v2w_esc_1 3 4" xfId="6486"/>
    <cellStyle name="_______EWC 43.5MW8oMtresc 3_25_02v2w_esc_1 3 4 2" xfId="6487"/>
    <cellStyle name="_______EWC 43.5MW8oMtresc 3_25_02v2w_esc_1 3 5" xfId="6488"/>
    <cellStyle name="_______EWC 43.5MW8oMtresc 3_25_02v2w_esc_1 3 5 2" xfId="6489"/>
    <cellStyle name="_______EWC 43.5MW8oMtresc 3_25_02v2w_esc_1 3 6" xfId="6490"/>
    <cellStyle name="_______EWC 43.5MW8oMtresc 3_25_02v2w_esc_1 4" xfId="6491"/>
    <cellStyle name="_______EWC 43.5MW8oMtresc 3_25_02v2w_esc_1_CHECK - White Creek Final Closing Model_2007 11 16 vequity method FINAL" xfId="6492"/>
    <cellStyle name="_______EWC 43.5MW8oMtresc 3_25_02v2w_esc_1_CHECK - White Creek Final Closing Model_2007 11 16 vequity method FINAL 2" xfId="6493"/>
    <cellStyle name="_______EWC 43.5MW8oMtresc 3_25_02v2w_esc_1_CHECK - White Creek Final Closing Model_2007 11 16 vequity method FINAL 2 2" xfId="6494"/>
    <cellStyle name="_______EWC 43.5MW8oMtresc 3_25_02v2w_esc_1_CHECK - White Creek Final Closing Model_2007 11 16 vequity method FINAL 3" xfId="6495"/>
    <cellStyle name="_______EWC 43.5MW8oMtresc 3_25_02v2w_esc_1_Horizon round 1 model vFINAL" xfId="6496"/>
    <cellStyle name="_______EWC 43.5MW8oMtresc 3_25_02v2w_esc_1_Horizon round 1 model vFINAL 2" xfId="6497"/>
    <cellStyle name="_______EWC 43.5MW8oMtresc 3_25_02v2w_esc_1_Horizon round 1 model vFINAL 2 2" xfId="6498"/>
    <cellStyle name="_______EWC 43.5MW8oMtresc 3_25_02v2w_esc_1_Horizon round 1 model vFINAL 3" xfId="6499"/>
    <cellStyle name="_______EWC 43.5MW8oMtresc 3_25_02v2w_esc_1_Horizon round 1 model vFINAL 3 2" xfId="6500"/>
    <cellStyle name="_______EWC 43.5MW8oMtresc 3_25_02v2w_esc_1_Horizon round 1 model vFINAL 4" xfId="6501"/>
    <cellStyle name="_______EWC 43.5MW8oMtresc 3_25_02v2w_esc_1_Horizon round 1 model vFINAL_1" xfId="6502"/>
    <cellStyle name="_______EWC 43.5MW8oMtresc 3_25_02v2w_esc_1_Horizon round 1 model vFINAL_1 2" xfId="6503"/>
    <cellStyle name="_______EWC 43.5MW8oMtresc 3_25_02v2w_esc_1_Horizon round 1 model vFINAL_1 2 2" xfId="6504"/>
    <cellStyle name="_______EWC 43.5MW8oMtresc 3_25_02v2w_esc_1_Horizon round 1 model vFINAL_1 3" xfId="6505"/>
    <cellStyle name="_______EWC 43.5MW8oMtresc 3_25_02v2w_esc_1_Horizon round 1 model vFINAL_1 3 2" xfId="6506"/>
    <cellStyle name="_______EWC 43.5MW8oMtresc 3_25_02v2w_esc_1_Horizon round 1 model vFINAL_1 4" xfId="6507"/>
    <cellStyle name="_______EWC 43.5MW8oMtresc 3_25_02v2w_esc_1_Horizon round 1 model vFINAL_1_Project Farwest III Model 03-20-07 v135" xfId="6508"/>
    <cellStyle name="_______EWC 43.5MW8oMtresc 3_25_02v2w_esc_1_Horizon round 1 model vFINAL_1_Project Farwest III Model 03-20-07 v135 2" xfId="6509"/>
    <cellStyle name="_______EWC 43.5MW8oMtresc 3_25_02v2w_esc_1_Horizon round 1 model vFINAL_1_Project Farwest III Model 03-20-07 v135 2 2" xfId="6510"/>
    <cellStyle name="_______EWC 43.5MW8oMtresc 3_25_02v2w_esc_1_Horizon round 1 model vFINAL_1_Project Farwest III Model 03-20-07 v135 3" xfId="6511"/>
    <cellStyle name="_______EWC 43.5MW8oMtresc 3_25_02v2w_esc_1_Horizon round 1 model vFINAL_1_Project Farwest III Model 03-20-07 v135 3 2" xfId="6512"/>
    <cellStyle name="_______EWC 43.5MW8oMtresc 3_25_02v2w_esc_1_Horizon round 1 model vFINAL_1_Project Farwest III Model 03-20-07 v135 4" xfId="6513"/>
    <cellStyle name="_______EWC 43.5MW8oMtresc 3_25_02v2w_esc_1_Horizon round 1 model vFINAL_1_Project Farwest III Model 03-20-07 v135_UPC G&amp;A (5-3-07)" xfId="6514"/>
    <cellStyle name="_______EWC 43.5MW8oMtresc 3_25_02v2w_esc_1_Horizon round 1 model vFINAL_1_Project Farwest III Model 03-20-07 v135_UPC G&amp;A (5-3-07) 2" xfId="6515"/>
    <cellStyle name="_______EWC 43.5MW8oMtresc 3_25_02v2w_esc_1_Horizon round 1 model vFINAL_1_Project Farwest III Model 03-20-07 v135_UPC G&amp;A (5-3-07) 2 2" xfId="6516"/>
    <cellStyle name="_______EWC 43.5MW8oMtresc 3_25_02v2w_esc_1_Horizon round 1 model vFINAL_1_Project Farwest III Model 03-20-07 v135_UPC G&amp;A (5-3-07) 3" xfId="6517"/>
    <cellStyle name="_______EWC 43.5MW8oMtresc 3_25_02v2w_esc_1_Horizon round 1 model vFINAL_1_Project Farwest III Model 03-20-07 v135_UPC G&amp;A (5-3-07) 3 2" xfId="6518"/>
    <cellStyle name="_______EWC 43.5MW8oMtresc 3_25_02v2w_esc_1_Horizon round 1 model vFINAL_1_Project Farwest III Model 03-20-07 v135_UPC G&amp;A (5-3-07) 4" xfId="6519"/>
    <cellStyle name="_______EWC 43.5MW8oMtresc 3_25_02v2w_esc_1_Horizon round 1 model vFINAL_1_Project Makani Model 04-11-07 v6" xfId="6520"/>
    <cellStyle name="_______EWC 43.5MW8oMtresc 3_25_02v2w_esc_1_Horizon round 1 model vFINAL_1_Project Makani Model 04-11-07 v6 2" xfId="6521"/>
    <cellStyle name="_______EWC 43.5MW8oMtresc 3_25_02v2w_esc_1_Horizon round 1 model vFINAL_1_Project Makani Model 04-11-07 v6 2 2" xfId="6522"/>
    <cellStyle name="_______EWC 43.5MW8oMtresc 3_25_02v2w_esc_1_Horizon round 1 model vFINAL_1_Project Makani Model 04-11-07 v6 3" xfId="6523"/>
    <cellStyle name="_______EWC 43.5MW8oMtresc 3_25_02v2w_esc_1_Horizon round 1 model vFINAL_1_Project Makani Model 04-11-07 v6 3 2" xfId="6524"/>
    <cellStyle name="_______EWC 43.5MW8oMtresc 3_25_02v2w_esc_1_Horizon round 1 model vFINAL_1_Project Makani Model 04-11-07 v6 4" xfId="6525"/>
    <cellStyle name="_______EWC 43.5MW8oMtresc 3_25_02v2w_esc_1_Horizon round 1 model vFINAL_1_Project Makani Model 04-11-07 v6_UPC G&amp;A (5-3-07)" xfId="6526"/>
    <cellStyle name="_______EWC 43.5MW8oMtresc 3_25_02v2w_esc_1_Horizon round 1 model vFINAL_1_Project Makani Model 04-11-07 v6_UPC G&amp;A (5-3-07) 2" xfId="6527"/>
    <cellStyle name="_______EWC 43.5MW8oMtresc 3_25_02v2w_esc_1_Horizon round 1 model vFINAL_1_Project Makani Model 04-11-07 v6_UPC G&amp;A (5-3-07) 2 2" xfId="6528"/>
    <cellStyle name="_______EWC 43.5MW8oMtresc 3_25_02v2w_esc_1_Horizon round 1 model vFINAL_1_Project Makani Model 04-11-07 v6_UPC G&amp;A (5-3-07) 3" xfId="6529"/>
    <cellStyle name="_______EWC 43.5MW8oMtresc 3_25_02v2w_esc_1_Horizon round 1 model vFINAL_1_Project Makani Model 04-11-07 v6_UPC G&amp;A (5-3-07) 3 2" xfId="6530"/>
    <cellStyle name="_______EWC 43.5MW8oMtresc 3_25_02v2w_esc_1_Horizon round 1 model vFINAL_1_Project Makani Model 04-11-07 v6_UPC G&amp;A (5-3-07) 4" xfId="6531"/>
    <cellStyle name="_______EWC 43.5MW8oMtresc 3_25_02v2w_esc_1_Pre-Tax GAAP" xfId="6532"/>
    <cellStyle name="_______EWC 43.5MW8oMtresc 3_25_02v2w_esc_1_Pre-Tax GAAP 2" xfId="6533"/>
    <cellStyle name="_______EWC 43.5MW8oMtresc 3_25_02v2w_esc_1_Pre-Tax GAAP 2 2" xfId="6534"/>
    <cellStyle name="_______EWC 43.5MW8oMtresc 3_25_02v2w_esc_1_Pre-Tax GAAP 3" xfId="6535"/>
    <cellStyle name="_______EWC 43.5MW8oMtresc 3_25_02v2w_esc_1_WPP - Ormat 6-5-2007  v19i with internal accounting v3 eq method FINAL" xfId="6536"/>
    <cellStyle name="_______EWC 43.5MW8oMtresc 3_25_02v2w_esc_1_WPP - Ormat 6-5-2007  v19i with internal accounting v3 eq method FINAL 2" xfId="6537"/>
    <cellStyle name="_______EWC 43.5MW8oMtresc 3_25_02v2w_esc_1_WPP - Ormat 6-5-2007  v19i with internal accounting v3 eq method FINAL 2 2" xfId="6538"/>
    <cellStyle name="_______EWC 43.5MW8oMtresc 3_25_02v2w_esc_1_WPP - Ormat 6-5-2007  v19i with internal accounting v3 eq method FINAL 3" xfId="6539"/>
    <cellStyle name="_______EWC 43.5MW8oMtresc 3_25_02v2w_esc_2" xfId="6540"/>
    <cellStyle name="_______EWC 43.5MW8oMtresc 3_25_02v2w_esc_2 2" xfId="6541"/>
    <cellStyle name="_______EWC 43.5MW8oMtresc 3_25_02v2w_esc_2 2 2" xfId="6542"/>
    <cellStyle name="_______EWC 43.5MW8oMtresc 3_25_02v2w_esc_2 2 2 2" xfId="6543"/>
    <cellStyle name="_______EWC 43.5MW8oMtresc 3_25_02v2w_esc_2 2 3" xfId="6544"/>
    <cellStyle name="_______EWC 43.5MW8oMtresc 3_25_02v2w_esc_2 2 3 2" xfId="6545"/>
    <cellStyle name="_______EWC 43.5MW8oMtresc 3_25_02v2w_esc_2 2 4" xfId="6546"/>
    <cellStyle name="_______EWC 43.5MW8oMtresc 3_25_02v2w_esc_2 2 4 2" xfId="6547"/>
    <cellStyle name="_______EWC 43.5MW8oMtresc 3_25_02v2w_esc_2 2 5" xfId="6548"/>
    <cellStyle name="_______EWC 43.5MW8oMtresc 3_25_02v2w_esc_2 2 5 2" xfId="6549"/>
    <cellStyle name="_______EWC 43.5MW8oMtresc 3_25_02v2w_esc_2 2 6" xfId="6550"/>
    <cellStyle name="_______EWC 43.5MW8oMtresc 3_25_02v2w_esc_2 3" xfId="6551"/>
    <cellStyle name="_______EWC 43.5MW8oMtresc 3_25_02v2w_esc_2 3 2" xfId="6552"/>
    <cellStyle name="_______EWC 43.5MW8oMtresc 3_25_02v2w_esc_2 3 2 2" xfId="6553"/>
    <cellStyle name="_______EWC 43.5MW8oMtresc 3_25_02v2w_esc_2 3 3" xfId="6554"/>
    <cellStyle name="_______EWC 43.5MW8oMtresc 3_25_02v2w_esc_2 3 3 2" xfId="6555"/>
    <cellStyle name="_______EWC 43.5MW8oMtresc 3_25_02v2w_esc_2 3 4" xfId="6556"/>
    <cellStyle name="_______EWC 43.5MW8oMtresc 3_25_02v2w_esc_2 3 4 2" xfId="6557"/>
    <cellStyle name="_______EWC 43.5MW8oMtresc 3_25_02v2w_esc_2 3 5" xfId="6558"/>
    <cellStyle name="_______EWC 43.5MW8oMtresc 3_25_02v2w_esc_2 3 5 2" xfId="6559"/>
    <cellStyle name="_______EWC 43.5MW8oMtresc 3_25_02v2w_esc_2 3 6" xfId="6560"/>
    <cellStyle name="_______EWC 43.5MW8oMtresc 3_25_02v2w_esc_2 4" xfId="6561"/>
    <cellStyle name="_______EWC 43.5MW8oMtresc 3_25_02v2w_esc_2_CHECK - White Creek Final Closing Model_2007 11 16 vequity method FINAL" xfId="6562"/>
    <cellStyle name="_______EWC 43.5MW8oMtresc 3_25_02v2w_esc_2_CHECK - White Creek Final Closing Model_2007 11 16 vequity method FINAL 2" xfId="6563"/>
    <cellStyle name="_______EWC 43.5MW8oMtresc 3_25_02v2w_esc_2_CHECK - White Creek Final Closing Model_2007 11 16 vequity method FINAL 2 2" xfId="6564"/>
    <cellStyle name="_______EWC 43.5MW8oMtresc 3_25_02v2w_esc_2_CHECK - White Creek Final Closing Model_2007 11 16 vequity method FINAL 3" xfId="6565"/>
    <cellStyle name="_______EWC 43.5MW8oMtresc 3_25_02v2w_esc_2_Horizon round 1 model vFINAL" xfId="6566"/>
    <cellStyle name="_______EWC 43.5MW8oMtresc 3_25_02v2w_esc_2_Horizon round 1 model vFINAL 2" xfId="6567"/>
    <cellStyle name="_______EWC 43.5MW8oMtresc 3_25_02v2w_esc_2_Horizon round 1 model vFINAL 2 2" xfId="6568"/>
    <cellStyle name="_______EWC 43.5MW8oMtresc 3_25_02v2w_esc_2_Horizon round 1 model vFINAL 3" xfId="6569"/>
    <cellStyle name="_______EWC 43.5MW8oMtresc 3_25_02v2w_esc_2_Horizon round 1 model vFINAL 3 2" xfId="6570"/>
    <cellStyle name="_______EWC 43.5MW8oMtresc 3_25_02v2w_esc_2_Horizon round 1 model vFINAL 4" xfId="6571"/>
    <cellStyle name="_______EWC 43.5MW8oMtresc 3_25_02v2w_esc_2_Horizon round 1 model vFINAL_1" xfId="6572"/>
    <cellStyle name="_______EWC 43.5MW8oMtresc 3_25_02v2w_esc_2_Horizon round 1 model vFINAL_1 2" xfId="6573"/>
    <cellStyle name="_______EWC 43.5MW8oMtresc 3_25_02v2w_esc_2_Horizon round 1 model vFINAL_1 2 2" xfId="6574"/>
    <cellStyle name="_______EWC 43.5MW8oMtresc 3_25_02v2w_esc_2_Horizon round 1 model vFINAL_1 3" xfId="6575"/>
    <cellStyle name="_______EWC 43.5MW8oMtresc 3_25_02v2w_esc_2_Horizon round 1 model vFINAL_1 3 2" xfId="6576"/>
    <cellStyle name="_______EWC 43.5MW8oMtresc 3_25_02v2w_esc_2_Horizon round 1 model vFINAL_1 4" xfId="6577"/>
    <cellStyle name="_______EWC 43.5MW8oMtresc 3_25_02v2w_esc_2_Horizon round 1 model vFINAL_1_Project Farwest III Model 03-20-07 v135" xfId="6578"/>
    <cellStyle name="_______EWC 43.5MW8oMtresc 3_25_02v2w_esc_2_Horizon round 1 model vFINAL_1_Project Farwest III Model 03-20-07 v135 2" xfId="6579"/>
    <cellStyle name="_______EWC 43.5MW8oMtresc 3_25_02v2w_esc_2_Horizon round 1 model vFINAL_1_Project Farwest III Model 03-20-07 v135 2 2" xfId="6580"/>
    <cellStyle name="_______EWC 43.5MW8oMtresc 3_25_02v2w_esc_2_Horizon round 1 model vFINAL_1_Project Farwest III Model 03-20-07 v135 3" xfId="6581"/>
    <cellStyle name="_______EWC 43.5MW8oMtresc 3_25_02v2w_esc_2_Horizon round 1 model vFINAL_1_Project Farwest III Model 03-20-07 v135 3 2" xfId="6582"/>
    <cellStyle name="_______EWC 43.5MW8oMtresc 3_25_02v2w_esc_2_Horizon round 1 model vFINAL_1_Project Farwest III Model 03-20-07 v135 4" xfId="6583"/>
    <cellStyle name="_______EWC 43.5MW8oMtresc 3_25_02v2w_esc_2_Horizon round 1 model vFINAL_1_Project Farwest III Model 03-20-07 v135_UPC G&amp;A (5-3-07)" xfId="6584"/>
    <cellStyle name="_______EWC 43.5MW8oMtresc 3_25_02v2w_esc_2_Horizon round 1 model vFINAL_1_Project Farwest III Model 03-20-07 v135_UPC G&amp;A (5-3-07) 2" xfId="6585"/>
    <cellStyle name="_______EWC 43.5MW8oMtresc 3_25_02v2w_esc_2_Horizon round 1 model vFINAL_1_Project Farwest III Model 03-20-07 v135_UPC G&amp;A (5-3-07) 2 2" xfId="6586"/>
    <cellStyle name="_______EWC 43.5MW8oMtresc 3_25_02v2w_esc_2_Horizon round 1 model vFINAL_1_Project Farwest III Model 03-20-07 v135_UPC G&amp;A (5-3-07) 3" xfId="6587"/>
    <cellStyle name="_______EWC 43.5MW8oMtresc 3_25_02v2w_esc_2_Horizon round 1 model vFINAL_1_Project Farwest III Model 03-20-07 v135_UPC G&amp;A (5-3-07) 3 2" xfId="6588"/>
    <cellStyle name="_______EWC 43.5MW8oMtresc 3_25_02v2w_esc_2_Horizon round 1 model vFINAL_1_Project Farwest III Model 03-20-07 v135_UPC G&amp;A (5-3-07) 4" xfId="6589"/>
    <cellStyle name="_______EWC 43.5MW8oMtresc 3_25_02v2w_esc_2_Horizon round 1 model vFINAL_1_Project Makani Model 04-11-07 v6" xfId="6590"/>
    <cellStyle name="_______EWC 43.5MW8oMtresc 3_25_02v2w_esc_2_Horizon round 1 model vFINAL_1_Project Makani Model 04-11-07 v6 2" xfId="6591"/>
    <cellStyle name="_______EWC 43.5MW8oMtresc 3_25_02v2w_esc_2_Horizon round 1 model vFINAL_1_Project Makani Model 04-11-07 v6 2 2" xfId="6592"/>
    <cellStyle name="_______EWC 43.5MW8oMtresc 3_25_02v2w_esc_2_Horizon round 1 model vFINAL_1_Project Makani Model 04-11-07 v6 3" xfId="6593"/>
    <cellStyle name="_______EWC 43.5MW8oMtresc 3_25_02v2w_esc_2_Horizon round 1 model vFINAL_1_Project Makani Model 04-11-07 v6 3 2" xfId="6594"/>
    <cellStyle name="_______EWC 43.5MW8oMtresc 3_25_02v2w_esc_2_Horizon round 1 model vFINAL_1_Project Makani Model 04-11-07 v6 4" xfId="6595"/>
    <cellStyle name="_______EWC 43.5MW8oMtresc 3_25_02v2w_esc_2_Horizon round 1 model vFINAL_1_Project Makani Model 04-11-07 v6_UPC G&amp;A (5-3-07)" xfId="6596"/>
    <cellStyle name="_______EWC 43.5MW8oMtresc 3_25_02v2w_esc_2_Horizon round 1 model vFINAL_1_Project Makani Model 04-11-07 v6_UPC G&amp;A (5-3-07) 2" xfId="6597"/>
    <cellStyle name="_______EWC 43.5MW8oMtresc 3_25_02v2w_esc_2_Horizon round 1 model vFINAL_1_Project Makani Model 04-11-07 v6_UPC G&amp;A (5-3-07) 2 2" xfId="6598"/>
    <cellStyle name="_______EWC 43.5MW8oMtresc 3_25_02v2w_esc_2_Horizon round 1 model vFINAL_1_Project Makani Model 04-11-07 v6_UPC G&amp;A (5-3-07) 3" xfId="6599"/>
    <cellStyle name="_______EWC 43.5MW8oMtresc 3_25_02v2w_esc_2_Horizon round 1 model vFINAL_1_Project Makani Model 04-11-07 v6_UPC G&amp;A (5-3-07) 3 2" xfId="6600"/>
    <cellStyle name="_______EWC 43.5MW8oMtresc 3_25_02v2w_esc_2_Horizon round 1 model vFINAL_1_Project Makani Model 04-11-07 v6_UPC G&amp;A (5-3-07) 4" xfId="6601"/>
    <cellStyle name="_______EWC 43.5MW8oMtresc 3_25_02v2w_esc_2_Pre-Tax GAAP" xfId="6602"/>
    <cellStyle name="_______EWC 43.5MW8oMtresc 3_25_02v2w_esc_2_Pre-Tax GAAP 2" xfId="6603"/>
    <cellStyle name="_______EWC 43.5MW8oMtresc 3_25_02v2w_esc_2_Pre-Tax GAAP 2 2" xfId="6604"/>
    <cellStyle name="_______EWC 43.5MW8oMtresc 3_25_02v2w_esc_2_Pre-Tax GAAP 3" xfId="6605"/>
    <cellStyle name="_______EWC 43.5MW8oMtresc 3_25_02v2w_esc_2_WPP - Ormat 6-5-2007  v19i with internal accounting v3 eq method FINAL" xfId="6606"/>
    <cellStyle name="_______EWC 43.5MW8oMtresc 3_25_02v2w_esc_2_WPP - Ormat 6-5-2007  v19i with internal accounting v3 eq method FINAL 2" xfId="6607"/>
    <cellStyle name="_______EWC 43.5MW8oMtresc 3_25_02v2w_esc_2_WPP - Ormat 6-5-2007  v19i with internal accounting v3 eq method FINAL 2 2" xfId="6608"/>
    <cellStyle name="_______EWC 43.5MW8oMtresc 3_25_02v2w_esc_2_WPP - Ormat 6-5-2007  v19i with internal accounting v3 eq method FINAL 3" xfId="6609"/>
    <cellStyle name="_______Wind farm - operation CF" xfId="6610"/>
    <cellStyle name="_______Wind farm - operation CF 2" xfId="6611"/>
    <cellStyle name="_______Wind farm - operation CF 2 2" xfId="6612"/>
    <cellStyle name="_______Wind farm - operation CF 2 2 2" xfId="6613"/>
    <cellStyle name="_______Wind farm - operation CF 2 3" xfId="6614"/>
    <cellStyle name="_______Wind farm - operation CF 2 3 2" xfId="6615"/>
    <cellStyle name="_______Wind farm - operation CF 2 4" xfId="6616"/>
    <cellStyle name="_______Wind farm - operation CF 2 4 2" xfId="6617"/>
    <cellStyle name="_______Wind farm - operation CF 2 5" xfId="6618"/>
    <cellStyle name="_______Wind farm - operation CF 2 5 2" xfId="6619"/>
    <cellStyle name="_______Wind farm - operation CF 2 6" xfId="6620"/>
    <cellStyle name="_______Wind farm - operation CF 3" xfId="6621"/>
    <cellStyle name="_______Wind farm - operation CF 3 2" xfId="6622"/>
    <cellStyle name="_______Wind farm - operation CF 3 2 2" xfId="6623"/>
    <cellStyle name="_______Wind farm - operation CF 3 3" xfId="6624"/>
    <cellStyle name="_______Wind farm - operation CF 3 3 2" xfId="6625"/>
    <cellStyle name="_______Wind farm - operation CF 3 4" xfId="6626"/>
    <cellStyle name="_______Wind farm - operation CF 3 4 2" xfId="6627"/>
    <cellStyle name="_______Wind farm - operation CF 3 5" xfId="6628"/>
    <cellStyle name="_______Wind farm - operation CF 3 5 2" xfId="6629"/>
    <cellStyle name="_______Wind farm - operation CF 3 6" xfId="6630"/>
    <cellStyle name="_______Wind farm - operation CF 4" xfId="6631"/>
    <cellStyle name="_______Wind farm - operation CF_1" xfId="6632"/>
    <cellStyle name="_______Wind farm - operation CF_1 2" xfId="6633"/>
    <cellStyle name="_______Wind farm - operation CF_1 2 2" xfId="6634"/>
    <cellStyle name="_______Wind farm - operation CF_1 2 2 2" xfId="6635"/>
    <cellStyle name="_______Wind farm - operation CF_1 2 3" xfId="6636"/>
    <cellStyle name="_______Wind farm - operation CF_1 2 3 2" xfId="6637"/>
    <cellStyle name="_______Wind farm - operation CF_1 2 4" xfId="6638"/>
    <cellStyle name="_______Wind farm - operation CF_1 2 4 2" xfId="6639"/>
    <cellStyle name="_______Wind farm - operation CF_1 2 5" xfId="6640"/>
    <cellStyle name="_______Wind farm - operation CF_1 2 5 2" xfId="6641"/>
    <cellStyle name="_______Wind farm - operation CF_1 2 6" xfId="6642"/>
    <cellStyle name="_______Wind farm - operation CF_1 3" xfId="6643"/>
    <cellStyle name="_______Wind farm - operation CF_1 3 2" xfId="6644"/>
    <cellStyle name="_______Wind farm - operation CF_1 3 2 2" xfId="6645"/>
    <cellStyle name="_______Wind farm - operation CF_1 3 3" xfId="6646"/>
    <cellStyle name="_______Wind farm - operation CF_1 3 3 2" xfId="6647"/>
    <cellStyle name="_______Wind farm - operation CF_1 3 4" xfId="6648"/>
    <cellStyle name="_______Wind farm - operation CF_1 3 4 2" xfId="6649"/>
    <cellStyle name="_______Wind farm - operation CF_1 3 5" xfId="6650"/>
    <cellStyle name="_______Wind farm - operation CF_1 3 5 2" xfId="6651"/>
    <cellStyle name="_______Wind farm - operation CF_1 3 6" xfId="6652"/>
    <cellStyle name="_______Wind farm - operation CF_1 4" xfId="6653"/>
    <cellStyle name="_______Wind farm - operation CF_1_CHECK - White Creek Final Closing Model_2007 11 16 vequity method FINAL" xfId="6654"/>
    <cellStyle name="_______Wind farm - operation CF_1_CHECK - White Creek Final Closing Model_2007 11 16 vequity method FINAL 2" xfId="6655"/>
    <cellStyle name="_______Wind farm - operation CF_1_CHECK - White Creek Final Closing Model_2007 11 16 vequity method FINAL 2 2" xfId="6656"/>
    <cellStyle name="_______Wind farm - operation CF_1_CHECK - White Creek Final Closing Model_2007 11 16 vequity method FINAL 3" xfId="6657"/>
    <cellStyle name="_______Wind farm - operation CF_1_Horizon round 1 model vFINAL" xfId="6658"/>
    <cellStyle name="_______Wind farm - operation CF_1_Horizon round 1 model vFINAL 2" xfId="6659"/>
    <cellStyle name="_______Wind farm - operation CF_1_Horizon round 1 model vFINAL 2 2" xfId="6660"/>
    <cellStyle name="_______Wind farm - operation CF_1_Horizon round 1 model vFINAL 3" xfId="6661"/>
    <cellStyle name="_______Wind farm - operation CF_1_Horizon round 1 model vFINAL 3 2" xfId="6662"/>
    <cellStyle name="_______Wind farm - operation CF_1_Horizon round 1 model vFINAL 4" xfId="6663"/>
    <cellStyle name="_______Wind farm - operation CF_1_Horizon round 1 model vFINAL_1" xfId="6664"/>
    <cellStyle name="_______Wind farm - operation CF_1_Horizon round 1 model vFINAL_1 2" xfId="6665"/>
    <cellStyle name="_______Wind farm - operation CF_1_Horizon round 1 model vFINAL_1 2 2" xfId="6666"/>
    <cellStyle name="_______Wind farm - operation CF_1_Horizon round 1 model vFINAL_1 3" xfId="6667"/>
    <cellStyle name="_______Wind farm - operation CF_1_Horizon round 1 model vFINAL_1 3 2" xfId="6668"/>
    <cellStyle name="_______Wind farm - operation CF_1_Horizon round 1 model vFINAL_1 4" xfId="6669"/>
    <cellStyle name="_______Wind farm - operation CF_1_Horizon round 1 model vFINAL_1_Project Farwest III Model 03-20-07 v135" xfId="6670"/>
    <cellStyle name="_______Wind farm - operation CF_1_Horizon round 1 model vFINAL_1_Project Farwest III Model 03-20-07 v135 2" xfId="6671"/>
    <cellStyle name="_______Wind farm - operation CF_1_Horizon round 1 model vFINAL_1_Project Farwest III Model 03-20-07 v135 2 2" xfId="6672"/>
    <cellStyle name="_______Wind farm - operation CF_1_Horizon round 1 model vFINAL_1_Project Farwest III Model 03-20-07 v135 3" xfId="6673"/>
    <cellStyle name="_______Wind farm - operation CF_1_Horizon round 1 model vFINAL_1_Project Farwest III Model 03-20-07 v135 3 2" xfId="6674"/>
    <cellStyle name="_______Wind farm - operation CF_1_Horizon round 1 model vFINAL_1_Project Farwest III Model 03-20-07 v135 4" xfId="6675"/>
    <cellStyle name="_______Wind farm - operation CF_1_Horizon round 1 model vFINAL_1_Project Farwest III Model 03-20-07 v135_UPC G&amp;A (5-3-07)" xfId="6676"/>
    <cellStyle name="_______Wind farm - operation CF_1_Horizon round 1 model vFINAL_1_Project Farwest III Model 03-20-07 v135_UPC G&amp;A (5-3-07) 2" xfId="6677"/>
    <cellStyle name="_______Wind farm - operation CF_1_Horizon round 1 model vFINAL_1_Project Farwest III Model 03-20-07 v135_UPC G&amp;A (5-3-07) 2 2" xfId="6678"/>
    <cellStyle name="_______Wind farm - operation CF_1_Horizon round 1 model vFINAL_1_Project Farwest III Model 03-20-07 v135_UPC G&amp;A (5-3-07) 3" xfId="6679"/>
    <cellStyle name="_______Wind farm - operation CF_1_Horizon round 1 model vFINAL_1_Project Farwest III Model 03-20-07 v135_UPC G&amp;A (5-3-07) 3 2" xfId="6680"/>
    <cellStyle name="_______Wind farm - operation CF_1_Horizon round 1 model vFINAL_1_Project Farwest III Model 03-20-07 v135_UPC G&amp;A (5-3-07) 4" xfId="6681"/>
    <cellStyle name="_______Wind farm - operation CF_1_Horizon round 1 model vFINAL_1_Project Makani Model 04-11-07 v6" xfId="6682"/>
    <cellStyle name="_______Wind farm - operation CF_1_Horizon round 1 model vFINAL_1_Project Makani Model 04-11-07 v6 2" xfId="6683"/>
    <cellStyle name="_______Wind farm - operation CF_1_Horizon round 1 model vFINAL_1_Project Makani Model 04-11-07 v6 2 2" xfId="6684"/>
    <cellStyle name="_______Wind farm - operation CF_1_Horizon round 1 model vFINAL_1_Project Makani Model 04-11-07 v6 3" xfId="6685"/>
    <cellStyle name="_______Wind farm - operation CF_1_Horizon round 1 model vFINAL_1_Project Makani Model 04-11-07 v6 3 2" xfId="6686"/>
    <cellStyle name="_______Wind farm - operation CF_1_Horizon round 1 model vFINAL_1_Project Makani Model 04-11-07 v6 4" xfId="6687"/>
    <cellStyle name="_______Wind farm - operation CF_1_Horizon round 1 model vFINAL_1_Project Makani Model 04-11-07 v6_UPC G&amp;A (5-3-07)" xfId="6688"/>
    <cellStyle name="_______Wind farm - operation CF_1_Horizon round 1 model vFINAL_1_Project Makani Model 04-11-07 v6_UPC G&amp;A (5-3-07) 2" xfId="6689"/>
    <cellStyle name="_______Wind farm - operation CF_1_Horizon round 1 model vFINAL_1_Project Makani Model 04-11-07 v6_UPC G&amp;A (5-3-07) 2 2" xfId="6690"/>
    <cellStyle name="_______Wind farm - operation CF_1_Horizon round 1 model vFINAL_1_Project Makani Model 04-11-07 v6_UPC G&amp;A (5-3-07) 3" xfId="6691"/>
    <cellStyle name="_______Wind farm - operation CF_1_Horizon round 1 model vFINAL_1_Project Makani Model 04-11-07 v6_UPC G&amp;A (5-3-07) 3 2" xfId="6692"/>
    <cellStyle name="_______Wind farm - operation CF_1_Horizon round 1 model vFINAL_1_Project Makani Model 04-11-07 v6_UPC G&amp;A (5-3-07) 4" xfId="6693"/>
    <cellStyle name="_______Wind farm - operation CF_1_Pre-Tax GAAP" xfId="6694"/>
    <cellStyle name="_______Wind farm - operation CF_1_Pre-Tax GAAP 2" xfId="6695"/>
    <cellStyle name="_______Wind farm - operation CF_1_Pre-Tax GAAP 2 2" xfId="6696"/>
    <cellStyle name="_______Wind farm - operation CF_1_Pre-Tax GAAP 3" xfId="6697"/>
    <cellStyle name="_______Wind farm - operation CF_1_WPP - Ormat 6-5-2007  v19i with internal accounting v3 eq method FINAL" xfId="6698"/>
    <cellStyle name="_______Wind farm - operation CF_1_WPP - Ormat 6-5-2007  v19i with internal accounting v3 eq method FINAL 2" xfId="6699"/>
    <cellStyle name="_______Wind farm - operation CF_1_WPP - Ormat 6-5-2007  v19i with internal accounting v3 eq method FINAL 2 2" xfId="6700"/>
    <cellStyle name="_______Wind farm - operation CF_1_WPP - Ormat 6-5-2007  v19i with internal accounting v3 eq method FINAL 3" xfId="6701"/>
    <cellStyle name="_______Wind farm - operation CF_CHECK - White Creek Final Closing Model_2007 11 16 vequity method FINAL" xfId="6702"/>
    <cellStyle name="_______Wind farm - operation CF_CHECK - White Creek Final Closing Model_2007 11 16 vequity method FINAL 2" xfId="6703"/>
    <cellStyle name="_______Wind farm - operation CF_CHECK - White Creek Final Closing Model_2007 11 16 vequity method FINAL 2 2" xfId="6704"/>
    <cellStyle name="_______Wind farm - operation CF_CHECK - White Creek Final Closing Model_2007 11 16 vequity method FINAL 3" xfId="6705"/>
    <cellStyle name="_______Wind farm - operation CF_Horizon round 1 model vFINAL" xfId="6706"/>
    <cellStyle name="_______Wind farm - operation CF_Horizon round 1 model vFINAL 2" xfId="6707"/>
    <cellStyle name="_______Wind farm - operation CF_Horizon round 1 model vFINAL 2 2" xfId="6708"/>
    <cellStyle name="_______Wind farm - operation CF_Horizon round 1 model vFINAL 3" xfId="6709"/>
    <cellStyle name="_______Wind farm - operation CF_Horizon round 1 model vFINAL 3 2" xfId="6710"/>
    <cellStyle name="_______Wind farm - operation CF_Horizon round 1 model vFINAL 4" xfId="6711"/>
    <cellStyle name="_______Wind farm - operation CF_Horizon round 1 model vFINAL_1" xfId="6712"/>
    <cellStyle name="_______Wind farm - operation CF_Horizon round 1 model vFINAL_1 2" xfId="6713"/>
    <cellStyle name="_______Wind farm - operation CF_Horizon round 1 model vFINAL_1 2 2" xfId="6714"/>
    <cellStyle name="_______Wind farm - operation CF_Horizon round 1 model vFINAL_1 3" xfId="6715"/>
    <cellStyle name="_______Wind farm - operation CF_Horizon round 1 model vFINAL_1 3 2" xfId="6716"/>
    <cellStyle name="_______Wind farm - operation CF_Horizon round 1 model vFINAL_1 4" xfId="6717"/>
    <cellStyle name="_______Wind farm - operation CF_Horizon round 1 model vFINAL_1_Project Farwest III Model 03-20-07 v135" xfId="6718"/>
    <cellStyle name="_______Wind farm - operation CF_Horizon round 1 model vFINAL_1_Project Farwest III Model 03-20-07 v135 2" xfId="6719"/>
    <cellStyle name="_______Wind farm - operation CF_Horizon round 1 model vFINAL_1_Project Farwest III Model 03-20-07 v135 2 2" xfId="6720"/>
    <cellStyle name="_______Wind farm - operation CF_Horizon round 1 model vFINAL_1_Project Farwest III Model 03-20-07 v135 3" xfId="6721"/>
    <cellStyle name="_______Wind farm - operation CF_Horizon round 1 model vFINAL_1_Project Farwest III Model 03-20-07 v135 3 2" xfId="6722"/>
    <cellStyle name="_______Wind farm - operation CF_Horizon round 1 model vFINAL_1_Project Farwest III Model 03-20-07 v135 4" xfId="6723"/>
    <cellStyle name="_______Wind farm - operation CF_Horizon round 1 model vFINAL_1_Project Farwest III Model 03-20-07 v135_UPC G&amp;A (5-3-07)" xfId="6724"/>
    <cellStyle name="_______Wind farm - operation CF_Horizon round 1 model vFINAL_1_Project Farwest III Model 03-20-07 v135_UPC G&amp;A (5-3-07) 2" xfId="6725"/>
    <cellStyle name="_______Wind farm - operation CF_Horizon round 1 model vFINAL_1_Project Farwest III Model 03-20-07 v135_UPC G&amp;A (5-3-07) 2 2" xfId="6726"/>
    <cellStyle name="_______Wind farm - operation CF_Horizon round 1 model vFINAL_1_Project Farwest III Model 03-20-07 v135_UPC G&amp;A (5-3-07) 3" xfId="6727"/>
    <cellStyle name="_______Wind farm - operation CF_Horizon round 1 model vFINAL_1_Project Farwest III Model 03-20-07 v135_UPC G&amp;A (5-3-07) 3 2" xfId="6728"/>
    <cellStyle name="_______Wind farm - operation CF_Horizon round 1 model vFINAL_1_Project Farwest III Model 03-20-07 v135_UPC G&amp;A (5-3-07) 4" xfId="6729"/>
    <cellStyle name="_______Wind farm - operation CF_Horizon round 1 model vFINAL_1_Project Makani Model 04-11-07 v6" xfId="6730"/>
    <cellStyle name="_______Wind farm - operation CF_Horizon round 1 model vFINAL_1_Project Makani Model 04-11-07 v6 2" xfId="6731"/>
    <cellStyle name="_______Wind farm - operation CF_Horizon round 1 model vFINAL_1_Project Makani Model 04-11-07 v6 2 2" xfId="6732"/>
    <cellStyle name="_______Wind farm - operation CF_Horizon round 1 model vFINAL_1_Project Makani Model 04-11-07 v6 3" xfId="6733"/>
    <cellStyle name="_______Wind farm - operation CF_Horizon round 1 model vFINAL_1_Project Makani Model 04-11-07 v6 3 2" xfId="6734"/>
    <cellStyle name="_______Wind farm - operation CF_Horizon round 1 model vFINAL_1_Project Makani Model 04-11-07 v6 4" xfId="6735"/>
    <cellStyle name="_______Wind farm - operation CF_Horizon round 1 model vFINAL_1_Project Makani Model 04-11-07 v6_UPC G&amp;A (5-3-07)" xfId="6736"/>
    <cellStyle name="_______Wind farm - operation CF_Horizon round 1 model vFINAL_1_Project Makani Model 04-11-07 v6_UPC G&amp;A (5-3-07) 2" xfId="6737"/>
    <cellStyle name="_______Wind farm - operation CF_Horizon round 1 model vFINAL_1_Project Makani Model 04-11-07 v6_UPC G&amp;A (5-3-07) 2 2" xfId="6738"/>
    <cellStyle name="_______Wind farm - operation CF_Horizon round 1 model vFINAL_1_Project Makani Model 04-11-07 v6_UPC G&amp;A (5-3-07) 3" xfId="6739"/>
    <cellStyle name="_______Wind farm - operation CF_Horizon round 1 model vFINAL_1_Project Makani Model 04-11-07 v6_UPC G&amp;A (5-3-07) 3 2" xfId="6740"/>
    <cellStyle name="_______Wind farm - operation CF_Horizon round 1 model vFINAL_1_Project Makani Model 04-11-07 v6_UPC G&amp;A (5-3-07) 4" xfId="6741"/>
    <cellStyle name="_______Wind farm - operation CF_Pre-Tax GAAP" xfId="6742"/>
    <cellStyle name="_______Wind farm - operation CF_Pre-Tax GAAP 2" xfId="6743"/>
    <cellStyle name="_______Wind farm - operation CF_Pre-Tax GAAP 2 2" xfId="6744"/>
    <cellStyle name="_______Wind farm - operation CF_Pre-Tax GAAP 3" xfId="6745"/>
    <cellStyle name="_______Wind farm - operation CF_WPP - Ormat 6-5-2007  v19i with internal accounting v3 eq method FINAL" xfId="6746"/>
    <cellStyle name="_______Wind farm - operation CF_WPP - Ormat 6-5-2007  v19i with internal accounting v3 eq method FINAL 2" xfId="6747"/>
    <cellStyle name="_______Wind farm - operation CF_WPP - Ormat 6-5-2007  v19i with internal accounting v3 eq method FINAL 2 2" xfId="6748"/>
    <cellStyle name="_______Wind farm - operation CF_WPP - Ormat 6-5-2007  v19i with internal accounting v3 eq method FINAL 3" xfId="6749"/>
    <cellStyle name="______071212 Unlevered McCormick Model - 2003 version" xfId="6750"/>
    <cellStyle name="______1" xfId="6751"/>
    <cellStyle name="______1_071212 Unlevered McCormick Model - 2003 version" xfId="6752"/>
    <cellStyle name="______ClearSky_AEP_Min_04.04.02_Bank" xfId="6753"/>
    <cellStyle name="______ClearSky_AEP_Min_04.04.02_Bank 2" xfId="6754"/>
    <cellStyle name="______ClearSky_AEP_Min_04.04.02_Bank 2 2" xfId="6755"/>
    <cellStyle name="______ClearSky_AEP_Min_04.04.02_Bank 3" xfId="6756"/>
    <cellStyle name="______ClearSky_AEP_Min_04.04.02_Bank 3 2" xfId="6757"/>
    <cellStyle name="______ClearSky_AEP_Min_04.04.02_Bank 4" xfId="6758"/>
    <cellStyle name="______ClearSky_AEP_Min_04.04.02_Bank 4 2" xfId="6759"/>
    <cellStyle name="______ClearSky_AEP_Min_04.04.02_Bank 5" xfId="6760"/>
    <cellStyle name="______ClearSky_AEP_Min_04.04.02_Bank 5 2" xfId="6761"/>
    <cellStyle name="______ClearSky_AEP_Min_04.04.02_Bank 6" xfId="6762"/>
    <cellStyle name="______ClearSky_AEP_Min_04.04.02_Bank_1" xfId="6763"/>
    <cellStyle name="______ClearSky_AEP_Min_04.04.02_Bank_2" xfId="6764"/>
    <cellStyle name="______ClearSky_AEP_Min_04.04.02_Bank_2 2" xfId="6765"/>
    <cellStyle name="______ClearSky_AEP_Min_04.04.02_Bank_2 2 2" xfId="6766"/>
    <cellStyle name="______ClearSky_AEP_Min_04.04.02_Bank_2 3" xfId="6767"/>
    <cellStyle name="______ClearSky_AEP_Min_04.04.02_Bank_2 3 2" xfId="6768"/>
    <cellStyle name="______ClearSky_AEP_Min_04.04.02_Bank_2 4" xfId="6769"/>
    <cellStyle name="______ClearSky_AEP_Min_04.04.02_Bank_2 4 2" xfId="6770"/>
    <cellStyle name="______ClearSky_AEP_Min_04.04.02_Bank_2 5" xfId="6771"/>
    <cellStyle name="______ClearSky_AEP_Min_04.04.02_Bank_2 5 2" xfId="6772"/>
    <cellStyle name="______ClearSky_AEP_Min_04.04.02_Bank_2 6" xfId="6773"/>
    <cellStyle name="______Clearsky_internal_050301" xfId="6774"/>
    <cellStyle name="______Clearsky_internal_050301 2" xfId="6775"/>
    <cellStyle name="______Clearsky_internal_050301 2 2" xfId="6776"/>
    <cellStyle name="______Clearsky_internal_050301 3" xfId="6777"/>
    <cellStyle name="______Clearsky_internal_050301 3 2" xfId="6778"/>
    <cellStyle name="______Clearsky_internal_050301 4" xfId="6779"/>
    <cellStyle name="______Clearsky_internal_050301 4 2" xfId="6780"/>
    <cellStyle name="______Clearsky_internal_050301 5" xfId="6781"/>
    <cellStyle name="______Clearsky_internal_050301 5 2" xfId="6782"/>
    <cellStyle name="______Clearsky_internal_050301 6" xfId="6783"/>
    <cellStyle name="______Clearsky_internal_050301_1" xfId="6784"/>
    <cellStyle name="______Clearsky_internal_050301_2" xfId="6785"/>
    <cellStyle name="______Clearsky_internal_050301_2 2" xfId="6786"/>
    <cellStyle name="______Clearsky_internal_050301_2 2 2" xfId="6787"/>
    <cellStyle name="______Clearsky_internal_050301_2 3" xfId="6788"/>
    <cellStyle name="______Clearsky_internal_050301_2 3 2" xfId="6789"/>
    <cellStyle name="______Clearsky_internal_050301_2 4" xfId="6790"/>
    <cellStyle name="______Clearsky_internal_050301_2 4 2" xfId="6791"/>
    <cellStyle name="______Clearsky_internal_050301_2 5" xfId="6792"/>
    <cellStyle name="______Clearsky_internal_050301_2 5 2" xfId="6793"/>
    <cellStyle name="______Clearsky_internal_050301_2 6" xfId="6794"/>
    <cellStyle name="______Clearsky_internal_050301_3" xfId="6795"/>
    <cellStyle name="______Clearsky_internal_070201" xfId="6796"/>
    <cellStyle name="______Clearsky_internal_070201.xls Chart 2" xfId="6797"/>
    <cellStyle name="______Clearsky_internal_070201.xls Chart 2_1" xfId="6798"/>
    <cellStyle name="______Clearsky_internal_070201.xls Chart 2_1 2" xfId="6799"/>
    <cellStyle name="______Clearsky_internal_070201.xls Chart 2_1 2 2" xfId="6800"/>
    <cellStyle name="______Clearsky_internal_070201.xls Chart 2_1 3" xfId="6801"/>
    <cellStyle name="______Clearsky_internal_070201.xls Chart 2_1 3 2" xfId="6802"/>
    <cellStyle name="______Clearsky_internal_070201.xls Chart 2_1 4" xfId="6803"/>
    <cellStyle name="______Clearsky_internal_070201.xls Chart 2_1 4 2" xfId="6804"/>
    <cellStyle name="______Clearsky_internal_070201.xls Chart 2_1 5" xfId="6805"/>
    <cellStyle name="______Clearsky_internal_070201.xls Chart 2_1 5 2" xfId="6806"/>
    <cellStyle name="______Clearsky_internal_070201.xls Chart 2_1 6" xfId="6807"/>
    <cellStyle name="______Clearsky_internal_070201.xls Chart 2_2" xfId="6808"/>
    <cellStyle name="______Clearsky_internal_070201_1" xfId="6809"/>
    <cellStyle name="______Clearsky_internal_070201_1 2" xfId="6810"/>
    <cellStyle name="______Clearsky_internal_070201_1 2 2" xfId="6811"/>
    <cellStyle name="______Clearsky_internal_070201_1 3" xfId="6812"/>
    <cellStyle name="______Clearsky_internal_070201_1 3 2" xfId="6813"/>
    <cellStyle name="______Clearsky_internal_070201_1 4" xfId="6814"/>
    <cellStyle name="______Clearsky_internal_070201_1 4 2" xfId="6815"/>
    <cellStyle name="______Clearsky_internal_070201_1 5" xfId="6816"/>
    <cellStyle name="______Clearsky_internal_070201_1 5 2" xfId="6817"/>
    <cellStyle name="______Clearsky_internal_070201_1 6" xfId="6818"/>
    <cellStyle name="______Clearsky_internal_070201_2" xfId="6819"/>
    <cellStyle name="______Clearsky_internal_070201_2_Clearsky_Outside_070201.xls Chart 2" xfId="6820"/>
    <cellStyle name="______Clearsky_internal_070201_2_Clearsky_Outside_070201.xls Chart 2 2" xfId="6821"/>
    <cellStyle name="______Clearsky_internal_070201_2_Clearsky_Outside_070201.xls Chart 2 2 2" xfId="6822"/>
    <cellStyle name="______Clearsky_internal_070201_2_Clearsky_Outside_070201.xls Chart 2 3" xfId="6823"/>
    <cellStyle name="______Clearsky_internal_070201_2_Clearsky_Outside_070201.xls Chart 2 3 2" xfId="6824"/>
    <cellStyle name="______Clearsky_internal_070201_2_Clearsky_Outside_070201.xls Chart 2 4" xfId="6825"/>
    <cellStyle name="______Clearsky_internal_070201_2_Clearsky_Outside_070201.xls Chart 2 4 2" xfId="6826"/>
    <cellStyle name="______Clearsky_internal_070201_2_Clearsky_Outside_070201.xls Chart 2 5" xfId="6827"/>
    <cellStyle name="______Clearsky_internal_070201_2_Clearsky_Outside_070201.xls Chart 2 5 2" xfId="6828"/>
    <cellStyle name="______Clearsky_internal_070201_2_Clearsky_Outside_070201.xls Chart 2 6" xfId="6829"/>
    <cellStyle name="______Clearsky_internal_070201_3" xfId="6830"/>
    <cellStyle name="______Clearsky_internal_070201_3 2" xfId="6831"/>
    <cellStyle name="______Clearsky_internal_070201_3 2 2" xfId="6832"/>
    <cellStyle name="______Clearsky_internal_070201_3 3" xfId="6833"/>
    <cellStyle name="______Clearsky_internal_070201_3 3 2" xfId="6834"/>
    <cellStyle name="______Clearsky_internal_070201_3 4" xfId="6835"/>
    <cellStyle name="______Clearsky_internal_070201_3 4 2" xfId="6836"/>
    <cellStyle name="______Clearsky_internal_070201_3 5" xfId="6837"/>
    <cellStyle name="______Clearsky_internal_070201_3 5 2" xfId="6838"/>
    <cellStyle name="______Clearsky_internal_070201_3 6" xfId="6839"/>
    <cellStyle name="______Clearsky_internal_070201_Clearsky_internal_070201" xfId="6840"/>
    <cellStyle name="______Clearsky_internal_070201_Clearsky_Outside_070201.xls Chart 2" xfId="6841"/>
    <cellStyle name="______Clearsky_Outside_070201.xls Chart 2" xfId="6842"/>
    <cellStyle name="______Clearsky_Outside_070201.xls Chart 2_1" xfId="6843"/>
    <cellStyle name="______Clearsky_Outside_070201.xls Chart 2_1 2" xfId="6844"/>
    <cellStyle name="______Clearsky_Outside_070201.xls Chart 2_1 2 2" xfId="6845"/>
    <cellStyle name="______Clearsky_Outside_070201.xls Chart 2_1 3" xfId="6846"/>
    <cellStyle name="______Clearsky_Outside_070201.xls Chart 2_1 3 2" xfId="6847"/>
    <cellStyle name="______Clearsky_Outside_070201.xls Chart 2_1 4" xfId="6848"/>
    <cellStyle name="______Clearsky_Outside_070201.xls Chart 2_1 4 2" xfId="6849"/>
    <cellStyle name="______Clearsky_Outside_070201.xls Chart 2_1 5" xfId="6850"/>
    <cellStyle name="______Clearsky_Outside_070201.xls Chart 2_1 5 2" xfId="6851"/>
    <cellStyle name="______Clearsky_Outside_070201.xls Chart 2_1 6" xfId="6852"/>
    <cellStyle name="______Clearsky_Outside_070201.xls Chart 2_2" xfId="6853"/>
    <cellStyle name="______Clearsky_Outside_070201.xls Chart 2_2 2" xfId="6854"/>
    <cellStyle name="______Clearsky_Outside_070201.xls Chart 2_2 2 2" xfId="6855"/>
    <cellStyle name="______Clearsky_Outside_070201.xls Chart 2_2 3" xfId="6856"/>
    <cellStyle name="______Clearsky_Outside_070201.xls Chart 2_2 3 2" xfId="6857"/>
    <cellStyle name="______Clearsky_Outside_070201.xls Chart 2_2 4" xfId="6858"/>
    <cellStyle name="______Clearsky_Outside_070201.xls Chart 2_2 4 2" xfId="6859"/>
    <cellStyle name="______Clearsky_Outside_070201.xls Chart 2_2 5" xfId="6860"/>
    <cellStyle name="______Clearsky_Outside_070201.xls Chart 2_2 5 2" xfId="6861"/>
    <cellStyle name="______Clearsky_Outside_070201.xls Chart 2_2 6" xfId="6862"/>
    <cellStyle name="______EWC 43.5MW8oMtresc 3_25_021" xfId="6863"/>
    <cellStyle name="______EWC 43.5MW8oMtresc 3_25_021 2" xfId="6864"/>
    <cellStyle name="______EWC 43.5MW8oMtresc 3_25_021 2 2" xfId="6865"/>
    <cellStyle name="______EWC 43.5MW8oMtresc 3_25_021 2 2 2" xfId="6866"/>
    <cellStyle name="______EWC 43.5MW8oMtresc 3_25_021 2 3" xfId="6867"/>
    <cellStyle name="______EWC 43.5MW8oMtresc 3_25_021 2 3 2" xfId="6868"/>
    <cellStyle name="______EWC 43.5MW8oMtresc 3_25_021 2 4" xfId="6869"/>
    <cellStyle name="______EWC 43.5MW8oMtresc 3_25_021 2 4 2" xfId="6870"/>
    <cellStyle name="______EWC 43.5MW8oMtresc 3_25_021 2 5" xfId="6871"/>
    <cellStyle name="______EWC 43.5MW8oMtresc 3_25_021 2 5 2" xfId="6872"/>
    <cellStyle name="______EWC 43.5MW8oMtresc 3_25_021 2 6" xfId="6873"/>
    <cellStyle name="______EWC 43.5MW8oMtresc 3_25_021 3" xfId="6874"/>
    <cellStyle name="______EWC 43.5MW8oMtresc 3_25_021 3 2" xfId="6875"/>
    <cellStyle name="______EWC 43.5MW8oMtresc 3_25_021 3 2 2" xfId="6876"/>
    <cellStyle name="______EWC 43.5MW8oMtresc 3_25_021 3 3" xfId="6877"/>
    <cellStyle name="______EWC 43.5MW8oMtresc 3_25_021 3 3 2" xfId="6878"/>
    <cellStyle name="______EWC 43.5MW8oMtresc 3_25_021 3 4" xfId="6879"/>
    <cellStyle name="______EWC 43.5MW8oMtresc 3_25_021 3 4 2" xfId="6880"/>
    <cellStyle name="______EWC 43.5MW8oMtresc 3_25_021 3 5" xfId="6881"/>
    <cellStyle name="______EWC 43.5MW8oMtresc 3_25_021 3 5 2" xfId="6882"/>
    <cellStyle name="______EWC 43.5MW8oMtresc 3_25_021 3 6" xfId="6883"/>
    <cellStyle name="______EWC 43.5MW8oMtresc 3_25_021 4" xfId="6884"/>
    <cellStyle name="______EWC 43.5MW8oMtresc 3_25_021_1" xfId="6885"/>
    <cellStyle name="______EWC 43.5MW8oMtresc 3_25_021_1_071212 Unlevered McCormick Model - 2003 version" xfId="6886"/>
    <cellStyle name="______EWC 43.5MW8oMtresc 3_25_021_2" xfId="6887"/>
    <cellStyle name="______EWC 43.5MW8oMtresc 3_25_021_2_071212 Unlevered McCormick Model - 2003 version" xfId="6888"/>
    <cellStyle name="______EWC 43.5MW8oMtresc 3_25_021_CHECK - White Creek Final Closing Model_2007 11 16 vequity method FINAL" xfId="6889"/>
    <cellStyle name="______EWC 43.5MW8oMtresc 3_25_021_CHECK - White Creek Final Closing Model_2007 11 16 vequity method FINAL 2" xfId="6890"/>
    <cellStyle name="______EWC 43.5MW8oMtresc 3_25_021_CHECK - White Creek Final Closing Model_2007 11 16 vequity method FINAL 2 2" xfId="6891"/>
    <cellStyle name="______EWC 43.5MW8oMtresc 3_25_021_CHECK - White Creek Final Closing Model_2007 11 16 vequity method FINAL 3" xfId="6892"/>
    <cellStyle name="______EWC 43.5MW8oMtresc 3_25_021_Horizon round 1 model vFINAL" xfId="6893"/>
    <cellStyle name="______EWC 43.5MW8oMtresc 3_25_021_Horizon round 1 model vFINAL 2" xfId="6894"/>
    <cellStyle name="______EWC 43.5MW8oMtresc 3_25_021_Horizon round 1 model vFINAL 2 2" xfId="6895"/>
    <cellStyle name="______EWC 43.5MW8oMtresc 3_25_021_Horizon round 1 model vFINAL 3" xfId="6896"/>
    <cellStyle name="______EWC 43.5MW8oMtresc 3_25_021_Horizon round 1 model vFINAL 3 2" xfId="6897"/>
    <cellStyle name="______EWC 43.5MW8oMtresc 3_25_021_Horizon round 1 model vFINAL 4" xfId="6898"/>
    <cellStyle name="______EWC 43.5MW8oMtresc 3_25_021_Horizon round 1 model vFINAL_1" xfId="6899"/>
    <cellStyle name="______EWC 43.5MW8oMtresc 3_25_021_Horizon round 1 model vFINAL_1 2" xfId="6900"/>
    <cellStyle name="______EWC 43.5MW8oMtresc 3_25_021_Horizon round 1 model vFINAL_1 2 2" xfId="6901"/>
    <cellStyle name="______EWC 43.5MW8oMtresc 3_25_021_Horizon round 1 model vFINAL_1 3" xfId="6902"/>
    <cellStyle name="______EWC 43.5MW8oMtresc 3_25_021_Horizon round 1 model vFINAL_1 3 2" xfId="6903"/>
    <cellStyle name="______EWC 43.5MW8oMtresc 3_25_021_Horizon round 1 model vFINAL_1 4" xfId="6904"/>
    <cellStyle name="______EWC 43.5MW8oMtresc 3_25_021_Horizon round 1 model vFINAL_1_Project Farwest III Model 03-20-07 v135" xfId="6905"/>
    <cellStyle name="______EWC 43.5MW8oMtresc 3_25_021_Horizon round 1 model vFINAL_1_Project Farwest III Model 03-20-07 v135 2" xfId="6906"/>
    <cellStyle name="______EWC 43.5MW8oMtresc 3_25_021_Horizon round 1 model vFINAL_1_Project Farwest III Model 03-20-07 v135 2 2" xfId="6907"/>
    <cellStyle name="______EWC 43.5MW8oMtresc 3_25_021_Horizon round 1 model vFINAL_1_Project Farwest III Model 03-20-07 v135 3" xfId="6908"/>
    <cellStyle name="______EWC 43.5MW8oMtresc 3_25_021_Horizon round 1 model vFINAL_1_Project Farwest III Model 03-20-07 v135 3 2" xfId="6909"/>
    <cellStyle name="______EWC 43.5MW8oMtresc 3_25_021_Horizon round 1 model vFINAL_1_Project Farwest III Model 03-20-07 v135 4" xfId="6910"/>
    <cellStyle name="______EWC 43.5MW8oMtresc 3_25_021_Horizon round 1 model vFINAL_1_Project Farwest III Model 03-20-07 v135_UPC G&amp;A (5-3-07)" xfId="6911"/>
    <cellStyle name="______EWC 43.5MW8oMtresc 3_25_021_Horizon round 1 model vFINAL_1_Project Farwest III Model 03-20-07 v135_UPC G&amp;A (5-3-07) 2" xfId="6912"/>
    <cellStyle name="______EWC 43.5MW8oMtresc 3_25_021_Horizon round 1 model vFINAL_1_Project Farwest III Model 03-20-07 v135_UPC G&amp;A (5-3-07) 2 2" xfId="6913"/>
    <cellStyle name="______EWC 43.5MW8oMtresc 3_25_021_Horizon round 1 model vFINAL_1_Project Farwest III Model 03-20-07 v135_UPC G&amp;A (5-3-07) 3" xfId="6914"/>
    <cellStyle name="______EWC 43.5MW8oMtresc 3_25_021_Horizon round 1 model vFINAL_1_Project Farwest III Model 03-20-07 v135_UPC G&amp;A (5-3-07) 3 2" xfId="6915"/>
    <cellStyle name="______EWC 43.5MW8oMtresc 3_25_021_Horizon round 1 model vFINAL_1_Project Farwest III Model 03-20-07 v135_UPC G&amp;A (5-3-07) 4" xfId="6916"/>
    <cellStyle name="______EWC 43.5MW8oMtresc 3_25_021_Horizon round 1 model vFINAL_1_Project Makani Model 04-11-07 v6" xfId="6917"/>
    <cellStyle name="______EWC 43.5MW8oMtresc 3_25_021_Horizon round 1 model vFINAL_1_Project Makani Model 04-11-07 v6 2" xfId="6918"/>
    <cellStyle name="______EWC 43.5MW8oMtresc 3_25_021_Horizon round 1 model vFINAL_1_Project Makani Model 04-11-07 v6 2 2" xfId="6919"/>
    <cellStyle name="______EWC 43.5MW8oMtresc 3_25_021_Horizon round 1 model vFINAL_1_Project Makani Model 04-11-07 v6 3" xfId="6920"/>
    <cellStyle name="______EWC 43.5MW8oMtresc 3_25_021_Horizon round 1 model vFINAL_1_Project Makani Model 04-11-07 v6 3 2" xfId="6921"/>
    <cellStyle name="______EWC 43.5MW8oMtresc 3_25_021_Horizon round 1 model vFINAL_1_Project Makani Model 04-11-07 v6 4" xfId="6922"/>
    <cellStyle name="______EWC 43.5MW8oMtresc 3_25_021_Horizon round 1 model vFINAL_1_Project Makani Model 04-11-07 v6_UPC G&amp;A (5-3-07)" xfId="6923"/>
    <cellStyle name="______EWC 43.5MW8oMtresc 3_25_021_Horizon round 1 model vFINAL_1_Project Makani Model 04-11-07 v6_UPC G&amp;A (5-3-07) 2" xfId="6924"/>
    <cellStyle name="______EWC 43.5MW8oMtresc 3_25_021_Horizon round 1 model vFINAL_1_Project Makani Model 04-11-07 v6_UPC G&amp;A (5-3-07) 2 2" xfId="6925"/>
    <cellStyle name="______EWC 43.5MW8oMtresc 3_25_021_Horizon round 1 model vFINAL_1_Project Makani Model 04-11-07 v6_UPC G&amp;A (5-3-07) 3" xfId="6926"/>
    <cellStyle name="______EWC 43.5MW8oMtresc 3_25_021_Horizon round 1 model vFINAL_1_Project Makani Model 04-11-07 v6_UPC G&amp;A (5-3-07) 3 2" xfId="6927"/>
    <cellStyle name="______EWC 43.5MW8oMtresc 3_25_021_Horizon round 1 model vFINAL_1_Project Makani Model 04-11-07 v6_UPC G&amp;A (5-3-07) 4" xfId="6928"/>
    <cellStyle name="______EWC 43.5MW8oMtresc 3_25_021_Pre-Tax GAAP" xfId="6929"/>
    <cellStyle name="______EWC 43.5MW8oMtresc 3_25_021_Pre-Tax GAAP 2" xfId="6930"/>
    <cellStyle name="______EWC 43.5MW8oMtresc 3_25_021_Pre-Tax GAAP 2 2" xfId="6931"/>
    <cellStyle name="______EWC 43.5MW8oMtresc 3_25_021_Pre-Tax GAAP 3" xfId="6932"/>
    <cellStyle name="______EWC 43.5MW8oMtresc 3_25_021_WPP - Ormat 6-5-2007  v19i with internal accounting v3 eq method FINAL" xfId="6933"/>
    <cellStyle name="______EWC 43.5MW8oMtresc 3_25_021_WPP - Ormat 6-5-2007  v19i with internal accounting v3 eq method FINAL 2" xfId="6934"/>
    <cellStyle name="______EWC 43.5MW8oMtresc 3_25_021_WPP - Ormat 6-5-2007  v19i with internal accounting v3 eq method FINAL 2 2" xfId="6935"/>
    <cellStyle name="______EWC 43.5MW8oMtresc 3_25_021_WPP - Ormat 6-5-2007  v19i with internal accounting v3 eq method FINAL 3" xfId="6936"/>
    <cellStyle name="______EWC 43.5MW8oMtresc 3_25_02v2" xfId="6937"/>
    <cellStyle name="______EWC 43.5MW8oMtresc 3_25_02v2 2" xfId="6938"/>
    <cellStyle name="______EWC 43.5MW8oMtresc 3_25_02v2 2 2" xfId="6939"/>
    <cellStyle name="______EWC 43.5MW8oMtresc 3_25_02v2 2 2 2" xfId="6940"/>
    <cellStyle name="______EWC 43.5MW8oMtresc 3_25_02v2 2 3" xfId="6941"/>
    <cellStyle name="______EWC 43.5MW8oMtresc 3_25_02v2 2 3 2" xfId="6942"/>
    <cellStyle name="______EWC 43.5MW8oMtresc 3_25_02v2 2 4" xfId="6943"/>
    <cellStyle name="______EWC 43.5MW8oMtresc 3_25_02v2 2 4 2" xfId="6944"/>
    <cellStyle name="______EWC 43.5MW8oMtresc 3_25_02v2 2 5" xfId="6945"/>
    <cellStyle name="______EWC 43.5MW8oMtresc 3_25_02v2 2 5 2" xfId="6946"/>
    <cellStyle name="______EWC 43.5MW8oMtresc 3_25_02v2 2 6" xfId="6947"/>
    <cellStyle name="______EWC 43.5MW8oMtresc 3_25_02v2 3" xfId="6948"/>
    <cellStyle name="______EWC 43.5MW8oMtresc 3_25_02v2 3 2" xfId="6949"/>
    <cellStyle name="______EWC 43.5MW8oMtresc 3_25_02v2 3 2 2" xfId="6950"/>
    <cellStyle name="______EWC 43.5MW8oMtresc 3_25_02v2 3 3" xfId="6951"/>
    <cellStyle name="______EWC 43.5MW8oMtresc 3_25_02v2 3 3 2" xfId="6952"/>
    <cellStyle name="______EWC 43.5MW8oMtresc 3_25_02v2 3 4" xfId="6953"/>
    <cellStyle name="______EWC 43.5MW8oMtresc 3_25_02v2 3 4 2" xfId="6954"/>
    <cellStyle name="______EWC 43.5MW8oMtresc 3_25_02v2 3 5" xfId="6955"/>
    <cellStyle name="______EWC 43.5MW8oMtresc 3_25_02v2 3 5 2" xfId="6956"/>
    <cellStyle name="______EWC 43.5MW8oMtresc 3_25_02v2 3 6" xfId="6957"/>
    <cellStyle name="______EWC 43.5MW8oMtresc 3_25_02v2 4" xfId="6958"/>
    <cellStyle name="______EWC 43.5MW8oMtresc 3_25_02v2_1" xfId="6959"/>
    <cellStyle name="______EWC 43.5MW8oMtresc 3_25_02v2_1 2" xfId="6960"/>
    <cellStyle name="______EWC 43.5MW8oMtresc 3_25_02v2_1 2 2" xfId="6961"/>
    <cellStyle name="______EWC 43.5MW8oMtresc 3_25_02v2_1 2 2 2" xfId="6962"/>
    <cellStyle name="______EWC 43.5MW8oMtresc 3_25_02v2_1 2 3" xfId="6963"/>
    <cellStyle name="______EWC 43.5MW8oMtresc 3_25_02v2_1 2 3 2" xfId="6964"/>
    <cellStyle name="______EWC 43.5MW8oMtresc 3_25_02v2_1 2 4" xfId="6965"/>
    <cellStyle name="______EWC 43.5MW8oMtresc 3_25_02v2_1 2 4 2" xfId="6966"/>
    <cellStyle name="______EWC 43.5MW8oMtresc 3_25_02v2_1 2 5" xfId="6967"/>
    <cellStyle name="______EWC 43.5MW8oMtresc 3_25_02v2_1 2 5 2" xfId="6968"/>
    <cellStyle name="______EWC 43.5MW8oMtresc 3_25_02v2_1 2 6" xfId="6969"/>
    <cellStyle name="______EWC 43.5MW8oMtresc 3_25_02v2_1 3" xfId="6970"/>
    <cellStyle name="______EWC 43.5MW8oMtresc 3_25_02v2_1 3 2" xfId="6971"/>
    <cellStyle name="______EWC 43.5MW8oMtresc 3_25_02v2_1 3 2 2" xfId="6972"/>
    <cellStyle name="______EWC 43.5MW8oMtresc 3_25_02v2_1 3 3" xfId="6973"/>
    <cellStyle name="______EWC 43.5MW8oMtresc 3_25_02v2_1 3 3 2" xfId="6974"/>
    <cellStyle name="______EWC 43.5MW8oMtresc 3_25_02v2_1 3 4" xfId="6975"/>
    <cellStyle name="______EWC 43.5MW8oMtresc 3_25_02v2_1 3 4 2" xfId="6976"/>
    <cellStyle name="______EWC 43.5MW8oMtresc 3_25_02v2_1 3 5" xfId="6977"/>
    <cellStyle name="______EWC 43.5MW8oMtresc 3_25_02v2_1 3 5 2" xfId="6978"/>
    <cellStyle name="______EWC 43.5MW8oMtresc 3_25_02v2_1 3 6" xfId="6979"/>
    <cellStyle name="______EWC 43.5MW8oMtresc 3_25_02v2_1 4" xfId="6980"/>
    <cellStyle name="______EWC 43.5MW8oMtresc 3_25_02v2_1_CHECK - White Creek Final Closing Model_2007 11 16 vequity method FINAL" xfId="6981"/>
    <cellStyle name="______EWC 43.5MW8oMtresc 3_25_02v2_1_CHECK - White Creek Final Closing Model_2007 11 16 vequity method FINAL 2" xfId="6982"/>
    <cellStyle name="______EWC 43.5MW8oMtresc 3_25_02v2_1_CHECK - White Creek Final Closing Model_2007 11 16 vequity method FINAL 2 2" xfId="6983"/>
    <cellStyle name="______EWC 43.5MW8oMtresc 3_25_02v2_1_CHECK - White Creek Final Closing Model_2007 11 16 vequity method FINAL 3" xfId="6984"/>
    <cellStyle name="______EWC 43.5MW8oMtresc 3_25_02v2_1_Horizon round 1 model vFINAL" xfId="6985"/>
    <cellStyle name="______EWC 43.5MW8oMtresc 3_25_02v2_1_Horizon round 1 model vFINAL 2" xfId="6986"/>
    <cellStyle name="______EWC 43.5MW8oMtresc 3_25_02v2_1_Horizon round 1 model vFINAL 2 2" xfId="6987"/>
    <cellStyle name="______EWC 43.5MW8oMtresc 3_25_02v2_1_Horizon round 1 model vFINAL 3" xfId="6988"/>
    <cellStyle name="______EWC 43.5MW8oMtresc 3_25_02v2_1_Horizon round 1 model vFINAL 3 2" xfId="6989"/>
    <cellStyle name="______EWC 43.5MW8oMtresc 3_25_02v2_1_Horizon round 1 model vFINAL 4" xfId="6990"/>
    <cellStyle name="______EWC 43.5MW8oMtresc 3_25_02v2_1_Horizon round 1 model vFINAL_1" xfId="6991"/>
    <cellStyle name="______EWC 43.5MW8oMtresc 3_25_02v2_1_Horizon round 1 model vFINAL_1 2" xfId="6992"/>
    <cellStyle name="______EWC 43.5MW8oMtresc 3_25_02v2_1_Horizon round 1 model vFINAL_1 2 2" xfId="6993"/>
    <cellStyle name="______EWC 43.5MW8oMtresc 3_25_02v2_1_Horizon round 1 model vFINAL_1 3" xfId="6994"/>
    <cellStyle name="______EWC 43.5MW8oMtresc 3_25_02v2_1_Horizon round 1 model vFINAL_1 3 2" xfId="6995"/>
    <cellStyle name="______EWC 43.5MW8oMtresc 3_25_02v2_1_Horizon round 1 model vFINAL_1 4" xfId="6996"/>
    <cellStyle name="______EWC 43.5MW8oMtresc 3_25_02v2_1_Horizon round 1 model vFINAL_1_Project Farwest III Model 03-20-07 v135" xfId="6997"/>
    <cellStyle name="______EWC 43.5MW8oMtresc 3_25_02v2_1_Horizon round 1 model vFINAL_1_Project Farwest III Model 03-20-07 v135 2" xfId="6998"/>
    <cellStyle name="______EWC 43.5MW8oMtresc 3_25_02v2_1_Horizon round 1 model vFINAL_1_Project Farwest III Model 03-20-07 v135 2 2" xfId="6999"/>
    <cellStyle name="______EWC 43.5MW8oMtresc 3_25_02v2_1_Horizon round 1 model vFINAL_1_Project Farwest III Model 03-20-07 v135 3" xfId="7000"/>
    <cellStyle name="______EWC 43.5MW8oMtresc 3_25_02v2_1_Horizon round 1 model vFINAL_1_Project Farwest III Model 03-20-07 v135 3 2" xfId="7001"/>
    <cellStyle name="______EWC 43.5MW8oMtresc 3_25_02v2_1_Horizon round 1 model vFINAL_1_Project Farwest III Model 03-20-07 v135 4" xfId="7002"/>
    <cellStyle name="______EWC 43.5MW8oMtresc 3_25_02v2_1_Horizon round 1 model vFINAL_1_Project Farwest III Model 03-20-07 v135_UPC G&amp;A (5-3-07)" xfId="7003"/>
    <cellStyle name="______EWC 43.5MW8oMtresc 3_25_02v2_1_Horizon round 1 model vFINAL_1_Project Farwest III Model 03-20-07 v135_UPC G&amp;A (5-3-07) 2" xfId="7004"/>
    <cellStyle name="______EWC 43.5MW8oMtresc 3_25_02v2_1_Horizon round 1 model vFINAL_1_Project Farwest III Model 03-20-07 v135_UPC G&amp;A (5-3-07) 2 2" xfId="7005"/>
    <cellStyle name="______EWC 43.5MW8oMtresc 3_25_02v2_1_Horizon round 1 model vFINAL_1_Project Farwest III Model 03-20-07 v135_UPC G&amp;A (5-3-07) 3" xfId="7006"/>
    <cellStyle name="______EWC 43.5MW8oMtresc 3_25_02v2_1_Horizon round 1 model vFINAL_1_Project Farwest III Model 03-20-07 v135_UPC G&amp;A (5-3-07) 3 2" xfId="7007"/>
    <cellStyle name="______EWC 43.5MW8oMtresc 3_25_02v2_1_Horizon round 1 model vFINAL_1_Project Farwest III Model 03-20-07 v135_UPC G&amp;A (5-3-07) 4" xfId="7008"/>
    <cellStyle name="______EWC 43.5MW8oMtresc 3_25_02v2_1_Horizon round 1 model vFINAL_1_Project Makani Model 04-11-07 v6" xfId="7009"/>
    <cellStyle name="______EWC 43.5MW8oMtresc 3_25_02v2_1_Horizon round 1 model vFINAL_1_Project Makani Model 04-11-07 v6 2" xfId="7010"/>
    <cellStyle name="______EWC 43.5MW8oMtresc 3_25_02v2_1_Horizon round 1 model vFINAL_1_Project Makani Model 04-11-07 v6 2 2" xfId="7011"/>
    <cellStyle name="______EWC 43.5MW8oMtresc 3_25_02v2_1_Horizon round 1 model vFINAL_1_Project Makani Model 04-11-07 v6 3" xfId="7012"/>
    <cellStyle name="______EWC 43.5MW8oMtresc 3_25_02v2_1_Horizon round 1 model vFINAL_1_Project Makani Model 04-11-07 v6 3 2" xfId="7013"/>
    <cellStyle name="______EWC 43.5MW8oMtresc 3_25_02v2_1_Horizon round 1 model vFINAL_1_Project Makani Model 04-11-07 v6 4" xfId="7014"/>
    <cellStyle name="______EWC 43.5MW8oMtresc 3_25_02v2_1_Horizon round 1 model vFINAL_1_Project Makani Model 04-11-07 v6_UPC G&amp;A (5-3-07)" xfId="7015"/>
    <cellStyle name="______EWC 43.5MW8oMtresc 3_25_02v2_1_Horizon round 1 model vFINAL_1_Project Makani Model 04-11-07 v6_UPC G&amp;A (5-3-07) 2" xfId="7016"/>
    <cellStyle name="______EWC 43.5MW8oMtresc 3_25_02v2_1_Horizon round 1 model vFINAL_1_Project Makani Model 04-11-07 v6_UPC G&amp;A (5-3-07) 2 2" xfId="7017"/>
    <cellStyle name="______EWC 43.5MW8oMtresc 3_25_02v2_1_Horizon round 1 model vFINAL_1_Project Makani Model 04-11-07 v6_UPC G&amp;A (5-3-07) 3" xfId="7018"/>
    <cellStyle name="______EWC 43.5MW8oMtresc 3_25_02v2_1_Horizon round 1 model vFINAL_1_Project Makani Model 04-11-07 v6_UPC G&amp;A (5-3-07) 3 2" xfId="7019"/>
    <cellStyle name="______EWC 43.5MW8oMtresc 3_25_02v2_1_Horizon round 1 model vFINAL_1_Project Makani Model 04-11-07 v6_UPC G&amp;A (5-3-07) 4" xfId="7020"/>
    <cellStyle name="______EWC 43.5MW8oMtresc 3_25_02v2_1_Pre-Tax GAAP" xfId="7021"/>
    <cellStyle name="______EWC 43.5MW8oMtresc 3_25_02v2_1_Pre-Tax GAAP 2" xfId="7022"/>
    <cellStyle name="______EWC 43.5MW8oMtresc 3_25_02v2_1_Pre-Tax GAAP 2 2" xfId="7023"/>
    <cellStyle name="______EWC 43.5MW8oMtresc 3_25_02v2_1_Pre-Tax GAAP 3" xfId="7024"/>
    <cellStyle name="______EWC 43.5MW8oMtresc 3_25_02v2_1_WPP - Ormat 6-5-2007  v19i with internal accounting v3 eq method FINAL" xfId="7025"/>
    <cellStyle name="______EWC 43.5MW8oMtresc 3_25_02v2_1_WPP - Ormat 6-5-2007  v19i with internal accounting v3 eq method FINAL 2" xfId="7026"/>
    <cellStyle name="______EWC 43.5MW8oMtresc 3_25_02v2_1_WPP - Ormat 6-5-2007  v19i with internal accounting v3 eq method FINAL 2 2" xfId="7027"/>
    <cellStyle name="______EWC 43.5MW8oMtresc 3_25_02v2_1_WPP - Ormat 6-5-2007  v19i with internal accounting v3 eq method FINAL 3" xfId="7028"/>
    <cellStyle name="______EWC 43.5MW8oMtresc 3_25_02v2_CHECK - White Creek Final Closing Model_2007 11 16 vequity method FINAL" xfId="7029"/>
    <cellStyle name="______EWC 43.5MW8oMtresc 3_25_02v2_CHECK - White Creek Final Closing Model_2007 11 16 vequity method FINAL 2" xfId="7030"/>
    <cellStyle name="______EWC 43.5MW8oMtresc 3_25_02v2_CHECK - White Creek Final Closing Model_2007 11 16 vequity method FINAL 2 2" xfId="7031"/>
    <cellStyle name="______EWC 43.5MW8oMtresc 3_25_02v2_CHECK - White Creek Final Closing Model_2007 11 16 vequity method FINAL 3" xfId="7032"/>
    <cellStyle name="______EWC 43.5MW8oMtresc 3_25_02v2_Horizon round 1 model vFINAL" xfId="7033"/>
    <cellStyle name="______EWC 43.5MW8oMtresc 3_25_02v2_Horizon round 1 model vFINAL 2" xfId="7034"/>
    <cellStyle name="______EWC 43.5MW8oMtresc 3_25_02v2_Horizon round 1 model vFINAL 2 2" xfId="7035"/>
    <cellStyle name="______EWC 43.5MW8oMtresc 3_25_02v2_Horizon round 1 model vFINAL 3" xfId="7036"/>
    <cellStyle name="______EWC 43.5MW8oMtresc 3_25_02v2_Horizon round 1 model vFINAL 3 2" xfId="7037"/>
    <cellStyle name="______EWC 43.5MW8oMtresc 3_25_02v2_Horizon round 1 model vFINAL 4" xfId="7038"/>
    <cellStyle name="______EWC 43.5MW8oMtresc 3_25_02v2_Horizon round 1 model vFINAL_1" xfId="7039"/>
    <cellStyle name="______EWC 43.5MW8oMtresc 3_25_02v2_Horizon round 1 model vFINAL_1 2" xfId="7040"/>
    <cellStyle name="______EWC 43.5MW8oMtresc 3_25_02v2_Horizon round 1 model vFINAL_1 2 2" xfId="7041"/>
    <cellStyle name="______EWC 43.5MW8oMtresc 3_25_02v2_Horizon round 1 model vFINAL_1 3" xfId="7042"/>
    <cellStyle name="______EWC 43.5MW8oMtresc 3_25_02v2_Horizon round 1 model vFINAL_1 3 2" xfId="7043"/>
    <cellStyle name="______EWC 43.5MW8oMtresc 3_25_02v2_Horizon round 1 model vFINAL_1 4" xfId="7044"/>
    <cellStyle name="______EWC 43.5MW8oMtresc 3_25_02v2_Horizon round 1 model vFINAL_1_Project Farwest III Model 03-20-07 v135" xfId="7045"/>
    <cellStyle name="______EWC 43.5MW8oMtresc 3_25_02v2_Horizon round 1 model vFINAL_1_Project Farwest III Model 03-20-07 v135 2" xfId="7046"/>
    <cellStyle name="______EWC 43.5MW8oMtresc 3_25_02v2_Horizon round 1 model vFINAL_1_Project Farwest III Model 03-20-07 v135 2 2" xfId="7047"/>
    <cellStyle name="______EWC 43.5MW8oMtresc 3_25_02v2_Horizon round 1 model vFINAL_1_Project Farwest III Model 03-20-07 v135 3" xfId="7048"/>
    <cellStyle name="______EWC 43.5MW8oMtresc 3_25_02v2_Horizon round 1 model vFINAL_1_Project Farwest III Model 03-20-07 v135 3 2" xfId="7049"/>
    <cellStyle name="______EWC 43.5MW8oMtresc 3_25_02v2_Horizon round 1 model vFINAL_1_Project Farwest III Model 03-20-07 v135 4" xfId="7050"/>
    <cellStyle name="______EWC 43.5MW8oMtresc 3_25_02v2_Horizon round 1 model vFINAL_1_Project Farwest III Model 03-20-07 v135_UPC G&amp;A (5-3-07)" xfId="7051"/>
    <cellStyle name="______EWC 43.5MW8oMtresc 3_25_02v2_Horizon round 1 model vFINAL_1_Project Farwest III Model 03-20-07 v135_UPC G&amp;A (5-3-07) 2" xfId="7052"/>
    <cellStyle name="______EWC 43.5MW8oMtresc 3_25_02v2_Horizon round 1 model vFINAL_1_Project Farwest III Model 03-20-07 v135_UPC G&amp;A (5-3-07) 2 2" xfId="7053"/>
    <cellStyle name="______EWC 43.5MW8oMtresc 3_25_02v2_Horizon round 1 model vFINAL_1_Project Farwest III Model 03-20-07 v135_UPC G&amp;A (5-3-07) 3" xfId="7054"/>
    <cellStyle name="______EWC 43.5MW8oMtresc 3_25_02v2_Horizon round 1 model vFINAL_1_Project Farwest III Model 03-20-07 v135_UPC G&amp;A (5-3-07) 3 2" xfId="7055"/>
    <cellStyle name="______EWC 43.5MW8oMtresc 3_25_02v2_Horizon round 1 model vFINAL_1_Project Farwest III Model 03-20-07 v135_UPC G&amp;A (5-3-07) 4" xfId="7056"/>
    <cellStyle name="______EWC 43.5MW8oMtresc 3_25_02v2_Horizon round 1 model vFINAL_1_Project Makani Model 04-11-07 v6" xfId="7057"/>
    <cellStyle name="______EWC 43.5MW8oMtresc 3_25_02v2_Horizon round 1 model vFINAL_1_Project Makani Model 04-11-07 v6 2" xfId="7058"/>
    <cellStyle name="______EWC 43.5MW8oMtresc 3_25_02v2_Horizon round 1 model vFINAL_1_Project Makani Model 04-11-07 v6 2 2" xfId="7059"/>
    <cellStyle name="______EWC 43.5MW8oMtresc 3_25_02v2_Horizon round 1 model vFINAL_1_Project Makani Model 04-11-07 v6 3" xfId="7060"/>
    <cellStyle name="______EWC 43.5MW8oMtresc 3_25_02v2_Horizon round 1 model vFINAL_1_Project Makani Model 04-11-07 v6 3 2" xfId="7061"/>
    <cellStyle name="______EWC 43.5MW8oMtresc 3_25_02v2_Horizon round 1 model vFINAL_1_Project Makani Model 04-11-07 v6 4" xfId="7062"/>
    <cellStyle name="______EWC 43.5MW8oMtresc 3_25_02v2_Horizon round 1 model vFINAL_1_Project Makani Model 04-11-07 v6_UPC G&amp;A (5-3-07)" xfId="7063"/>
    <cellStyle name="______EWC 43.5MW8oMtresc 3_25_02v2_Horizon round 1 model vFINAL_1_Project Makani Model 04-11-07 v6_UPC G&amp;A (5-3-07) 2" xfId="7064"/>
    <cellStyle name="______EWC 43.5MW8oMtresc 3_25_02v2_Horizon round 1 model vFINAL_1_Project Makani Model 04-11-07 v6_UPC G&amp;A (5-3-07) 2 2" xfId="7065"/>
    <cellStyle name="______EWC 43.5MW8oMtresc 3_25_02v2_Horizon round 1 model vFINAL_1_Project Makani Model 04-11-07 v6_UPC G&amp;A (5-3-07) 3" xfId="7066"/>
    <cellStyle name="______EWC 43.5MW8oMtresc 3_25_02v2_Horizon round 1 model vFINAL_1_Project Makani Model 04-11-07 v6_UPC G&amp;A (5-3-07) 3 2" xfId="7067"/>
    <cellStyle name="______EWC 43.5MW8oMtresc 3_25_02v2_Horizon round 1 model vFINAL_1_Project Makani Model 04-11-07 v6_UPC G&amp;A (5-3-07) 4" xfId="7068"/>
    <cellStyle name="______EWC 43.5MW8oMtresc 3_25_02v2_Pre-Tax GAAP" xfId="7069"/>
    <cellStyle name="______EWC 43.5MW8oMtresc 3_25_02v2_Pre-Tax GAAP 2" xfId="7070"/>
    <cellStyle name="______EWC 43.5MW8oMtresc 3_25_02v2_Pre-Tax GAAP 2 2" xfId="7071"/>
    <cellStyle name="______EWC 43.5MW8oMtresc 3_25_02v2_Pre-Tax GAAP 3" xfId="7072"/>
    <cellStyle name="______EWC 43.5MW8oMtresc 3_25_02v2_WPP - Ormat 6-5-2007  v19i with internal accounting v3 eq method FINAL" xfId="7073"/>
    <cellStyle name="______EWC 43.5MW8oMtresc 3_25_02v2_WPP - Ormat 6-5-2007  v19i with internal accounting v3 eq method FINAL 2" xfId="7074"/>
    <cellStyle name="______EWC 43.5MW8oMtresc 3_25_02v2_WPP - Ormat 6-5-2007  v19i with internal accounting v3 eq method FINAL 2 2" xfId="7075"/>
    <cellStyle name="______EWC 43.5MW8oMtresc 3_25_02v2_WPP - Ormat 6-5-2007  v19i with internal accounting v3 eq method FINAL 3" xfId="7076"/>
    <cellStyle name="______EWC 43.5MW8oMtresc 3_25_02v2w_esc" xfId="7077"/>
    <cellStyle name="______EWC 43.5MW8oMtresc 3_25_02v2w_esc_071212 Unlevered McCormick Model - 2003 version" xfId="7078"/>
    <cellStyle name="______EWC 43.5MW8oMtresc 3_25_02v2w_esc_1" xfId="7079"/>
    <cellStyle name="______EWC 43.5MW8oMtresc 3_25_02v2w_esc_1 2" xfId="7080"/>
    <cellStyle name="______EWC 43.5MW8oMtresc 3_25_02v2w_esc_1 2 2" xfId="7081"/>
    <cellStyle name="______EWC 43.5MW8oMtresc 3_25_02v2w_esc_1 2 2 2" xfId="7082"/>
    <cellStyle name="______EWC 43.5MW8oMtresc 3_25_02v2w_esc_1 2 3" xfId="7083"/>
    <cellStyle name="______EWC 43.5MW8oMtresc 3_25_02v2w_esc_1 2 3 2" xfId="7084"/>
    <cellStyle name="______EWC 43.5MW8oMtresc 3_25_02v2w_esc_1 2 4" xfId="7085"/>
    <cellStyle name="______EWC 43.5MW8oMtresc 3_25_02v2w_esc_1 2 4 2" xfId="7086"/>
    <cellStyle name="______EWC 43.5MW8oMtresc 3_25_02v2w_esc_1 2 5" xfId="7087"/>
    <cellStyle name="______EWC 43.5MW8oMtresc 3_25_02v2w_esc_1 2 5 2" xfId="7088"/>
    <cellStyle name="______EWC 43.5MW8oMtresc 3_25_02v2w_esc_1 2 6" xfId="7089"/>
    <cellStyle name="______EWC 43.5MW8oMtresc 3_25_02v2w_esc_1 3" xfId="7090"/>
    <cellStyle name="______EWC 43.5MW8oMtresc 3_25_02v2w_esc_1 3 2" xfId="7091"/>
    <cellStyle name="______EWC 43.5MW8oMtresc 3_25_02v2w_esc_1 3 2 2" xfId="7092"/>
    <cellStyle name="______EWC 43.5MW8oMtresc 3_25_02v2w_esc_1 3 3" xfId="7093"/>
    <cellStyle name="______EWC 43.5MW8oMtresc 3_25_02v2w_esc_1 3 3 2" xfId="7094"/>
    <cellStyle name="______EWC 43.5MW8oMtresc 3_25_02v2w_esc_1 3 4" xfId="7095"/>
    <cellStyle name="______EWC 43.5MW8oMtresc 3_25_02v2w_esc_1 3 4 2" xfId="7096"/>
    <cellStyle name="______EWC 43.5MW8oMtresc 3_25_02v2w_esc_1 3 5" xfId="7097"/>
    <cellStyle name="______EWC 43.5MW8oMtresc 3_25_02v2w_esc_1 3 5 2" xfId="7098"/>
    <cellStyle name="______EWC 43.5MW8oMtresc 3_25_02v2w_esc_1 3 6" xfId="7099"/>
    <cellStyle name="______EWC 43.5MW8oMtresc 3_25_02v2w_esc_1 4" xfId="7100"/>
    <cellStyle name="______EWC 43.5MW8oMtresc 3_25_02v2w_esc_1_CHECK - White Creek Final Closing Model_2007 11 16 vequity method FINAL" xfId="7101"/>
    <cellStyle name="______EWC 43.5MW8oMtresc 3_25_02v2w_esc_1_CHECK - White Creek Final Closing Model_2007 11 16 vequity method FINAL 2" xfId="7102"/>
    <cellStyle name="______EWC 43.5MW8oMtresc 3_25_02v2w_esc_1_CHECK - White Creek Final Closing Model_2007 11 16 vequity method FINAL 2 2" xfId="7103"/>
    <cellStyle name="______EWC 43.5MW8oMtresc 3_25_02v2w_esc_1_CHECK - White Creek Final Closing Model_2007 11 16 vequity method FINAL 3" xfId="7104"/>
    <cellStyle name="______EWC 43.5MW8oMtresc 3_25_02v2w_esc_1_Horizon round 1 model vFINAL" xfId="7105"/>
    <cellStyle name="______EWC 43.5MW8oMtresc 3_25_02v2w_esc_1_Horizon round 1 model vFINAL 2" xfId="7106"/>
    <cellStyle name="______EWC 43.5MW8oMtresc 3_25_02v2w_esc_1_Horizon round 1 model vFINAL 2 2" xfId="7107"/>
    <cellStyle name="______EWC 43.5MW8oMtresc 3_25_02v2w_esc_1_Horizon round 1 model vFINAL 3" xfId="7108"/>
    <cellStyle name="______EWC 43.5MW8oMtresc 3_25_02v2w_esc_1_Horizon round 1 model vFINAL 3 2" xfId="7109"/>
    <cellStyle name="______EWC 43.5MW8oMtresc 3_25_02v2w_esc_1_Horizon round 1 model vFINAL 4" xfId="7110"/>
    <cellStyle name="______EWC 43.5MW8oMtresc 3_25_02v2w_esc_1_Horizon round 1 model vFINAL_1" xfId="7111"/>
    <cellStyle name="______EWC 43.5MW8oMtresc 3_25_02v2w_esc_1_Horizon round 1 model vFINAL_1 2" xfId="7112"/>
    <cellStyle name="______EWC 43.5MW8oMtresc 3_25_02v2w_esc_1_Horizon round 1 model vFINAL_1 2 2" xfId="7113"/>
    <cellStyle name="______EWC 43.5MW8oMtresc 3_25_02v2w_esc_1_Horizon round 1 model vFINAL_1 3" xfId="7114"/>
    <cellStyle name="______EWC 43.5MW8oMtresc 3_25_02v2w_esc_1_Horizon round 1 model vFINAL_1 3 2" xfId="7115"/>
    <cellStyle name="______EWC 43.5MW8oMtresc 3_25_02v2w_esc_1_Horizon round 1 model vFINAL_1 4" xfId="7116"/>
    <cellStyle name="______EWC 43.5MW8oMtresc 3_25_02v2w_esc_1_Horizon round 1 model vFINAL_1_Project Farwest III Model 03-20-07 v135" xfId="7117"/>
    <cellStyle name="______EWC 43.5MW8oMtresc 3_25_02v2w_esc_1_Horizon round 1 model vFINAL_1_Project Farwest III Model 03-20-07 v135 2" xfId="7118"/>
    <cellStyle name="______EWC 43.5MW8oMtresc 3_25_02v2w_esc_1_Horizon round 1 model vFINAL_1_Project Farwest III Model 03-20-07 v135 2 2" xfId="7119"/>
    <cellStyle name="______EWC 43.5MW8oMtresc 3_25_02v2w_esc_1_Horizon round 1 model vFINAL_1_Project Farwest III Model 03-20-07 v135 3" xfId="7120"/>
    <cellStyle name="______EWC 43.5MW8oMtresc 3_25_02v2w_esc_1_Horizon round 1 model vFINAL_1_Project Farwest III Model 03-20-07 v135 3 2" xfId="7121"/>
    <cellStyle name="______EWC 43.5MW8oMtresc 3_25_02v2w_esc_1_Horizon round 1 model vFINAL_1_Project Farwest III Model 03-20-07 v135 4" xfId="7122"/>
    <cellStyle name="______EWC 43.5MW8oMtresc 3_25_02v2w_esc_1_Horizon round 1 model vFINAL_1_Project Farwest III Model 03-20-07 v135_UPC G&amp;A (5-3-07)" xfId="7123"/>
    <cellStyle name="______EWC 43.5MW8oMtresc 3_25_02v2w_esc_1_Horizon round 1 model vFINAL_1_Project Farwest III Model 03-20-07 v135_UPC G&amp;A (5-3-07) 2" xfId="7124"/>
    <cellStyle name="______EWC 43.5MW8oMtresc 3_25_02v2w_esc_1_Horizon round 1 model vFINAL_1_Project Farwest III Model 03-20-07 v135_UPC G&amp;A (5-3-07) 2 2" xfId="7125"/>
    <cellStyle name="______EWC 43.5MW8oMtresc 3_25_02v2w_esc_1_Horizon round 1 model vFINAL_1_Project Farwest III Model 03-20-07 v135_UPC G&amp;A (5-3-07) 3" xfId="7126"/>
    <cellStyle name="______EWC 43.5MW8oMtresc 3_25_02v2w_esc_1_Horizon round 1 model vFINAL_1_Project Farwest III Model 03-20-07 v135_UPC G&amp;A (5-3-07) 3 2" xfId="7127"/>
    <cellStyle name="______EWC 43.5MW8oMtresc 3_25_02v2w_esc_1_Horizon round 1 model vFINAL_1_Project Farwest III Model 03-20-07 v135_UPC G&amp;A (5-3-07) 4" xfId="7128"/>
    <cellStyle name="______EWC 43.5MW8oMtresc 3_25_02v2w_esc_1_Horizon round 1 model vFINAL_1_Project Makani Model 04-11-07 v6" xfId="7129"/>
    <cellStyle name="______EWC 43.5MW8oMtresc 3_25_02v2w_esc_1_Horizon round 1 model vFINAL_1_Project Makani Model 04-11-07 v6 2" xfId="7130"/>
    <cellStyle name="______EWC 43.5MW8oMtresc 3_25_02v2w_esc_1_Horizon round 1 model vFINAL_1_Project Makani Model 04-11-07 v6 2 2" xfId="7131"/>
    <cellStyle name="______EWC 43.5MW8oMtresc 3_25_02v2w_esc_1_Horizon round 1 model vFINAL_1_Project Makani Model 04-11-07 v6 3" xfId="7132"/>
    <cellStyle name="______EWC 43.5MW8oMtresc 3_25_02v2w_esc_1_Horizon round 1 model vFINAL_1_Project Makani Model 04-11-07 v6 3 2" xfId="7133"/>
    <cellStyle name="______EWC 43.5MW8oMtresc 3_25_02v2w_esc_1_Horizon round 1 model vFINAL_1_Project Makani Model 04-11-07 v6 4" xfId="7134"/>
    <cellStyle name="______EWC 43.5MW8oMtresc 3_25_02v2w_esc_1_Horizon round 1 model vFINAL_1_Project Makani Model 04-11-07 v6_UPC G&amp;A (5-3-07)" xfId="7135"/>
    <cellStyle name="______EWC 43.5MW8oMtresc 3_25_02v2w_esc_1_Horizon round 1 model vFINAL_1_Project Makani Model 04-11-07 v6_UPC G&amp;A (5-3-07) 2" xfId="7136"/>
    <cellStyle name="______EWC 43.5MW8oMtresc 3_25_02v2w_esc_1_Horizon round 1 model vFINAL_1_Project Makani Model 04-11-07 v6_UPC G&amp;A (5-3-07) 2 2" xfId="7137"/>
    <cellStyle name="______EWC 43.5MW8oMtresc 3_25_02v2w_esc_1_Horizon round 1 model vFINAL_1_Project Makani Model 04-11-07 v6_UPC G&amp;A (5-3-07) 3" xfId="7138"/>
    <cellStyle name="______EWC 43.5MW8oMtresc 3_25_02v2w_esc_1_Horizon round 1 model vFINAL_1_Project Makani Model 04-11-07 v6_UPC G&amp;A (5-3-07) 3 2" xfId="7139"/>
    <cellStyle name="______EWC 43.5MW8oMtresc 3_25_02v2w_esc_1_Horizon round 1 model vFINAL_1_Project Makani Model 04-11-07 v6_UPC G&amp;A (5-3-07) 4" xfId="7140"/>
    <cellStyle name="______EWC 43.5MW8oMtresc 3_25_02v2w_esc_1_Pre-Tax GAAP" xfId="7141"/>
    <cellStyle name="______EWC 43.5MW8oMtresc 3_25_02v2w_esc_1_Pre-Tax GAAP 2" xfId="7142"/>
    <cellStyle name="______EWC 43.5MW8oMtresc 3_25_02v2w_esc_1_Pre-Tax GAAP 2 2" xfId="7143"/>
    <cellStyle name="______EWC 43.5MW8oMtresc 3_25_02v2w_esc_1_Pre-Tax GAAP 3" xfId="7144"/>
    <cellStyle name="______EWC 43.5MW8oMtresc 3_25_02v2w_esc_1_WPP - Ormat 6-5-2007  v19i with internal accounting v3 eq method FINAL" xfId="7145"/>
    <cellStyle name="______EWC 43.5MW8oMtresc 3_25_02v2w_esc_1_WPP - Ormat 6-5-2007  v19i with internal accounting v3 eq method FINAL 2" xfId="7146"/>
    <cellStyle name="______EWC 43.5MW8oMtresc 3_25_02v2w_esc_1_WPP - Ormat 6-5-2007  v19i with internal accounting v3 eq method FINAL 2 2" xfId="7147"/>
    <cellStyle name="______EWC 43.5MW8oMtresc 3_25_02v2w_esc_1_WPP - Ormat 6-5-2007  v19i with internal accounting v3 eq method FINAL 3" xfId="7148"/>
    <cellStyle name="______EWC 43.5MW8oMtresc 3_25_02v2w_esc_2" xfId="7149"/>
    <cellStyle name="______EWC 43.5MW8oMtresc 3_25_02v2w_esc_2_071212 Unlevered McCormick Model - 2003 version" xfId="7150"/>
    <cellStyle name="______EWC 43.5MW8oMtresc 3_25_02v2w_esc_3" xfId="7151"/>
    <cellStyle name="______EWC 43.5MW8oMtresc 3_25_02v2w_esc_3 2" xfId="7152"/>
    <cellStyle name="______EWC 43.5MW8oMtresc 3_25_02v2w_esc_3 2 2" xfId="7153"/>
    <cellStyle name="______EWC 43.5MW8oMtresc 3_25_02v2w_esc_3 2 2 2" xfId="7154"/>
    <cellStyle name="______EWC 43.5MW8oMtresc 3_25_02v2w_esc_3 2 3" xfId="7155"/>
    <cellStyle name="______EWC 43.5MW8oMtresc 3_25_02v2w_esc_3 2 3 2" xfId="7156"/>
    <cellStyle name="______EWC 43.5MW8oMtresc 3_25_02v2w_esc_3 2 4" xfId="7157"/>
    <cellStyle name="______EWC 43.5MW8oMtresc 3_25_02v2w_esc_3 2 4 2" xfId="7158"/>
    <cellStyle name="______EWC 43.5MW8oMtresc 3_25_02v2w_esc_3 2 5" xfId="7159"/>
    <cellStyle name="______EWC 43.5MW8oMtresc 3_25_02v2w_esc_3 2 5 2" xfId="7160"/>
    <cellStyle name="______EWC 43.5MW8oMtresc 3_25_02v2w_esc_3 2 6" xfId="7161"/>
    <cellStyle name="______EWC 43.5MW8oMtresc 3_25_02v2w_esc_3 3" xfId="7162"/>
    <cellStyle name="______EWC 43.5MW8oMtresc 3_25_02v2w_esc_3 3 2" xfId="7163"/>
    <cellStyle name="______EWC 43.5MW8oMtresc 3_25_02v2w_esc_3 3 2 2" xfId="7164"/>
    <cellStyle name="______EWC 43.5MW8oMtresc 3_25_02v2w_esc_3 3 3" xfId="7165"/>
    <cellStyle name="______EWC 43.5MW8oMtresc 3_25_02v2w_esc_3 3 3 2" xfId="7166"/>
    <cellStyle name="______EWC 43.5MW8oMtresc 3_25_02v2w_esc_3 3 4" xfId="7167"/>
    <cellStyle name="______EWC 43.5MW8oMtresc 3_25_02v2w_esc_3 3 4 2" xfId="7168"/>
    <cellStyle name="______EWC 43.5MW8oMtresc 3_25_02v2w_esc_3 3 5" xfId="7169"/>
    <cellStyle name="______EWC 43.5MW8oMtresc 3_25_02v2w_esc_3 3 5 2" xfId="7170"/>
    <cellStyle name="______EWC 43.5MW8oMtresc 3_25_02v2w_esc_3 3 6" xfId="7171"/>
    <cellStyle name="______EWC 43.5MW8oMtresc 3_25_02v2w_esc_3 4" xfId="7172"/>
    <cellStyle name="______EWC 43.5MW8oMtresc 3_25_02v2w_esc_3_CHECK - White Creek Final Closing Model_2007 11 16 vequity method FINAL" xfId="7173"/>
    <cellStyle name="______EWC 43.5MW8oMtresc 3_25_02v2w_esc_3_CHECK - White Creek Final Closing Model_2007 11 16 vequity method FINAL 2" xfId="7174"/>
    <cellStyle name="______EWC 43.5MW8oMtresc 3_25_02v2w_esc_3_CHECK - White Creek Final Closing Model_2007 11 16 vequity method FINAL 2 2" xfId="7175"/>
    <cellStyle name="______EWC 43.5MW8oMtresc 3_25_02v2w_esc_3_CHECK - White Creek Final Closing Model_2007 11 16 vequity method FINAL 3" xfId="7176"/>
    <cellStyle name="______EWC 43.5MW8oMtresc 3_25_02v2w_esc_3_Horizon round 1 model vFINAL" xfId="7177"/>
    <cellStyle name="______EWC 43.5MW8oMtresc 3_25_02v2w_esc_3_Horizon round 1 model vFINAL 2" xfId="7178"/>
    <cellStyle name="______EWC 43.5MW8oMtresc 3_25_02v2w_esc_3_Horizon round 1 model vFINAL 2 2" xfId="7179"/>
    <cellStyle name="______EWC 43.5MW8oMtresc 3_25_02v2w_esc_3_Horizon round 1 model vFINAL 3" xfId="7180"/>
    <cellStyle name="______EWC 43.5MW8oMtresc 3_25_02v2w_esc_3_Horizon round 1 model vFINAL 3 2" xfId="7181"/>
    <cellStyle name="______EWC 43.5MW8oMtresc 3_25_02v2w_esc_3_Horizon round 1 model vFINAL 4" xfId="7182"/>
    <cellStyle name="______EWC 43.5MW8oMtresc 3_25_02v2w_esc_3_Horizon round 1 model vFINAL_1" xfId="7183"/>
    <cellStyle name="______EWC 43.5MW8oMtresc 3_25_02v2w_esc_3_Horizon round 1 model vFINAL_1 2" xfId="7184"/>
    <cellStyle name="______EWC 43.5MW8oMtresc 3_25_02v2w_esc_3_Horizon round 1 model vFINAL_1 2 2" xfId="7185"/>
    <cellStyle name="______EWC 43.5MW8oMtresc 3_25_02v2w_esc_3_Horizon round 1 model vFINAL_1 3" xfId="7186"/>
    <cellStyle name="______EWC 43.5MW8oMtresc 3_25_02v2w_esc_3_Horizon round 1 model vFINAL_1 3 2" xfId="7187"/>
    <cellStyle name="______EWC 43.5MW8oMtresc 3_25_02v2w_esc_3_Horizon round 1 model vFINAL_1 4" xfId="7188"/>
    <cellStyle name="______EWC 43.5MW8oMtresc 3_25_02v2w_esc_3_Horizon round 1 model vFINAL_1_Project Farwest III Model 03-20-07 v135" xfId="7189"/>
    <cellStyle name="______EWC 43.5MW8oMtresc 3_25_02v2w_esc_3_Horizon round 1 model vFINAL_1_Project Farwest III Model 03-20-07 v135 2" xfId="7190"/>
    <cellStyle name="______EWC 43.5MW8oMtresc 3_25_02v2w_esc_3_Horizon round 1 model vFINAL_1_Project Farwest III Model 03-20-07 v135 2 2" xfId="7191"/>
    <cellStyle name="______EWC 43.5MW8oMtresc 3_25_02v2w_esc_3_Horizon round 1 model vFINAL_1_Project Farwest III Model 03-20-07 v135 3" xfId="7192"/>
    <cellStyle name="______EWC 43.5MW8oMtresc 3_25_02v2w_esc_3_Horizon round 1 model vFINAL_1_Project Farwest III Model 03-20-07 v135 3 2" xfId="7193"/>
    <cellStyle name="______EWC 43.5MW8oMtresc 3_25_02v2w_esc_3_Horizon round 1 model vFINAL_1_Project Farwest III Model 03-20-07 v135 4" xfId="7194"/>
    <cellStyle name="______EWC 43.5MW8oMtresc 3_25_02v2w_esc_3_Horizon round 1 model vFINAL_1_Project Farwest III Model 03-20-07 v135_UPC G&amp;A (5-3-07)" xfId="7195"/>
    <cellStyle name="______EWC 43.5MW8oMtresc 3_25_02v2w_esc_3_Horizon round 1 model vFINAL_1_Project Farwest III Model 03-20-07 v135_UPC G&amp;A (5-3-07) 2" xfId="7196"/>
    <cellStyle name="______EWC 43.5MW8oMtresc 3_25_02v2w_esc_3_Horizon round 1 model vFINAL_1_Project Farwest III Model 03-20-07 v135_UPC G&amp;A (5-3-07) 2 2" xfId="7197"/>
    <cellStyle name="______EWC 43.5MW8oMtresc 3_25_02v2w_esc_3_Horizon round 1 model vFINAL_1_Project Farwest III Model 03-20-07 v135_UPC G&amp;A (5-3-07) 3" xfId="7198"/>
    <cellStyle name="______EWC 43.5MW8oMtresc 3_25_02v2w_esc_3_Horizon round 1 model vFINAL_1_Project Farwest III Model 03-20-07 v135_UPC G&amp;A (5-3-07) 3 2" xfId="7199"/>
    <cellStyle name="______EWC 43.5MW8oMtresc 3_25_02v2w_esc_3_Horizon round 1 model vFINAL_1_Project Farwest III Model 03-20-07 v135_UPC G&amp;A (5-3-07) 4" xfId="7200"/>
    <cellStyle name="______EWC 43.5MW8oMtresc 3_25_02v2w_esc_3_Horizon round 1 model vFINAL_1_Project Makani Model 04-11-07 v6" xfId="7201"/>
    <cellStyle name="______EWC 43.5MW8oMtresc 3_25_02v2w_esc_3_Horizon round 1 model vFINAL_1_Project Makani Model 04-11-07 v6 2" xfId="7202"/>
    <cellStyle name="______EWC 43.5MW8oMtresc 3_25_02v2w_esc_3_Horizon round 1 model vFINAL_1_Project Makani Model 04-11-07 v6 2 2" xfId="7203"/>
    <cellStyle name="______EWC 43.5MW8oMtresc 3_25_02v2w_esc_3_Horizon round 1 model vFINAL_1_Project Makani Model 04-11-07 v6 3" xfId="7204"/>
    <cellStyle name="______EWC 43.5MW8oMtresc 3_25_02v2w_esc_3_Horizon round 1 model vFINAL_1_Project Makani Model 04-11-07 v6 3 2" xfId="7205"/>
    <cellStyle name="______EWC 43.5MW8oMtresc 3_25_02v2w_esc_3_Horizon round 1 model vFINAL_1_Project Makani Model 04-11-07 v6 4" xfId="7206"/>
    <cellStyle name="______EWC 43.5MW8oMtresc 3_25_02v2w_esc_3_Horizon round 1 model vFINAL_1_Project Makani Model 04-11-07 v6_UPC G&amp;A (5-3-07)" xfId="7207"/>
    <cellStyle name="______EWC 43.5MW8oMtresc 3_25_02v2w_esc_3_Horizon round 1 model vFINAL_1_Project Makani Model 04-11-07 v6_UPC G&amp;A (5-3-07) 2" xfId="7208"/>
    <cellStyle name="______EWC 43.5MW8oMtresc 3_25_02v2w_esc_3_Horizon round 1 model vFINAL_1_Project Makani Model 04-11-07 v6_UPC G&amp;A (5-3-07) 2 2" xfId="7209"/>
    <cellStyle name="______EWC 43.5MW8oMtresc 3_25_02v2w_esc_3_Horizon round 1 model vFINAL_1_Project Makani Model 04-11-07 v6_UPC G&amp;A (5-3-07) 3" xfId="7210"/>
    <cellStyle name="______EWC 43.5MW8oMtresc 3_25_02v2w_esc_3_Horizon round 1 model vFINAL_1_Project Makani Model 04-11-07 v6_UPC G&amp;A (5-3-07) 3 2" xfId="7211"/>
    <cellStyle name="______EWC 43.5MW8oMtresc 3_25_02v2w_esc_3_Horizon round 1 model vFINAL_1_Project Makani Model 04-11-07 v6_UPC G&amp;A (5-3-07) 4" xfId="7212"/>
    <cellStyle name="______EWC 43.5MW8oMtresc 3_25_02v2w_esc_3_Pre-Tax GAAP" xfId="7213"/>
    <cellStyle name="______EWC 43.5MW8oMtresc 3_25_02v2w_esc_3_Pre-Tax GAAP 2" xfId="7214"/>
    <cellStyle name="______EWC 43.5MW8oMtresc 3_25_02v2w_esc_3_Pre-Tax GAAP 2 2" xfId="7215"/>
    <cellStyle name="______EWC 43.5MW8oMtresc 3_25_02v2w_esc_3_Pre-Tax GAAP 3" xfId="7216"/>
    <cellStyle name="______EWC 43.5MW8oMtresc 3_25_02v2w_esc_3_WPP - Ormat 6-5-2007  v19i with internal accounting v3 eq method FINAL" xfId="7217"/>
    <cellStyle name="______EWC 43.5MW8oMtresc 3_25_02v2w_esc_3_WPP - Ormat 6-5-2007  v19i with internal accounting v3 eq method FINAL 2" xfId="7218"/>
    <cellStyle name="______EWC 43.5MW8oMtresc 3_25_02v2w_esc_3_WPP - Ormat 6-5-2007  v19i with internal accounting v3 eq method FINAL 2 2" xfId="7219"/>
    <cellStyle name="______EWC 43.5MW8oMtresc 3_25_02v2w_esc_3_WPP - Ormat 6-5-2007  v19i with internal accounting v3 eq method FINAL 3" xfId="7220"/>
    <cellStyle name="______Wind farm - operation CF" xfId="7221"/>
    <cellStyle name="______Wind farm - operation CF_071212 Unlevered McCormick Model - 2003 version" xfId="7222"/>
    <cellStyle name="______Wind farm - operation CF_1" xfId="7223"/>
    <cellStyle name="______Wind farm - operation CF_1 2" xfId="7224"/>
    <cellStyle name="______Wind farm - operation CF_1 2 2" xfId="7225"/>
    <cellStyle name="______Wind farm - operation CF_1 2 2 2" xfId="7226"/>
    <cellStyle name="______Wind farm - operation CF_1 2 3" xfId="7227"/>
    <cellStyle name="______Wind farm - operation CF_1 2 3 2" xfId="7228"/>
    <cellStyle name="______Wind farm - operation CF_1 2 4" xfId="7229"/>
    <cellStyle name="______Wind farm - operation CF_1 2 4 2" xfId="7230"/>
    <cellStyle name="______Wind farm - operation CF_1 2 5" xfId="7231"/>
    <cellStyle name="______Wind farm - operation CF_1 2 5 2" xfId="7232"/>
    <cellStyle name="______Wind farm - operation CF_1 2 6" xfId="7233"/>
    <cellStyle name="______Wind farm - operation CF_1 3" xfId="7234"/>
    <cellStyle name="______Wind farm - operation CF_1 3 2" xfId="7235"/>
    <cellStyle name="______Wind farm - operation CF_1 3 2 2" xfId="7236"/>
    <cellStyle name="______Wind farm - operation CF_1 3 3" xfId="7237"/>
    <cellStyle name="______Wind farm - operation CF_1 3 3 2" xfId="7238"/>
    <cellStyle name="______Wind farm - operation CF_1 3 4" xfId="7239"/>
    <cellStyle name="______Wind farm - operation CF_1 3 4 2" xfId="7240"/>
    <cellStyle name="______Wind farm - operation CF_1 3 5" xfId="7241"/>
    <cellStyle name="______Wind farm - operation CF_1 3 5 2" xfId="7242"/>
    <cellStyle name="______Wind farm - operation CF_1 3 6" xfId="7243"/>
    <cellStyle name="______Wind farm - operation CF_1 4" xfId="7244"/>
    <cellStyle name="______Wind farm - operation CF_1_CHECK - White Creek Final Closing Model_2007 11 16 vequity method FINAL" xfId="7245"/>
    <cellStyle name="______Wind farm - operation CF_1_CHECK - White Creek Final Closing Model_2007 11 16 vequity method FINAL 2" xfId="7246"/>
    <cellStyle name="______Wind farm - operation CF_1_CHECK - White Creek Final Closing Model_2007 11 16 vequity method FINAL 2 2" xfId="7247"/>
    <cellStyle name="______Wind farm - operation CF_1_CHECK - White Creek Final Closing Model_2007 11 16 vequity method FINAL 3" xfId="7248"/>
    <cellStyle name="______Wind farm - operation CF_1_Horizon round 1 model vFINAL" xfId="7249"/>
    <cellStyle name="______Wind farm - operation CF_1_Horizon round 1 model vFINAL 2" xfId="7250"/>
    <cellStyle name="______Wind farm - operation CF_1_Horizon round 1 model vFINAL 2 2" xfId="7251"/>
    <cellStyle name="______Wind farm - operation CF_1_Horizon round 1 model vFINAL 3" xfId="7252"/>
    <cellStyle name="______Wind farm - operation CF_1_Horizon round 1 model vFINAL 3 2" xfId="7253"/>
    <cellStyle name="______Wind farm - operation CF_1_Horizon round 1 model vFINAL 4" xfId="7254"/>
    <cellStyle name="______Wind farm - operation CF_1_Horizon round 1 model vFINAL_1" xfId="7255"/>
    <cellStyle name="______Wind farm - operation CF_1_Horizon round 1 model vFINAL_1 2" xfId="7256"/>
    <cellStyle name="______Wind farm - operation CF_1_Horizon round 1 model vFINAL_1 2 2" xfId="7257"/>
    <cellStyle name="______Wind farm - operation CF_1_Horizon round 1 model vFINAL_1 3" xfId="7258"/>
    <cellStyle name="______Wind farm - operation CF_1_Horizon round 1 model vFINAL_1 3 2" xfId="7259"/>
    <cellStyle name="______Wind farm - operation CF_1_Horizon round 1 model vFINAL_1 4" xfId="7260"/>
    <cellStyle name="______Wind farm - operation CF_1_Horizon round 1 model vFINAL_1_Project Farwest III Model 03-20-07 v135" xfId="7261"/>
    <cellStyle name="______Wind farm - operation CF_1_Horizon round 1 model vFINAL_1_Project Farwest III Model 03-20-07 v135 2" xfId="7262"/>
    <cellStyle name="______Wind farm - operation CF_1_Horizon round 1 model vFINAL_1_Project Farwest III Model 03-20-07 v135 2 2" xfId="7263"/>
    <cellStyle name="______Wind farm - operation CF_1_Horizon round 1 model vFINAL_1_Project Farwest III Model 03-20-07 v135 3" xfId="7264"/>
    <cellStyle name="______Wind farm - operation CF_1_Horizon round 1 model vFINAL_1_Project Farwest III Model 03-20-07 v135 3 2" xfId="7265"/>
    <cellStyle name="______Wind farm - operation CF_1_Horizon round 1 model vFINAL_1_Project Farwest III Model 03-20-07 v135 4" xfId="7266"/>
    <cellStyle name="______Wind farm - operation CF_1_Horizon round 1 model vFINAL_1_Project Farwest III Model 03-20-07 v135_UPC G&amp;A (5-3-07)" xfId="7267"/>
    <cellStyle name="______Wind farm - operation CF_1_Horizon round 1 model vFINAL_1_Project Farwest III Model 03-20-07 v135_UPC G&amp;A (5-3-07) 2" xfId="7268"/>
    <cellStyle name="______Wind farm - operation CF_1_Horizon round 1 model vFINAL_1_Project Farwest III Model 03-20-07 v135_UPC G&amp;A (5-3-07) 2 2" xfId="7269"/>
    <cellStyle name="______Wind farm - operation CF_1_Horizon round 1 model vFINAL_1_Project Farwest III Model 03-20-07 v135_UPC G&amp;A (5-3-07) 3" xfId="7270"/>
    <cellStyle name="______Wind farm - operation CF_1_Horizon round 1 model vFINAL_1_Project Farwest III Model 03-20-07 v135_UPC G&amp;A (5-3-07) 3 2" xfId="7271"/>
    <cellStyle name="______Wind farm - operation CF_1_Horizon round 1 model vFINAL_1_Project Farwest III Model 03-20-07 v135_UPC G&amp;A (5-3-07) 4" xfId="7272"/>
    <cellStyle name="______Wind farm - operation CF_1_Horizon round 1 model vFINAL_1_Project Makani Model 04-11-07 v6" xfId="7273"/>
    <cellStyle name="______Wind farm - operation CF_1_Horizon round 1 model vFINAL_1_Project Makani Model 04-11-07 v6 2" xfId="7274"/>
    <cellStyle name="______Wind farm - operation CF_1_Horizon round 1 model vFINAL_1_Project Makani Model 04-11-07 v6 2 2" xfId="7275"/>
    <cellStyle name="______Wind farm - operation CF_1_Horizon round 1 model vFINAL_1_Project Makani Model 04-11-07 v6 3" xfId="7276"/>
    <cellStyle name="______Wind farm - operation CF_1_Horizon round 1 model vFINAL_1_Project Makani Model 04-11-07 v6 3 2" xfId="7277"/>
    <cellStyle name="______Wind farm - operation CF_1_Horizon round 1 model vFINAL_1_Project Makani Model 04-11-07 v6 4" xfId="7278"/>
    <cellStyle name="______Wind farm - operation CF_1_Horizon round 1 model vFINAL_1_Project Makani Model 04-11-07 v6_UPC G&amp;A (5-3-07)" xfId="7279"/>
    <cellStyle name="______Wind farm - operation CF_1_Horizon round 1 model vFINAL_1_Project Makani Model 04-11-07 v6_UPC G&amp;A (5-3-07) 2" xfId="7280"/>
    <cellStyle name="______Wind farm - operation CF_1_Horizon round 1 model vFINAL_1_Project Makani Model 04-11-07 v6_UPC G&amp;A (5-3-07) 2 2" xfId="7281"/>
    <cellStyle name="______Wind farm - operation CF_1_Horizon round 1 model vFINAL_1_Project Makani Model 04-11-07 v6_UPC G&amp;A (5-3-07) 3" xfId="7282"/>
    <cellStyle name="______Wind farm - operation CF_1_Horizon round 1 model vFINAL_1_Project Makani Model 04-11-07 v6_UPC G&amp;A (5-3-07) 3 2" xfId="7283"/>
    <cellStyle name="______Wind farm - operation CF_1_Horizon round 1 model vFINAL_1_Project Makani Model 04-11-07 v6_UPC G&amp;A (5-3-07) 4" xfId="7284"/>
    <cellStyle name="______Wind farm - operation CF_1_Pre-Tax GAAP" xfId="7285"/>
    <cellStyle name="______Wind farm - operation CF_1_Pre-Tax GAAP 2" xfId="7286"/>
    <cellStyle name="______Wind farm - operation CF_1_Pre-Tax GAAP 2 2" xfId="7287"/>
    <cellStyle name="______Wind farm - operation CF_1_Pre-Tax GAAP 3" xfId="7288"/>
    <cellStyle name="______Wind farm - operation CF_1_WPP - Ormat 6-5-2007  v19i with internal accounting v3 eq method FINAL" xfId="7289"/>
    <cellStyle name="______Wind farm - operation CF_1_WPP - Ormat 6-5-2007  v19i with internal accounting v3 eq method FINAL 2" xfId="7290"/>
    <cellStyle name="______Wind farm - operation CF_1_WPP - Ormat 6-5-2007  v19i with internal accounting v3 eq method FINAL 2 2" xfId="7291"/>
    <cellStyle name="______Wind farm - operation CF_1_WPP - Ormat 6-5-2007  v19i with internal accounting v3 eq method FINAL 3" xfId="7292"/>
    <cellStyle name="______Wind farm - operation CF_2" xfId="7293"/>
    <cellStyle name="______Wind farm - operation CF_2 2" xfId="7294"/>
    <cellStyle name="______Wind farm - operation CF_2 2 2" xfId="7295"/>
    <cellStyle name="______Wind farm - operation CF_2 2 2 2" xfId="7296"/>
    <cellStyle name="______Wind farm - operation CF_2 2 3" xfId="7297"/>
    <cellStyle name="______Wind farm - operation CF_2 2 3 2" xfId="7298"/>
    <cellStyle name="______Wind farm - operation CF_2 2 4" xfId="7299"/>
    <cellStyle name="______Wind farm - operation CF_2 2 4 2" xfId="7300"/>
    <cellStyle name="______Wind farm - operation CF_2 2 5" xfId="7301"/>
    <cellStyle name="______Wind farm - operation CF_2 2 5 2" xfId="7302"/>
    <cellStyle name="______Wind farm - operation CF_2 2 6" xfId="7303"/>
    <cellStyle name="______Wind farm - operation CF_2 3" xfId="7304"/>
    <cellStyle name="______Wind farm - operation CF_2 3 2" xfId="7305"/>
    <cellStyle name="______Wind farm - operation CF_2 3 2 2" xfId="7306"/>
    <cellStyle name="______Wind farm - operation CF_2 3 3" xfId="7307"/>
    <cellStyle name="______Wind farm - operation CF_2 3 3 2" xfId="7308"/>
    <cellStyle name="______Wind farm - operation CF_2 3 4" xfId="7309"/>
    <cellStyle name="______Wind farm - operation CF_2 3 4 2" xfId="7310"/>
    <cellStyle name="______Wind farm - operation CF_2 3 5" xfId="7311"/>
    <cellStyle name="______Wind farm - operation CF_2 3 5 2" xfId="7312"/>
    <cellStyle name="______Wind farm - operation CF_2 3 6" xfId="7313"/>
    <cellStyle name="______Wind farm - operation CF_2 4" xfId="7314"/>
    <cellStyle name="______Wind farm - operation CF_2_CHECK - White Creek Final Closing Model_2007 11 16 vequity method FINAL" xfId="7315"/>
    <cellStyle name="______Wind farm - operation CF_2_CHECK - White Creek Final Closing Model_2007 11 16 vequity method FINAL 2" xfId="7316"/>
    <cellStyle name="______Wind farm - operation CF_2_CHECK - White Creek Final Closing Model_2007 11 16 vequity method FINAL 2 2" xfId="7317"/>
    <cellStyle name="______Wind farm - operation CF_2_CHECK - White Creek Final Closing Model_2007 11 16 vequity method FINAL 3" xfId="7318"/>
    <cellStyle name="______Wind farm - operation CF_2_Horizon round 1 model vFINAL" xfId="7319"/>
    <cellStyle name="______Wind farm - operation CF_2_Horizon round 1 model vFINAL 2" xfId="7320"/>
    <cellStyle name="______Wind farm - operation CF_2_Horizon round 1 model vFINAL 2 2" xfId="7321"/>
    <cellStyle name="______Wind farm - operation CF_2_Horizon round 1 model vFINAL 3" xfId="7322"/>
    <cellStyle name="______Wind farm - operation CF_2_Horizon round 1 model vFINAL 3 2" xfId="7323"/>
    <cellStyle name="______Wind farm - operation CF_2_Horizon round 1 model vFINAL 4" xfId="7324"/>
    <cellStyle name="______Wind farm - operation CF_2_Horizon round 1 model vFINAL_1" xfId="7325"/>
    <cellStyle name="______Wind farm - operation CF_2_Horizon round 1 model vFINAL_1 2" xfId="7326"/>
    <cellStyle name="______Wind farm - operation CF_2_Horizon round 1 model vFINAL_1 2 2" xfId="7327"/>
    <cellStyle name="______Wind farm - operation CF_2_Horizon round 1 model vFINAL_1 3" xfId="7328"/>
    <cellStyle name="______Wind farm - operation CF_2_Horizon round 1 model vFINAL_1 3 2" xfId="7329"/>
    <cellStyle name="______Wind farm - operation CF_2_Horizon round 1 model vFINAL_1 4" xfId="7330"/>
    <cellStyle name="______Wind farm - operation CF_2_Horizon round 1 model vFINAL_1_Project Farwest III Model 03-20-07 v135" xfId="7331"/>
    <cellStyle name="______Wind farm - operation CF_2_Horizon round 1 model vFINAL_1_Project Farwest III Model 03-20-07 v135 2" xfId="7332"/>
    <cellStyle name="______Wind farm - operation CF_2_Horizon round 1 model vFINAL_1_Project Farwest III Model 03-20-07 v135 2 2" xfId="7333"/>
    <cellStyle name="______Wind farm - operation CF_2_Horizon round 1 model vFINAL_1_Project Farwest III Model 03-20-07 v135 3" xfId="7334"/>
    <cellStyle name="______Wind farm - operation CF_2_Horizon round 1 model vFINAL_1_Project Farwest III Model 03-20-07 v135 3 2" xfId="7335"/>
    <cellStyle name="______Wind farm - operation CF_2_Horizon round 1 model vFINAL_1_Project Farwest III Model 03-20-07 v135 4" xfId="7336"/>
    <cellStyle name="______Wind farm - operation CF_2_Horizon round 1 model vFINAL_1_Project Farwest III Model 03-20-07 v135_UPC G&amp;A (5-3-07)" xfId="7337"/>
    <cellStyle name="______Wind farm - operation CF_2_Horizon round 1 model vFINAL_1_Project Farwest III Model 03-20-07 v135_UPC G&amp;A (5-3-07) 2" xfId="7338"/>
    <cellStyle name="______Wind farm - operation CF_2_Horizon round 1 model vFINAL_1_Project Farwest III Model 03-20-07 v135_UPC G&amp;A (5-3-07) 2 2" xfId="7339"/>
    <cellStyle name="______Wind farm - operation CF_2_Horizon round 1 model vFINAL_1_Project Farwest III Model 03-20-07 v135_UPC G&amp;A (5-3-07) 3" xfId="7340"/>
    <cellStyle name="______Wind farm - operation CF_2_Horizon round 1 model vFINAL_1_Project Farwest III Model 03-20-07 v135_UPC G&amp;A (5-3-07) 3 2" xfId="7341"/>
    <cellStyle name="______Wind farm - operation CF_2_Horizon round 1 model vFINAL_1_Project Farwest III Model 03-20-07 v135_UPC G&amp;A (5-3-07) 4" xfId="7342"/>
    <cellStyle name="______Wind farm - operation CF_2_Horizon round 1 model vFINAL_1_Project Makani Model 04-11-07 v6" xfId="7343"/>
    <cellStyle name="______Wind farm - operation CF_2_Horizon round 1 model vFINAL_1_Project Makani Model 04-11-07 v6 2" xfId="7344"/>
    <cellStyle name="______Wind farm - operation CF_2_Horizon round 1 model vFINAL_1_Project Makani Model 04-11-07 v6 2 2" xfId="7345"/>
    <cellStyle name="______Wind farm - operation CF_2_Horizon round 1 model vFINAL_1_Project Makani Model 04-11-07 v6 3" xfId="7346"/>
    <cellStyle name="______Wind farm - operation CF_2_Horizon round 1 model vFINAL_1_Project Makani Model 04-11-07 v6 3 2" xfId="7347"/>
    <cellStyle name="______Wind farm - operation CF_2_Horizon round 1 model vFINAL_1_Project Makani Model 04-11-07 v6 4" xfId="7348"/>
    <cellStyle name="______Wind farm - operation CF_2_Horizon round 1 model vFINAL_1_Project Makani Model 04-11-07 v6_UPC G&amp;A (5-3-07)" xfId="7349"/>
    <cellStyle name="______Wind farm - operation CF_2_Horizon round 1 model vFINAL_1_Project Makani Model 04-11-07 v6_UPC G&amp;A (5-3-07) 2" xfId="7350"/>
    <cellStyle name="______Wind farm - operation CF_2_Horizon round 1 model vFINAL_1_Project Makani Model 04-11-07 v6_UPC G&amp;A (5-3-07) 2 2" xfId="7351"/>
    <cellStyle name="______Wind farm - operation CF_2_Horizon round 1 model vFINAL_1_Project Makani Model 04-11-07 v6_UPC G&amp;A (5-3-07) 3" xfId="7352"/>
    <cellStyle name="______Wind farm - operation CF_2_Horizon round 1 model vFINAL_1_Project Makani Model 04-11-07 v6_UPC G&amp;A (5-3-07) 3 2" xfId="7353"/>
    <cellStyle name="______Wind farm - operation CF_2_Horizon round 1 model vFINAL_1_Project Makani Model 04-11-07 v6_UPC G&amp;A (5-3-07) 4" xfId="7354"/>
    <cellStyle name="______Wind farm - operation CF_2_Pre-Tax GAAP" xfId="7355"/>
    <cellStyle name="______Wind farm - operation CF_2_Pre-Tax GAAP 2" xfId="7356"/>
    <cellStyle name="______Wind farm - operation CF_2_Pre-Tax GAAP 2 2" xfId="7357"/>
    <cellStyle name="______Wind farm - operation CF_2_Pre-Tax GAAP 3" xfId="7358"/>
    <cellStyle name="______Wind farm - operation CF_2_WPP - Ormat 6-5-2007  v19i with internal accounting v3 eq method FINAL" xfId="7359"/>
    <cellStyle name="______Wind farm - operation CF_2_WPP - Ormat 6-5-2007  v19i with internal accounting v3 eq method FINAL 2" xfId="7360"/>
    <cellStyle name="______Wind farm - operation CF_2_WPP - Ormat 6-5-2007  v19i with internal accounting v3 eq method FINAL 2 2" xfId="7361"/>
    <cellStyle name="______Wind farm - operation CF_2_WPP - Ormat 6-5-2007  v19i with internal accounting v3 eq method FINAL 3" xfId="7362"/>
    <cellStyle name="___94___" xfId="7363"/>
    <cellStyle name="___94___ 2" xfId="7364"/>
    <cellStyle name="___94___ 2 2" xfId="7365"/>
    <cellStyle name="___94___ 2 2 2" xfId="7366"/>
    <cellStyle name="___94___ 2 3" xfId="7367"/>
    <cellStyle name="___94___ 2 3 2" xfId="7368"/>
    <cellStyle name="___94___ 2 4" xfId="7369"/>
    <cellStyle name="___94___ 2 4 2" xfId="7370"/>
    <cellStyle name="___94___ 2 5" xfId="7371"/>
    <cellStyle name="___94___ 2 5 2" xfId="7372"/>
    <cellStyle name="___94___ 2 6" xfId="7373"/>
    <cellStyle name="___94___ 3" xfId="7374"/>
    <cellStyle name="___94___ 3 2" xfId="7375"/>
    <cellStyle name="___94___ 3 2 2" xfId="7376"/>
    <cellStyle name="___94___ 3 3" xfId="7377"/>
    <cellStyle name="___94___ 3 3 2" xfId="7378"/>
    <cellStyle name="___94___ 3 4" xfId="7379"/>
    <cellStyle name="___94___ 3 4 2" xfId="7380"/>
    <cellStyle name="___94___ 3 5" xfId="7381"/>
    <cellStyle name="___94___ 3 5 2" xfId="7382"/>
    <cellStyle name="___94___ 3 6" xfId="7383"/>
    <cellStyle name="___94___ 4" xfId="7384"/>
    <cellStyle name="___94____Book5" xfId="7385"/>
    <cellStyle name="___94____CHECK - White Creek Final Closing Model_2007 11 16 vequity method FINAL" xfId="7386"/>
    <cellStyle name="___94____CHECK - White Creek Final Closing Model_2007 11 16 vequity method FINAL 2" xfId="7387"/>
    <cellStyle name="___94____CHECK - White Creek Final Closing Model_2007 11 16 vequity method FINAL 2 2" xfId="7388"/>
    <cellStyle name="___94____CHECK - White Creek Final Closing Model_2007 11 16 vequity method FINAL 3" xfId="7389"/>
    <cellStyle name="___94____ClearSky_AEP_Min_04.04.02_Bank" xfId="7390"/>
    <cellStyle name="___94____ClearSky_AEP_Min_04.04.02_Bank 2" xfId="7391"/>
    <cellStyle name="___94____ClearSky_AEP_Min_04.04.02_Bank 2 2" xfId="7392"/>
    <cellStyle name="___94____ClearSky_AEP_Min_04.04.02_Bank 3" xfId="7393"/>
    <cellStyle name="___94____ClearSky_AEP_Min_04.04.02_Bank 3 2" xfId="7394"/>
    <cellStyle name="___94____ClearSky_AEP_Min_04.04.02_Bank 4" xfId="7395"/>
    <cellStyle name="___94____ClearSky_AEP_Min_04.04.02_Bank 4 2" xfId="7396"/>
    <cellStyle name="___94____ClearSky_AEP_Min_04.04.02_Bank 5" xfId="7397"/>
    <cellStyle name="___94____ClearSky_AEP_Min_04.04.02_Bank 5 2" xfId="7398"/>
    <cellStyle name="___94____ClearSky_AEP_Min_04.04.02_Bank 6" xfId="7399"/>
    <cellStyle name="___94____Clearsky_internal_050301" xfId="7400"/>
    <cellStyle name="___94____Clearsky_internal_050301 2" xfId="7401"/>
    <cellStyle name="___94____Clearsky_internal_050301 2 2" xfId="7402"/>
    <cellStyle name="___94____Clearsky_internal_050301 3" xfId="7403"/>
    <cellStyle name="___94____Clearsky_internal_050301 3 2" xfId="7404"/>
    <cellStyle name="___94____Clearsky_internal_050301 4" xfId="7405"/>
    <cellStyle name="___94____Clearsky_internal_050301 4 2" xfId="7406"/>
    <cellStyle name="___94____Clearsky_internal_050301 5" xfId="7407"/>
    <cellStyle name="___94____Clearsky_internal_050301 5 2" xfId="7408"/>
    <cellStyle name="___94____Clearsky_internal_050301 6" xfId="7409"/>
    <cellStyle name="___94____Clearsky_internal_050301_1" xfId="7410"/>
    <cellStyle name="___94____Clearsky_internal_050301_1 2" xfId="7411"/>
    <cellStyle name="___94____Clearsky_internal_050301_1 2 2" xfId="7412"/>
    <cellStyle name="___94____Clearsky_internal_050301_1 3" xfId="7413"/>
    <cellStyle name="___94____Clearsky_internal_050301_1 3 2" xfId="7414"/>
    <cellStyle name="___94____Clearsky_internal_050301_1 4" xfId="7415"/>
    <cellStyle name="___94____Clearsky_internal_050301_1 4 2" xfId="7416"/>
    <cellStyle name="___94____Clearsky_internal_050301_1 5" xfId="7417"/>
    <cellStyle name="___94____Clearsky_internal_050301_1 5 2" xfId="7418"/>
    <cellStyle name="___94____Clearsky_internal_050301_1 6" xfId="7419"/>
    <cellStyle name="___94____Clearsky_internal_070201" xfId="7420"/>
    <cellStyle name="___94____Clearsky_internal_070201 2" xfId="7421"/>
    <cellStyle name="___94____Clearsky_internal_070201 2 2" xfId="7422"/>
    <cellStyle name="___94____Clearsky_internal_070201 3" xfId="7423"/>
    <cellStyle name="___94____Clearsky_internal_070201 3 2" xfId="7424"/>
    <cellStyle name="___94____Clearsky_internal_070201 4" xfId="7425"/>
    <cellStyle name="___94____Clearsky_internal_070201 4 2" xfId="7426"/>
    <cellStyle name="___94____Clearsky_internal_070201 5" xfId="7427"/>
    <cellStyle name="___94____Clearsky_internal_070201 5 2" xfId="7428"/>
    <cellStyle name="___94____Clearsky_internal_070201 6" xfId="7429"/>
    <cellStyle name="___94____Clearsky_internal_070201.xls Chart 2" xfId="7430"/>
    <cellStyle name="___94____Clearsky_internal_070201.xls Chart 2 2" xfId="7431"/>
    <cellStyle name="___94____Clearsky_internal_070201.xls Chart 2 2 2" xfId="7432"/>
    <cellStyle name="___94____Clearsky_internal_070201.xls Chart 2 3" xfId="7433"/>
    <cellStyle name="___94____Clearsky_internal_070201.xls Chart 2 3 2" xfId="7434"/>
    <cellStyle name="___94____Clearsky_internal_070201.xls Chart 2 4" xfId="7435"/>
    <cellStyle name="___94____Clearsky_internal_070201.xls Chart 2 4 2" xfId="7436"/>
    <cellStyle name="___94____Clearsky_internal_070201.xls Chart 2 5" xfId="7437"/>
    <cellStyle name="___94____Clearsky_internal_070201.xls Chart 2 5 2" xfId="7438"/>
    <cellStyle name="___94____Clearsky_internal_070201.xls Chart 2 6" xfId="7439"/>
    <cellStyle name="___94____Clearsky_internal_070201_1" xfId="7440"/>
    <cellStyle name="___94____Clearsky_internal_070201_1 2" xfId="7441"/>
    <cellStyle name="___94____Clearsky_internal_070201_1 2 2" xfId="7442"/>
    <cellStyle name="___94____Clearsky_internal_070201_1 3" xfId="7443"/>
    <cellStyle name="___94____Clearsky_internal_070201_1 3 2" xfId="7444"/>
    <cellStyle name="___94____Clearsky_internal_070201_1 4" xfId="7445"/>
    <cellStyle name="___94____Clearsky_internal_070201_1 4 2" xfId="7446"/>
    <cellStyle name="___94____Clearsky_internal_070201_1 5" xfId="7447"/>
    <cellStyle name="___94____Clearsky_internal_070201_1 5 2" xfId="7448"/>
    <cellStyle name="___94____Clearsky_internal_070201_1 6" xfId="7449"/>
    <cellStyle name="___94____Clearsky_internal_070201_Clearsky_Outside_070201.xls Chart 2" xfId="7450"/>
    <cellStyle name="___94____Clearsky_internal_070201_Clearsky_Outside_070201.xls Chart 2 2" xfId="7451"/>
    <cellStyle name="___94____Clearsky_internal_070201_Clearsky_Outside_070201.xls Chart 2 2 2" xfId="7452"/>
    <cellStyle name="___94____Clearsky_internal_070201_Clearsky_Outside_070201.xls Chart 2 3" xfId="7453"/>
    <cellStyle name="___94____Clearsky_internal_070201_Clearsky_Outside_070201.xls Chart 2 3 2" xfId="7454"/>
    <cellStyle name="___94____Clearsky_internal_070201_Clearsky_Outside_070201.xls Chart 2 4" xfId="7455"/>
    <cellStyle name="___94____Clearsky_internal_070201_Clearsky_Outside_070201.xls Chart 2 4 2" xfId="7456"/>
    <cellStyle name="___94____Clearsky_internal_070201_Clearsky_Outside_070201.xls Chart 2 5" xfId="7457"/>
    <cellStyle name="___94____Clearsky_internal_070201_Clearsky_Outside_070201.xls Chart 2 5 2" xfId="7458"/>
    <cellStyle name="___94____Clearsky_internal_070201_Clearsky_Outside_070201.xls Chart 2 6" xfId="7459"/>
    <cellStyle name="___94____Clearsky_Outside_070201.xls Chart 2" xfId="7460"/>
    <cellStyle name="___94____Clearsky_Outside_070201.xls Chart 2 2" xfId="7461"/>
    <cellStyle name="___94____Clearsky_Outside_070201.xls Chart 2 2 2" xfId="7462"/>
    <cellStyle name="___94____Clearsky_Outside_070201.xls Chart 2 3" xfId="7463"/>
    <cellStyle name="___94____Clearsky_Outside_070201.xls Chart 2 3 2" xfId="7464"/>
    <cellStyle name="___94____Clearsky_Outside_070201.xls Chart 2 4" xfId="7465"/>
    <cellStyle name="___94____Clearsky_Outside_070201.xls Chart 2 4 2" xfId="7466"/>
    <cellStyle name="___94____Clearsky_Outside_070201.xls Chart 2 5" xfId="7467"/>
    <cellStyle name="___94____Clearsky_Outside_070201.xls Chart 2 5 2" xfId="7468"/>
    <cellStyle name="___94____Clearsky_Outside_070201.xls Chart 2 6" xfId="7469"/>
    <cellStyle name="___94____EWC 43.5MW8oMtresc 3_25_021" xfId="7470"/>
    <cellStyle name="___94____EWC 43.5MW8oMtresc 3_25_021 2" xfId="7471"/>
    <cellStyle name="___94____EWC 43.5MW8oMtresc 3_25_021 2 2" xfId="7472"/>
    <cellStyle name="___94____EWC 43.5MW8oMtresc 3_25_021 2 2 2" xfId="7473"/>
    <cellStyle name="___94____EWC 43.5MW8oMtresc 3_25_021 2 3" xfId="7474"/>
    <cellStyle name="___94____EWC 43.5MW8oMtresc 3_25_021 2 3 2" xfId="7475"/>
    <cellStyle name="___94____EWC 43.5MW8oMtresc 3_25_021 2 4" xfId="7476"/>
    <cellStyle name="___94____EWC 43.5MW8oMtresc 3_25_021 2 4 2" xfId="7477"/>
    <cellStyle name="___94____EWC 43.5MW8oMtresc 3_25_021 2 5" xfId="7478"/>
    <cellStyle name="___94____EWC 43.5MW8oMtresc 3_25_021 2 5 2" xfId="7479"/>
    <cellStyle name="___94____EWC 43.5MW8oMtresc 3_25_021 2 6" xfId="7480"/>
    <cellStyle name="___94____EWC 43.5MW8oMtresc 3_25_021 3" xfId="7481"/>
    <cellStyle name="___94____EWC 43.5MW8oMtresc 3_25_021 3 2" xfId="7482"/>
    <cellStyle name="___94____EWC 43.5MW8oMtresc 3_25_021 3 2 2" xfId="7483"/>
    <cellStyle name="___94____EWC 43.5MW8oMtresc 3_25_021 3 3" xfId="7484"/>
    <cellStyle name="___94____EWC 43.5MW8oMtresc 3_25_021 3 3 2" xfId="7485"/>
    <cellStyle name="___94____EWC 43.5MW8oMtresc 3_25_021 3 4" xfId="7486"/>
    <cellStyle name="___94____EWC 43.5MW8oMtresc 3_25_021 3 4 2" xfId="7487"/>
    <cellStyle name="___94____EWC 43.5MW8oMtresc 3_25_021 3 5" xfId="7488"/>
    <cellStyle name="___94____EWC 43.5MW8oMtresc 3_25_021 3 5 2" xfId="7489"/>
    <cellStyle name="___94____EWC 43.5MW8oMtresc 3_25_021 3 6" xfId="7490"/>
    <cellStyle name="___94____EWC 43.5MW8oMtresc 3_25_021 4" xfId="7491"/>
    <cellStyle name="___94____EWC 43.5MW8oMtresc 3_25_021_1" xfId="7492"/>
    <cellStyle name="___94____EWC 43.5MW8oMtresc 3_25_021_1 2" xfId="7493"/>
    <cellStyle name="___94____EWC 43.5MW8oMtresc 3_25_021_1 2 2" xfId="7494"/>
    <cellStyle name="___94____EWC 43.5MW8oMtresc 3_25_021_1 2 2 2" xfId="7495"/>
    <cellStyle name="___94____EWC 43.5MW8oMtresc 3_25_021_1 2 3" xfId="7496"/>
    <cellStyle name="___94____EWC 43.5MW8oMtresc 3_25_021_1 2 3 2" xfId="7497"/>
    <cellStyle name="___94____EWC 43.5MW8oMtresc 3_25_021_1 2 4" xfId="7498"/>
    <cellStyle name="___94____EWC 43.5MW8oMtresc 3_25_021_1 2 4 2" xfId="7499"/>
    <cellStyle name="___94____EWC 43.5MW8oMtresc 3_25_021_1 2 5" xfId="7500"/>
    <cellStyle name="___94____EWC 43.5MW8oMtresc 3_25_021_1 2 5 2" xfId="7501"/>
    <cellStyle name="___94____EWC 43.5MW8oMtresc 3_25_021_1 2 6" xfId="7502"/>
    <cellStyle name="___94____EWC 43.5MW8oMtresc 3_25_021_1 3" xfId="7503"/>
    <cellStyle name="___94____EWC 43.5MW8oMtresc 3_25_021_1 3 2" xfId="7504"/>
    <cellStyle name="___94____EWC 43.5MW8oMtresc 3_25_021_1 3 2 2" xfId="7505"/>
    <cellStyle name="___94____EWC 43.5MW8oMtresc 3_25_021_1 3 3" xfId="7506"/>
    <cellStyle name="___94____EWC 43.5MW8oMtresc 3_25_021_1 3 3 2" xfId="7507"/>
    <cellStyle name="___94____EWC 43.5MW8oMtresc 3_25_021_1 3 4" xfId="7508"/>
    <cellStyle name="___94____EWC 43.5MW8oMtresc 3_25_021_1 3 4 2" xfId="7509"/>
    <cellStyle name="___94____EWC 43.5MW8oMtresc 3_25_021_1 3 5" xfId="7510"/>
    <cellStyle name="___94____EWC 43.5MW8oMtresc 3_25_021_1 3 5 2" xfId="7511"/>
    <cellStyle name="___94____EWC 43.5MW8oMtresc 3_25_021_1 3 6" xfId="7512"/>
    <cellStyle name="___94____EWC 43.5MW8oMtresc 3_25_021_1 4" xfId="7513"/>
    <cellStyle name="___94____EWC 43.5MW8oMtresc 3_25_021_1_CHECK - White Creek Final Closing Model_2007 11 16 vequity method FINAL" xfId="7514"/>
    <cellStyle name="___94____EWC 43.5MW8oMtresc 3_25_021_1_CHECK - White Creek Final Closing Model_2007 11 16 vequity method FINAL 2" xfId="7515"/>
    <cellStyle name="___94____EWC 43.5MW8oMtresc 3_25_021_1_CHECK - White Creek Final Closing Model_2007 11 16 vequity method FINAL 2 2" xfId="7516"/>
    <cellStyle name="___94____EWC 43.5MW8oMtresc 3_25_021_1_CHECK - White Creek Final Closing Model_2007 11 16 vequity method FINAL 3" xfId="7517"/>
    <cellStyle name="___94____EWC 43.5MW8oMtresc 3_25_021_1_Horizon round 1 model vFINAL" xfId="7518"/>
    <cellStyle name="___94____EWC 43.5MW8oMtresc 3_25_021_1_Horizon round 1 model vFINAL 2" xfId="7519"/>
    <cellStyle name="___94____EWC 43.5MW8oMtresc 3_25_021_1_Horizon round 1 model vFINAL 2 2" xfId="7520"/>
    <cellStyle name="___94____EWC 43.5MW8oMtresc 3_25_021_1_Horizon round 1 model vFINAL 3" xfId="7521"/>
    <cellStyle name="___94____EWC 43.5MW8oMtresc 3_25_021_1_Horizon round 1 model vFINAL 3 2" xfId="7522"/>
    <cellStyle name="___94____EWC 43.5MW8oMtresc 3_25_021_1_Horizon round 1 model vFINAL 4" xfId="7523"/>
    <cellStyle name="___94____EWC 43.5MW8oMtresc 3_25_021_1_Horizon round 1 model vFINAL_1" xfId="7524"/>
    <cellStyle name="___94____EWC 43.5MW8oMtresc 3_25_021_1_Horizon round 1 model vFINAL_1 2" xfId="7525"/>
    <cellStyle name="___94____EWC 43.5MW8oMtresc 3_25_021_1_Horizon round 1 model vFINAL_1 2 2" xfId="7526"/>
    <cellStyle name="___94____EWC 43.5MW8oMtresc 3_25_021_1_Horizon round 1 model vFINAL_1 3" xfId="7527"/>
    <cellStyle name="___94____EWC 43.5MW8oMtresc 3_25_021_1_Horizon round 1 model vFINAL_1 3 2" xfId="7528"/>
    <cellStyle name="___94____EWC 43.5MW8oMtresc 3_25_021_1_Horizon round 1 model vFINAL_1 4" xfId="7529"/>
    <cellStyle name="___94____EWC 43.5MW8oMtresc 3_25_021_1_Horizon round 1 model vFINAL_1_Project Farwest III Model 03-20-07 v135" xfId="7530"/>
    <cellStyle name="___94____EWC 43.5MW8oMtresc 3_25_021_1_Horizon round 1 model vFINAL_1_Project Farwest III Model 03-20-07 v135 2" xfId="7531"/>
    <cellStyle name="___94____EWC 43.5MW8oMtresc 3_25_021_1_Horizon round 1 model vFINAL_1_Project Farwest III Model 03-20-07 v135 2 2" xfId="7532"/>
    <cellStyle name="___94____EWC 43.5MW8oMtresc 3_25_021_1_Horizon round 1 model vFINAL_1_Project Farwest III Model 03-20-07 v135 3" xfId="7533"/>
    <cellStyle name="___94____EWC 43.5MW8oMtresc 3_25_021_1_Horizon round 1 model vFINAL_1_Project Farwest III Model 03-20-07 v135 3 2" xfId="7534"/>
    <cellStyle name="___94____EWC 43.5MW8oMtresc 3_25_021_1_Horizon round 1 model vFINAL_1_Project Farwest III Model 03-20-07 v135 4" xfId="7535"/>
    <cellStyle name="___94____EWC 43.5MW8oMtresc 3_25_021_1_Horizon round 1 model vFINAL_1_Project Farwest III Model 03-20-07 v135_UPC G&amp;A (5-3-07)" xfId="7536"/>
    <cellStyle name="___94____EWC 43.5MW8oMtresc 3_25_021_1_Horizon round 1 model vFINAL_1_Project Farwest III Model 03-20-07 v135_UPC G&amp;A (5-3-07) 2" xfId="7537"/>
    <cellStyle name="___94____EWC 43.5MW8oMtresc 3_25_021_1_Horizon round 1 model vFINAL_1_Project Farwest III Model 03-20-07 v135_UPC G&amp;A (5-3-07) 2 2" xfId="7538"/>
    <cellStyle name="___94____EWC 43.5MW8oMtresc 3_25_021_1_Horizon round 1 model vFINAL_1_Project Farwest III Model 03-20-07 v135_UPC G&amp;A (5-3-07) 3" xfId="7539"/>
    <cellStyle name="___94____EWC 43.5MW8oMtresc 3_25_021_1_Horizon round 1 model vFINAL_1_Project Farwest III Model 03-20-07 v135_UPC G&amp;A (5-3-07) 3 2" xfId="7540"/>
    <cellStyle name="___94____EWC 43.5MW8oMtresc 3_25_021_1_Horizon round 1 model vFINAL_1_Project Farwest III Model 03-20-07 v135_UPC G&amp;A (5-3-07) 4" xfId="7541"/>
    <cellStyle name="___94____EWC 43.5MW8oMtresc 3_25_021_1_Horizon round 1 model vFINAL_1_Project Makani Model 04-11-07 v6" xfId="7542"/>
    <cellStyle name="___94____EWC 43.5MW8oMtresc 3_25_021_1_Horizon round 1 model vFINAL_1_Project Makani Model 04-11-07 v6 2" xfId="7543"/>
    <cellStyle name="___94____EWC 43.5MW8oMtresc 3_25_021_1_Horizon round 1 model vFINAL_1_Project Makani Model 04-11-07 v6 2 2" xfId="7544"/>
    <cellStyle name="___94____EWC 43.5MW8oMtresc 3_25_021_1_Horizon round 1 model vFINAL_1_Project Makani Model 04-11-07 v6 3" xfId="7545"/>
    <cellStyle name="___94____EWC 43.5MW8oMtresc 3_25_021_1_Horizon round 1 model vFINAL_1_Project Makani Model 04-11-07 v6 3 2" xfId="7546"/>
    <cellStyle name="___94____EWC 43.5MW8oMtresc 3_25_021_1_Horizon round 1 model vFINAL_1_Project Makani Model 04-11-07 v6 4" xfId="7547"/>
    <cellStyle name="___94____EWC 43.5MW8oMtresc 3_25_021_1_Horizon round 1 model vFINAL_1_Project Makani Model 04-11-07 v6_UPC G&amp;A (5-3-07)" xfId="7548"/>
    <cellStyle name="___94____EWC 43.5MW8oMtresc 3_25_021_1_Horizon round 1 model vFINAL_1_Project Makani Model 04-11-07 v6_UPC G&amp;A (5-3-07) 2" xfId="7549"/>
    <cellStyle name="___94____EWC 43.5MW8oMtresc 3_25_021_1_Horizon round 1 model vFINAL_1_Project Makani Model 04-11-07 v6_UPC G&amp;A (5-3-07) 2 2" xfId="7550"/>
    <cellStyle name="___94____EWC 43.5MW8oMtresc 3_25_021_1_Horizon round 1 model vFINAL_1_Project Makani Model 04-11-07 v6_UPC G&amp;A (5-3-07) 3" xfId="7551"/>
    <cellStyle name="___94____EWC 43.5MW8oMtresc 3_25_021_1_Horizon round 1 model vFINAL_1_Project Makani Model 04-11-07 v6_UPC G&amp;A (5-3-07) 3 2" xfId="7552"/>
    <cellStyle name="___94____EWC 43.5MW8oMtresc 3_25_021_1_Horizon round 1 model vFINAL_1_Project Makani Model 04-11-07 v6_UPC G&amp;A (5-3-07) 4" xfId="7553"/>
    <cellStyle name="___94____EWC 43.5MW8oMtresc 3_25_021_1_Pre-Tax GAAP" xfId="7554"/>
    <cellStyle name="___94____EWC 43.5MW8oMtresc 3_25_021_1_Pre-Tax GAAP 2" xfId="7555"/>
    <cellStyle name="___94____EWC 43.5MW8oMtresc 3_25_021_1_Pre-Tax GAAP 2 2" xfId="7556"/>
    <cellStyle name="___94____EWC 43.5MW8oMtresc 3_25_021_1_Pre-Tax GAAP 3" xfId="7557"/>
    <cellStyle name="___94____EWC 43.5MW8oMtresc 3_25_021_1_Pro Forma - Ravenswood - 2.28.08 - tax change" xfId="7558"/>
    <cellStyle name="___94____EWC 43.5MW8oMtresc 3_25_021_1_WPP - Ormat 6-5-2007  v19i with internal accounting v3 eq method FINAL" xfId="7559"/>
    <cellStyle name="___94____EWC 43.5MW8oMtresc 3_25_021_1_WPP - Ormat 6-5-2007  v19i with internal accounting v3 eq method FINAL 2" xfId="7560"/>
    <cellStyle name="___94____EWC 43.5MW8oMtresc 3_25_021_1_WPP - Ormat 6-5-2007  v19i with internal accounting v3 eq method FINAL 2 2" xfId="7561"/>
    <cellStyle name="___94____EWC 43.5MW8oMtresc 3_25_021_1_WPP - Ormat 6-5-2007  v19i with internal accounting v3 eq method FINAL 3" xfId="7562"/>
    <cellStyle name="___94____EWC 43.5MW8oMtresc 3_25_021_Book5" xfId="7563"/>
    <cellStyle name="___94____EWC 43.5MW8oMtresc 3_25_021_CHECK - White Creek Final Closing Model_2007 11 16 vequity method FINAL" xfId="7564"/>
    <cellStyle name="___94____EWC 43.5MW8oMtresc 3_25_021_CHECK - White Creek Final Closing Model_2007 11 16 vequity method FINAL 2" xfId="7565"/>
    <cellStyle name="___94____EWC 43.5MW8oMtresc 3_25_021_CHECK - White Creek Final Closing Model_2007 11 16 vequity method FINAL 2 2" xfId="7566"/>
    <cellStyle name="___94____EWC 43.5MW8oMtresc 3_25_021_CHECK - White Creek Final Closing Model_2007 11 16 vequity method FINAL 3" xfId="7567"/>
    <cellStyle name="___94____EWC 43.5MW8oMtresc 3_25_021_Horizon round 1 model vFINAL" xfId="7568"/>
    <cellStyle name="___94____EWC 43.5MW8oMtresc 3_25_021_Horizon round 1 model vFINAL 2" xfId="7569"/>
    <cellStyle name="___94____EWC 43.5MW8oMtresc 3_25_021_Horizon round 1 model vFINAL 2 2" xfId="7570"/>
    <cellStyle name="___94____EWC 43.5MW8oMtresc 3_25_021_Horizon round 1 model vFINAL 3" xfId="7571"/>
    <cellStyle name="___94____EWC 43.5MW8oMtresc 3_25_021_Horizon round 1 model vFINAL 3 2" xfId="7572"/>
    <cellStyle name="___94____EWC 43.5MW8oMtresc 3_25_021_Horizon round 1 model vFINAL 4" xfId="7573"/>
    <cellStyle name="___94____EWC 43.5MW8oMtresc 3_25_021_Horizon round 1 model vFINAL_1" xfId="7574"/>
    <cellStyle name="___94____EWC 43.5MW8oMtresc 3_25_021_Horizon round 1 model vFINAL_1 2" xfId="7575"/>
    <cellStyle name="___94____EWC 43.5MW8oMtresc 3_25_021_Horizon round 1 model vFINAL_1 2 2" xfId="7576"/>
    <cellStyle name="___94____EWC 43.5MW8oMtresc 3_25_021_Horizon round 1 model vFINAL_1 3" xfId="7577"/>
    <cellStyle name="___94____EWC 43.5MW8oMtresc 3_25_021_Horizon round 1 model vFINAL_1 3 2" xfId="7578"/>
    <cellStyle name="___94____EWC 43.5MW8oMtresc 3_25_021_Horizon round 1 model vFINAL_1 4" xfId="7579"/>
    <cellStyle name="___94____EWC 43.5MW8oMtresc 3_25_021_Horizon round 1 model vFINAL_1_Project Farwest III Model 03-20-07 v135" xfId="7580"/>
    <cellStyle name="___94____EWC 43.5MW8oMtresc 3_25_021_Horizon round 1 model vFINAL_1_Project Farwest III Model 03-20-07 v135 2" xfId="7581"/>
    <cellStyle name="___94____EWC 43.5MW8oMtresc 3_25_021_Horizon round 1 model vFINAL_1_Project Farwest III Model 03-20-07 v135 2 2" xfId="7582"/>
    <cellStyle name="___94____EWC 43.5MW8oMtresc 3_25_021_Horizon round 1 model vFINAL_1_Project Farwest III Model 03-20-07 v135 3" xfId="7583"/>
    <cellStyle name="___94____EWC 43.5MW8oMtresc 3_25_021_Horizon round 1 model vFINAL_1_Project Farwest III Model 03-20-07 v135 3 2" xfId="7584"/>
    <cellStyle name="___94____EWC 43.5MW8oMtresc 3_25_021_Horizon round 1 model vFINAL_1_Project Farwest III Model 03-20-07 v135 4" xfId="7585"/>
    <cellStyle name="___94____EWC 43.5MW8oMtresc 3_25_021_Horizon round 1 model vFINAL_1_Project Farwest III Model 03-20-07 v135_UPC G&amp;A (5-3-07)" xfId="7586"/>
    <cellStyle name="___94____EWC 43.5MW8oMtresc 3_25_021_Horizon round 1 model vFINAL_1_Project Farwest III Model 03-20-07 v135_UPC G&amp;A (5-3-07) 2" xfId="7587"/>
    <cellStyle name="___94____EWC 43.5MW8oMtresc 3_25_021_Horizon round 1 model vFINAL_1_Project Farwest III Model 03-20-07 v135_UPC G&amp;A (5-3-07) 2 2" xfId="7588"/>
    <cellStyle name="___94____EWC 43.5MW8oMtresc 3_25_021_Horizon round 1 model vFINAL_1_Project Farwest III Model 03-20-07 v135_UPC G&amp;A (5-3-07) 3" xfId="7589"/>
    <cellStyle name="___94____EWC 43.5MW8oMtresc 3_25_021_Horizon round 1 model vFINAL_1_Project Farwest III Model 03-20-07 v135_UPC G&amp;A (5-3-07) 3 2" xfId="7590"/>
    <cellStyle name="___94____EWC 43.5MW8oMtresc 3_25_021_Horizon round 1 model vFINAL_1_Project Farwest III Model 03-20-07 v135_UPC G&amp;A (5-3-07) 4" xfId="7591"/>
    <cellStyle name="___94____EWC 43.5MW8oMtresc 3_25_021_Horizon round 1 model vFINAL_1_Project Makani Model 04-11-07 v6" xfId="7592"/>
    <cellStyle name="___94____EWC 43.5MW8oMtresc 3_25_021_Horizon round 1 model vFINAL_1_Project Makani Model 04-11-07 v6 2" xfId="7593"/>
    <cellStyle name="___94____EWC 43.5MW8oMtresc 3_25_021_Horizon round 1 model vFINAL_1_Project Makani Model 04-11-07 v6 2 2" xfId="7594"/>
    <cellStyle name="___94____EWC 43.5MW8oMtresc 3_25_021_Horizon round 1 model vFINAL_1_Project Makani Model 04-11-07 v6 3" xfId="7595"/>
    <cellStyle name="___94____EWC 43.5MW8oMtresc 3_25_021_Horizon round 1 model vFINAL_1_Project Makani Model 04-11-07 v6 3 2" xfId="7596"/>
    <cellStyle name="___94____EWC 43.5MW8oMtresc 3_25_021_Horizon round 1 model vFINAL_1_Project Makani Model 04-11-07 v6 4" xfId="7597"/>
    <cellStyle name="___94____EWC 43.5MW8oMtresc 3_25_021_Horizon round 1 model vFINAL_1_Project Makani Model 04-11-07 v6_UPC G&amp;A (5-3-07)" xfId="7598"/>
    <cellStyle name="___94____EWC 43.5MW8oMtresc 3_25_021_Horizon round 1 model vFINAL_1_Project Makani Model 04-11-07 v6_UPC G&amp;A (5-3-07) 2" xfId="7599"/>
    <cellStyle name="___94____EWC 43.5MW8oMtresc 3_25_021_Horizon round 1 model vFINAL_1_Project Makani Model 04-11-07 v6_UPC G&amp;A (5-3-07) 2 2" xfId="7600"/>
    <cellStyle name="___94____EWC 43.5MW8oMtresc 3_25_021_Horizon round 1 model vFINAL_1_Project Makani Model 04-11-07 v6_UPC G&amp;A (5-3-07) 3" xfId="7601"/>
    <cellStyle name="___94____EWC 43.5MW8oMtresc 3_25_021_Horizon round 1 model vFINAL_1_Project Makani Model 04-11-07 v6_UPC G&amp;A (5-3-07) 3 2" xfId="7602"/>
    <cellStyle name="___94____EWC 43.5MW8oMtresc 3_25_021_Horizon round 1 model vFINAL_1_Project Makani Model 04-11-07 v6_UPC G&amp;A (5-3-07) 4" xfId="7603"/>
    <cellStyle name="___94____EWC 43.5MW8oMtresc 3_25_021_Pre-Tax GAAP" xfId="7604"/>
    <cellStyle name="___94____EWC 43.5MW8oMtresc 3_25_021_Pre-Tax GAAP 2" xfId="7605"/>
    <cellStyle name="___94____EWC 43.5MW8oMtresc 3_25_021_Pre-Tax GAAP 2 2" xfId="7606"/>
    <cellStyle name="___94____EWC 43.5MW8oMtresc 3_25_021_Pre-Tax GAAP 3" xfId="7607"/>
    <cellStyle name="___94____EWC 43.5MW8oMtresc 3_25_021_Pro Forma - Ravenswood - 2.28.08 - tax change" xfId="7608"/>
    <cellStyle name="___94____EWC 43.5MW8oMtresc 3_25_021_WPP - Ormat 6-5-2007  v19i with internal accounting v3 eq method FINAL" xfId="7609"/>
    <cellStyle name="___94____EWC 43.5MW8oMtresc 3_25_021_WPP - Ormat 6-5-2007  v19i with internal accounting v3 eq method FINAL 2" xfId="7610"/>
    <cellStyle name="___94____EWC 43.5MW8oMtresc 3_25_021_WPP - Ormat 6-5-2007  v19i with internal accounting v3 eq method FINAL 2 2" xfId="7611"/>
    <cellStyle name="___94____EWC 43.5MW8oMtresc 3_25_021_WPP - Ormat 6-5-2007  v19i with internal accounting v3 eq method FINAL 3" xfId="7612"/>
    <cellStyle name="___94____EWC 43.5MW8oMtresc 3_25_02v2" xfId="7613"/>
    <cellStyle name="___94____EWC 43.5MW8oMtresc 3_25_02v2 2" xfId="7614"/>
    <cellStyle name="___94____EWC 43.5MW8oMtresc 3_25_02v2 2 2" xfId="7615"/>
    <cellStyle name="___94____EWC 43.5MW8oMtresc 3_25_02v2 2 2 2" xfId="7616"/>
    <cellStyle name="___94____EWC 43.5MW8oMtresc 3_25_02v2 2 3" xfId="7617"/>
    <cellStyle name="___94____EWC 43.5MW8oMtresc 3_25_02v2 2 3 2" xfId="7618"/>
    <cellStyle name="___94____EWC 43.5MW8oMtresc 3_25_02v2 2 4" xfId="7619"/>
    <cellStyle name="___94____EWC 43.5MW8oMtresc 3_25_02v2 2 4 2" xfId="7620"/>
    <cellStyle name="___94____EWC 43.5MW8oMtresc 3_25_02v2 2 5" xfId="7621"/>
    <cellStyle name="___94____EWC 43.5MW8oMtresc 3_25_02v2 2 5 2" xfId="7622"/>
    <cellStyle name="___94____EWC 43.5MW8oMtresc 3_25_02v2 2 6" xfId="7623"/>
    <cellStyle name="___94____EWC 43.5MW8oMtresc 3_25_02v2 3" xfId="7624"/>
    <cellStyle name="___94____EWC 43.5MW8oMtresc 3_25_02v2 3 2" xfId="7625"/>
    <cellStyle name="___94____EWC 43.5MW8oMtresc 3_25_02v2 3 2 2" xfId="7626"/>
    <cellStyle name="___94____EWC 43.5MW8oMtresc 3_25_02v2 3 3" xfId="7627"/>
    <cellStyle name="___94____EWC 43.5MW8oMtresc 3_25_02v2 3 3 2" xfId="7628"/>
    <cellStyle name="___94____EWC 43.5MW8oMtresc 3_25_02v2 3 4" xfId="7629"/>
    <cellStyle name="___94____EWC 43.5MW8oMtresc 3_25_02v2 3 4 2" xfId="7630"/>
    <cellStyle name="___94____EWC 43.5MW8oMtresc 3_25_02v2 3 5" xfId="7631"/>
    <cellStyle name="___94____EWC 43.5MW8oMtresc 3_25_02v2 3 5 2" xfId="7632"/>
    <cellStyle name="___94____EWC 43.5MW8oMtresc 3_25_02v2 3 6" xfId="7633"/>
    <cellStyle name="___94____EWC 43.5MW8oMtresc 3_25_02v2 4" xfId="7634"/>
    <cellStyle name="___94____EWC 43.5MW8oMtresc 3_25_02v2_CHECK - White Creek Final Closing Model_2007 11 16 vequity method FINAL" xfId="7635"/>
    <cellStyle name="___94____EWC 43.5MW8oMtresc 3_25_02v2_CHECK - White Creek Final Closing Model_2007 11 16 vequity method FINAL 2" xfId="7636"/>
    <cellStyle name="___94____EWC 43.5MW8oMtresc 3_25_02v2_CHECK - White Creek Final Closing Model_2007 11 16 vequity method FINAL 2 2" xfId="7637"/>
    <cellStyle name="___94____EWC 43.5MW8oMtresc 3_25_02v2_CHECK - White Creek Final Closing Model_2007 11 16 vequity method FINAL 3" xfId="7638"/>
    <cellStyle name="___94____EWC 43.5MW8oMtresc 3_25_02v2_Horizon round 1 model vFINAL" xfId="7639"/>
    <cellStyle name="___94____EWC 43.5MW8oMtresc 3_25_02v2_Horizon round 1 model vFINAL 2" xfId="7640"/>
    <cellStyle name="___94____EWC 43.5MW8oMtresc 3_25_02v2_Horizon round 1 model vFINAL 2 2" xfId="7641"/>
    <cellStyle name="___94____EWC 43.5MW8oMtresc 3_25_02v2_Horizon round 1 model vFINAL 3" xfId="7642"/>
    <cellStyle name="___94____EWC 43.5MW8oMtresc 3_25_02v2_Horizon round 1 model vFINAL 3 2" xfId="7643"/>
    <cellStyle name="___94____EWC 43.5MW8oMtresc 3_25_02v2_Horizon round 1 model vFINAL 4" xfId="7644"/>
    <cellStyle name="___94____EWC 43.5MW8oMtresc 3_25_02v2_Horizon round 1 model vFINAL_1" xfId="7645"/>
    <cellStyle name="___94____EWC 43.5MW8oMtresc 3_25_02v2_Horizon round 1 model vFINAL_1 2" xfId="7646"/>
    <cellStyle name="___94____EWC 43.5MW8oMtresc 3_25_02v2_Horizon round 1 model vFINAL_1 2 2" xfId="7647"/>
    <cellStyle name="___94____EWC 43.5MW8oMtresc 3_25_02v2_Horizon round 1 model vFINAL_1 3" xfId="7648"/>
    <cellStyle name="___94____EWC 43.5MW8oMtresc 3_25_02v2_Horizon round 1 model vFINAL_1 3 2" xfId="7649"/>
    <cellStyle name="___94____EWC 43.5MW8oMtresc 3_25_02v2_Horizon round 1 model vFINAL_1 4" xfId="7650"/>
    <cellStyle name="___94____EWC 43.5MW8oMtresc 3_25_02v2_Horizon round 1 model vFINAL_1_Project Farwest III Model 03-20-07 v135" xfId="7651"/>
    <cellStyle name="___94____EWC 43.5MW8oMtresc 3_25_02v2_Horizon round 1 model vFINAL_1_Project Farwest III Model 03-20-07 v135 2" xfId="7652"/>
    <cellStyle name="___94____EWC 43.5MW8oMtresc 3_25_02v2_Horizon round 1 model vFINAL_1_Project Farwest III Model 03-20-07 v135 2 2" xfId="7653"/>
    <cellStyle name="___94____EWC 43.5MW8oMtresc 3_25_02v2_Horizon round 1 model vFINAL_1_Project Farwest III Model 03-20-07 v135 3" xfId="7654"/>
    <cellStyle name="___94____EWC 43.5MW8oMtresc 3_25_02v2_Horizon round 1 model vFINAL_1_Project Farwest III Model 03-20-07 v135 3 2" xfId="7655"/>
    <cellStyle name="___94____EWC 43.5MW8oMtresc 3_25_02v2_Horizon round 1 model vFINAL_1_Project Farwest III Model 03-20-07 v135 4" xfId="7656"/>
    <cellStyle name="___94____EWC 43.5MW8oMtresc 3_25_02v2_Horizon round 1 model vFINAL_1_Project Farwest III Model 03-20-07 v135_UPC G&amp;A (5-3-07)" xfId="7657"/>
    <cellStyle name="___94____EWC 43.5MW8oMtresc 3_25_02v2_Horizon round 1 model vFINAL_1_Project Farwest III Model 03-20-07 v135_UPC G&amp;A (5-3-07) 2" xfId="7658"/>
    <cellStyle name="___94____EWC 43.5MW8oMtresc 3_25_02v2_Horizon round 1 model vFINAL_1_Project Farwest III Model 03-20-07 v135_UPC G&amp;A (5-3-07) 2 2" xfId="7659"/>
    <cellStyle name="___94____EWC 43.5MW8oMtresc 3_25_02v2_Horizon round 1 model vFINAL_1_Project Farwest III Model 03-20-07 v135_UPC G&amp;A (5-3-07) 3" xfId="7660"/>
    <cellStyle name="___94____EWC 43.5MW8oMtresc 3_25_02v2_Horizon round 1 model vFINAL_1_Project Farwest III Model 03-20-07 v135_UPC G&amp;A (5-3-07) 3 2" xfId="7661"/>
    <cellStyle name="___94____EWC 43.5MW8oMtresc 3_25_02v2_Horizon round 1 model vFINAL_1_Project Farwest III Model 03-20-07 v135_UPC G&amp;A (5-3-07) 4" xfId="7662"/>
    <cellStyle name="___94____EWC 43.5MW8oMtresc 3_25_02v2_Horizon round 1 model vFINAL_1_Project Makani Model 04-11-07 v6" xfId="7663"/>
    <cellStyle name="___94____EWC 43.5MW8oMtresc 3_25_02v2_Horizon round 1 model vFINAL_1_Project Makani Model 04-11-07 v6 2" xfId="7664"/>
    <cellStyle name="___94____EWC 43.5MW8oMtresc 3_25_02v2_Horizon round 1 model vFINAL_1_Project Makani Model 04-11-07 v6 2 2" xfId="7665"/>
    <cellStyle name="___94____EWC 43.5MW8oMtresc 3_25_02v2_Horizon round 1 model vFINAL_1_Project Makani Model 04-11-07 v6 3" xfId="7666"/>
    <cellStyle name="___94____EWC 43.5MW8oMtresc 3_25_02v2_Horizon round 1 model vFINAL_1_Project Makani Model 04-11-07 v6 3 2" xfId="7667"/>
    <cellStyle name="___94____EWC 43.5MW8oMtresc 3_25_02v2_Horizon round 1 model vFINAL_1_Project Makani Model 04-11-07 v6 4" xfId="7668"/>
    <cellStyle name="___94____EWC 43.5MW8oMtresc 3_25_02v2_Horizon round 1 model vFINAL_1_Project Makani Model 04-11-07 v6_UPC G&amp;A (5-3-07)" xfId="7669"/>
    <cellStyle name="___94____EWC 43.5MW8oMtresc 3_25_02v2_Horizon round 1 model vFINAL_1_Project Makani Model 04-11-07 v6_UPC G&amp;A (5-3-07) 2" xfId="7670"/>
    <cellStyle name="___94____EWC 43.5MW8oMtresc 3_25_02v2_Horizon round 1 model vFINAL_1_Project Makani Model 04-11-07 v6_UPC G&amp;A (5-3-07) 2 2" xfId="7671"/>
    <cellStyle name="___94____EWC 43.5MW8oMtresc 3_25_02v2_Horizon round 1 model vFINAL_1_Project Makani Model 04-11-07 v6_UPC G&amp;A (5-3-07) 3" xfId="7672"/>
    <cellStyle name="___94____EWC 43.5MW8oMtresc 3_25_02v2_Horizon round 1 model vFINAL_1_Project Makani Model 04-11-07 v6_UPC G&amp;A (5-3-07) 3 2" xfId="7673"/>
    <cellStyle name="___94____EWC 43.5MW8oMtresc 3_25_02v2_Horizon round 1 model vFINAL_1_Project Makani Model 04-11-07 v6_UPC G&amp;A (5-3-07) 4" xfId="7674"/>
    <cellStyle name="___94____EWC 43.5MW8oMtresc 3_25_02v2_Pre-Tax GAAP" xfId="7675"/>
    <cellStyle name="___94____EWC 43.5MW8oMtresc 3_25_02v2_Pre-Tax GAAP 2" xfId="7676"/>
    <cellStyle name="___94____EWC 43.5MW8oMtresc 3_25_02v2_Pre-Tax GAAP 2 2" xfId="7677"/>
    <cellStyle name="___94____EWC 43.5MW8oMtresc 3_25_02v2_Pre-Tax GAAP 3" xfId="7678"/>
    <cellStyle name="___94____EWC 43.5MW8oMtresc 3_25_02v2_WPP - Ormat 6-5-2007  v19i with internal accounting v3 eq method FINAL" xfId="7679"/>
    <cellStyle name="___94____EWC 43.5MW8oMtresc 3_25_02v2_WPP - Ormat 6-5-2007  v19i with internal accounting v3 eq method FINAL 2" xfId="7680"/>
    <cellStyle name="___94____EWC 43.5MW8oMtresc 3_25_02v2_WPP - Ormat 6-5-2007  v19i with internal accounting v3 eq method FINAL 2 2" xfId="7681"/>
    <cellStyle name="___94____EWC 43.5MW8oMtresc 3_25_02v2_WPP - Ormat 6-5-2007  v19i with internal accounting v3 eq method FINAL 3" xfId="7682"/>
    <cellStyle name="___94____EWC 43.5MW8oMtresc 3_25_02v2w_esc" xfId="7683"/>
    <cellStyle name="___94____EWC 43.5MW8oMtresc 3_25_02v2w_esc 2" xfId="7684"/>
    <cellStyle name="___94____EWC 43.5MW8oMtresc 3_25_02v2w_esc 2 2" xfId="7685"/>
    <cellStyle name="___94____EWC 43.5MW8oMtresc 3_25_02v2w_esc 2 2 2" xfId="7686"/>
    <cellStyle name="___94____EWC 43.5MW8oMtresc 3_25_02v2w_esc 2 3" xfId="7687"/>
    <cellStyle name="___94____EWC 43.5MW8oMtresc 3_25_02v2w_esc 2 3 2" xfId="7688"/>
    <cellStyle name="___94____EWC 43.5MW8oMtresc 3_25_02v2w_esc 2 4" xfId="7689"/>
    <cellStyle name="___94____EWC 43.5MW8oMtresc 3_25_02v2w_esc 2 4 2" xfId="7690"/>
    <cellStyle name="___94____EWC 43.5MW8oMtresc 3_25_02v2w_esc 2 5" xfId="7691"/>
    <cellStyle name="___94____EWC 43.5MW8oMtresc 3_25_02v2w_esc 2 5 2" xfId="7692"/>
    <cellStyle name="___94____EWC 43.5MW8oMtresc 3_25_02v2w_esc 2 6" xfId="7693"/>
    <cellStyle name="___94____EWC 43.5MW8oMtresc 3_25_02v2w_esc 3" xfId="7694"/>
    <cellStyle name="___94____EWC 43.5MW8oMtresc 3_25_02v2w_esc 3 2" xfId="7695"/>
    <cellStyle name="___94____EWC 43.5MW8oMtresc 3_25_02v2w_esc 3 2 2" xfId="7696"/>
    <cellStyle name="___94____EWC 43.5MW8oMtresc 3_25_02v2w_esc 3 3" xfId="7697"/>
    <cellStyle name="___94____EWC 43.5MW8oMtresc 3_25_02v2w_esc 3 3 2" xfId="7698"/>
    <cellStyle name="___94____EWC 43.5MW8oMtresc 3_25_02v2w_esc 3 4" xfId="7699"/>
    <cellStyle name="___94____EWC 43.5MW8oMtresc 3_25_02v2w_esc 3 4 2" xfId="7700"/>
    <cellStyle name="___94____EWC 43.5MW8oMtresc 3_25_02v2w_esc 3 5" xfId="7701"/>
    <cellStyle name="___94____EWC 43.5MW8oMtresc 3_25_02v2w_esc 3 5 2" xfId="7702"/>
    <cellStyle name="___94____EWC 43.5MW8oMtresc 3_25_02v2w_esc 3 6" xfId="7703"/>
    <cellStyle name="___94____EWC 43.5MW8oMtresc 3_25_02v2w_esc 4" xfId="7704"/>
    <cellStyle name="___94____EWC 43.5MW8oMtresc 3_25_02v2w_esc_CHECK - White Creek Final Closing Model_2007 11 16 vequity method FINAL" xfId="7705"/>
    <cellStyle name="___94____EWC 43.5MW8oMtresc 3_25_02v2w_esc_CHECK - White Creek Final Closing Model_2007 11 16 vequity method FINAL 2" xfId="7706"/>
    <cellStyle name="___94____EWC 43.5MW8oMtresc 3_25_02v2w_esc_CHECK - White Creek Final Closing Model_2007 11 16 vequity method FINAL 2 2" xfId="7707"/>
    <cellStyle name="___94____EWC 43.5MW8oMtresc 3_25_02v2w_esc_CHECK - White Creek Final Closing Model_2007 11 16 vequity method FINAL 3" xfId="7708"/>
    <cellStyle name="___94____EWC 43.5MW8oMtresc 3_25_02v2w_esc_Horizon round 1 model vFINAL" xfId="7709"/>
    <cellStyle name="___94____EWC 43.5MW8oMtresc 3_25_02v2w_esc_Horizon round 1 model vFINAL 2" xfId="7710"/>
    <cellStyle name="___94____EWC 43.5MW8oMtresc 3_25_02v2w_esc_Horizon round 1 model vFINAL 2 2" xfId="7711"/>
    <cellStyle name="___94____EWC 43.5MW8oMtresc 3_25_02v2w_esc_Horizon round 1 model vFINAL 3" xfId="7712"/>
    <cellStyle name="___94____EWC 43.5MW8oMtresc 3_25_02v2w_esc_Horizon round 1 model vFINAL 3 2" xfId="7713"/>
    <cellStyle name="___94____EWC 43.5MW8oMtresc 3_25_02v2w_esc_Horizon round 1 model vFINAL 4" xfId="7714"/>
    <cellStyle name="___94____EWC 43.5MW8oMtresc 3_25_02v2w_esc_Horizon round 1 model vFINAL_1" xfId="7715"/>
    <cellStyle name="___94____EWC 43.5MW8oMtresc 3_25_02v2w_esc_Horizon round 1 model vFINAL_1 2" xfId="7716"/>
    <cellStyle name="___94____EWC 43.5MW8oMtresc 3_25_02v2w_esc_Horizon round 1 model vFINAL_1 2 2" xfId="7717"/>
    <cellStyle name="___94____EWC 43.5MW8oMtresc 3_25_02v2w_esc_Horizon round 1 model vFINAL_1 3" xfId="7718"/>
    <cellStyle name="___94____EWC 43.5MW8oMtresc 3_25_02v2w_esc_Horizon round 1 model vFINAL_1 3 2" xfId="7719"/>
    <cellStyle name="___94____EWC 43.5MW8oMtresc 3_25_02v2w_esc_Horizon round 1 model vFINAL_1 4" xfId="7720"/>
    <cellStyle name="___94____EWC 43.5MW8oMtresc 3_25_02v2w_esc_Horizon round 1 model vFINAL_1_Project Farwest III Model 03-20-07 v135" xfId="7721"/>
    <cellStyle name="___94____EWC 43.5MW8oMtresc 3_25_02v2w_esc_Horizon round 1 model vFINAL_1_Project Farwest III Model 03-20-07 v135 2" xfId="7722"/>
    <cellStyle name="___94____EWC 43.5MW8oMtresc 3_25_02v2w_esc_Horizon round 1 model vFINAL_1_Project Farwest III Model 03-20-07 v135 2 2" xfId="7723"/>
    <cellStyle name="___94____EWC 43.5MW8oMtresc 3_25_02v2w_esc_Horizon round 1 model vFINAL_1_Project Farwest III Model 03-20-07 v135 3" xfId="7724"/>
    <cellStyle name="___94____EWC 43.5MW8oMtresc 3_25_02v2w_esc_Horizon round 1 model vFINAL_1_Project Farwest III Model 03-20-07 v135 3 2" xfId="7725"/>
    <cellStyle name="___94____EWC 43.5MW8oMtresc 3_25_02v2w_esc_Horizon round 1 model vFINAL_1_Project Farwest III Model 03-20-07 v135 4" xfId="7726"/>
    <cellStyle name="___94____EWC 43.5MW8oMtresc 3_25_02v2w_esc_Horizon round 1 model vFINAL_1_Project Farwest III Model 03-20-07 v135_UPC G&amp;A (5-3-07)" xfId="7727"/>
    <cellStyle name="___94____EWC 43.5MW8oMtresc 3_25_02v2w_esc_Horizon round 1 model vFINAL_1_Project Farwest III Model 03-20-07 v135_UPC G&amp;A (5-3-07) 2" xfId="7728"/>
    <cellStyle name="___94____EWC 43.5MW8oMtresc 3_25_02v2w_esc_Horizon round 1 model vFINAL_1_Project Farwest III Model 03-20-07 v135_UPC G&amp;A (5-3-07) 2 2" xfId="7729"/>
    <cellStyle name="___94____EWC 43.5MW8oMtresc 3_25_02v2w_esc_Horizon round 1 model vFINAL_1_Project Farwest III Model 03-20-07 v135_UPC G&amp;A (5-3-07) 3" xfId="7730"/>
    <cellStyle name="___94____EWC 43.5MW8oMtresc 3_25_02v2w_esc_Horizon round 1 model vFINAL_1_Project Farwest III Model 03-20-07 v135_UPC G&amp;A (5-3-07) 3 2" xfId="7731"/>
    <cellStyle name="___94____EWC 43.5MW8oMtresc 3_25_02v2w_esc_Horizon round 1 model vFINAL_1_Project Farwest III Model 03-20-07 v135_UPC G&amp;A (5-3-07) 4" xfId="7732"/>
    <cellStyle name="___94____EWC 43.5MW8oMtresc 3_25_02v2w_esc_Horizon round 1 model vFINAL_1_Project Makani Model 04-11-07 v6" xfId="7733"/>
    <cellStyle name="___94____EWC 43.5MW8oMtresc 3_25_02v2w_esc_Horizon round 1 model vFINAL_1_Project Makani Model 04-11-07 v6 2" xfId="7734"/>
    <cellStyle name="___94____EWC 43.5MW8oMtresc 3_25_02v2w_esc_Horizon round 1 model vFINAL_1_Project Makani Model 04-11-07 v6 2 2" xfId="7735"/>
    <cellStyle name="___94____EWC 43.5MW8oMtresc 3_25_02v2w_esc_Horizon round 1 model vFINAL_1_Project Makani Model 04-11-07 v6 3" xfId="7736"/>
    <cellStyle name="___94____EWC 43.5MW8oMtresc 3_25_02v2w_esc_Horizon round 1 model vFINAL_1_Project Makani Model 04-11-07 v6 3 2" xfId="7737"/>
    <cellStyle name="___94____EWC 43.5MW8oMtresc 3_25_02v2w_esc_Horizon round 1 model vFINAL_1_Project Makani Model 04-11-07 v6 4" xfId="7738"/>
    <cellStyle name="___94____EWC 43.5MW8oMtresc 3_25_02v2w_esc_Horizon round 1 model vFINAL_1_Project Makani Model 04-11-07 v6_UPC G&amp;A (5-3-07)" xfId="7739"/>
    <cellStyle name="___94____EWC 43.5MW8oMtresc 3_25_02v2w_esc_Horizon round 1 model vFINAL_1_Project Makani Model 04-11-07 v6_UPC G&amp;A (5-3-07) 2" xfId="7740"/>
    <cellStyle name="___94____EWC 43.5MW8oMtresc 3_25_02v2w_esc_Horizon round 1 model vFINAL_1_Project Makani Model 04-11-07 v6_UPC G&amp;A (5-3-07) 2 2" xfId="7741"/>
    <cellStyle name="___94____EWC 43.5MW8oMtresc 3_25_02v2w_esc_Horizon round 1 model vFINAL_1_Project Makani Model 04-11-07 v6_UPC G&amp;A (5-3-07) 3" xfId="7742"/>
    <cellStyle name="___94____EWC 43.5MW8oMtresc 3_25_02v2w_esc_Horizon round 1 model vFINAL_1_Project Makani Model 04-11-07 v6_UPC G&amp;A (5-3-07) 3 2" xfId="7743"/>
    <cellStyle name="___94____EWC 43.5MW8oMtresc 3_25_02v2w_esc_Horizon round 1 model vFINAL_1_Project Makani Model 04-11-07 v6_UPC G&amp;A (5-3-07) 4" xfId="7744"/>
    <cellStyle name="___94____EWC 43.5MW8oMtresc 3_25_02v2w_esc_Pre-Tax GAAP" xfId="7745"/>
    <cellStyle name="___94____EWC 43.5MW8oMtresc 3_25_02v2w_esc_Pre-Tax GAAP 2" xfId="7746"/>
    <cellStyle name="___94____EWC 43.5MW8oMtresc 3_25_02v2w_esc_Pre-Tax GAAP 2 2" xfId="7747"/>
    <cellStyle name="___94____EWC 43.5MW8oMtresc 3_25_02v2w_esc_Pre-Tax GAAP 3" xfId="7748"/>
    <cellStyle name="___94____EWC 43.5MW8oMtresc 3_25_02v2w_esc_WPP - Ormat 6-5-2007  v19i with internal accounting v3 eq method FINAL" xfId="7749"/>
    <cellStyle name="___94____EWC 43.5MW8oMtresc 3_25_02v2w_esc_WPP - Ormat 6-5-2007  v19i with internal accounting v3 eq method FINAL 2" xfId="7750"/>
    <cellStyle name="___94____EWC 43.5MW8oMtresc 3_25_02v2w_esc_WPP - Ormat 6-5-2007  v19i with internal accounting v3 eq method FINAL 2 2" xfId="7751"/>
    <cellStyle name="___94____EWC 43.5MW8oMtresc 3_25_02v2w_esc_WPP - Ormat 6-5-2007  v19i with internal accounting v3 eq method FINAL 3" xfId="7752"/>
    <cellStyle name="___94____Horizon round 1 model vFINAL" xfId="7753"/>
    <cellStyle name="___94____Horizon round 1 model vFINAL 2" xfId="7754"/>
    <cellStyle name="___94____Horizon round 1 model vFINAL 2 2" xfId="7755"/>
    <cellStyle name="___94____Horizon round 1 model vFINAL 3" xfId="7756"/>
    <cellStyle name="___94____Horizon round 1 model vFINAL 3 2" xfId="7757"/>
    <cellStyle name="___94____Horizon round 1 model vFINAL 4" xfId="7758"/>
    <cellStyle name="___94____Horizon round 1 model vFINAL_1" xfId="7759"/>
    <cellStyle name="___94____Horizon round 1 model vFINAL_1 2" xfId="7760"/>
    <cellStyle name="___94____Horizon round 1 model vFINAL_1 2 2" xfId="7761"/>
    <cellStyle name="___94____Horizon round 1 model vFINAL_1 3" xfId="7762"/>
    <cellStyle name="___94____Horizon round 1 model vFINAL_1 3 2" xfId="7763"/>
    <cellStyle name="___94____Horizon round 1 model vFINAL_1 4" xfId="7764"/>
    <cellStyle name="___94____Horizon round 1 model vFINAL_1_Project Farwest III Model 03-20-07 v135" xfId="7765"/>
    <cellStyle name="___94____Horizon round 1 model vFINAL_1_Project Farwest III Model 03-20-07 v135 2" xfId="7766"/>
    <cellStyle name="___94____Horizon round 1 model vFINAL_1_Project Farwest III Model 03-20-07 v135 2 2" xfId="7767"/>
    <cellStyle name="___94____Horizon round 1 model vFINAL_1_Project Farwest III Model 03-20-07 v135 3" xfId="7768"/>
    <cellStyle name="___94____Horizon round 1 model vFINAL_1_Project Farwest III Model 03-20-07 v135 3 2" xfId="7769"/>
    <cellStyle name="___94____Horizon round 1 model vFINAL_1_Project Farwest III Model 03-20-07 v135 4" xfId="7770"/>
    <cellStyle name="___94____Horizon round 1 model vFINAL_1_Project Farwest III Model 03-20-07 v135_UPC G&amp;A (5-3-07)" xfId="7771"/>
    <cellStyle name="___94____Horizon round 1 model vFINAL_1_Project Farwest III Model 03-20-07 v135_UPC G&amp;A (5-3-07) 2" xfId="7772"/>
    <cellStyle name="___94____Horizon round 1 model vFINAL_1_Project Farwest III Model 03-20-07 v135_UPC G&amp;A (5-3-07) 2 2" xfId="7773"/>
    <cellStyle name="___94____Horizon round 1 model vFINAL_1_Project Farwest III Model 03-20-07 v135_UPC G&amp;A (5-3-07) 3" xfId="7774"/>
    <cellStyle name="___94____Horizon round 1 model vFINAL_1_Project Farwest III Model 03-20-07 v135_UPC G&amp;A (5-3-07) 3 2" xfId="7775"/>
    <cellStyle name="___94____Horizon round 1 model vFINAL_1_Project Farwest III Model 03-20-07 v135_UPC G&amp;A (5-3-07) 4" xfId="7776"/>
    <cellStyle name="___94____Horizon round 1 model vFINAL_1_Project Makani Model 04-11-07 v6" xfId="7777"/>
    <cellStyle name="___94____Horizon round 1 model vFINAL_1_Project Makani Model 04-11-07 v6 2" xfId="7778"/>
    <cellStyle name="___94____Horizon round 1 model vFINAL_1_Project Makani Model 04-11-07 v6 2 2" xfId="7779"/>
    <cellStyle name="___94____Horizon round 1 model vFINAL_1_Project Makani Model 04-11-07 v6 3" xfId="7780"/>
    <cellStyle name="___94____Horizon round 1 model vFINAL_1_Project Makani Model 04-11-07 v6 3 2" xfId="7781"/>
    <cellStyle name="___94____Horizon round 1 model vFINAL_1_Project Makani Model 04-11-07 v6 4" xfId="7782"/>
    <cellStyle name="___94____Horizon round 1 model vFINAL_1_Project Makani Model 04-11-07 v6_UPC G&amp;A (5-3-07)" xfId="7783"/>
    <cellStyle name="___94____Horizon round 1 model vFINAL_1_Project Makani Model 04-11-07 v6_UPC G&amp;A (5-3-07) 2" xfId="7784"/>
    <cellStyle name="___94____Horizon round 1 model vFINAL_1_Project Makani Model 04-11-07 v6_UPC G&amp;A (5-3-07) 2 2" xfId="7785"/>
    <cellStyle name="___94____Horizon round 1 model vFINAL_1_Project Makani Model 04-11-07 v6_UPC G&amp;A (5-3-07) 3" xfId="7786"/>
    <cellStyle name="___94____Horizon round 1 model vFINAL_1_Project Makani Model 04-11-07 v6_UPC G&amp;A (5-3-07) 3 2" xfId="7787"/>
    <cellStyle name="___94____Horizon round 1 model vFINAL_1_Project Makani Model 04-11-07 v6_UPC G&amp;A (5-3-07) 4" xfId="7788"/>
    <cellStyle name="___94____Pre-Tax GAAP" xfId="7789"/>
    <cellStyle name="___94____Pre-Tax GAAP 2" xfId="7790"/>
    <cellStyle name="___94____Pre-Tax GAAP 2 2" xfId="7791"/>
    <cellStyle name="___94____Pre-Tax GAAP 3" xfId="7792"/>
    <cellStyle name="___94____Wind farm - operation CF" xfId="7793"/>
    <cellStyle name="___94____Wind farm - operation CF 2" xfId="7794"/>
    <cellStyle name="___94____Wind farm - operation CF 2 2" xfId="7795"/>
    <cellStyle name="___94____Wind farm - operation CF 2 2 2" xfId="7796"/>
    <cellStyle name="___94____Wind farm - operation CF 2 3" xfId="7797"/>
    <cellStyle name="___94____Wind farm - operation CF 2 3 2" xfId="7798"/>
    <cellStyle name="___94____Wind farm - operation CF 2 4" xfId="7799"/>
    <cellStyle name="___94____Wind farm - operation CF 2 4 2" xfId="7800"/>
    <cellStyle name="___94____Wind farm - operation CF 2 5" xfId="7801"/>
    <cellStyle name="___94____Wind farm - operation CF 2 5 2" xfId="7802"/>
    <cellStyle name="___94____Wind farm - operation CF 2 6" xfId="7803"/>
    <cellStyle name="___94____Wind farm - operation CF 3" xfId="7804"/>
    <cellStyle name="___94____Wind farm - operation CF 3 2" xfId="7805"/>
    <cellStyle name="___94____Wind farm - operation CF 3 2 2" xfId="7806"/>
    <cellStyle name="___94____Wind farm - operation CF 3 3" xfId="7807"/>
    <cellStyle name="___94____Wind farm - operation CF 3 3 2" xfId="7808"/>
    <cellStyle name="___94____Wind farm - operation CF 3 4" xfId="7809"/>
    <cellStyle name="___94____Wind farm - operation CF 3 4 2" xfId="7810"/>
    <cellStyle name="___94____Wind farm - operation CF 3 5" xfId="7811"/>
    <cellStyle name="___94____Wind farm - operation CF 3 5 2" xfId="7812"/>
    <cellStyle name="___94____Wind farm - operation CF 3 6" xfId="7813"/>
    <cellStyle name="___94____Wind farm - operation CF 4" xfId="7814"/>
    <cellStyle name="___94____Wind farm - operation CF_CHECK - White Creek Final Closing Model_2007 11 16 vequity method FINAL" xfId="7815"/>
    <cellStyle name="___94____Wind farm - operation CF_CHECK - White Creek Final Closing Model_2007 11 16 vequity method FINAL 2" xfId="7816"/>
    <cellStyle name="___94____Wind farm - operation CF_CHECK - White Creek Final Closing Model_2007 11 16 vequity method FINAL 2 2" xfId="7817"/>
    <cellStyle name="___94____Wind farm - operation CF_CHECK - White Creek Final Closing Model_2007 11 16 vequity method FINAL 3" xfId="7818"/>
    <cellStyle name="___94____Wind farm - operation CF_Horizon round 1 model vFINAL" xfId="7819"/>
    <cellStyle name="___94____Wind farm - operation CF_Horizon round 1 model vFINAL 2" xfId="7820"/>
    <cellStyle name="___94____Wind farm - operation CF_Horizon round 1 model vFINAL 2 2" xfId="7821"/>
    <cellStyle name="___94____Wind farm - operation CF_Horizon round 1 model vFINAL 3" xfId="7822"/>
    <cellStyle name="___94____Wind farm - operation CF_Horizon round 1 model vFINAL 3 2" xfId="7823"/>
    <cellStyle name="___94____Wind farm - operation CF_Horizon round 1 model vFINAL 4" xfId="7824"/>
    <cellStyle name="___94____Wind farm - operation CF_Horizon round 1 model vFINAL_1" xfId="7825"/>
    <cellStyle name="___94____Wind farm - operation CF_Horizon round 1 model vFINAL_1 2" xfId="7826"/>
    <cellStyle name="___94____Wind farm - operation CF_Horizon round 1 model vFINAL_1 2 2" xfId="7827"/>
    <cellStyle name="___94____Wind farm - operation CF_Horizon round 1 model vFINAL_1 3" xfId="7828"/>
    <cellStyle name="___94____Wind farm - operation CF_Horizon round 1 model vFINAL_1 3 2" xfId="7829"/>
    <cellStyle name="___94____Wind farm - operation CF_Horizon round 1 model vFINAL_1 4" xfId="7830"/>
    <cellStyle name="___94____Wind farm - operation CF_Horizon round 1 model vFINAL_1_Project Farwest III Model 03-20-07 v135" xfId="7831"/>
    <cellStyle name="___94____Wind farm - operation CF_Horizon round 1 model vFINAL_1_Project Farwest III Model 03-20-07 v135 2" xfId="7832"/>
    <cellStyle name="___94____Wind farm - operation CF_Horizon round 1 model vFINAL_1_Project Farwest III Model 03-20-07 v135 2 2" xfId="7833"/>
    <cellStyle name="___94____Wind farm - operation CF_Horizon round 1 model vFINAL_1_Project Farwest III Model 03-20-07 v135 3" xfId="7834"/>
    <cellStyle name="___94____Wind farm - operation CF_Horizon round 1 model vFINAL_1_Project Farwest III Model 03-20-07 v135 3 2" xfId="7835"/>
    <cellStyle name="___94____Wind farm - operation CF_Horizon round 1 model vFINAL_1_Project Farwest III Model 03-20-07 v135 4" xfId="7836"/>
    <cellStyle name="___94____Wind farm - operation CF_Horizon round 1 model vFINAL_1_Project Farwest III Model 03-20-07 v135_UPC G&amp;A (5-3-07)" xfId="7837"/>
    <cellStyle name="___94____Wind farm - operation CF_Horizon round 1 model vFINAL_1_Project Farwest III Model 03-20-07 v135_UPC G&amp;A (5-3-07) 2" xfId="7838"/>
    <cellStyle name="___94____Wind farm - operation CF_Horizon round 1 model vFINAL_1_Project Farwest III Model 03-20-07 v135_UPC G&amp;A (5-3-07) 2 2" xfId="7839"/>
    <cellStyle name="___94____Wind farm - operation CF_Horizon round 1 model vFINAL_1_Project Farwest III Model 03-20-07 v135_UPC G&amp;A (5-3-07) 3" xfId="7840"/>
    <cellStyle name="___94____Wind farm - operation CF_Horizon round 1 model vFINAL_1_Project Farwest III Model 03-20-07 v135_UPC G&amp;A (5-3-07) 3 2" xfId="7841"/>
    <cellStyle name="___94____Wind farm - operation CF_Horizon round 1 model vFINAL_1_Project Farwest III Model 03-20-07 v135_UPC G&amp;A (5-3-07) 4" xfId="7842"/>
    <cellStyle name="___94____Wind farm - operation CF_Horizon round 1 model vFINAL_1_Project Makani Model 04-11-07 v6" xfId="7843"/>
    <cellStyle name="___94____Wind farm - operation CF_Horizon round 1 model vFINAL_1_Project Makani Model 04-11-07 v6 2" xfId="7844"/>
    <cellStyle name="___94____Wind farm - operation CF_Horizon round 1 model vFINAL_1_Project Makani Model 04-11-07 v6 2 2" xfId="7845"/>
    <cellStyle name="___94____Wind farm - operation CF_Horizon round 1 model vFINAL_1_Project Makani Model 04-11-07 v6 3" xfId="7846"/>
    <cellStyle name="___94____Wind farm - operation CF_Horizon round 1 model vFINAL_1_Project Makani Model 04-11-07 v6 3 2" xfId="7847"/>
    <cellStyle name="___94____Wind farm - operation CF_Horizon round 1 model vFINAL_1_Project Makani Model 04-11-07 v6 4" xfId="7848"/>
    <cellStyle name="___94____Wind farm - operation CF_Horizon round 1 model vFINAL_1_Project Makani Model 04-11-07 v6_UPC G&amp;A (5-3-07)" xfId="7849"/>
    <cellStyle name="___94____Wind farm - operation CF_Horizon round 1 model vFINAL_1_Project Makani Model 04-11-07 v6_UPC G&amp;A (5-3-07) 2" xfId="7850"/>
    <cellStyle name="___94____Wind farm - operation CF_Horizon round 1 model vFINAL_1_Project Makani Model 04-11-07 v6_UPC G&amp;A (5-3-07) 2 2" xfId="7851"/>
    <cellStyle name="___94____Wind farm - operation CF_Horizon round 1 model vFINAL_1_Project Makani Model 04-11-07 v6_UPC G&amp;A (5-3-07) 3" xfId="7852"/>
    <cellStyle name="___94____Wind farm - operation CF_Horizon round 1 model vFINAL_1_Project Makani Model 04-11-07 v6_UPC G&amp;A (5-3-07) 3 2" xfId="7853"/>
    <cellStyle name="___94____Wind farm - operation CF_Horizon round 1 model vFINAL_1_Project Makani Model 04-11-07 v6_UPC G&amp;A (5-3-07) 4" xfId="7854"/>
    <cellStyle name="___94____Wind farm - operation CF_Pre-Tax GAAP" xfId="7855"/>
    <cellStyle name="___94____Wind farm - operation CF_Pre-Tax GAAP 2" xfId="7856"/>
    <cellStyle name="___94____Wind farm - operation CF_Pre-Tax GAAP 2 2" xfId="7857"/>
    <cellStyle name="___94____Wind farm - operation CF_Pre-Tax GAAP 3" xfId="7858"/>
    <cellStyle name="___94____Wind farm - operation CF_WPP - Ormat 6-5-2007  v19i with internal accounting v3 eq method FINAL" xfId="7859"/>
    <cellStyle name="___94____Wind farm - operation CF_WPP - Ormat 6-5-2007  v19i with internal accounting v3 eq method FINAL 2" xfId="7860"/>
    <cellStyle name="___94____Wind farm - operation CF_WPP - Ormat 6-5-2007  v19i with internal accounting v3 eq method FINAL 2 2" xfId="7861"/>
    <cellStyle name="___94____Wind farm - operation CF_WPP - Ormat 6-5-2007  v19i with internal accounting v3 eq method FINAL 3" xfId="7862"/>
    <cellStyle name="___94____WPP - Ormat 6-5-2007  v19i with internal accounting v3 eq method FINAL" xfId="7863"/>
    <cellStyle name="___94____WPP - Ormat 6-5-2007  v19i with internal accounting v3 eq method FINAL 2" xfId="7864"/>
    <cellStyle name="___94____WPP - Ormat 6-5-2007  v19i with internal accounting v3 eq method FINAL 2 2" xfId="7865"/>
    <cellStyle name="___94____WPP - Ormat 6-5-2007  v19i with internal accounting v3 eq method FINAL 3" xfId="7866"/>
    <cellStyle name="___97___" xfId="7867"/>
    <cellStyle name="___97____071212 Unlevered McCormick Model - 2003 version" xfId="7868"/>
    <cellStyle name="___970120" xfId="7869"/>
    <cellStyle name="___970120 2" xfId="7870"/>
    <cellStyle name="___970120 3" xfId="7871"/>
    <cellStyle name="___970120__50_50" xfId="7872"/>
    <cellStyle name="___970120_071212 Unlevered McCormick Model - 2003 version" xfId="7873"/>
    <cellStyle name="___970120_B&amp;B Model 4.14.09" xfId="7874"/>
    <cellStyle name="___970120_Bridge" xfId="7875"/>
    <cellStyle name="___970120_CHECK - White Creek Final Closing Model_2007 11 16 vequity method FINAL" xfId="7876"/>
    <cellStyle name="___970120_Final Internal Accounting UPC toggle Stetson v2 equity method FINAL v55" xfId="7877"/>
    <cellStyle name="___970120_Final Internal Accounting UPC toggle Stetson v2 equity method FINAL v57" xfId="7878"/>
    <cellStyle name="___970120_Liberty Model 07 23 07 WITH TAXES_v3" xfId="7879"/>
    <cellStyle name="___970120_Merchant Trent" xfId="7880"/>
    <cellStyle name="___970120_NY Wind Hedge Analysis" xfId="7881"/>
    <cellStyle name="___970120_Pre-Tax GAAP" xfId="7882"/>
    <cellStyle name="___970120_Purchase Accounting PPA's" xfId="7883"/>
    <cellStyle name="___970120_Story II_OpCom_6-26-09" xfId="7884"/>
    <cellStyle name="___970120_UPC HoldCo Financial Model (09-07-07) - Working Version" xfId="7885"/>
    <cellStyle name="___970120_UPC New York Wind 1-8-08 v equity method FINAL" xfId="7886"/>
    <cellStyle name="___970120_UPC_Northeast_Wind_-_08-20-07" xfId="7887"/>
    <cellStyle name="___970120_WPP - Ormat 6-5-2007  v19i with internal accounting v3 eq method FINAL" xfId="7888"/>
    <cellStyle name="___BEBU_GI" xfId="7889"/>
    <cellStyle name="___BEBU_GI_071212 Unlevered McCormick Model - 2003 version" xfId="7890"/>
    <cellStyle name="___dimon" xfId="7891"/>
    <cellStyle name="___dimon 2" xfId="7892"/>
    <cellStyle name="___dimon 2 2" xfId="7893"/>
    <cellStyle name="___dimon 2_Accounting" xfId="7894"/>
    <cellStyle name="___dimon 2_Accounting 2" xfId="7895"/>
    <cellStyle name="___dimon 2_Book3" xfId="7896"/>
    <cellStyle name="___dimon 2_Book3 2" xfId="7897"/>
    <cellStyle name="___dimon 2_Naturener Montana Portfolio_temp_Part2" xfId="7898"/>
    <cellStyle name="___dimon 2_Naturener Montana Portfolio_temp_Part2 2" xfId="7899"/>
    <cellStyle name="___dimon 3" xfId="7900"/>
    <cellStyle name="___dimon 3 2" xfId="7901"/>
    <cellStyle name="___dimon 4" xfId="7902"/>
    <cellStyle name="___dimon 4 2" xfId="7903"/>
    <cellStyle name="___dimon 5" xfId="7904"/>
    <cellStyle name="___dimon 5 2" xfId="7905"/>
    <cellStyle name="___dimon 6" xfId="7906"/>
    <cellStyle name="___dimon 6 2" xfId="7907"/>
    <cellStyle name="___dimon 7" xfId="7908"/>
    <cellStyle name="___dimon 7 2" xfId="7909"/>
    <cellStyle name="___dimon 8" xfId="7910"/>
    <cellStyle name="___dimon_#1 Levered Beech Ridge_021109_Grant,Bonus,No PTCs,MACRs,Term Debt NOL" xfId="7911"/>
    <cellStyle name="___dimon_#1 Levered Beech Ridge_021109_Grant,Bonus,No PTCs,MACRs,Term Debt NOL 2" xfId="7912"/>
    <cellStyle name="___dimon_#1 LeveredGrand_Ridge_II-III_021009_Grant,Bonus,No PTCs,MACRs,Term Debt, NOL" xfId="7913"/>
    <cellStyle name="___dimon_#1 LeveredGrand_Ridge_II-III_021009_Grant,Bonus,No PTCs,MACRs,Term Debt, NOL 2" xfId="7914"/>
    <cellStyle name="___dimon_#1 LeveredGrand_Ridge_II-III_021009_Grant,Bonus,No PTCs,MACRs,Term Debt, NOL_BeechR Pivot Table 12.2.09" xfId="7915"/>
    <cellStyle name="___dimon_#1 LeveredGrand_Ridge_II-III_021009_Grant,Bonus,No PTCs,MACRs,Term Debt, NOL_BeechR Pivot Table 12.2.09 2" xfId="7916"/>
    <cellStyle name="___dimon_071212 Unlevered McCormick Model - 2003 version" xfId="7917"/>
    <cellStyle name="___dimon_071212 Unlevered McCormick Model - 2003 version 2" xfId="7918"/>
    <cellStyle name="___dimon_071212 Unlevered McCormick Model - 2003 version_Accounting" xfId="7919"/>
    <cellStyle name="___dimon_071212 Unlevered McCormick Model - 2003 version_Accounting 2" xfId="7920"/>
    <cellStyle name="___dimon_071212 Unlevered McCormick Model - 2003 version_Book3" xfId="7921"/>
    <cellStyle name="___dimon_071212 Unlevered McCormick Model - 2003 version_Book3 2" xfId="7922"/>
    <cellStyle name="___dimon_071212 Unlevered McCormick Model - 2003 version_Naturener Montana Portfolio_temp_Part2" xfId="7923"/>
    <cellStyle name="___dimon_071212 Unlevered McCormick Model - 2003 version_Naturener Montana Portfolio_temp_Part2 2" xfId="7924"/>
    <cellStyle name="___dimon_1.Inputs" xfId="7925"/>
    <cellStyle name="___dimon_2008 IWNA 7.75% 53% ERISA P50 (Invnergy)_FROM JPM" xfId="7926"/>
    <cellStyle name="___dimon_2008 IWNA 7.75% 53% ERISA P50 (Invnergy)_FROM JPM 2" xfId="7927"/>
    <cellStyle name="___dimon_2008 IWNA 7.75% 53% ERISA P50 (Invnergy)_FROM JPM_IWNA 3-Pack ECCA Sheldon Funding 01302009" xfId="7928"/>
    <cellStyle name="___dimon_2008 IWNA 7.75% 53% ERISA P50 (Invnergy)_FROM JPM_IWNA 3-Pack ECCA Sheldon Funding 01302009 2" xfId="7929"/>
    <cellStyle name="___dimon_2008 IWNA Portfolio 06182008 v2 (WC Hedge)_JPM BL sizing" xfId="7930"/>
    <cellStyle name="___dimon_2008 IWNA Portfolio 06182008 v2 (WC Hedge)_JPM BL sizing 2" xfId="7931"/>
    <cellStyle name="___dimon_2008 IWNA Portfolio 06182008 v2 (WC Hedge)_JPM BL sizing_BeechR Pivot Table 12.2.09" xfId="7932"/>
    <cellStyle name="___dimon_2008 IWNA Portfolio 06182008 v2 (WC Hedge)_JPM BL sizing_BeechR Pivot Table 12.2.09 2" xfId="7933"/>
    <cellStyle name="___dimon_2008 IWNA Portfolio 06182008 v2 (WC Hedge)_JPM BL sizing_IWNA 3-Pack ECCA Sheldon Funding 01302009" xfId="7934"/>
    <cellStyle name="___dimon_2008 IWNA Portfolio 06182008 v2 (WC Hedge)_JPM BL sizing_IWNA 3-Pack ECCA Sheldon Funding 01302009 2" xfId="7935"/>
    <cellStyle name="___dimon_2008 IWNA Portfolio 06232008 (JPM)_BL Sizing" xfId="7936"/>
    <cellStyle name="___dimon_2008 IWNA Portfolio 06232008 (JPM)_BL Sizing 2" xfId="7937"/>
    <cellStyle name="___dimon_2008 IWNA Portfolio 06232008 (JPM)_BL Sizing_BeechR Pivot Table 12.2.09" xfId="7938"/>
    <cellStyle name="___dimon_2008 IWNA Portfolio 06232008 (JPM)_BL Sizing_BeechR Pivot Table 12.2.09 2" xfId="7939"/>
    <cellStyle name="___dimon_2008 IWNA Portfolio 06232008 (JPM)_BL Sizing_IWNA 3-Pack ECCA Sheldon Funding 01302009" xfId="7940"/>
    <cellStyle name="___dimon_2008 IWNA Portfolio 06232008 (JPM)_BL Sizing_IWNA 3-Pack ECCA Sheldon Funding 01302009 2" xfId="7941"/>
    <cellStyle name="___dimon_2008 IWNA Portfolio 08022008 (JPM TE) updated for WC vol" xfId="7942"/>
    <cellStyle name="___dimon_2008 IWNA Portfolio 08022008 (JPM TE) updated for WC vol 2" xfId="7943"/>
    <cellStyle name="___dimon_2008 IWNA Portfolio 08022008 (JPM TE) updated for WC vol_BeechR Pivot Table 12.2.09" xfId="7944"/>
    <cellStyle name="___dimon_2008 IWNA Portfolio 08022008 (JPM TE) updated for WC vol_BeechR Pivot Table 12.2.09 2" xfId="7945"/>
    <cellStyle name="___dimon_2008 IWNA Portfolio 08022008 (JPM TE) updated for WC vol_IWNA 3-Pack ECCA Sheldon Funding 01302009" xfId="7946"/>
    <cellStyle name="___dimon_2008 IWNA Portfolio 08022008 (JPM TE) updated for WC vol_IWNA 3-Pack ECCA Sheldon Funding 01302009 2" xfId="7947"/>
    <cellStyle name="___dimon_2008 IWNA Portfolio 09262008 (JPM TE &amp; CE)__TE Assumps" xfId="7948"/>
    <cellStyle name="___dimon_2008 IWNA Portfolio 09262008 (JPM TE &amp; CE)__TE Assumps 2" xfId="7949"/>
    <cellStyle name="___dimon_2008 IWNA Portfolio 09262008 (JPM TE &amp; CE)__TE Assumps_IWNA 3-Pack ECCA Sheldon Funding 01302009" xfId="7950"/>
    <cellStyle name="___dimon_2008 IWNA Portfolio 09262008 (JPM TE &amp; CE)__TE Assumps_IWNA 3-Pack ECCA Sheldon Funding 01302009 2" xfId="7951"/>
    <cellStyle name="___dimon_2008 IWNA v12 7.75% 53% TaxEx P50 (Invenergy)_10242008" xfId="7952"/>
    <cellStyle name="___dimon_2008 IWNA v12 7.75% 53% TaxEx P50 (Invenergy)_10242008 2" xfId="7953"/>
    <cellStyle name="___dimon_2008 IWNA v12 7.75% 53% TaxEx P50 (Invenergy)_10242008_IWNA 3-Pack ECCA Sheldon Funding 01302009" xfId="7954"/>
    <cellStyle name="___dimon_2008 IWNA v12 7.75% 53% TaxEx P50 (Invenergy)_10242008_IWNA 3-Pack ECCA Sheldon Funding 01302009 2" xfId="7955"/>
    <cellStyle name="___dimon_2008 IWNA v12 7.75% 53% TaxEx P50 (Invenergy)_NO HAIRCUTS" xfId="7956"/>
    <cellStyle name="___dimon_2008 IWNA v12 7.75% 53% TaxEx P50 (Invenergy)_NO HAIRCUTS 2" xfId="7957"/>
    <cellStyle name="___dimon_2008 IWNA v12 7.75% 53% TaxEx P50 (Invenergy)_NO HAIRCUTS_IWNA 3-Pack ECCA Sheldon Funding 01302009" xfId="7958"/>
    <cellStyle name="___dimon_2008 IWNA v12 7.75% 53% TaxEx P50 (Invenergy)_NO HAIRCUTS_IWNA 3-Pack ECCA Sheldon Funding 01302009 2" xfId="7959"/>
    <cellStyle name="___dimon_Accounting" xfId="7960"/>
    <cellStyle name="___dimon_Accounting 2" xfId="7961"/>
    <cellStyle name="___dimon_Alta Mesa v3 10yr 6.75% $10m no Bonus P50" xfId="7962"/>
    <cellStyle name="___dimon_Alta Mesa v3 10yr 6.75% $10m no Bonus P50 2" xfId="7963"/>
    <cellStyle name="___dimon_Alta Mesa v3 10yr 6.75% $10m no Bonus P50_BeechR Pivot Table 12.2.09" xfId="7964"/>
    <cellStyle name="___dimon_Alta Mesa v3 10yr 6.75% $10m no Bonus P50_BeechR Pivot Table 12.2.09 2" xfId="7965"/>
    <cellStyle name="___dimon_Alta Mesa v3 10yr 6.75% $10m no Bonus P50_IWNA 3-Pack ECCA Sheldon Funding 01302009" xfId="7966"/>
    <cellStyle name="___dimon_Alta Mesa v3 10yr 6.75% $10m no Bonus P50_IWNA 3-Pack ECCA Sheldon Funding 01302009 2" xfId="7967"/>
    <cellStyle name="___dimon_Alta Mesa v3 10yr 7.25% $10m Bonus P50" xfId="7968"/>
    <cellStyle name="___dimon_Alta Mesa v3 10yr 7.25% $10m Bonus P50 2" xfId="7969"/>
    <cellStyle name="___dimon_Alta Mesa v3 10yr 7.25% $10m Bonus P50_BeechR Pivot Table 12.2.09" xfId="7970"/>
    <cellStyle name="___dimon_Alta Mesa v3 10yr 7.25% $10m Bonus P50_BeechR Pivot Table 12.2.09 2" xfId="7971"/>
    <cellStyle name="___dimon_Alta Mesa v3 10yr 7.25% $10m Bonus P50_IWNA 3-Pack ECCA Sheldon Funding 01302009" xfId="7972"/>
    <cellStyle name="___dimon_Alta Mesa v3 10yr 7.25% $10m Bonus P50_IWNA 3-Pack ECCA Sheldon Funding 01302009 2" xfId="7973"/>
    <cellStyle name="___dimon_BeechR Pivot Table 12.2.09" xfId="7974"/>
    <cellStyle name="___dimon_BeechR Pivot Table 12.2.09 2" xfId="7975"/>
    <cellStyle name="___dimon_Big Otter 101209 Grant and TE 100.5MW_20mileT" xfId="7976"/>
    <cellStyle name="___dimon_Big Otter 101209 Grant and TE 100.5MW_20mileT 2" xfId="7977"/>
    <cellStyle name="___dimon_Bish Hill_$77.5_lowncf_ Bundled Price_Lenders_092909" xfId="7978"/>
    <cellStyle name="___dimon_Bish Hill_$77.5_lowncf_ Bundled Price_Lenders_092909 2" xfId="7979"/>
    <cellStyle name="___dimon_BishHilll_1.25M per WTG with $72 bundled price_200MWs_BF" xfId="7980"/>
    <cellStyle name="___dimon_BishHilll_1.25M per WTG with $72 bundled price_200MWs_BF 2" xfId="7981"/>
    <cellStyle name="___dimon_Bishop Hill_Grant_082409_200MW" xfId="7982"/>
    <cellStyle name="___dimon_Bishop Hill_Grant_082409_200MW 2" xfId="7983"/>
    <cellStyle name="___dimon_Book3" xfId="7984"/>
    <cellStyle name="___dimon_Book3 2" xfId="7985"/>
    <cellStyle name="___dimon_Buzzard Creek_250MW_PTC_010610" xfId="7986"/>
    <cellStyle name="___dimon_Buzzard Creek_250MW_PTC_010610 2" xfId="7987"/>
    <cellStyle name="___dimon_California Ridge 120109 and 200MW" xfId="7988"/>
    <cellStyle name="___dimon_California Ridge 120109 and 200MW 2" xfId="7989"/>
    <cellStyle name="___dimon_California Ridge_042909_Grant and TE_99M_as bid" xfId="7990"/>
    <cellStyle name="___dimon_California Ridge_042909_Grant and TE_99M_as bid 2" xfId="7991"/>
    <cellStyle name="___dimon_California Ridge_042909_Grant and TE_99Mw" xfId="7992"/>
    <cellStyle name="___dimon_California Ridge_042909_Grant and TE_99Mw 2" xfId="7993"/>
    <cellStyle name="___dimon_CHECK - White Creek Final Closing Model_2007 11 16 vequity method FINAL" xfId="7994"/>
    <cellStyle name="___dimon_CHECK - White Creek Final Closing Model_2007 11 16 vequity method FINAL 2" xfId="7995"/>
    <cellStyle name="___dimon_ClearSky_AEP_Min_04.04.02_Bank" xfId="7996"/>
    <cellStyle name="___dimon_ClearSky_AEP_Min_04.04.02_Bank 2" xfId="7997"/>
    <cellStyle name="___dimon_ClearSky_AEP_Min_04.04.02_Bank 2 2" xfId="7998"/>
    <cellStyle name="___dimon_ClearSky_AEP_Min_04.04.02_Bank 3" xfId="7999"/>
    <cellStyle name="___dimon_ClearSky_AEP_Min_04.04.02_Bank 3 2" xfId="8000"/>
    <cellStyle name="___dimon_ClearSky_AEP_Min_04.04.02_Bank 4" xfId="8001"/>
    <cellStyle name="___dimon_ClearSky_AEP_Min_04.04.02_Bank 4 2" xfId="8002"/>
    <cellStyle name="___dimon_ClearSky_AEP_Min_04.04.02_Bank 5" xfId="8003"/>
    <cellStyle name="___dimon_ClearSky_AEP_Min_04.04.02_Bank 5 2" xfId="8004"/>
    <cellStyle name="___dimon_ClearSky_AEP_Min_04.04.02_Bank 6" xfId="8005"/>
    <cellStyle name="___dimon_Clearsky_internal_050301" xfId="8006"/>
    <cellStyle name="___dimon_Clearsky_internal_050301 2" xfId="8007"/>
    <cellStyle name="___dimon_Clearsky_internal_070201" xfId="8008"/>
    <cellStyle name="___dimon_Clearsky_internal_070201 2" xfId="8009"/>
    <cellStyle name="___dimon_Clearsky_internal_070201 2 2" xfId="8010"/>
    <cellStyle name="___dimon_Clearsky_internal_070201 3" xfId="8011"/>
    <cellStyle name="___dimon_Clearsky_internal_070201 3 2" xfId="8012"/>
    <cellStyle name="___dimon_Clearsky_internal_070201 4" xfId="8013"/>
    <cellStyle name="___dimon_Clearsky_internal_070201 4 2" xfId="8014"/>
    <cellStyle name="___dimon_Clearsky_internal_070201 5" xfId="8015"/>
    <cellStyle name="___dimon_Clearsky_internal_070201 5 2" xfId="8016"/>
    <cellStyle name="___dimon_Clearsky_internal_070201 6" xfId="8017"/>
    <cellStyle name="___dimon_Clearsky_internal_070201.xls Chart 2" xfId="8018"/>
    <cellStyle name="___dimon_Clearsky_internal_070201.xls Chart 2 2" xfId="8019"/>
    <cellStyle name="___dimon_Clearsky_internal_070201_1" xfId="8020"/>
    <cellStyle name="___dimon_Clearsky_internal_070201_1 2" xfId="8021"/>
    <cellStyle name="___dimon_Clearsky_Outside_070201.xls Chart 2" xfId="8022"/>
    <cellStyle name="___dimon_Clearsky_Outside_070201.xls Chart 2 2" xfId="8023"/>
    <cellStyle name="___dimon_Clearsky_Outside_070201.xls Chart 2 2 2" xfId="8024"/>
    <cellStyle name="___dimon_Clearsky_Outside_070201.xls Chart 2 3" xfId="8025"/>
    <cellStyle name="___dimon_Clearsky_Outside_070201.xls Chart 2 3 2" xfId="8026"/>
    <cellStyle name="___dimon_Clearsky_Outside_070201.xls Chart 2 4" xfId="8027"/>
    <cellStyle name="___dimon_Clearsky_Outside_070201.xls Chart 2 4 2" xfId="8028"/>
    <cellStyle name="___dimon_Clearsky_Outside_070201.xls Chart 2 5" xfId="8029"/>
    <cellStyle name="___dimon_Clearsky_Outside_070201.xls Chart 2 5 2" xfId="8030"/>
    <cellStyle name="___dimon_Clearsky_Outside_070201.xls Chart 2 6" xfId="8031"/>
    <cellStyle name="___dimon_Copy of G&amp;A_reports_v4" xfId="8032"/>
    <cellStyle name="___dimon_Copy of NEW Levered GRIIIII_03312009_MCF v2" xfId="8033"/>
    <cellStyle name="___dimon_Copy of NEW Levered GRIIIII_03312009_MCF v2 2" xfId="8034"/>
    <cellStyle name="___dimon_Copy of NEW Levered GRIIIII_03312009_MCF v2_BeechR Pivot Table 12.2.09" xfId="8035"/>
    <cellStyle name="___dimon_Copy of NEW Levered GRIIIII_03312009_MCF v2_BeechR Pivot Table 12.2.09 2" xfId="8036"/>
    <cellStyle name="___dimon_Copy of Vento III v27i P50 1st" xfId="8037"/>
    <cellStyle name="___dimon_Distribution Break Out" xfId="8038"/>
    <cellStyle name="___dimon_Distribution Break Out 2" xfId="8039"/>
    <cellStyle name="___dimon_Distribution Break Out_BeechR Pivot Table 12.2.09" xfId="8040"/>
    <cellStyle name="___dimon_Distribution Break Out_BeechR Pivot Table 12.2.09 2" xfId="8041"/>
    <cellStyle name="___dimon_Distribution Break Out_IWNA 3-Pack ECCA Sheldon Funding 01302009" xfId="8042"/>
    <cellStyle name="___dimon_Distribution Break Out_IWNA 3-Pack ECCA Sheldon Funding 01302009 2" xfId="8043"/>
    <cellStyle name="___dimon_EWC 43.5MW8oMtresc 3_25_021" xfId="8044"/>
    <cellStyle name="___dimon_EWC 43.5MW8oMtresc 3_25_021 2" xfId="8045"/>
    <cellStyle name="___dimon_EWC 43.5MW8oMtresc 3_25_021 2 2" xfId="8046"/>
    <cellStyle name="___dimon_EWC 43.5MW8oMtresc 3_25_021 2_Accounting" xfId="8047"/>
    <cellStyle name="___dimon_EWC 43.5MW8oMtresc 3_25_021 2_Accounting 2" xfId="8048"/>
    <cellStyle name="___dimon_EWC 43.5MW8oMtresc 3_25_021 2_Book3" xfId="8049"/>
    <cellStyle name="___dimon_EWC 43.5MW8oMtresc 3_25_021 2_Book3 2" xfId="8050"/>
    <cellStyle name="___dimon_EWC 43.5MW8oMtresc 3_25_021 2_Naturener Montana Portfolio_temp_Part2" xfId="8051"/>
    <cellStyle name="___dimon_EWC 43.5MW8oMtresc 3_25_021 2_Naturener Montana Portfolio_temp_Part2 2" xfId="8052"/>
    <cellStyle name="___dimon_EWC 43.5MW8oMtresc 3_25_021 3" xfId="8053"/>
    <cellStyle name="___dimon_EWC 43.5MW8oMtresc 3_25_021 3 2" xfId="8054"/>
    <cellStyle name="___dimon_EWC 43.5MW8oMtresc 3_25_021 4" xfId="8055"/>
    <cellStyle name="___dimon_EWC 43.5MW8oMtresc 3_25_021 4 2" xfId="8056"/>
    <cellStyle name="___dimon_EWC 43.5MW8oMtresc 3_25_021 5" xfId="8057"/>
    <cellStyle name="___dimon_EWC 43.5MW8oMtresc 3_25_021 5 2" xfId="8058"/>
    <cellStyle name="___dimon_EWC 43.5MW8oMtresc 3_25_021 6" xfId="8059"/>
    <cellStyle name="___dimon_EWC 43.5MW8oMtresc 3_25_021 6 2" xfId="8060"/>
    <cellStyle name="___dimon_EWC 43.5MW8oMtresc 3_25_021 7" xfId="8061"/>
    <cellStyle name="___dimon_EWC 43.5MW8oMtresc 3_25_021 7 2" xfId="8062"/>
    <cellStyle name="___dimon_EWC 43.5MW8oMtresc 3_25_021 8" xfId="8063"/>
    <cellStyle name="___dimon_EWC 43.5MW8oMtresc 3_25_021_#1 Levered Beech Ridge_021109_Grant,Bonus,No PTCs,MACRs,Term Debt NOL" xfId="8064"/>
    <cellStyle name="___dimon_EWC 43.5MW8oMtresc 3_25_021_#1 Levered Beech Ridge_021109_Grant,Bonus,No PTCs,MACRs,Term Debt NOL 2" xfId="8065"/>
    <cellStyle name="___dimon_EWC 43.5MW8oMtresc 3_25_021_#1 LeveredGrand_Ridge_II-III_021009_Grant,Bonus,No PTCs,MACRs,Term Debt, NOL" xfId="8066"/>
    <cellStyle name="___dimon_EWC 43.5MW8oMtresc 3_25_021_#1 LeveredGrand_Ridge_II-III_021009_Grant,Bonus,No PTCs,MACRs,Term Debt, NOL 2" xfId="8067"/>
    <cellStyle name="___dimon_EWC 43.5MW8oMtresc 3_25_021_#1 LeveredGrand_Ridge_II-III_021009_Grant,Bonus,No PTCs,MACRs,Term Debt, NOL_BeechR Pivot Table 12.2.09" xfId="8068"/>
    <cellStyle name="___dimon_EWC 43.5MW8oMtresc 3_25_021_#1 LeveredGrand_Ridge_II-III_021009_Grant,Bonus,No PTCs,MACRs,Term Debt, NOL_BeechR Pivot Table 12.2.09 2" xfId="8069"/>
    <cellStyle name="___dimon_EWC 43.5MW8oMtresc 3_25_021_071212 Unlevered McCormick Model - 2003 version" xfId="8070"/>
    <cellStyle name="___dimon_EWC 43.5MW8oMtresc 3_25_021_071212 Unlevered McCormick Model - 2003 version 2" xfId="8071"/>
    <cellStyle name="___dimon_EWC 43.5MW8oMtresc 3_25_021_071212 Unlevered McCormick Model - 2003 version_Accounting" xfId="8072"/>
    <cellStyle name="___dimon_EWC 43.5MW8oMtresc 3_25_021_071212 Unlevered McCormick Model - 2003 version_Accounting 2" xfId="8073"/>
    <cellStyle name="___dimon_EWC 43.5MW8oMtresc 3_25_021_071212 Unlevered McCormick Model - 2003 version_Book3" xfId="8074"/>
    <cellStyle name="___dimon_EWC 43.5MW8oMtresc 3_25_021_071212 Unlevered McCormick Model - 2003 version_Book3 2" xfId="8075"/>
    <cellStyle name="___dimon_EWC 43.5MW8oMtresc 3_25_021_071212 Unlevered McCormick Model - 2003 version_Naturener Montana Portfolio_temp_Part2" xfId="8076"/>
    <cellStyle name="___dimon_EWC 43.5MW8oMtresc 3_25_021_071212 Unlevered McCormick Model - 2003 version_Naturener Montana Portfolio_temp_Part2 2" xfId="8077"/>
    <cellStyle name="___dimon_EWC 43.5MW8oMtresc 3_25_021_1.Inputs" xfId="8078"/>
    <cellStyle name="___dimon_EWC 43.5MW8oMtresc 3_25_021_2008 IWNA 7.75% 53% ERISA P50 (Invnergy)_FROM JPM" xfId="8079"/>
    <cellStyle name="___dimon_EWC 43.5MW8oMtresc 3_25_021_2008 IWNA 7.75% 53% ERISA P50 (Invnergy)_FROM JPM 2" xfId="8080"/>
    <cellStyle name="___dimon_EWC 43.5MW8oMtresc 3_25_021_2008 IWNA 7.75% 53% ERISA P50 (Invnergy)_FROM JPM_IWNA 3-Pack ECCA Sheldon Funding 01302009" xfId="8081"/>
    <cellStyle name="___dimon_EWC 43.5MW8oMtresc 3_25_021_2008 IWNA 7.75% 53% ERISA P50 (Invnergy)_FROM JPM_IWNA 3-Pack ECCA Sheldon Funding 01302009 2" xfId="8082"/>
    <cellStyle name="___dimon_EWC 43.5MW8oMtresc 3_25_021_2008 IWNA Portfolio 06182008 v2 (WC Hedge)_JPM BL sizing" xfId="8083"/>
    <cellStyle name="___dimon_EWC 43.5MW8oMtresc 3_25_021_2008 IWNA Portfolio 06182008 v2 (WC Hedge)_JPM BL sizing 2" xfId="8084"/>
    <cellStyle name="___dimon_EWC 43.5MW8oMtresc 3_25_021_2008 IWNA Portfolio 06182008 v2 (WC Hedge)_JPM BL sizing_BeechR Pivot Table 12.2.09" xfId="8085"/>
    <cellStyle name="___dimon_EWC 43.5MW8oMtresc 3_25_021_2008 IWNA Portfolio 06182008 v2 (WC Hedge)_JPM BL sizing_BeechR Pivot Table 12.2.09 2" xfId="8086"/>
    <cellStyle name="___dimon_EWC 43.5MW8oMtresc 3_25_021_2008 IWNA Portfolio 06182008 v2 (WC Hedge)_JPM BL sizing_IWNA 3-Pack ECCA Sheldon Funding 01302009" xfId="8087"/>
    <cellStyle name="___dimon_EWC 43.5MW8oMtresc 3_25_021_2008 IWNA Portfolio 06182008 v2 (WC Hedge)_JPM BL sizing_IWNA 3-Pack ECCA Sheldon Funding 01302009 2" xfId="8088"/>
    <cellStyle name="___dimon_EWC 43.5MW8oMtresc 3_25_021_2008 IWNA Portfolio 06232008 (JPM)_BL Sizing" xfId="8089"/>
    <cellStyle name="___dimon_EWC 43.5MW8oMtresc 3_25_021_2008 IWNA Portfolio 06232008 (JPM)_BL Sizing 2" xfId="8090"/>
    <cellStyle name="___dimon_EWC 43.5MW8oMtresc 3_25_021_2008 IWNA Portfolio 06232008 (JPM)_BL Sizing_BeechR Pivot Table 12.2.09" xfId="8091"/>
    <cellStyle name="___dimon_EWC 43.5MW8oMtresc 3_25_021_2008 IWNA Portfolio 06232008 (JPM)_BL Sizing_BeechR Pivot Table 12.2.09 2" xfId="8092"/>
    <cellStyle name="___dimon_EWC 43.5MW8oMtresc 3_25_021_2008 IWNA Portfolio 06232008 (JPM)_BL Sizing_IWNA 3-Pack ECCA Sheldon Funding 01302009" xfId="8093"/>
    <cellStyle name="___dimon_EWC 43.5MW8oMtresc 3_25_021_2008 IWNA Portfolio 06232008 (JPM)_BL Sizing_IWNA 3-Pack ECCA Sheldon Funding 01302009 2" xfId="8094"/>
    <cellStyle name="___dimon_EWC 43.5MW8oMtresc 3_25_021_2008 IWNA Portfolio 08022008 (JPM TE) updated for WC vol" xfId="8095"/>
    <cellStyle name="___dimon_EWC 43.5MW8oMtresc 3_25_021_2008 IWNA Portfolio 08022008 (JPM TE) updated for WC vol 2" xfId="8096"/>
    <cellStyle name="___dimon_EWC 43.5MW8oMtresc 3_25_021_2008 IWNA Portfolio 08022008 (JPM TE) updated for WC vol_BeechR Pivot Table 12.2.09" xfId="8097"/>
    <cellStyle name="___dimon_EWC 43.5MW8oMtresc 3_25_021_2008 IWNA Portfolio 08022008 (JPM TE) updated for WC vol_BeechR Pivot Table 12.2.09 2" xfId="8098"/>
    <cellStyle name="___dimon_EWC 43.5MW8oMtresc 3_25_021_2008 IWNA Portfolio 08022008 (JPM TE) updated for WC vol_IWNA 3-Pack ECCA Sheldon Funding 01302009" xfId="8099"/>
    <cellStyle name="___dimon_EWC 43.5MW8oMtresc 3_25_021_2008 IWNA Portfolio 08022008 (JPM TE) updated for WC vol_IWNA 3-Pack ECCA Sheldon Funding 01302009 2" xfId="8100"/>
    <cellStyle name="___dimon_EWC 43.5MW8oMtresc 3_25_021_2008 IWNA Portfolio 09262008 (JPM TE &amp; CE)__TE Assumps" xfId="8101"/>
    <cellStyle name="___dimon_EWC 43.5MW8oMtresc 3_25_021_2008 IWNA Portfolio 09262008 (JPM TE &amp; CE)__TE Assumps 2" xfId="8102"/>
    <cellStyle name="___dimon_EWC 43.5MW8oMtresc 3_25_021_2008 IWNA Portfolio 09262008 (JPM TE &amp; CE)__TE Assumps_IWNA 3-Pack ECCA Sheldon Funding 01302009" xfId="8103"/>
    <cellStyle name="___dimon_EWC 43.5MW8oMtresc 3_25_021_2008 IWNA Portfolio 09262008 (JPM TE &amp; CE)__TE Assumps_IWNA 3-Pack ECCA Sheldon Funding 01302009 2" xfId="8104"/>
    <cellStyle name="___dimon_EWC 43.5MW8oMtresc 3_25_021_2008 IWNA v12 7.75% 53% TaxEx P50 (Invenergy)_10242008" xfId="8105"/>
    <cellStyle name="___dimon_EWC 43.5MW8oMtresc 3_25_021_2008 IWNA v12 7.75% 53% TaxEx P50 (Invenergy)_10242008 2" xfId="8106"/>
    <cellStyle name="___dimon_EWC 43.5MW8oMtresc 3_25_021_2008 IWNA v12 7.75% 53% TaxEx P50 (Invenergy)_10242008_IWNA 3-Pack ECCA Sheldon Funding 01302009" xfId="8107"/>
    <cellStyle name="___dimon_EWC 43.5MW8oMtresc 3_25_021_2008 IWNA v12 7.75% 53% TaxEx P50 (Invenergy)_10242008_IWNA 3-Pack ECCA Sheldon Funding 01302009 2" xfId="8108"/>
    <cellStyle name="___dimon_EWC 43.5MW8oMtresc 3_25_021_2008 IWNA v12 7.75% 53% TaxEx P50 (Invenergy)_NO HAIRCUTS" xfId="8109"/>
    <cellStyle name="___dimon_EWC 43.5MW8oMtresc 3_25_021_2008 IWNA v12 7.75% 53% TaxEx P50 (Invenergy)_NO HAIRCUTS 2" xfId="8110"/>
    <cellStyle name="___dimon_EWC 43.5MW8oMtresc 3_25_021_2008 IWNA v12 7.75% 53% TaxEx P50 (Invenergy)_NO HAIRCUTS_IWNA 3-Pack ECCA Sheldon Funding 01302009" xfId="8111"/>
    <cellStyle name="___dimon_EWC 43.5MW8oMtresc 3_25_021_2008 IWNA v12 7.75% 53% TaxEx P50 (Invenergy)_NO HAIRCUTS_IWNA 3-Pack ECCA Sheldon Funding 01302009 2" xfId="8112"/>
    <cellStyle name="___dimon_EWC 43.5MW8oMtresc 3_25_021_Accounting" xfId="8113"/>
    <cellStyle name="___dimon_EWC 43.5MW8oMtresc 3_25_021_Accounting 2" xfId="8114"/>
    <cellStyle name="___dimon_EWC 43.5MW8oMtresc 3_25_021_Alta Mesa v3 10yr 6.75% $10m no Bonus P50" xfId="8115"/>
    <cellStyle name="___dimon_EWC 43.5MW8oMtresc 3_25_021_Alta Mesa v3 10yr 6.75% $10m no Bonus P50 2" xfId="8116"/>
    <cellStyle name="___dimon_EWC 43.5MW8oMtresc 3_25_021_Alta Mesa v3 10yr 6.75% $10m no Bonus P50_BeechR Pivot Table 12.2.09" xfId="8117"/>
    <cellStyle name="___dimon_EWC 43.5MW8oMtresc 3_25_021_Alta Mesa v3 10yr 6.75% $10m no Bonus P50_BeechR Pivot Table 12.2.09 2" xfId="8118"/>
    <cellStyle name="___dimon_EWC 43.5MW8oMtresc 3_25_021_Alta Mesa v3 10yr 6.75% $10m no Bonus P50_IWNA 3-Pack ECCA Sheldon Funding 01302009" xfId="8119"/>
    <cellStyle name="___dimon_EWC 43.5MW8oMtresc 3_25_021_Alta Mesa v3 10yr 6.75% $10m no Bonus P50_IWNA 3-Pack ECCA Sheldon Funding 01302009 2" xfId="8120"/>
    <cellStyle name="___dimon_EWC 43.5MW8oMtresc 3_25_021_Alta Mesa v3 10yr 7.25% $10m Bonus P50" xfId="8121"/>
    <cellStyle name="___dimon_EWC 43.5MW8oMtresc 3_25_021_Alta Mesa v3 10yr 7.25% $10m Bonus P50 2" xfId="8122"/>
    <cellStyle name="___dimon_EWC 43.5MW8oMtresc 3_25_021_Alta Mesa v3 10yr 7.25% $10m Bonus P50_BeechR Pivot Table 12.2.09" xfId="8123"/>
    <cellStyle name="___dimon_EWC 43.5MW8oMtresc 3_25_021_Alta Mesa v3 10yr 7.25% $10m Bonus P50_BeechR Pivot Table 12.2.09 2" xfId="8124"/>
    <cellStyle name="___dimon_EWC 43.5MW8oMtresc 3_25_021_Alta Mesa v3 10yr 7.25% $10m Bonus P50_IWNA 3-Pack ECCA Sheldon Funding 01302009" xfId="8125"/>
    <cellStyle name="___dimon_EWC 43.5MW8oMtresc 3_25_021_Alta Mesa v3 10yr 7.25% $10m Bonus P50_IWNA 3-Pack ECCA Sheldon Funding 01302009 2" xfId="8126"/>
    <cellStyle name="___dimon_EWC 43.5MW8oMtresc 3_25_021_BeechR Pivot Table 12.2.09" xfId="8127"/>
    <cellStyle name="___dimon_EWC 43.5MW8oMtresc 3_25_021_BeechR Pivot Table 12.2.09 2" xfId="8128"/>
    <cellStyle name="___dimon_EWC 43.5MW8oMtresc 3_25_021_Big Otter 101209 Grant and TE 100.5MW_20mileT" xfId="8129"/>
    <cellStyle name="___dimon_EWC 43.5MW8oMtresc 3_25_021_Big Otter 101209 Grant and TE 100.5MW_20mileT 2" xfId="8130"/>
    <cellStyle name="___dimon_EWC 43.5MW8oMtresc 3_25_021_Bish Hill_$77.5_lowncf_ Bundled Price_Lenders_092909" xfId="8131"/>
    <cellStyle name="___dimon_EWC 43.5MW8oMtresc 3_25_021_Bish Hill_$77.5_lowncf_ Bundled Price_Lenders_092909 2" xfId="8132"/>
    <cellStyle name="___dimon_EWC 43.5MW8oMtresc 3_25_021_BishHilll_1.25M per WTG with $72 bundled price_200MWs_BF" xfId="8133"/>
    <cellStyle name="___dimon_EWC 43.5MW8oMtresc 3_25_021_BishHilll_1.25M per WTG with $72 bundled price_200MWs_BF 2" xfId="8134"/>
    <cellStyle name="___dimon_EWC 43.5MW8oMtresc 3_25_021_Bishop Hill_Grant_082409_200MW" xfId="8135"/>
    <cellStyle name="___dimon_EWC 43.5MW8oMtresc 3_25_021_Bishop Hill_Grant_082409_200MW 2" xfId="8136"/>
    <cellStyle name="___dimon_EWC 43.5MW8oMtresc 3_25_021_Book3" xfId="8137"/>
    <cellStyle name="___dimon_EWC 43.5MW8oMtresc 3_25_021_Book3 2" xfId="8138"/>
    <cellStyle name="___dimon_EWC 43.5MW8oMtresc 3_25_021_Buzzard Creek_250MW_PTC_010610" xfId="8139"/>
    <cellStyle name="___dimon_EWC 43.5MW8oMtresc 3_25_021_Buzzard Creek_250MW_PTC_010610 2" xfId="8140"/>
    <cellStyle name="___dimon_EWC 43.5MW8oMtresc 3_25_021_California Ridge 120109 and 200MW" xfId="8141"/>
    <cellStyle name="___dimon_EWC 43.5MW8oMtresc 3_25_021_California Ridge 120109 and 200MW 2" xfId="8142"/>
    <cellStyle name="___dimon_EWC 43.5MW8oMtresc 3_25_021_California Ridge_042909_Grant and TE_99M_as bid" xfId="8143"/>
    <cellStyle name="___dimon_EWC 43.5MW8oMtresc 3_25_021_California Ridge_042909_Grant and TE_99M_as bid 2" xfId="8144"/>
    <cellStyle name="___dimon_EWC 43.5MW8oMtresc 3_25_021_California Ridge_042909_Grant and TE_99Mw" xfId="8145"/>
    <cellStyle name="___dimon_EWC 43.5MW8oMtresc 3_25_021_California Ridge_042909_Grant and TE_99Mw 2" xfId="8146"/>
    <cellStyle name="___dimon_EWC 43.5MW8oMtresc 3_25_021_CHECK - White Creek Final Closing Model_2007 11 16 vequity method FINAL" xfId="8147"/>
    <cellStyle name="___dimon_EWC 43.5MW8oMtresc 3_25_021_CHECK - White Creek Final Closing Model_2007 11 16 vequity method FINAL 2" xfId="8148"/>
    <cellStyle name="___dimon_EWC 43.5MW8oMtresc 3_25_021_Copy of G&amp;A_reports_v4" xfId="8149"/>
    <cellStyle name="___dimon_EWC 43.5MW8oMtresc 3_25_021_Copy of NEW Levered GRIIIII_03312009_MCF v2" xfId="8150"/>
    <cellStyle name="___dimon_EWC 43.5MW8oMtresc 3_25_021_Copy of NEW Levered GRIIIII_03312009_MCF v2 2" xfId="8151"/>
    <cellStyle name="___dimon_EWC 43.5MW8oMtresc 3_25_021_Copy of NEW Levered GRIIIII_03312009_MCF v2_BeechR Pivot Table 12.2.09" xfId="8152"/>
    <cellStyle name="___dimon_EWC 43.5MW8oMtresc 3_25_021_Copy of NEW Levered GRIIIII_03312009_MCF v2_BeechR Pivot Table 12.2.09 2" xfId="8153"/>
    <cellStyle name="___dimon_EWC 43.5MW8oMtresc 3_25_021_Copy of Vento III v27i P50 1st" xfId="8154"/>
    <cellStyle name="___dimon_EWC 43.5MW8oMtresc 3_25_021_Distribution Break Out" xfId="8155"/>
    <cellStyle name="___dimon_EWC 43.5MW8oMtresc 3_25_021_Distribution Break Out 2" xfId="8156"/>
    <cellStyle name="___dimon_EWC 43.5MW8oMtresc 3_25_021_Distribution Break Out_BeechR Pivot Table 12.2.09" xfId="8157"/>
    <cellStyle name="___dimon_EWC 43.5MW8oMtresc 3_25_021_Distribution Break Out_BeechR Pivot Table 12.2.09 2" xfId="8158"/>
    <cellStyle name="___dimon_EWC 43.5MW8oMtresc 3_25_021_Distribution Break Out_IWNA 3-Pack ECCA Sheldon Funding 01302009" xfId="8159"/>
    <cellStyle name="___dimon_EWC 43.5MW8oMtresc 3_25_021_Distribution Break Out_IWNA 3-Pack ECCA Sheldon Funding 01302009 2" xfId="8160"/>
    <cellStyle name="___dimon_EWC 43.5MW8oMtresc 3_25_021_Final Internal Accounting UPC toggle Stetson v2 equity method FINAL v55" xfId="8161"/>
    <cellStyle name="___dimon_EWC 43.5MW8oMtresc 3_25_021_Final Internal Accounting UPC toggle Stetson v2 equity method FINAL v55 2" xfId="8162"/>
    <cellStyle name="___dimon_EWC 43.5MW8oMtresc 3_25_021_Final Internal Accounting UPC toggle Stetson v2 equity method FINAL v57" xfId="8163"/>
    <cellStyle name="___dimon_EWC 43.5MW8oMtresc 3_25_021_Final Internal Accounting UPC toggle Stetson v2 equity method FINAL v57 2" xfId="8164"/>
    <cellStyle name="___dimon_EWC 43.5MW8oMtresc 3_25_021_FVO" xfId="8165"/>
    <cellStyle name="___dimon_EWC 43.5MW8oMtresc 3_25_021_FVO 2" xfId="8166"/>
    <cellStyle name="___dimon_EWC 43.5MW8oMtresc 3_25_021_FVO_IWNA 3-Pack ECCA Sheldon Funding 01302009" xfId="8167"/>
    <cellStyle name="___dimon_EWC 43.5MW8oMtresc 3_25_021_FVO_IWNA 3-Pack ECCA Sheldon Funding 01302009 2" xfId="8168"/>
    <cellStyle name="___dimon_EWC 43.5MW8oMtresc 3_25_021_GRE 03252009_tpm_tables" xfId="8169"/>
    <cellStyle name="___dimon_EWC 43.5MW8oMtresc 3_25_021_GRE 03252009_tpm_tables 2" xfId="8170"/>
    <cellStyle name="___dimon_EWC 43.5MW8oMtresc 3_25_021_GRE 03252009_tpm_tables_BeechR Pivot Table 12.2.09" xfId="8171"/>
    <cellStyle name="___dimon_EWC 43.5MW8oMtresc 3_25_021_GRE 03252009_tpm_tables_BeechR Pivot Table 12.2.09 2" xfId="8172"/>
    <cellStyle name="___dimon_EWC 43.5MW8oMtresc 3_25_021_Hardin Grant 08312009_300MW" xfId="8173"/>
    <cellStyle name="___dimon_EWC 43.5MW8oMtresc 3_25_021_Hardin Grant 08312009_300MW 2" xfId="8174"/>
    <cellStyle name="___dimon_EWC 43.5MW8oMtresc 3_25_021_HoldCo Cap Accounts" xfId="8175"/>
    <cellStyle name="___dimon_EWC 43.5MW8oMtresc 3_25_021_HoldCo Cap Accounts 2" xfId="8176"/>
    <cellStyle name="___dimon_EWC 43.5MW8oMtresc 3_25_021_HoldCo Cap Accounts_BeechR Pivot Table 12.2.09" xfId="8177"/>
    <cellStyle name="___dimon_EWC 43.5MW8oMtresc 3_25_021_HoldCo Cap Accounts_BeechR Pivot Table 12.2.09 2" xfId="8178"/>
    <cellStyle name="___dimon_EWC 43.5MW8oMtresc 3_25_021_HoldCo Cap Accounts_IWNA 3-Pack ECCA Sheldon Funding 01302009" xfId="8179"/>
    <cellStyle name="___dimon_EWC 43.5MW8oMtresc 3_25_021_HoldCo Cap Accounts_IWNA 3-Pack ECCA Sheldon Funding 01302009 2" xfId="8180"/>
    <cellStyle name="___dimon_EWC 43.5MW8oMtresc 3_25_021_Inputs-General" xfId="8181"/>
    <cellStyle name="___dimon_EWC 43.5MW8oMtresc 3_25_021_Inputs-General 2" xfId="8182"/>
    <cellStyle name="___dimon_EWC 43.5MW8oMtresc 3_25_021_Inven Model V 15" xfId="8183"/>
    <cellStyle name="___dimon_EWC 43.5MW8oMtresc 3_25_021_Inven Model V 15 2" xfId="8184"/>
    <cellStyle name="___dimon_EWC 43.5MW8oMtresc 3_25_021_Inven Model V 15_IWNA 3-Pack ECCA Sheldon Funding 01302009" xfId="8185"/>
    <cellStyle name="___dimon_EWC 43.5MW8oMtresc 3_25_021_Inven Model V 15_IWNA 3-Pack ECCA Sheldon Funding 01302009 2" xfId="8186"/>
    <cellStyle name="___dimon_EWC 43.5MW8oMtresc 3_25_021_Invenergy Model -- 9-5-08 base" xfId="8187"/>
    <cellStyle name="___dimon_EWC 43.5MW8oMtresc 3_25_021_Invenergy Model -- 9-5-08 base 2" xfId="8188"/>
    <cellStyle name="___dimon_EWC 43.5MW8oMtresc 3_25_021_Invenergy Model -- 9-5-08 base_IWNA 3-Pack ECCA Sheldon Funding 01302009" xfId="8189"/>
    <cellStyle name="___dimon_EWC 43.5MW8oMtresc 3_25_021_Invenergy Model -- 9-5-08 base_IWNA 3-Pack ECCA Sheldon Funding 01302009 2" xfId="8190"/>
    <cellStyle name="___dimon_EWC 43.5MW8oMtresc 3_25_021_Invenergy Model -- IIF 6-24-08rs" xfId="8191"/>
    <cellStyle name="___dimon_EWC 43.5MW8oMtresc 3_25_021_Invenergy Model -- IIF 6-24-08rs 2" xfId="8192"/>
    <cellStyle name="___dimon_EWC 43.5MW8oMtresc 3_25_021_Invenergy Model -- IIF 6-24-08rs_BeechR Pivot Table 12.2.09" xfId="8193"/>
    <cellStyle name="___dimon_EWC 43.5MW8oMtresc 3_25_021_Invenergy Model -- IIF 6-24-08rs_BeechR Pivot Table 12.2.09 2" xfId="8194"/>
    <cellStyle name="___dimon_EWC 43.5MW8oMtresc 3_25_021_Invenergy Model -- IIF 6-24-08rs_IWNA 3-Pack ECCA Sheldon Funding 01302009" xfId="8195"/>
    <cellStyle name="___dimon_EWC 43.5MW8oMtresc 3_25_021_Invenergy Model -- IIF 6-24-08rs_IWNA 3-Pack ECCA Sheldon Funding 01302009 2" xfId="8196"/>
    <cellStyle name="___dimon_EWC 43.5MW8oMtresc 3_25_021_Invenergy Model -- IIF 7-16-08" xfId="8197"/>
    <cellStyle name="___dimon_EWC 43.5MW8oMtresc 3_25_021_Invenergy Model -- IIF 7-16-08 2" xfId="8198"/>
    <cellStyle name="___dimon_EWC 43.5MW8oMtresc 3_25_021_Invenergy Model -- IIF 7-16-08_BeechR Pivot Table 12.2.09" xfId="8199"/>
    <cellStyle name="___dimon_EWC 43.5MW8oMtresc 3_25_021_Invenergy Model -- IIF 7-16-08_BeechR Pivot Table 12.2.09 2" xfId="8200"/>
    <cellStyle name="___dimon_EWC 43.5MW8oMtresc 3_25_021_Invenergy Model -- IIF 7-16-08_IWNA 3-Pack ECCA Sheldon Funding 01302009" xfId="8201"/>
    <cellStyle name="___dimon_EWC 43.5MW8oMtresc 3_25_021_Invenergy Model -- IIF 7-16-08_IWNA 3-Pack ECCA Sheldon Funding 01302009 2" xfId="8202"/>
    <cellStyle name="___dimon_EWC 43.5MW8oMtresc 3_25_021_Invenergy Model -- IIF 7-28-08" xfId="8203"/>
    <cellStyle name="___dimon_EWC 43.5MW8oMtresc 3_25_021_Invenergy Model -- IIF 7-28-08 2" xfId="8204"/>
    <cellStyle name="___dimon_EWC 43.5MW8oMtresc 3_25_021_Invenergy Model -- IIF 7-28-08_BeechR Pivot Table 12.2.09" xfId="8205"/>
    <cellStyle name="___dimon_EWC 43.5MW8oMtresc 3_25_021_Invenergy Model -- IIF 7-28-08_BeechR Pivot Table 12.2.09 2" xfId="8206"/>
    <cellStyle name="___dimon_EWC 43.5MW8oMtresc 3_25_021_Invenergy Model -- IIF 7-28-08_IWNA 3-Pack ECCA Sheldon Funding 01302009" xfId="8207"/>
    <cellStyle name="___dimon_EWC 43.5MW8oMtresc 3_25_021_Invenergy Model -- IIF 7-28-08_IWNA 3-Pack ECCA Sheldon Funding 01302009 2" xfId="8208"/>
    <cellStyle name="___dimon_EWC 43.5MW8oMtresc 3_25_021_Invenergy Model -- IIF 7-30-08" xfId="8209"/>
    <cellStyle name="___dimon_EWC 43.5MW8oMtresc 3_25_021_Invenergy Model -- IIF 7-30-08 2" xfId="8210"/>
    <cellStyle name="___dimon_EWC 43.5MW8oMtresc 3_25_021_Invenergy Model -- IIF 7-30-08_BeechR Pivot Table 12.2.09" xfId="8211"/>
    <cellStyle name="___dimon_EWC 43.5MW8oMtresc 3_25_021_Invenergy Model -- IIF 7-30-08_BeechR Pivot Table 12.2.09 2" xfId="8212"/>
    <cellStyle name="___dimon_EWC 43.5MW8oMtresc 3_25_021_Invenergy Model -- IIF 7-30-08_IWNA 3-Pack ECCA Sheldon Funding 01302009" xfId="8213"/>
    <cellStyle name="___dimon_EWC 43.5MW8oMtresc 3_25_021_Invenergy Model -- IIF 7-30-08_IWNA 3-Pack ECCA Sheldon Funding 01302009 2" xfId="8214"/>
    <cellStyle name="___dimon_EWC 43.5MW8oMtresc 3_25_021_Invenergy Model -- IIF 8-26-08" xfId="8215"/>
    <cellStyle name="___dimon_EWC 43.5MW8oMtresc 3_25_021_Invenergy Model -- IIF 8-26-08 2" xfId="8216"/>
    <cellStyle name="___dimon_EWC 43.5MW8oMtresc 3_25_021_Invenergy Model -- IIF 8-26-08_IWNA 3-Pack ECCA Sheldon Funding 01302009" xfId="8217"/>
    <cellStyle name="___dimon_EWC 43.5MW8oMtresc 3_25_021_Invenergy Model -- IIF 8-26-08_IWNA 3-Pack ECCA Sheldon Funding 01302009 2" xfId="8218"/>
    <cellStyle name="___dimon_EWC 43.5MW8oMtresc 3_25_021_Invenergy Model -- IIF 8-8-08" xfId="8219"/>
    <cellStyle name="___dimon_EWC 43.5MW8oMtresc 3_25_021_Invenergy Model -- IIF 8-8-08 2" xfId="8220"/>
    <cellStyle name="___dimon_EWC 43.5MW8oMtresc 3_25_021_Invenergy Model -- IIF 8-8-08_BeechR Pivot Table 12.2.09" xfId="8221"/>
    <cellStyle name="___dimon_EWC 43.5MW8oMtresc 3_25_021_Invenergy Model -- IIF 8-8-08_BeechR Pivot Table 12.2.09 2" xfId="8222"/>
    <cellStyle name="___dimon_EWC 43.5MW8oMtresc 3_25_021_Invenergy Model -- IIF 8-8-08_IWNA 3-Pack ECCA Sheldon Funding 01302009" xfId="8223"/>
    <cellStyle name="___dimon_EWC 43.5MW8oMtresc 3_25_021_Invenergy Model -- IIF 8-8-08_IWNA 3-Pack ECCA Sheldon Funding 01302009 2" xfId="8224"/>
    <cellStyle name="___dimon_EWC 43.5MW8oMtresc 3_25_021_Invenergy Turkey Track Property Tax Estimate Working 05282008" xfId="8225"/>
    <cellStyle name="___dimon_EWC 43.5MW8oMtresc 3_25_021_Invenergy Turkey Track Property Tax Estimate Working 05282008 2" xfId="8226"/>
    <cellStyle name="___dimon_EWC 43.5MW8oMtresc 3_25_021_Invenergy Turkey Track Property Tax Estimate Working 05282008_BeechR Pivot Table 12.2.09" xfId="8227"/>
    <cellStyle name="___dimon_EWC 43.5MW8oMtresc 3_25_021_Invenergy Turkey Track Property Tax Estimate Working 05282008_BeechR Pivot Table 12.2.09 2" xfId="8228"/>
    <cellStyle name="___dimon_EWC 43.5MW8oMtresc 3_25_021_Invenergy Turkey Track Property Tax Estimate Working 05282008_IWNA 3-Pack ECCA Sheldon Funding 01302009" xfId="8229"/>
    <cellStyle name="___dimon_EWC 43.5MW8oMtresc 3_25_021_Invenergy Turkey Track Property Tax Estimate Working 05282008_IWNA 3-Pack ECCA Sheldon Funding 01302009 2" xfId="8230"/>
    <cellStyle name="___dimon_EWC 43.5MW8oMtresc 3_25_021_Invrg v0 10.5yr 7.25% 5.25yr cash cut 10% DRO P50" xfId="8231"/>
    <cellStyle name="___dimon_EWC 43.5MW8oMtresc 3_25_021_Invrg v0 10.5yr 7.25% 5.25yr cash cut 10% DRO P50 2" xfId="8232"/>
    <cellStyle name="___dimon_EWC 43.5MW8oMtresc 3_25_021_Invrg v0 10.5yr 7.25% 5.25yr cash cut 10% DRO P50_IWNA 3-Pack ECCA Sheldon Funding 01302009" xfId="8233"/>
    <cellStyle name="___dimon_EWC 43.5MW8oMtresc 3_25_021_Invrg v0 10.5yr 7.25% 5.25yr cash cut 10% DRO P50_IWNA 3-Pack ECCA Sheldon Funding 01302009 2" xfId="8234"/>
    <cellStyle name="___dimon_EWC 43.5MW8oMtresc 3_25_021_Invrg v0 10.5yr 7.25% 5.25yr cash cut P50" xfId="8235"/>
    <cellStyle name="___dimon_EWC 43.5MW8oMtresc 3_25_021_Invrg v0 10.5yr 7.25% 5.25yr cash cut P50 2" xfId="8236"/>
    <cellStyle name="___dimon_EWC 43.5MW8oMtresc 3_25_021_Invrg v0 10.5yr 7.25% 5.25yr cash cut P50 OLD" xfId="8237"/>
    <cellStyle name="___dimon_EWC 43.5MW8oMtresc 3_25_021_Invrg v0 10.5yr 7.25% 5.25yr cash cut P50 OLD 2" xfId="8238"/>
    <cellStyle name="___dimon_EWC 43.5MW8oMtresc 3_25_021_Invrg v0 10.5yr 7.25% 5.25yr cash cut P50 OLD_BeechR Pivot Table 12.2.09" xfId="8239"/>
    <cellStyle name="___dimon_EWC 43.5MW8oMtresc 3_25_021_Invrg v0 10.5yr 7.25% 5.25yr cash cut P50 OLD_BeechR Pivot Table 12.2.09 2" xfId="8240"/>
    <cellStyle name="___dimon_EWC 43.5MW8oMtresc 3_25_021_Invrg v0 10.5yr 7.25% 5.25yr cash cut P50 OLD_IWNA 3-Pack ECCA Sheldon Funding 01302009" xfId="8241"/>
    <cellStyle name="___dimon_EWC 43.5MW8oMtresc 3_25_021_Invrg v0 10.5yr 7.25% 5.25yr cash cut P50 OLD_IWNA 3-Pack ECCA Sheldon Funding 01302009 2" xfId="8242"/>
    <cellStyle name="___dimon_EWC 43.5MW8oMtresc 3_25_021_Invrg v0 10.5yr 7.25% 5.25yr cash cut P50_BeechR Pivot Table 12.2.09" xfId="8243"/>
    <cellStyle name="___dimon_EWC 43.5MW8oMtresc 3_25_021_Invrg v0 10.5yr 7.25% 5.25yr cash cut P50_BeechR Pivot Table 12.2.09 2" xfId="8244"/>
    <cellStyle name="___dimon_EWC 43.5MW8oMtresc 3_25_021_Invrg v0 10.5yr 7.25% 5.25yr cash cut P50_IWNA 3-Pack ECCA Sheldon Funding 01302009" xfId="8245"/>
    <cellStyle name="___dimon_EWC 43.5MW8oMtresc 3_25_021_Invrg v0 10.5yr 7.25% 5.25yr cash cut P50_IWNA 3-Pack ECCA Sheldon Funding 01302009 2" xfId="8246"/>
    <cellStyle name="___dimon_EWC 43.5MW8oMtresc 3_25_021_Invrg v2 10.5yr 7.25% 5.25yr cash cut P50 (Invenergy)_REVIEW" xfId="8247"/>
    <cellStyle name="___dimon_EWC 43.5MW8oMtresc 3_25_021_Invrg v2 10.5yr 7.25% 5.25yr cash cut P50 (Invenergy)_REVIEW 2" xfId="8248"/>
    <cellStyle name="___dimon_EWC 43.5MW8oMtresc 3_25_021_Invrg v2 10.5yr 7.25% 5.25yr cash cut P50 (Invenergy)_REVIEW_BeechR Pivot Table 12.2.09" xfId="8249"/>
    <cellStyle name="___dimon_EWC 43.5MW8oMtresc 3_25_021_Invrg v2 10.5yr 7.25% 5.25yr cash cut P50 (Invenergy)_REVIEW_BeechR Pivot Table 12.2.09 2" xfId="8250"/>
    <cellStyle name="___dimon_EWC 43.5MW8oMtresc 3_25_021_Invrg v2 10.5yr 7.25% 5.25yr cash cut P50 (Invenergy)_REVIEW_IWNA 3-Pack ECCA Sheldon Funding 01302009" xfId="8251"/>
    <cellStyle name="___dimon_EWC 43.5MW8oMtresc 3_25_021_Invrg v2 10.5yr 7.25% 5.25yr cash cut P50 (Invenergy)_REVIEW_IWNA 3-Pack ECCA Sheldon Funding 01302009 2" xfId="8252"/>
    <cellStyle name="___dimon_EWC 43.5MW8oMtresc 3_25_021_Invrg v3 10.5yr 7.25% 5.25yr cash cut P50" xfId="8253"/>
    <cellStyle name="___dimon_EWC 43.5MW8oMtresc 3_25_021_Invrg v3 10.5yr 7.25% 5.25yr cash cut P50 2" xfId="8254"/>
    <cellStyle name="___dimon_EWC 43.5MW8oMtresc 3_25_021_Invrg v3 10.5yr 7.25% 5.25yr cash cut P50_BeechR Pivot Table 12.2.09" xfId="8255"/>
    <cellStyle name="___dimon_EWC 43.5MW8oMtresc 3_25_021_Invrg v3 10.5yr 7.25% 5.25yr cash cut P50_BeechR Pivot Table 12.2.09 2" xfId="8256"/>
    <cellStyle name="___dimon_EWC 43.5MW8oMtresc 3_25_021_Invrg v3 10.5yr 7.25% 5.25yr cash cut P50_IWNA 3-Pack ECCA Sheldon Funding 01302009" xfId="8257"/>
    <cellStyle name="___dimon_EWC 43.5MW8oMtresc 3_25_021_Invrg v3 10.5yr 7.25% 5.25yr cash cut P50_IWNA 3-Pack ECCA Sheldon Funding 01302009 2" xfId="8258"/>
    <cellStyle name="___dimon_EWC 43.5MW8oMtresc 3_25_021_Invrg v3 pwr hedges no track accts 10.5yr 7.25% 4yr cash cut $51.73 P50" xfId="8259"/>
    <cellStyle name="___dimon_EWC 43.5MW8oMtresc 3_25_021_Invrg v3 pwr hedges no track accts 10.5yr 7.25% 4yr cash cut $51.73 P50 2" xfId="8260"/>
    <cellStyle name="___dimon_EWC 43.5MW8oMtresc 3_25_021_Invrg v3 pwr hedges no track accts 10.5yr 7.25% 4yr cash cut $51.73 P50_BeechR Pivot Table 12.2.09" xfId="8261"/>
    <cellStyle name="___dimon_EWC 43.5MW8oMtresc 3_25_021_Invrg v3 pwr hedges no track accts 10.5yr 7.25% 4yr cash cut $51.73 P50_BeechR Pivot Table 12.2.09 2" xfId="8262"/>
    <cellStyle name="___dimon_EWC 43.5MW8oMtresc 3_25_021_Invrg v3 pwr hedges no track accts 10.5yr 7.25% 4yr cash cut $51.73 P50_IWNA 3-Pack ECCA Sheldon Funding 01302009" xfId="8263"/>
    <cellStyle name="___dimon_EWC 43.5MW8oMtresc 3_25_021_Invrg v3 pwr hedges no track accts 10.5yr 7.25% 4yr cash cut $51.73 P50_IWNA 3-Pack ECCA Sheldon Funding 01302009 2" xfId="8264"/>
    <cellStyle name="___dimon_EWC 43.5MW8oMtresc 3_25_021_IWNA 3-Pack ECCA Sheldon Funding 01302009" xfId="8265"/>
    <cellStyle name="___dimon_EWC 43.5MW8oMtresc 3_25_021_IWNA 3-Pack ECCA Sheldon Funding 01302009 2" xfId="8266"/>
    <cellStyle name="___dimon_EWC 43.5MW8oMtresc 3_25_021_IWNA 3-Pack ECCA Sheldon Funding 03202009" xfId="8267"/>
    <cellStyle name="___dimon_EWC 43.5MW8oMtresc 3_25_021_IWNA 3-Pack ECCA Sheldon Funding 03202009 2" xfId="8268"/>
    <cellStyle name="___dimon_EWC 43.5MW8oMtresc 3_25_021_IWNA Ptfl v2 10yr 7.25% $320 upfront 99% hedge loss P50" xfId="8269"/>
    <cellStyle name="___dimon_EWC 43.5MW8oMtresc 3_25_021_IWNA Ptfl v2 10yr 7.25% $320 upfront 99% hedge loss P50 2" xfId="8270"/>
    <cellStyle name="___dimon_EWC 43.5MW8oMtresc 3_25_021_IWNA Ptfl v2 10yr 7.25% $320 upfront 99% hedge loss P50_IWNA 3-Pack ECCA Sheldon Funding 01302009" xfId="8271"/>
    <cellStyle name="___dimon_EWC 43.5MW8oMtresc 3_25_021_IWNA Ptfl v2 10yr 7.25% $320 upfront 99% hedge loss P50_IWNA 3-Pack ECCA Sheldon Funding 01302009 2" xfId="8272"/>
    <cellStyle name="___dimon_EWC 43.5MW8oMtresc 3_25_021_IWNA Ptfl v2 11yr 7.50% $320 upfront P50 with FVO" xfId="8273"/>
    <cellStyle name="___dimon_EWC 43.5MW8oMtresc 3_25_021_IWNA Ptfl v2 11yr 7.50% $320 upfront P50 with FVO 2" xfId="8274"/>
    <cellStyle name="___dimon_EWC 43.5MW8oMtresc 3_25_021_IWNA Ptfl v2 11yr 7.50% $320 upfront P50 with FVO_IWNA 3-Pack ECCA Sheldon Funding 01302009" xfId="8275"/>
    <cellStyle name="___dimon_EWC 43.5MW8oMtresc 3_25_021_IWNA Ptfl v2 11yr 7.50% $320 upfront P50 with FVO_IWNA 3-Pack ECCA Sheldon Funding 01302009 2" xfId="8276"/>
    <cellStyle name="___dimon_EWC 43.5MW8oMtresc 3_25_021_IWNA v1 10yr 7.25% $290 upfront no bonus 42% 2009 tax realloc P50" xfId="8277"/>
    <cellStyle name="___dimon_EWC 43.5MW8oMtresc 3_25_021_IWNA v1 10yr 7.25% $290 upfront no bonus 42% 2009 tax realloc P50 2" xfId="8278"/>
    <cellStyle name="___dimon_EWC 43.5MW8oMtresc 3_25_021_IWNA v1 10yr 7.25% $290 upfront no bonus 42% 2009 tax realloc P50_IWNA 3-Pack ECCA Sheldon Funding 01302009" xfId="8279"/>
    <cellStyle name="___dimon_EWC 43.5MW8oMtresc 3_25_021_IWNA v1 10yr 7.25% $290 upfront no bonus 42% 2009 tax realloc P50_IWNA 3-Pack ECCA Sheldon Funding 01302009 2" xfId="8280"/>
    <cellStyle name="___dimon_EWC 43.5MW8oMtresc 3_25_021_Key Results" xfId="8281"/>
    <cellStyle name="___dimon_EWC 43.5MW8oMtresc 3_25_021_Key Results 2" xfId="8282"/>
    <cellStyle name="___dimon_EWC 43.5MW8oMtresc 3_25_021_Key Results_BeechR Pivot Table 12.2.09" xfId="8283"/>
    <cellStyle name="___dimon_EWC 43.5MW8oMtresc 3_25_021_Key Results_BeechR Pivot Table 12.2.09 2" xfId="8284"/>
    <cellStyle name="___dimon_EWC 43.5MW8oMtresc 3_25_021_Key Results_IWNA 3-Pack ECCA Sheldon Funding 01302009" xfId="8285"/>
    <cellStyle name="___dimon_EWC 43.5MW8oMtresc 3_25_021_Key Results_IWNA 3-Pack ECCA Sheldon Funding 01302009 2" xfId="8286"/>
    <cellStyle name="___dimon_EWC 43.5MW8oMtresc 3_25_021_Ledge_0416_Grant and TE" xfId="8287"/>
    <cellStyle name="___dimon_EWC 43.5MW8oMtresc 3_25_021_Ledge_0416_Grant and TE 2" xfId="8288"/>
    <cellStyle name="___dimon_EWC 43.5MW8oMtresc 3_25_021_Levered Beech Ridge _100709" xfId="8289"/>
    <cellStyle name="___dimon_EWC 43.5MW8oMtresc 3_25_021_Levered Beech Ridge _100709 2" xfId="8290"/>
    <cellStyle name="___dimon_EWC 43.5MW8oMtresc 3_25_021_Levered Beech Ridge _100709_BeechR Pivot Table 12.2.09" xfId="8291"/>
    <cellStyle name="___dimon_EWC 43.5MW8oMtresc 3_25_021_Levered Beech Ridge _100709_BeechR Pivot Table 12.2.09 2" xfId="8292"/>
    <cellStyle name="___dimon_EWC 43.5MW8oMtresc 3_25_021_Levered Beech Ridge _102709" xfId="8293"/>
    <cellStyle name="___dimon_EWC 43.5MW8oMtresc 3_25_021_Levered Beech Ridge _102709 2" xfId="8294"/>
    <cellStyle name="___dimon_EWC 43.5MW8oMtresc 3_25_021_Levered Beech Ridge _102709_BeechR Pivot Table 12.2.09" xfId="8295"/>
    <cellStyle name="___dimon_EWC 43.5MW8oMtresc 3_25_021_Levered Beech Ridge _102709_BeechR Pivot Table 12.2.09 2" xfId="8296"/>
    <cellStyle name="___dimon_EWC 43.5MW8oMtresc 3_25_021_Levered Beech Ridge _110209" xfId="8297"/>
    <cellStyle name="___dimon_EWC 43.5MW8oMtresc 3_25_021_Levered Beech Ridge _110209 2" xfId="8298"/>
    <cellStyle name="___dimon_EWC 43.5MW8oMtresc 3_25_021_Levered Beech Ridge _110209_BeechR Pivot Table 12.2.09" xfId="8299"/>
    <cellStyle name="___dimon_EWC 43.5MW8oMtresc 3_25_021_Levered Beech Ridge _110209_BeechR Pivot Table 12.2.09 2" xfId="8300"/>
    <cellStyle name="___dimon_EWC 43.5MW8oMtresc 3_25_021_Levered Grand Ridge Exp 07082009_LIVE" xfId="8301"/>
    <cellStyle name="___dimon_EWC 43.5MW8oMtresc 3_25_021_Levered Grand Ridge Exp 07082009_LIVE 2" xfId="8302"/>
    <cellStyle name="___dimon_EWC 43.5MW8oMtresc 3_25_021_Levered Grand Ridge Exp 07082009_LIVE_BeechR Pivot Table 12.2.09" xfId="8303"/>
    <cellStyle name="___dimon_EWC 43.5MW8oMtresc 3_25_021_Levered Grand Ridge Exp 07082009_LIVE_BeechR Pivot Table 12.2.09 2" xfId="8304"/>
    <cellStyle name="___dimon_EWC 43.5MW8oMtresc 3_25_021_Levered Grand Ridge Exp_05042009" xfId="8305"/>
    <cellStyle name="___dimon_EWC 43.5MW8oMtresc 3_25_021_Levered Grand Ridge Exp_05042009 2" xfId="8306"/>
    <cellStyle name="___dimon_EWC 43.5MW8oMtresc 3_25_021_Levered Grand Ridge Exp_05042009_BeechR Pivot Table 12.2.09" xfId="8307"/>
    <cellStyle name="___dimon_EWC 43.5MW8oMtresc 3_25_021_Levered Grand Ridge Exp_05042009_BeechR Pivot Table 12.2.09 2" xfId="8308"/>
    <cellStyle name="___dimon_EWC 43.5MW8oMtresc 3_25_021_Levered Grand Ridge II-III_20yr 130 MW PPA_10032008" xfId="8309"/>
    <cellStyle name="___dimon_EWC 43.5MW8oMtresc 3_25_021_Levered Grand Ridge II-III_20yr 130 MW PPA_10032008 2" xfId="8310"/>
    <cellStyle name="___dimon_EWC 43.5MW8oMtresc 3_25_021_Levered Grand Ridge II-III_20yr 130 MW PPA_10032008_BeechR Pivot Table 12.2.09" xfId="8311"/>
    <cellStyle name="___dimon_EWC 43.5MW8oMtresc 3_25_021_Levered Grand Ridge II-III_20yr 130 MW PPA_10032008_BeechR Pivot Table 12.2.09 2" xfId="8312"/>
    <cellStyle name="___dimon_EWC 43.5MW8oMtresc 3_25_021_Levered White Oak 99 MW_shared reconductor with IP08_040308" xfId="8313"/>
    <cellStyle name="___dimon_EWC 43.5MW8oMtresc 3_25_021_Levered White Oak 99 MW_shared reconductor with IP08_040308 2" xfId="8314"/>
    <cellStyle name="___dimon_EWC 43.5MW8oMtresc 3_25_021_Levered White Oak 99 MW_shared reconductor with IP08_040308_BeechR Pivot Table 12.2.09" xfId="8315"/>
    <cellStyle name="___dimon_EWC 43.5MW8oMtresc 3_25_021_Levered White Oak 99 MW_shared reconductor with IP08_040308_BeechR Pivot Table 12.2.09 2" xfId="8316"/>
    <cellStyle name="___dimon_EWC 43.5MW8oMtresc 3_25_021_LeveredGrand_Ridge_II-III_020909_incl Grant NOL Bonus Dep" xfId="8317"/>
    <cellStyle name="___dimon_EWC 43.5MW8oMtresc 3_25_021_LeveredGrand_Ridge_II-III_020909_incl Grant NOL Bonus Dep 2" xfId="8318"/>
    <cellStyle name="___dimon_EWC 43.5MW8oMtresc 3_25_021_LeveredGrand_Ridge_II-III_020909_incl Grant NOL Bonus Dep_BeechR Pivot Table 12.2.09" xfId="8319"/>
    <cellStyle name="___dimon_EWC 43.5MW8oMtresc 3_25_021_LeveredGrand_Ridge_II-III_020909_incl Grant NOL Bonus Dep_BeechR Pivot Table 12.2.09 2" xfId="8320"/>
    <cellStyle name="___dimon_EWC 43.5MW8oMtresc 3_25_021_Naturener Montana Portfolio_temp_Part2" xfId="8321"/>
    <cellStyle name="___dimon_EWC 43.5MW8oMtresc 3_25_021_Naturener Montana Portfolio_temp_Part2 2" xfId="8322"/>
    <cellStyle name="___dimon_EWC 43.5MW8oMtresc 3_25_021_NE Budgets ROCK 4-28-07 NS" xfId="8323"/>
    <cellStyle name="___dimon_EWC 43.5MW8oMtresc 3_25_021_NEW GRII_III Debt_032509 v1 (2)" xfId="8324"/>
    <cellStyle name="___dimon_EWC 43.5MW8oMtresc 3_25_021_NEW GRII_III Debt_032509 v1 (2) 2" xfId="8325"/>
    <cellStyle name="___dimon_EWC 43.5MW8oMtresc 3_25_021_NEW GRII_III Debt_032509 v1 (2)_BeechR Pivot Table 12.2.09" xfId="8326"/>
    <cellStyle name="___dimon_EWC 43.5MW8oMtresc 3_25_021_NEW GRII_III Debt_032509 v1 (2)_BeechR Pivot Table 12.2.09 2" xfId="8327"/>
    <cellStyle name="___dimon_EWC 43.5MW8oMtresc 3_25_021_NEW Levered GRII&amp;III_04092009_MCF v1" xfId="8328"/>
    <cellStyle name="___dimon_EWC 43.5MW8oMtresc 3_25_021_NEW Levered GRII&amp;III_04092009_MCF v1 2" xfId="8329"/>
    <cellStyle name="___dimon_EWC 43.5MW8oMtresc 3_25_021_NEW Levered GRII&amp;III_04092009_MCF v1_BeechR Pivot Table 12.2.09" xfId="8330"/>
    <cellStyle name="___dimon_EWC 43.5MW8oMtresc 3_25_021_NEW Levered GRII&amp;III_04092009_MCF v1_BeechR Pivot Table 12.2.09 2" xfId="8331"/>
    <cellStyle name="___dimon_EWC 43.5MW8oMtresc 3_25_021_Oceana_142MW_Vesta1.8_101909" xfId="8332"/>
    <cellStyle name="___dimon_EWC 43.5MW8oMtresc 3_25_021_Oceana_142MW_Vesta1.8_101909 2" xfId="8333"/>
    <cellStyle name="___dimon_EWC 43.5MW8oMtresc 3_25_021_Ormat 6-7-2007  v19b accounting v4 12-19-07" xfId="8334"/>
    <cellStyle name="___dimon_EWC 43.5MW8oMtresc 3_25_021_Ormat 6-7-2007  v19b accounting v4 12-19-07 2" xfId="8335"/>
    <cellStyle name="___dimon_EWC 43.5MW8oMtresc 3_25_021_Prarie Breeze Developer Model_041409_v2" xfId="8336"/>
    <cellStyle name="___dimon_EWC 43.5MW8oMtresc 3_25_021_Prarie Breeze Developer Model_041409_v2 2" xfId="8337"/>
    <cellStyle name="___dimon_EWC 43.5MW8oMtresc 3_25_021_Pre-Tax GAAP" xfId="8338"/>
    <cellStyle name="___dimon_EWC 43.5MW8oMtresc 3_25_021_Pre-Tax GAAP 2" xfId="8339"/>
    <cellStyle name="___dimon_EWC 43.5MW8oMtresc 3_25_021_Raleigh Model (78MW) 09082009_V2" xfId="8340"/>
    <cellStyle name="___dimon_EWC 43.5MW8oMtresc 3_25_021_Raleigh Model (78MW) 09082009_V2 2" xfId="8341"/>
    <cellStyle name="___dimon_EWC 43.5MW8oMtresc 3_25_021_Raleigh Model (78MW) 09082009_V2_BeechR Pivot Table 12.2.09" xfId="8342"/>
    <cellStyle name="___dimon_EWC 43.5MW8oMtresc 3_25_021_Raleigh Model (78MW) 09082009_V2_BeechR Pivot Table 12.2.09 2" xfId="8343"/>
    <cellStyle name="___dimon_EWC 43.5MW8oMtresc 3_25_021_Sheet1" xfId="8344"/>
    <cellStyle name="___dimon_EWC 43.5MW8oMtresc 3_25_021_Sheet1 2" xfId="8345"/>
    <cellStyle name="___dimon_EWC 43.5MW8oMtresc 3_25_021_Sweden Hills 51MW_081809_AEP bid" xfId="8346"/>
    <cellStyle name="___dimon_EWC 43.5MW8oMtresc 3_25_021_Sweden Hills 51MW_081809_AEP bid 2" xfId="8347"/>
    <cellStyle name="___dimon_EWC 43.5MW8oMtresc 3_25_021_Tri-County Wind_042409_Grant and TE_as bid" xfId="8348"/>
    <cellStyle name="___dimon_EWC 43.5MW8oMtresc 3_25_021_Tri-County Wind_042409_Grant and TE_as bid 2" xfId="8349"/>
    <cellStyle name="___dimon_EWC 43.5MW8oMtresc 3_25_021_Tri-County Wind_101309_Grant and TE_200MW_1.6XLE" xfId="8350"/>
    <cellStyle name="___dimon_EWC 43.5MW8oMtresc 3_25_021_Tri-County Wind_101309_Grant and TE_200MW_1.6XLE 2" xfId="8351"/>
    <cellStyle name="___dimon_EWC 43.5MW8oMtresc 3_25_021_Tri-County Wind_101509_Grant and TE_200MW_1.6XLE" xfId="8352"/>
    <cellStyle name="___dimon_EWC 43.5MW8oMtresc 3_25_021_Tri-County Wind_101509_Grant and TE_200MW_1.6XLE 2" xfId="8353"/>
    <cellStyle name="___dimon_EWC 43.5MW8oMtresc 3_25_021_Turkey Track Completion Reserve Acct_11 10 08" xfId="8354"/>
    <cellStyle name="___dimon_EWC 43.5MW8oMtresc 3_25_021_Turkey Track Completion Reserve Acct_11 10 08 2" xfId="8355"/>
    <cellStyle name="___dimon_EWC 43.5MW8oMtresc 3_25_021_Turkey Track Completion Reserve Acct_11 10 08_IWNA 3-Pack ECCA Sheldon Funding 01302009" xfId="8356"/>
    <cellStyle name="___dimon_EWC 43.5MW8oMtresc 3_25_021_Turkey Track Completion Reserve Acct_11 10 08_IWNA 3-Pack ECCA Sheldon Funding 01302009 2" xfId="8357"/>
    <cellStyle name="___dimon_EWC 43.5MW8oMtresc 3_25_021_Unlev McAdoo &amp; GR Combined 022008- Final" xfId="8358"/>
    <cellStyle name="___dimon_EWC 43.5MW8oMtresc 3_25_021_Unlev McAdoo &amp; GR Combined 022008- Final 2" xfId="8359"/>
    <cellStyle name="___dimon_EWC 43.5MW8oMtresc 3_25_021_Unlev McAdoo &amp; GR Combined 022008- Final_BeechR Pivot Table 12.2.09" xfId="8360"/>
    <cellStyle name="___dimon_EWC 43.5MW8oMtresc 3_25_021_Unlev McAdoo &amp; GR Combined 022008- Final_BeechR Pivot Table 12.2.09 2" xfId="8361"/>
    <cellStyle name="___dimon_EWC 43.5MW8oMtresc 3_25_021_Unlev McAdoo &amp; GR Combined 022008- Final_IWNA 3-Pack ECCA Sheldon Funding 01302009" xfId="8362"/>
    <cellStyle name="___dimon_EWC 43.5MW8oMtresc 3_25_021_Unlev McAdoo &amp; GR Combined 022008- Final_IWNA 3-Pack ECCA Sheldon Funding 01302009 2" xfId="8363"/>
    <cellStyle name="___dimon_EWC 43.5MW8oMtresc 3_25_021_Unlev McAdoo &amp; GR Combined 10242008-funding v8" xfId="8364"/>
    <cellStyle name="___dimon_EWC 43.5MW8oMtresc 3_25_021_Unlev McAdoo &amp; GR Combined 10242008-funding v8 2" xfId="8365"/>
    <cellStyle name="___dimon_EWC 43.5MW8oMtresc 3_25_021_Unlev McAdoo &amp; GR Combined 10242008-funding v8_BeechR Pivot Table 12.2.09" xfId="8366"/>
    <cellStyle name="___dimon_EWC 43.5MW8oMtresc 3_25_021_Unlev McAdoo &amp; GR Combined 10242008-funding v8_BeechR Pivot Table 12.2.09 2" xfId="8367"/>
    <cellStyle name="___dimon_EWC 43.5MW8oMtresc 3_25_021_Unlev McAdoo &amp; GR Combined 10242008-funding v8_IWNA 3-Pack ECCA Sheldon Funding 01302009" xfId="8368"/>
    <cellStyle name="___dimon_EWC 43.5MW8oMtresc 3_25_021_Unlev McAdoo &amp; GR Combined 10242008-funding v8_IWNA 3-Pack ECCA Sheldon Funding 01302009 2" xfId="8369"/>
    <cellStyle name="___dimon_EWC 43.5MW8oMtresc 3_25_021_Unlev McAdoo &amp; GR Combined 10242008-funding v8_wake effect" xfId="8370"/>
    <cellStyle name="___dimon_EWC 43.5MW8oMtresc 3_25_021_Unlev McAdoo &amp; GR Combined 10242008-funding v8_wake effect 2" xfId="8371"/>
    <cellStyle name="___dimon_EWC 43.5MW8oMtresc 3_25_021_Unlev McAdoo &amp; GR Combined 10242008-funding v8_wake effect_BeechR Pivot Table 12.2.09" xfId="8372"/>
    <cellStyle name="___dimon_EWC 43.5MW8oMtresc 3_25_021_Unlev McAdoo &amp; GR Combined 10242008-funding v8_wake effect_BeechR Pivot Table 12.2.09 2" xfId="8373"/>
    <cellStyle name="___dimon_EWC 43.5MW8oMtresc 3_25_021_Unlevered Wildcat 04222008_Dep Update" xfId="8374"/>
    <cellStyle name="___dimon_EWC 43.5MW8oMtresc 3_25_021_Unlevered Wildcat 04222008_Dep Update 2" xfId="8375"/>
    <cellStyle name="___dimon_EWC 43.5MW8oMtresc 3_25_021_Unlevered Wildcat 04222008_Dep Update v2" xfId="8376"/>
    <cellStyle name="___dimon_EWC 43.5MW8oMtresc 3_25_021_Unlevered Wildcat 04222008_Dep Update v2 2" xfId="8377"/>
    <cellStyle name="___dimon_EWC 43.5MW8oMtresc 3_25_021_Unlevered Wildcat 04222008_Dep Update v2_BeechR Pivot Table 12.2.09" xfId="8378"/>
    <cellStyle name="___dimon_EWC 43.5MW8oMtresc 3_25_021_Unlevered Wildcat 04222008_Dep Update v2_BeechR Pivot Table 12.2.09 2" xfId="8379"/>
    <cellStyle name="___dimon_EWC 43.5MW8oMtresc 3_25_021_Unlevered Wildcat 04222008_Dep Update v2_IWNA 3-Pack ECCA Sheldon Funding 01302009" xfId="8380"/>
    <cellStyle name="___dimon_EWC 43.5MW8oMtresc 3_25_021_Unlevered Wildcat 04222008_Dep Update v2_IWNA 3-Pack ECCA Sheldon Funding 01302009 2" xfId="8381"/>
    <cellStyle name="___dimon_EWC 43.5MW8oMtresc 3_25_021_Unlevered Wildcat 04222008_Dep Update with 2008 stub year" xfId="8382"/>
    <cellStyle name="___dimon_EWC 43.5MW8oMtresc 3_25_021_Unlevered Wildcat 04222008_Dep Update with 2008 stub year 2" xfId="8383"/>
    <cellStyle name="___dimon_EWC 43.5MW8oMtresc 3_25_021_Unlevered Wildcat 04222008_Dep Update with 2008 stub year_BeechR Pivot Table 12.2.09" xfId="8384"/>
    <cellStyle name="___dimon_EWC 43.5MW8oMtresc 3_25_021_Unlevered Wildcat 04222008_Dep Update with 2008 stub year_BeechR Pivot Table 12.2.09 2" xfId="8385"/>
    <cellStyle name="___dimon_EWC 43.5MW8oMtresc 3_25_021_Unlevered Wildcat 04222008_Dep Update with 2008 stub year_IWNA 3-Pack ECCA Sheldon Funding 01302009" xfId="8386"/>
    <cellStyle name="___dimon_EWC 43.5MW8oMtresc 3_25_021_Unlevered Wildcat 04222008_Dep Update with 2008 stub year_IWNA 3-Pack ECCA Sheldon Funding 01302009 2" xfId="8387"/>
    <cellStyle name="___dimon_EWC 43.5MW8oMtresc 3_25_021_Unlevered Wildcat 04222008_Dep Update_BeechR Pivot Table 12.2.09" xfId="8388"/>
    <cellStyle name="___dimon_EWC 43.5MW8oMtresc 3_25_021_Unlevered Wildcat 04222008_Dep Update_BeechR Pivot Table 12.2.09 2" xfId="8389"/>
    <cellStyle name="___dimon_EWC 43.5MW8oMtresc 3_25_021_Unlevered Wildcat 04222008_Dep Update_IWNA 3-Pack ECCA Sheldon Funding 01302009" xfId="8390"/>
    <cellStyle name="___dimon_EWC 43.5MW8oMtresc 3_25_021_Unlevered Wildcat 04222008_Dep Update_IWNA 3-Pack ECCA Sheldon Funding 01302009 2" xfId="8391"/>
    <cellStyle name="___dimon_EWC 43.5MW8oMtresc 3_25_021_Unlevered Willow Creek 72MWs_111907" xfId="8392"/>
    <cellStyle name="___dimon_EWC 43.5MW8oMtresc 3_25_021_Unlevered Willow Creek 72MWs_111907 2" xfId="8393"/>
    <cellStyle name="___dimon_EWC 43.5MW8oMtresc 3_25_021_Unlevered Willow Creek 72MWs_111907_BeechR Pivot Table 12.2.09" xfId="8394"/>
    <cellStyle name="___dimon_EWC 43.5MW8oMtresc 3_25_021_Unlevered Willow Creek 72MWs_111907_BeechR Pivot Table 12.2.09 2" xfId="8395"/>
    <cellStyle name="___dimon_EWC 43.5MW8oMtresc 3_25_021_Unlevered Willow Creek 72MWs_111907_IWNA 3-Pack ECCA Sheldon Funding 01302009" xfId="8396"/>
    <cellStyle name="___dimon_EWC 43.5MW8oMtresc 3_25_021_Unlevered Willow Creek 72MWs_111907_IWNA 3-Pack ECCA Sheldon Funding 01302009 2" xfId="8397"/>
    <cellStyle name="___dimon_EWC 43.5MW8oMtresc 3_25_021_Unlevered_Beech_Ridge_100_5MW_021009_optimized NCF" xfId="8398"/>
    <cellStyle name="___dimon_EWC 43.5MW8oMtresc 3_25_021_Unlevered_Beech_Ridge_100_5MW_021009_optimized NCF 2" xfId="8399"/>
    <cellStyle name="___dimon_EWC 43.5MW8oMtresc 3_25_021_Unlevered_Grand Ridge_010809_v3" xfId="8400"/>
    <cellStyle name="___dimon_EWC 43.5MW8oMtresc 3_25_021_Unlevered_Grand Ridge_010809_v3 2" xfId="8401"/>
    <cellStyle name="___dimon_EWC 43.5MW8oMtresc 3_25_021_Unlevered_Grand Ridge_010809_v3_BeechR Pivot Table 12.2.09" xfId="8402"/>
    <cellStyle name="___dimon_EWC 43.5MW8oMtresc 3_25_021_Unlevered_Grand Ridge_010809_v3_BeechR Pivot Table 12.2.09 2" xfId="8403"/>
    <cellStyle name="___dimon_EWC 43.5MW8oMtresc 3_25_021_UPC New York Wind 1-8-08 v equity method FINAL" xfId="8404"/>
    <cellStyle name="___dimon_EWC 43.5MW8oMtresc 3_25_021_UPC New York Wind 1-8-08 v equity method FINAL 2" xfId="8405"/>
    <cellStyle name="___dimon_EWC 43.5MW8oMtresc 3_25_021_Vantage Cash FLow 100609" xfId="8406"/>
    <cellStyle name="___dimon_EWC 43.5MW8oMtresc 3_25_021_Vantage Cash FLow 100609 2" xfId="8407"/>
    <cellStyle name="___dimon_EWC 43.5MW8oMtresc 3_25_021_Vantage Model_PGE 15yr PPA_062409" xfId="8408"/>
    <cellStyle name="___dimon_EWC 43.5MW8oMtresc 3_25_021_Vantage Model_PGE 15yr PPA_062409 2" xfId="8409"/>
    <cellStyle name="___dimon_EWC 43.5MW8oMtresc 3_25_021_Vantage Model_PGE 15yr PPA_073009_JAR" xfId="8410"/>
    <cellStyle name="___dimon_EWC 43.5MW8oMtresc 3_25_021_Vantage Model_PGE 15yr PPA_073009_JAR 2" xfId="8411"/>
    <cellStyle name="___dimon_EWC 43.5MW8oMtresc 3_25_021_Vantage Model_PGE 15yr PPA_100909" xfId="8412"/>
    <cellStyle name="___dimon_EWC 43.5MW8oMtresc 3_25_021_Vantage Model_PGE 15yr PPA_100909 2" xfId="8413"/>
    <cellStyle name="___dimon_EWC 43.5MW8oMtresc 3_25_021_Vento III v17i (8.9% Haircut, 60% Tax)" xfId="8414"/>
    <cellStyle name="___dimon_EWC 43.5MW8oMtresc 3_25_021_Vento III v22i (Haircut, 6Y CF, 76% tax)" xfId="8415"/>
    <cellStyle name="___dimon_EWC 43.5MW8oMtresc 3_25_021_Vento III v28g Base" xfId="8416"/>
    <cellStyle name="___dimon_EWC 43.5MW8oMtresc 3_25_021_Vento III v28k JPMyyy" xfId="8417"/>
    <cellStyle name="___dimon_EWC 43.5MW8oMtresc 3_25_021_White Oak_67.5_150MW_110409_OUR CASE" xfId="8418"/>
    <cellStyle name="___dimon_EWC 43.5MW8oMtresc 3_25_021_White Oak_67.5_150MW_110409_OUR CASE 2" xfId="8419"/>
    <cellStyle name="___dimon_EWC 43.5MW8oMtresc 3_25_021_WPP - Ormat 6-5-2007  v19i with internal accounting v3 eq method FINAL" xfId="8420"/>
    <cellStyle name="___dimon_EWC 43.5MW8oMtresc 3_25_021_WPP - Ormat 6-5-2007  v19i with internal accounting v3 eq method FINAL 2" xfId="8421"/>
    <cellStyle name="___dimon_EWC 43.5MW8oMtresc 3_25_02v2" xfId="8422"/>
    <cellStyle name="___dimon_EWC 43.5MW8oMtresc 3_25_02v2 2" xfId="8423"/>
    <cellStyle name="___dimon_EWC 43.5MW8oMtresc 3_25_02v2 2 2" xfId="8424"/>
    <cellStyle name="___dimon_EWC 43.5MW8oMtresc 3_25_02v2 2_Accounting" xfId="8425"/>
    <cellStyle name="___dimon_EWC 43.5MW8oMtresc 3_25_02v2 2_Accounting 2" xfId="8426"/>
    <cellStyle name="___dimon_EWC 43.5MW8oMtresc 3_25_02v2 2_Book3" xfId="8427"/>
    <cellStyle name="___dimon_EWC 43.5MW8oMtresc 3_25_02v2 2_Book3 2" xfId="8428"/>
    <cellStyle name="___dimon_EWC 43.5MW8oMtresc 3_25_02v2 2_Naturener Montana Portfolio_temp_Part2" xfId="8429"/>
    <cellStyle name="___dimon_EWC 43.5MW8oMtresc 3_25_02v2 2_Naturener Montana Portfolio_temp_Part2 2" xfId="8430"/>
    <cellStyle name="___dimon_EWC 43.5MW8oMtresc 3_25_02v2 3" xfId="8431"/>
    <cellStyle name="___dimon_EWC 43.5MW8oMtresc 3_25_02v2 3 2" xfId="8432"/>
    <cellStyle name="___dimon_EWC 43.5MW8oMtresc 3_25_02v2 4" xfId="8433"/>
    <cellStyle name="___dimon_EWC 43.5MW8oMtresc 3_25_02v2 4 2" xfId="8434"/>
    <cellStyle name="___dimon_EWC 43.5MW8oMtresc 3_25_02v2 5" xfId="8435"/>
    <cellStyle name="___dimon_EWC 43.5MW8oMtresc 3_25_02v2 5 2" xfId="8436"/>
    <cellStyle name="___dimon_EWC 43.5MW8oMtresc 3_25_02v2 6" xfId="8437"/>
    <cellStyle name="___dimon_EWC 43.5MW8oMtresc 3_25_02v2 6 2" xfId="8438"/>
    <cellStyle name="___dimon_EWC 43.5MW8oMtresc 3_25_02v2 7" xfId="8439"/>
    <cellStyle name="___dimon_EWC 43.5MW8oMtresc 3_25_02v2 7 2" xfId="8440"/>
    <cellStyle name="___dimon_EWC 43.5MW8oMtresc 3_25_02v2 8" xfId="8441"/>
    <cellStyle name="___dimon_EWC 43.5MW8oMtresc 3_25_02v2_#1 Levered Beech Ridge_021109_Grant,Bonus,No PTCs,MACRs,Term Debt NOL" xfId="8442"/>
    <cellStyle name="___dimon_EWC 43.5MW8oMtresc 3_25_02v2_#1 Levered Beech Ridge_021109_Grant,Bonus,No PTCs,MACRs,Term Debt NOL 2" xfId="8443"/>
    <cellStyle name="___dimon_EWC 43.5MW8oMtresc 3_25_02v2_#1 LeveredGrand_Ridge_II-III_021009_Grant,Bonus,No PTCs,MACRs,Term Debt, NOL" xfId="8444"/>
    <cellStyle name="___dimon_EWC 43.5MW8oMtresc 3_25_02v2_#1 LeveredGrand_Ridge_II-III_021009_Grant,Bonus,No PTCs,MACRs,Term Debt, NOL 2" xfId="8445"/>
    <cellStyle name="___dimon_EWC 43.5MW8oMtresc 3_25_02v2_#1 LeveredGrand_Ridge_II-III_021009_Grant,Bonus,No PTCs,MACRs,Term Debt, NOL_BeechR Pivot Table 12.2.09" xfId="8446"/>
    <cellStyle name="___dimon_EWC 43.5MW8oMtresc 3_25_02v2_#1 LeveredGrand_Ridge_II-III_021009_Grant,Bonus,No PTCs,MACRs,Term Debt, NOL_BeechR Pivot Table 12.2.09 2" xfId="8447"/>
    <cellStyle name="___dimon_EWC 43.5MW8oMtresc 3_25_02v2_071212 Unlevered McCormick Model - 2003 version" xfId="8448"/>
    <cellStyle name="___dimon_EWC 43.5MW8oMtresc 3_25_02v2_071212 Unlevered McCormick Model - 2003 version 2" xfId="8449"/>
    <cellStyle name="___dimon_EWC 43.5MW8oMtresc 3_25_02v2_071212 Unlevered McCormick Model - 2003 version_Accounting" xfId="8450"/>
    <cellStyle name="___dimon_EWC 43.5MW8oMtresc 3_25_02v2_071212 Unlevered McCormick Model - 2003 version_Accounting 2" xfId="8451"/>
    <cellStyle name="___dimon_EWC 43.5MW8oMtresc 3_25_02v2_071212 Unlevered McCormick Model - 2003 version_Book3" xfId="8452"/>
    <cellStyle name="___dimon_EWC 43.5MW8oMtresc 3_25_02v2_071212 Unlevered McCormick Model - 2003 version_Book3 2" xfId="8453"/>
    <cellStyle name="___dimon_EWC 43.5MW8oMtresc 3_25_02v2_071212 Unlevered McCormick Model - 2003 version_Naturener Montana Portfolio_temp_Part2" xfId="8454"/>
    <cellStyle name="___dimon_EWC 43.5MW8oMtresc 3_25_02v2_071212 Unlevered McCormick Model - 2003 version_Naturener Montana Portfolio_temp_Part2 2" xfId="8455"/>
    <cellStyle name="___dimon_EWC 43.5MW8oMtresc 3_25_02v2_1.Inputs" xfId="8456"/>
    <cellStyle name="___dimon_EWC 43.5MW8oMtresc 3_25_02v2_2008 IWNA 7.75% 53% ERISA P50 (Invnergy)_FROM JPM" xfId="8457"/>
    <cellStyle name="___dimon_EWC 43.5MW8oMtresc 3_25_02v2_2008 IWNA 7.75% 53% ERISA P50 (Invnergy)_FROM JPM 2" xfId="8458"/>
    <cellStyle name="___dimon_EWC 43.5MW8oMtresc 3_25_02v2_2008 IWNA 7.75% 53% ERISA P50 (Invnergy)_FROM JPM_IWNA 3-Pack ECCA Sheldon Funding 01302009" xfId="8459"/>
    <cellStyle name="___dimon_EWC 43.5MW8oMtresc 3_25_02v2_2008 IWNA 7.75% 53% ERISA P50 (Invnergy)_FROM JPM_IWNA 3-Pack ECCA Sheldon Funding 01302009 2" xfId="8460"/>
    <cellStyle name="___dimon_EWC 43.5MW8oMtresc 3_25_02v2_2008 IWNA Portfolio 06182008 v2 (WC Hedge)_JPM BL sizing" xfId="8461"/>
    <cellStyle name="___dimon_EWC 43.5MW8oMtresc 3_25_02v2_2008 IWNA Portfolio 06182008 v2 (WC Hedge)_JPM BL sizing 2" xfId="8462"/>
    <cellStyle name="___dimon_EWC 43.5MW8oMtresc 3_25_02v2_2008 IWNA Portfolio 06182008 v2 (WC Hedge)_JPM BL sizing_BeechR Pivot Table 12.2.09" xfId="8463"/>
    <cellStyle name="___dimon_EWC 43.5MW8oMtresc 3_25_02v2_2008 IWNA Portfolio 06182008 v2 (WC Hedge)_JPM BL sizing_BeechR Pivot Table 12.2.09 2" xfId="8464"/>
    <cellStyle name="___dimon_EWC 43.5MW8oMtresc 3_25_02v2_2008 IWNA Portfolio 06182008 v2 (WC Hedge)_JPM BL sizing_IWNA 3-Pack ECCA Sheldon Funding 01302009" xfId="8465"/>
    <cellStyle name="___dimon_EWC 43.5MW8oMtresc 3_25_02v2_2008 IWNA Portfolio 06182008 v2 (WC Hedge)_JPM BL sizing_IWNA 3-Pack ECCA Sheldon Funding 01302009 2" xfId="8466"/>
    <cellStyle name="___dimon_EWC 43.5MW8oMtresc 3_25_02v2_2008 IWNA Portfolio 06232008 (JPM)_BL Sizing" xfId="8467"/>
    <cellStyle name="___dimon_EWC 43.5MW8oMtresc 3_25_02v2_2008 IWNA Portfolio 06232008 (JPM)_BL Sizing 2" xfId="8468"/>
    <cellStyle name="___dimon_EWC 43.5MW8oMtresc 3_25_02v2_2008 IWNA Portfolio 06232008 (JPM)_BL Sizing_BeechR Pivot Table 12.2.09" xfId="8469"/>
    <cellStyle name="___dimon_EWC 43.5MW8oMtresc 3_25_02v2_2008 IWNA Portfolio 06232008 (JPM)_BL Sizing_BeechR Pivot Table 12.2.09 2" xfId="8470"/>
    <cellStyle name="___dimon_EWC 43.5MW8oMtresc 3_25_02v2_2008 IWNA Portfolio 06232008 (JPM)_BL Sizing_IWNA 3-Pack ECCA Sheldon Funding 01302009" xfId="8471"/>
    <cellStyle name="___dimon_EWC 43.5MW8oMtresc 3_25_02v2_2008 IWNA Portfolio 06232008 (JPM)_BL Sizing_IWNA 3-Pack ECCA Sheldon Funding 01302009 2" xfId="8472"/>
    <cellStyle name="___dimon_EWC 43.5MW8oMtresc 3_25_02v2_2008 IWNA Portfolio 08022008 (JPM TE) updated for WC vol" xfId="8473"/>
    <cellStyle name="___dimon_EWC 43.5MW8oMtresc 3_25_02v2_2008 IWNA Portfolio 08022008 (JPM TE) updated for WC vol 2" xfId="8474"/>
    <cellStyle name="___dimon_EWC 43.5MW8oMtresc 3_25_02v2_2008 IWNA Portfolio 08022008 (JPM TE) updated for WC vol_BeechR Pivot Table 12.2.09" xfId="8475"/>
    <cellStyle name="___dimon_EWC 43.5MW8oMtresc 3_25_02v2_2008 IWNA Portfolio 08022008 (JPM TE) updated for WC vol_BeechR Pivot Table 12.2.09 2" xfId="8476"/>
    <cellStyle name="___dimon_EWC 43.5MW8oMtresc 3_25_02v2_2008 IWNA Portfolio 08022008 (JPM TE) updated for WC vol_IWNA 3-Pack ECCA Sheldon Funding 01302009" xfId="8477"/>
    <cellStyle name="___dimon_EWC 43.5MW8oMtresc 3_25_02v2_2008 IWNA Portfolio 08022008 (JPM TE) updated for WC vol_IWNA 3-Pack ECCA Sheldon Funding 01302009 2" xfId="8478"/>
    <cellStyle name="___dimon_EWC 43.5MW8oMtresc 3_25_02v2_2008 IWNA Portfolio 09262008 (JPM TE &amp; CE)__TE Assumps" xfId="8479"/>
    <cellStyle name="___dimon_EWC 43.5MW8oMtresc 3_25_02v2_2008 IWNA Portfolio 09262008 (JPM TE &amp; CE)__TE Assumps 2" xfId="8480"/>
    <cellStyle name="___dimon_EWC 43.5MW8oMtresc 3_25_02v2_2008 IWNA Portfolio 09262008 (JPM TE &amp; CE)__TE Assumps_IWNA 3-Pack ECCA Sheldon Funding 01302009" xfId="8481"/>
    <cellStyle name="___dimon_EWC 43.5MW8oMtresc 3_25_02v2_2008 IWNA Portfolio 09262008 (JPM TE &amp; CE)__TE Assumps_IWNA 3-Pack ECCA Sheldon Funding 01302009 2" xfId="8482"/>
    <cellStyle name="___dimon_EWC 43.5MW8oMtresc 3_25_02v2_2008 IWNA v12 7.75% 53% TaxEx P50 (Invenergy)_10242008" xfId="8483"/>
    <cellStyle name="___dimon_EWC 43.5MW8oMtresc 3_25_02v2_2008 IWNA v12 7.75% 53% TaxEx P50 (Invenergy)_10242008 2" xfId="8484"/>
    <cellStyle name="___dimon_EWC 43.5MW8oMtresc 3_25_02v2_2008 IWNA v12 7.75% 53% TaxEx P50 (Invenergy)_10242008_IWNA 3-Pack ECCA Sheldon Funding 01302009" xfId="8485"/>
    <cellStyle name="___dimon_EWC 43.5MW8oMtresc 3_25_02v2_2008 IWNA v12 7.75% 53% TaxEx P50 (Invenergy)_10242008_IWNA 3-Pack ECCA Sheldon Funding 01302009 2" xfId="8486"/>
    <cellStyle name="___dimon_EWC 43.5MW8oMtresc 3_25_02v2_2008 IWNA v12 7.75% 53% TaxEx P50 (Invenergy)_NO HAIRCUTS" xfId="8487"/>
    <cellStyle name="___dimon_EWC 43.5MW8oMtresc 3_25_02v2_2008 IWNA v12 7.75% 53% TaxEx P50 (Invenergy)_NO HAIRCUTS 2" xfId="8488"/>
    <cellStyle name="___dimon_EWC 43.5MW8oMtresc 3_25_02v2_2008 IWNA v12 7.75% 53% TaxEx P50 (Invenergy)_NO HAIRCUTS_IWNA 3-Pack ECCA Sheldon Funding 01302009" xfId="8489"/>
    <cellStyle name="___dimon_EWC 43.5MW8oMtresc 3_25_02v2_2008 IWNA v12 7.75% 53% TaxEx P50 (Invenergy)_NO HAIRCUTS_IWNA 3-Pack ECCA Sheldon Funding 01302009 2" xfId="8490"/>
    <cellStyle name="___dimon_EWC 43.5MW8oMtresc 3_25_02v2_Accounting" xfId="8491"/>
    <cellStyle name="___dimon_EWC 43.5MW8oMtresc 3_25_02v2_Accounting 2" xfId="8492"/>
    <cellStyle name="___dimon_EWC 43.5MW8oMtresc 3_25_02v2_Alta Mesa v3 10yr 6.75% $10m no Bonus P50" xfId="8493"/>
    <cellStyle name="___dimon_EWC 43.5MW8oMtresc 3_25_02v2_Alta Mesa v3 10yr 6.75% $10m no Bonus P50 2" xfId="8494"/>
    <cellStyle name="___dimon_EWC 43.5MW8oMtresc 3_25_02v2_Alta Mesa v3 10yr 6.75% $10m no Bonus P50_BeechR Pivot Table 12.2.09" xfId="8495"/>
    <cellStyle name="___dimon_EWC 43.5MW8oMtresc 3_25_02v2_Alta Mesa v3 10yr 6.75% $10m no Bonus P50_BeechR Pivot Table 12.2.09 2" xfId="8496"/>
    <cellStyle name="___dimon_EWC 43.5MW8oMtresc 3_25_02v2_Alta Mesa v3 10yr 6.75% $10m no Bonus P50_IWNA 3-Pack ECCA Sheldon Funding 01302009" xfId="8497"/>
    <cellStyle name="___dimon_EWC 43.5MW8oMtresc 3_25_02v2_Alta Mesa v3 10yr 6.75% $10m no Bonus P50_IWNA 3-Pack ECCA Sheldon Funding 01302009 2" xfId="8498"/>
    <cellStyle name="___dimon_EWC 43.5MW8oMtresc 3_25_02v2_Alta Mesa v3 10yr 7.25% $10m Bonus P50" xfId="8499"/>
    <cellStyle name="___dimon_EWC 43.5MW8oMtresc 3_25_02v2_Alta Mesa v3 10yr 7.25% $10m Bonus P50 2" xfId="8500"/>
    <cellStyle name="___dimon_EWC 43.5MW8oMtresc 3_25_02v2_Alta Mesa v3 10yr 7.25% $10m Bonus P50_BeechR Pivot Table 12.2.09" xfId="8501"/>
    <cellStyle name="___dimon_EWC 43.5MW8oMtresc 3_25_02v2_Alta Mesa v3 10yr 7.25% $10m Bonus P50_BeechR Pivot Table 12.2.09 2" xfId="8502"/>
    <cellStyle name="___dimon_EWC 43.5MW8oMtresc 3_25_02v2_Alta Mesa v3 10yr 7.25% $10m Bonus P50_IWNA 3-Pack ECCA Sheldon Funding 01302009" xfId="8503"/>
    <cellStyle name="___dimon_EWC 43.5MW8oMtresc 3_25_02v2_Alta Mesa v3 10yr 7.25% $10m Bonus P50_IWNA 3-Pack ECCA Sheldon Funding 01302009 2" xfId="8504"/>
    <cellStyle name="___dimon_EWC 43.5MW8oMtresc 3_25_02v2_BeechR Pivot Table 12.2.09" xfId="8505"/>
    <cellStyle name="___dimon_EWC 43.5MW8oMtresc 3_25_02v2_BeechR Pivot Table 12.2.09 2" xfId="8506"/>
    <cellStyle name="___dimon_EWC 43.5MW8oMtresc 3_25_02v2_Big Otter 101209 Grant and TE 100.5MW_20mileT" xfId="8507"/>
    <cellStyle name="___dimon_EWC 43.5MW8oMtresc 3_25_02v2_Big Otter 101209 Grant and TE 100.5MW_20mileT 2" xfId="8508"/>
    <cellStyle name="___dimon_EWC 43.5MW8oMtresc 3_25_02v2_Bish Hill_$77.5_lowncf_ Bundled Price_Lenders_092909" xfId="8509"/>
    <cellStyle name="___dimon_EWC 43.5MW8oMtresc 3_25_02v2_Bish Hill_$77.5_lowncf_ Bundled Price_Lenders_092909 2" xfId="8510"/>
    <cellStyle name="___dimon_EWC 43.5MW8oMtresc 3_25_02v2_BishHilll_1.25M per WTG with $72 bundled price_200MWs_BF" xfId="8511"/>
    <cellStyle name="___dimon_EWC 43.5MW8oMtresc 3_25_02v2_BishHilll_1.25M per WTG with $72 bundled price_200MWs_BF 2" xfId="8512"/>
    <cellStyle name="___dimon_EWC 43.5MW8oMtresc 3_25_02v2_Bishop Hill_Grant_082409_200MW" xfId="8513"/>
    <cellStyle name="___dimon_EWC 43.5MW8oMtresc 3_25_02v2_Bishop Hill_Grant_082409_200MW 2" xfId="8514"/>
    <cellStyle name="___dimon_EWC 43.5MW8oMtresc 3_25_02v2_Book3" xfId="8515"/>
    <cellStyle name="___dimon_EWC 43.5MW8oMtresc 3_25_02v2_Book3 2" xfId="8516"/>
    <cellStyle name="___dimon_EWC 43.5MW8oMtresc 3_25_02v2_Buzzard Creek_250MW_PTC_010610" xfId="8517"/>
    <cellStyle name="___dimon_EWC 43.5MW8oMtresc 3_25_02v2_Buzzard Creek_250MW_PTC_010610 2" xfId="8518"/>
    <cellStyle name="___dimon_EWC 43.5MW8oMtresc 3_25_02v2_California Ridge 120109 and 200MW" xfId="8519"/>
    <cellStyle name="___dimon_EWC 43.5MW8oMtresc 3_25_02v2_California Ridge 120109 and 200MW 2" xfId="8520"/>
    <cellStyle name="___dimon_EWC 43.5MW8oMtresc 3_25_02v2_California Ridge_042909_Grant and TE_99M_as bid" xfId="8521"/>
    <cellStyle name="___dimon_EWC 43.5MW8oMtresc 3_25_02v2_California Ridge_042909_Grant and TE_99M_as bid 2" xfId="8522"/>
    <cellStyle name="___dimon_EWC 43.5MW8oMtresc 3_25_02v2_California Ridge_042909_Grant and TE_99Mw" xfId="8523"/>
    <cellStyle name="___dimon_EWC 43.5MW8oMtresc 3_25_02v2_California Ridge_042909_Grant and TE_99Mw 2" xfId="8524"/>
    <cellStyle name="___dimon_EWC 43.5MW8oMtresc 3_25_02v2_CHECK - White Creek Final Closing Model_2007 11 16 vequity method FINAL" xfId="8525"/>
    <cellStyle name="___dimon_EWC 43.5MW8oMtresc 3_25_02v2_CHECK - White Creek Final Closing Model_2007 11 16 vequity method FINAL 2" xfId="8526"/>
    <cellStyle name="___dimon_EWC 43.5MW8oMtresc 3_25_02v2_Copy of G&amp;A_reports_v4" xfId="8527"/>
    <cellStyle name="___dimon_EWC 43.5MW8oMtresc 3_25_02v2_Copy of NEW Levered GRIIIII_03312009_MCF v2" xfId="8528"/>
    <cellStyle name="___dimon_EWC 43.5MW8oMtresc 3_25_02v2_Copy of NEW Levered GRIIIII_03312009_MCF v2 2" xfId="8529"/>
    <cellStyle name="___dimon_EWC 43.5MW8oMtresc 3_25_02v2_Copy of NEW Levered GRIIIII_03312009_MCF v2_BeechR Pivot Table 12.2.09" xfId="8530"/>
    <cellStyle name="___dimon_EWC 43.5MW8oMtresc 3_25_02v2_Copy of NEW Levered GRIIIII_03312009_MCF v2_BeechR Pivot Table 12.2.09 2" xfId="8531"/>
    <cellStyle name="___dimon_EWC 43.5MW8oMtresc 3_25_02v2_Copy of Vento III v27i P50 1st" xfId="8532"/>
    <cellStyle name="___dimon_EWC 43.5MW8oMtresc 3_25_02v2_Distribution Break Out" xfId="8533"/>
    <cellStyle name="___dimon_EWC 43.5MW8oMtresc 3_25_02v2_Distribution Break Out 2" xfId="8534"/>
    <cellStyle name="___dimon_EWC 43.5MW8oMtresc 3_25_02v2_Distribution Break Out_BeechR Pivot Table 12.2.09" xfId="8535"/>
    <cellStyle name="___dimon_EWC 43.5MW8oMtresc 3_25_02v2_Distribution Break Out_BeechR Pivot Table 12.2.09 2" xfId="8536"/>
    <cellStyle name="___dimon_EWC 43.5MW8oMtresc 3_25_02v2_Distribution Break Out_IWNA 3-Pack ECCA Sheldon Funding 01302009" xfId="8537"/>
    <cellStyle name="___dimon_EWC 43.5MW8oMtresc 3_25_02v2_Distribution Break Out_IWNA 3-Pack ECCA Sheldon Funding 01302009 2" xfId="8538"/>
    <cellStyle name="___dimon_EWC 43.5MW8oMtresc 3_25_02v2_Final Internal Accounting UPC toggle Stetson v2 equity method FINAL v55" xfId="8539"/>
    <cellStyle name="___dimon_EWC 43.5MW8oMtresc 3_25_02v2_Final Internal Accounting UPC toggle Stetson v2 equity method FINAL v55 2" xfId="8540"/>
    <cellStyle name="___dimon_EWC 43.5MW8oMtresc 3_25_02v2_Final Internal Accounting UPC toggle Stetson v2 equity method FINAL v57" xfId="8541"/>
    <cellStyle name="___dimon_EWC 43.5MW8oMtresc 3_25_02v2_Final Internal Accounting UPC toggle Stetson v2 equity method FINAL v57 2" xfId="8542"/>
    <cellStyle name="___dimon_EWC 43.5MW8oMtresc 3_25_02v2_FVO" xfId="8543"/>
    <cellStyle name="___dimon_EWC 43.5MW8oMtresc 3_25_02v2_FVO 2" xfId="8544"/>
    <cellStyle name="___dimon_EWC 43.5MW8oMtresc 3_25_02v2_FVO_IWNA 3-Pack ECCA Sheldon Funding 01302009" xfId="8545"/>
    <cellStyle name="___dimon_EWC 43.5MW8oMtresc 3_25_02v2_FVO_IWNA 3-Pack ECCA Sheldon Funding 01302009 2" xfId="8546"/>
    <cellStyle name="___dimon_EWC 43.5MW8oMtresc 3_25_02v2_GRE 03252009_tpm_tables" xfId="8547"/>
    <cellStyle name="___dimon_EWC 43.5MW8oMtresc 3_25_02v2_GRE 03252009_tpm_tables 2" xfId="8548"/>
    <cellStyle name="___dimon_EWC 43.5MW8oMtresc 3_25_02v2_GRE 03252009_tpm_tables_BeechR Pivot Table 12.2.09" xfId="8549"/>
    <cellStyle name="___dimon_EWC 43.5MW8oMtresc 3_25_02v2_GRE 03252009_tpm_tables_BeechR Pivot Table 12.2.09 2" xfId="8550"/>
    <cellStyle name="___dimon_EWC 43.5MW8oMtresc 3_25_02v2_Hardin Grant 08312009_300MW" xfId="8551"/>
    <cellStyle name="___dimon_EWC 43.5MW8oMtresc 3_25_02v2_Hardin Grant 08312009_300MW 2" xfId="8552"/>
    <cellStyle name="___dimon_EWC 43.5MW8oMtresc 3_25_02v2_HoldCo Cap Accounts" xfId="8553"/>
    <cellStyle name="___dimon_EWC 43.5MW8oMtresc 3_25_02v2_HoldCo Cap Accounts 2" xfId="8554"/>
    <cellStyle name="___dimon_EWC 43.5MW8oMtresc 3_25_02v2_HoldCo Cap Accounts_BeechR Pivot Table 12.2.09" xfId="8555"/>
    <cellStyle name="___dimon_EWC 43.5MW8oMtresc 3_25_02v2_HoldCo Cap Accounts_BeechR Pivot Table 12.2.09 2" xfId="8556"/>
    <cellStyle name="___dimon_EWC 43.5MW8oMtresc 3_25_02v2_HoldCo Cap Accounts_IWNA 3-Pack ECCA Sheldon Funding 01302009" xfId="8557"/>
    <cellStyle name="___dimon_EWC 43.5MW8oMtresc 3_25_02v2_HoldCo Cap Accounts_IWNA 3-Pack ECCA Sheldon Funding 01302009 2" xfId="8558"/>
    <cellStyle name="___dimon_EWC 43.5MW8oMtresc 3_25_02v2_Inputs-General" xfId="8559"/>
    <cellStyle name="___dimon_EWC 43.5MW8oMtresc 3_25_02v2_Inputs-General 2" xfId="8560"/>
    <cellStyle name="___dimon_EWC 43.5MW8oMtresc 3_25_02v2_Inven Model V 15" xfId="8561"/>
    <cellStyle name="___dimon_EWC 43.5MW8oMtresc 3_25_02v2_Inven Model V 15 2" xfId="8562"/>
    <cellStyle name="___dimon_EWC 43.5MW8oMtresc 3_25_02v2_Inven Model V 15_IWNA 3-Pack ECCA Sheldon Funding 01302009" xfId="8563"/>
    <cellStyle name="___dimon_EWC 43.5MW8oMtresc 3_25_02v2_Inven Model V 15_IWNA 3-Pack ECCA Sheldon Funding 01302009 2" xfId="8564"/>
    <cellStyle name="___dimon_EWC 43.5MW8oMtresc 3_25_02v2_Invenergy Model -- 9-5-08 base" xfId="8565"/>
    <cellStyle name="___dimon_EWC 43.5MW8oMtresc 3_25_02v2_Invenergy Model -- 9-5-08 base 2" xfId="8566"/>
    <cellStyle name="___dimon_EWC 43.5MW8oMtresc 3_25_02v2_Invenergy Model -- 9-5-08 base_IWNA 3-Pack ECCA Sheldon Funding 01302009" xfId="8567"/>
    <cellStyle name="___dimon_EWC 43.5MW8oMtresc 3_25_02v2_Invenergy Model -- 9-5-08 base_IWNA 3-Pack ECCA Sheldon Funding 01302009 2" xfId="8568"/>
    <cellStyle name="___dimon_EWC 43.5MW8oMtresc 3_25_02v2_Invenergy Model -- IIF 6-24-08rs" xfId="8569"/>
    <cellStyle name="___dimon_EWC 43.5MW8oMtresc 3_25_02v2_Invenergy Model -- IIF 6-24-08rs 2" xfId="8570"/>
    <cellStyle name="___dimon_EWC 43.5MW8oMtresc 3_25_02v2_Invenergy Model -- IIF 6-24-08rs_BeechR Pivot Table 12.2.09" xfId="8571"/>
    <cellStyle name="___dimon_EWC 43.5MW8oMtresc 3_25_02v2_Invenergy Model -- IIF 6-24-08rs_BeechR Pivot Table 12.2.09 2" xfId="8572"/>
    <cellStyle name="___dimon_EWC 43.5MW8oMtresc 3_25_02v2_Invenergy Model -- IIF 6-24-08rs_IWNA 3-Pack ECCA Sheldon Funding 01302009" xfId="8573"/>
    <cellStyle name="___dimon_EWC 43.5MW8oMtresc 3_25_02v2_Invenergy Model -- IIF 6-24-08rs_IWNA 3-Pack ECCA Sheldon Funding 01302009 2" xfId="8574"/>
    <cellStyle name="___dimon_EWC 43.5MW8oMtresc 3_25_02v2_Invenergy Model -- IIF 7-16-08" xfId="8575"/>
    <cellStyle name="___dimon_EWC 43.5MW8oMtresc 3_25_02v2_Invenergy Model -- IIF 7-16-08 2" xfId="8576"/>
    <cellStyle name="___dimon_EWC 43.5MW8oMtresc 3_25_02v2_Invenergy Model -- IIF 7-16-08_BeechR Pivot Table 12.2.09" xfId="8577"/>
    <cellStyle name="___dimon_EWC 43.5MW8oMtresc 3_25_02v2_Invenergy Model -- IIF 7-16-08_BeechR Pivot Table 12.2.09 2" xfId="8578"/>
    <cellStyle name="___dimon_EWC 43.5MW8oMtresc 3_25_02v2_Invenergy Model -- IIF 7-16-08_IWNA 3-Pack ECCA Sheldon Funding 01302009" xfId="8579"/>
    <cellStyle name="___dimon_EWC 43.5MW8oMtresc 3_25_02v2_Invenergy Model -- IIF 7-16-08_IWNA 3-Pack ECCA Sheldon Funding 01302009 2" xfId="8580"/>
    <cellStyle name="___dimon_EWC 43.5MW8oMtresc 3_25_02v2_Invenergy Model -- IIF 7-28-08" xfId="8581"/>
    <cellStyle name="___dimon_EWC 43.5MW8oMtresc 3_25_02v2_Invenergy Model -- IIF 7-28-08 2" xfId="8582"/>
    <cellStyle name="___dimon_EWC 43.5MW8oMtresc 3_25_02v2_Invenergy Model -- IIF 7-28-08_BeechR Pivot Table 12.2.09" xfId="8583"/>
    <cellStyle name="___dimon_EWC 43.5MW8oMtresc 3_25_02v2_Invenergy Model -- IIF 7-28-08_BeechR Pivot Table 12.2.09 2" xfId="8584"/>
    <cellStyle name="___dimon_EWC 43.5MW8oMtresc 3_25_02v2_Invenergy Model -- IIF 7-28-08_IWNA 3-Pack ECCA Sheldon Funding 01302009" xfId="8585"/>
    <cellStyle name="___dimon_EWC 43.5MW8oMtresc 3_25_02v2_Invenergy Model -- IIF 7-28-08_IWNA 3-Pack ECCA Sheldon Funding 01302009 2" xfId="8586"/>
    <cellStyle name="___dimon_EWC 43.5MW8oMtresc 3_25_02v2_Invenergy Model -- IIF 7-30-08" xfId="8587"/>
    <cellStyle name="___dimon_EWC 43.5MW8oMtresc 3_25_02v2_Invenergy Model -- IIF 7-30-08 2" xfId="8588"/>
    <cellStyle name="___dimon_EWC 43.5MW8oMtresc 3_25_02v2_Invenergy Model -- IIF 7-30-08_BeechR Pivot Table 12.2.09" xfId="8589"/>
    <cellStyle name="___dimon_EWC 43.5MW8oMtresc 3_25_02v2_Invenergy Model -- IIF 7-30-08_BeechR Pivot Table 12.2.09 2" xfId="8590"/>
    <cellStyle name="___dimon_EWC 43.5MW8oMtresc 3_25_02v2_Invenergy Model -- IIF 7-30-08_IWNA 3-Pack ECCA Sheldon Funding 01302009" xfId="8591"/>
    <cellStyle name="___dimon_EWC 43.5MW8oMtresc 3_25_02v2_Invenergy Model -- IIF 7-30-08_IWNA 3-Pack ECCA Sheldon Funding 01302009 2" xfId="8592"/>
    <cellStyle name="___dimon_EWC 43.5MW8oMtresc 3_25_02v2_Invenergy Model -- IIF 8-26-08" xfId="8593"/>
    <cellStyle name="___dimon_EWC 43.5MW8oMtresc 3_25_02v2_Invenergy Model -- IIF 8-26-08 2" xfId="8594"/>
    <cellStyle name="___dimon_EWC 43.5MW8oMtresc 3_25_02v2_Invenergy Model -- IIF 8-26-08_IWNA 3-Pack ECCA Sheldon Funding 01302009" xfId="8595"/>
    <cellStyle name="___dimon_EWC 43.5MW8oMtresc 3_25_02v2_Invenergy Model -- IIF 8-26-08_IWNA 3-Pack ECCA Sheldon Funding 01302009 2" xfId="8596"/>
    <cellStyle name="___dimon_EWC 43.5MW8oMtresc 3_25_02v2_Invenergy Model -- IIF 8-8-08" xfId="8597"/>
    <cellStyle name="___dimon_EWC 43.5MW8oMtresc 3_25_02v2_Invenergy Model -- IIF 8-8-08 2" xfId="8598"/>
    <cellStyle name="___dimon_EWC 43.5MW8oMtresc 3_25_02v2_Invenergy Model -- IIF 8-8-08_BeechR Pivot Table 12.2.09" xfId="8599"/>
    <cellStyle name="___dimon_EWC 43.5MW8oMtresc 3_25_02v2_Invenergy Model -- IIF 8-8-08_BeechR Pivot Table 12.2.09 2" xfId="8600"/>
    <cellStyle name="___dimon_EWC 43.5MW8oMtresc 3_25_02v2_Invenergy Model -- IIF 8-8-08_IWNA 3-Pack ECCA Sheldon Funding 01302009" xfId="8601"/>
    <cellStyle name="___dimon_EWC 43.5MW8oMtresc 3_25_02v2_Invenergy Model -- IIF 8-8-08_IWNA 3-Pack ECCA Sheldon Funding 01302009 2" xfId="8602"/>
    <cellStyle name="___dimon_EWC 43.5MW8oMtresc 3_25_02v2_Invenergy Turkey Track Property Tax Estimate Working 05282008" xfId="8603"/>
    <cellStyle name="___dimon_EWC 43.5MW8oMtresc 3_25_02v2_Invenergy Turkey Track Property Tax Estimate Working 05282008 2" xfId="8604"/>
    <cellStyle name="___dimon_EWC 43.5MW8oMtresc 3_25_02v2_Invenergy Turkey Track Property Tax Estimate Working 05282008_BeechR Pivot Table 12.2.09" xfId="8605"/>
    <cellStyle name="___dimon_EWC 43.5MW8oMtresc 3_25_02v2_Invenergy Turkey Track Property Tax Estimate Working 05282008_BeechR Pivot Table 12.2.09 2" xfId="8606"/>
    <cellStyle name="___dimon_EWC 43.5MW8oMtresc 3_25_02v2_Invenergy Turkey Track Property Tax Estimate Working 05282008_IWNA 3-Pack ECCA Sheldon Funding 01302009" xfId="8607"/>
    <cellStyle name="___dimon_EWC 43.5MW8oMtresc 3_25_02v2_Invenergy Turkey Track Property Tax Estimate Working 05282008_IWNA 3-Pack ECCA Sheldon Funding 01302009 2" xfId="8608"/>
    <cellStyle name="___dimon_EWC 43.5MW8oMtresc 3_25_02v2_Invrg v0 10.5yr 7.25% 5.25yr cash cut 10% DRO P50" xfId="8609"/>
    <cellStyle name="___dimon_EWC 43.5MW8oMtresc 3_25_02v2_Invrg v0 10.5yr 7.25% 5.25yr cash cut 10% DRO P50 2" xfId="8610"/>
    <cellStyle name="___dimon_EWC 43.5MW8oMtresc 3_25_02v2_Invrg v0 10.5yr 7.25% 5.25yr cash cut 10% DRO P50_IWNA 3-Pack ECCA Sheldon Funding 01302009" xfId="8611"/>
    <cellStyle name="___dimon_EWC 43.5MW8oMtresc 3_25_02v2_Invrg v0 10.5yr 7.25% 5.25yr cash cut 10% DRO P50_IWNA 3-Pack ECCA Sheldon Funding 01302009 2" xfId="8612"/>
    <cellStyle name="___dimon_EWC 43.5MW8oMtresc 3_25_02v2_Invrg v0 10.5yr 7.25% 5.25yr cash cut P50" xfId="8613"/>
    <cellStyle name="___dimon_EWC 43.5MW8oMtresc 3_25_02v2_Invrg v0 10.5yr 7.25% 5.25yr cash cut P50 2" xfId="8614"/>
    <cellStyle name="___dimon_EWC 43.5MW8oMtresc 3_25_02v2_Invrg v0 10.5yr 7.25% 5.25yr cash cut P50 OLD" xfId="8615"/>
    <cellStyle name="___dimon_EWC 43.5MW8oMtresc 3_25_02v2_Invrg v0 10.5yr 7.25% 5.25yr cash cut P50 OLD 2" xfId="8616"/>
    <cellStyle name="___dimon_EWC 43.5MW8oMtresc 3_25_02v2_Invrg v0 10.5yr 7.25% 5.25yr cash cut P50 OLD_BeechR Pivot Table 12.2.09" xfId="8617"/>
    <cellStyle name="___dimon_EWC 43.5MW8oMtresc 3_25_02v2_Invrg v0 10.5yr 7.25% 5.25yr cash cut P50 OLD_BeechR Pivot Table 12.2.09 2" xfId="8618"/>
    <cellStyle name="___dimon_EWC 43.5MW8oMtresc 3_25_02v2_Invrg v0 10.5yr 7.25% 5.25yr cash cut P50 OLD_IWNA 3-Pack ECCA Sheldon Funding 01302009" xfId="8619"/>
    <cellStyle name="___dimon_EWC 43.5MW8oMtresc 3_25_02v2_Invrg v0 10.5yr 7.25% 5.25yr cash cut P50 OLD_IWNA 3-Pack ECCA Sheldon Funding 01302009 2" xfId="8620"/>
    <cellStyle name="___dimon_EWC 43.5MW8oMtresc 3_25_02v2_Invrg v0 10.5yr 7.25% 5.25yr cash cut P50_BeechR Pivot Table 12.2.09" xfId="8621"/>
    <cellStyle name="___dimon_EWC 43.5MW8oMtresc 3_25_02v2_Invrg v0 10.5yr 7.25% 5.25yr cash cut P50_BeechR Pivot Table 12.2.09 2" xfId="8622"/>
    <cellStyle name="___dimon_EWC 43.5MW8oMtresc 3_25_02v2_Invrg v0 10.5yr 7.25% 5.25yr cash cut P50_IWNA 3-Pack ECCA Sheldon Funding 01302009" xfId="8623"/>
    <cellStyle name="___dimon_EWC 43.5MW8oMtresc 3_25_02v2_Invrg v0 10.5yr 7.25% 5.25yr cash cut P50_IWNA 3-Pack ECCA Sheldon Funding 01302009 2" xfId="8624"/>
    <cellStyle name="___dimon_EWC 43.5MW8oMtresc 3_25_02v2_Invrg v2 10.5yr 7.25% 5.25yr cash cut P50 (Invenergy)_REVIEW" xfId="8625"/>
    <cellStyle name="___dimon_EWC 43.5MW8oMtresc 3_25_02v2_Invrg v2 10.5yr 7.25% 5.25yr cash cut P50 (Invenergy)_REVIEW 2" xfId="8626"/>
    <cellStyle name="___dimon_EWC 43.5MW8oMtresc 3_25_02v2_Invrg v2 10.5yr 7.25% 5.25yr cash cut P50 (Invenergy)_REVIEW_BeechR Pivot Table 12.2.09" xfId="8627"/>
    <cellStyle name="___dimon_EWC 43.5MW8oMtresc 3_25_02v2_Invrg v2 10.5yr 7.25% 5.25yr cash cut P50 (Invenergy)_REVIEW_BeechR Pivot Table 12.2.09 2" xfId="8628"/>
    <cellStyle name="___dimon_EWC 43.5MW8oMtresc 3_25_02v2_Invrg v2 10.5yr 7.25% 5.25yr cash cut P50 (Invenergy)_REVIEW_IWNA 3-Pack ECCA Sheldon Funding 01302009" xfId="8629"/>
    <cellStyle name="___dimon_EWC 43.5MW8oMtresc 3_25_02v2_Invrg v2 10.5yr 7.25% 5.25yr cash cut P50 (Invenergy)_REVIEW_IWNA 3-Pack ECCA Sheldon Funding 01302009 2" xfId="8630"/>
    <cellStyle name="___dimon_EWC 43.5MW8oMtresc 3_25_02v2_Invrg v3 10.5yr 7.25% 5.25yr cash cut P50" xfId="8631"/>
    <cellStyle name="___dimon_EWC 43.5MW8oMtresc 3_25_02v2_Invrg v3 10.5yr 7.25% 5.25yr cash cut P50 2" xfId="8632"/>
    <cellStyle name="___dimon_EWC 43.5MW8oMtresc 3_25_02v2_Invrg v3 10.5yr 7.25% 5.25yr cash cut P50_BeechR Pivot Table 12.2.09" xfId="8633"/>
    <cellStyle name="___dimon_EWC 43.5MW8oMtresc 3_25_02v2_Invrg v3 10.5yr 7.25% 5.25yr cash cut P50_BeechR Pivot Table 12.2.09 2" xfId="8634"/>
    <cellStyle name="___dimon_EWC 43.5MW8oMtresc 3_25_02v2_Invrg v3 10.5yr 7.25% 5.25yr cash cut P50_IWNA 3-Pack ECCA Sheldon Funding 01302009" xfId="8635"/>
    <cellStyle name="___dimon_EWC 43.5MW8oMtresc 3_25_02v2_Invrg v3 10.5yr 7.25% 5.25yr cash cut P50_IWNA 3-Pack ECCA Sheldon Funding 01302009 2" xfId="8636"/>
    <cellStyle name="___dimon_EWC 43.5MW8oMtresc 3_25_02v2_Invrg v3 pwr hedges no track accts 10.5yr 7.25% 4yr cash cut $51.73 P50" xfId="8637"/>
    <cellStyle name="___dimon_EWC 43.5MW8oMtresc 3_25_02v2_Invrg v3 pwr hedges no track accts 10.5yr 7.25% 4yr cash cut $51.73 P50 2" xfId="8638"/>
    <cellStyle name="___dimon_EWC 43.5MW8oMtresc 3_25_02v2_Invrg v3 pwr hedges no track accts 10.5yr 7.25% 4yr cash cut $51.73 P50_BeechR Pivot Table 12.2.09" xfId="8639"/>
    <cellStyle name="___dimon_EWC 43.5MW8oMtresc 3_25_02v2_Invrg v3 pwr hedges no track accts 10.5yr 7.25% 4yr cash cut $51.73 P50_BeechR Pivot Table 12.2.09 2" xfId="8640"/>
    <cellStyle name="___dimon_EWC 43.5MW8oMtresc 3_25_02v2_Invrg v3 pwr hedges no track accts 10.5yr 7.25% 4yr cash cut $51.73 P50_IWNA 3-Pack ECCA Sheldon Funding 01302009" xfId="8641"/>
    <cellStyle name="___dimon_EWC 43.5MW8oMtresc 3_25_02v2_Invrg v3 pwr hedges no track accts 10.5yr 7.25% 4yr cash cut $51.73 P50_IWNA 3-Pack ECCA Sheldon Funding 01302009 2" xfId="8642"/>
    <cellStyle name="___dimon_EWC 43.5MW8oMtresc 3_25_02v2_IWNA 3-Pack ECCA Sheldon Funding 01302009" xfId="8643"/>
    <cellStyle name="___dimon_EWC 43.5MW8oMtresc 3_25_02v2_IWNA 3-Pack ECCA Sheldon Funding 01302009 2" xfId="8644"/>
    <cellStyle name="___dimon_EWC 43.5MW8oMtresc 3_25_02v2_IWNA 3-Pack ECCA Sheldon Funding 03202009" xfId="8645"/>
    <cellStyle name="___dimon_EWC 43.5MW8oMtresc 3_25_02v2_IWNA 3-Pack ECCA Sheldon Funding 03202009 2" xfId="8646"/>
    <cellStyle name="___dimon_EWC 43.5MW8oMtresc 3_25_02v2_IWNA Ptfl v2 10yr 7.25% $320 upfront 99% hedge loss P50" xfId="8647"/>
    <cellStyle name="___dimon_EWC 43.5MW8oMtresc 3_25_02v2_IWNA Ptfl v2 10yr 7.25% $320 upfront 99% hedge loss P50 2" xfId="8648"/>
    <cellStyle name="___dimon_EWC 43.5MW8oMtresc 3_25_02v2_IWNA Ptfl v2 10yr 7.25% $320 upfront 99% hedge loss P50_IWNA 3-Pack ECCA Sheldon Funding 01302009" xfId="8649"/>
    <cellStyle name="___dimon_EWC 43.5MW8oMtresc 3_25_02v2_IWNA Ptfl v2 10yr 7.25% $320 upfront 99% hedge loss P50_IWNA 3-Pack ECCA Sheldon Funding 01302009 2" xfId="8650"/>
    <cellStyle name="___dimon_EWC 43.5MW8oMtresc 3_25_02v2_IWNA Ptfl v2 11yr 7.50% $320 upfront P50 with FVO" xfId="8651"/>
    <cellStyle name="___dimon_EWC 43.5MW8oMtresc 3_25_02v2_IWNA Ptfl v2 11yr 7.50% $320 upfront P50 with FVO 2" xfId="8652"/>
    <cellStyle name="___dimon_EWC 43.5MW8oMtresc 3_25_02v2_IWNA Ptfl v2 11yr 7.50% $320 upfront P50 with FVO_IWNA 3-Pack ECCA Sheldon Funding 01302009" xfId="8653"/>
    <cellStyle name="___dimon_EWC 43.5MW8oMtresc 3_25_02v2_IWNA Ptfl v2 11yr 7.50% $320 upfront P50 with FVO_IWNA 3-Pack ECCA Sheldon Funding 01302009 2" xfId="8654"/>
    <cellStyle name="___dimon_EWC 43.5MW8oMtresc 3_25_02v2_IWNA v1 10yr 7.25% $290 upfront no bonus 42% 2009 tax realloc P50" xfId="8655"/>
    <cellStyle name="___dimon_EWC 43.5MW8oMtresc 3_25_02v2_IWNA v1 10yr 7.25% $290 upfront no bonus 42% 2009 tax realloc P50 2" xfId="8656"/>
    <cellStyle name="___dimon_EWC 43.5MW8oMtresc 3_25_02v2_IWNA v1 10yr 7.25% $290 upfront no bonus 42% 2009 tax realloc P50_IWNA 3-Pack ECCA Sheldon Funding 01302009" xfId="8657"/>
    <cellStyle name="___dimon_EWC 43.5MW8oMtresc 3_25_02v2_IWNA v1 10yr 7.25% $290 upfront no bonus 42% 2009 tax realloc P50_IWNA 3-Pack ECCA Sheldon Funding 01302009 2" xfId="8658"/>
    <cellStyle name="___dimon_EWC 43.5MW8oMtresc 3_25_02v2_Key Results" xfId="8659"/>
    <cellStyle name="___dimon_EWC 43.5MW8oMtresc 3_25_02v2_Key Results 2" xfId="8660"/>
    <cellStyle name="___dimon_EWC 43.5MW8oMtresc 3_25_02v2_Key Results_BeechR Pivot Table 12.2.09" xfId="8661"/>
    <cellStyle name="___dimon_EWC 43.5MW8oMtresc 3_25_02v2_Key Results_BeechR Pivot Table 12.2.09 2" xfId="8662"/>
    <cellStyle name="___dimon_EWC 43.5MW8oMtresc 3_25_02v2_Key Results_IWNA 3-Pack ECCA Sheldon Funding 01302009" xfId="8663"/>
    <cellStyle name="___dimon_EWC 43.5MW8oMtresc 3_25_02v2_Key Results_IWNA 3-Pack ECCA Sheldon Funding 01302009 2" xfId="8664"/>
    <cellStyle name="___dimon_EWC 43.5MW8oMtresc 3_25_02v2_Ledge_0416_Grant and TE" xfId="8665"/>
    <cellStyle name="___dimon_EWC 43.5MW8oMtresc 3_25_02v2_Ledge_0416_Grant and TE 2" xfId="8666"/>
    <cellStyle name="___dimon_EWC 43.5MW8oMtresc 3_25_02v2_Levered Beech Ridge _100709" xfId="8667"/>
    <cellStyle name="___dimon_EWC 43.5MW8oMtresc 3_25_02v2_Levered Beech Ridge _100709 2" xfId="8668"/>
    <cellStyle name="___dimon_EWC 43.5MW8oMtresc 3_25_02v2_Levered Beech Ridge _100709_BeechR Pivot Table 12.2.09" xfId="8669"/>
    <cellStyle name="___dimon_EWC 43.5MW8oMtresc 3_25_02v2_Levered Beech Ridge _100709_BeechR Pivot Table 12.2.09 2" xfId="8670"/>
    <cellStyle name="___dimon_EWC 43.5MW8oMtresc 3_25_02v2_Levered Beech Ridge _102709" xfId="8671"/>
    <cellStyle name="___dimon_EWC 43.5MW8oMtresc 3_25_02v2_Levered Beech Ridge _102709 2" xfId="8672"/>
    <cellStyle name="___dimon_EWC 43.5MW8oMtresc 3_25_02v2_Levered Beech Ridge _102709_BeechR Pivot Table 12.2.09" xfId="8673"/>
    <cellStyle name="___dimon_EWC 43.5MW8oMtresc 3_25_02v2_Levered Beech Ridge _102709_BeechR Pivot Table 12.2.09 2" xfId="8674"/>
    <cellStyle name="___dimon_EWC 43.5MW8oMtresc 3_25_02v2_Levered Beech Ridge _110209" xfId="8675"/>
    <cellStyle name="___dimon_EWC 43.5MW8oMtresc 3_25_02v2_Levered Beech Ridge _110209 2" xfId="8676"/>
    <cellStyle name="___dimon_EWC 43.5MW8oMtresc 3_25_02v2_Levered Beech Ridge _110209_BeechR Pivot Table 12.2.09" xfId="8677"/>
    <cellStyle name="___dimon_EWC 43.5MW8oMtresc 3_25_02v2_Levered Beech Ridge _110209_BeechR Pivot Table 12.2.09 2" xfId="8678"/>
    <cellStyle name="___dimon_EWC 43.5MW8oMtresc 3_25_02v2_Levered Grand Ridge Exp 07082009_LIVE" xfId="8679"/>
    <cellStyle name="___dimon_EWC 43.5MW8oMtresc 3_25_02v2_Levered Grand Ridge Exp 07082009_LIVE 2" xfId="8680"/>
    <cellStyle name="___dimon_EWC 43.5MW8oMtresc 3_25_02v2_Levered Grand Ridge Exp 07082009_LIVE_BeechR Pivot Table 12.2.09" xfId="8681"/>
    <cellStyle name="___dimon_EWC 43.5MW8oMtresc 3_25_02v2_Levered Grand Ridge Exp 07082009_LIVE_BeechR Pivot Table 12.2.09 2" xfId="8682"/>
    <cellStyle name="___dimon_EWC 43.5MW8oMtresc 3_25_02v2_Levered Grand Ridge Exp_05042009" xfId="8683"/>
    <cellStyle name="___dimon_EWC 43.5MW8oMtresc 3_25_02v2_Levered Grand Ridge Exp_05042009 2" xfId="8684"/>
    <cellStyle name="___dimon_EWC 43.5MW8oMtresc 3_25_02v2_Levered Grand Ridge Exp_05042009_BeechR Pivot Table 12.2.09" xfId="8685"/>
    <cellStyle name="___dimon_EWC 43.5MW8oMtresc 3_25_02v2_Levered Grand Ridge Exp_05042009_BeechR Pivot Table 12.2.09 2" xfId="8686"/>
    <cellStyle name="___dimon_EWC 43.5MW8oMtresc 3_25_02v2_Levered Grand Ridge II-III_20yr 130 MW PPA_10032008" xfId="8687"/>
    <cellStyle name="___dimon_EWC 43.5MW8oMtresc 3_25_02v2_Levered Grand Ridge II-III_20yr 130 MW PPA_10032008 2" xfId="8688"/>
    <cellStyle name="___dimon_EWC 43.5MW8oMtresc 3_25_02v2_Levered Grand Ridge II-III_20yr 130 MW PPA_10032008_BeechR Pivot Table 12.2.09" xfId="8689"/>
    <cellStyle name="___dimon_EWC 43.5MW8oMtresc 3_25_02v2_Levered Grand Ridge II-III_20yr 130 MW PPA_10032008_BeechR Pivot Table 12.2.09 2" xfId="8690"/>
    <cellStyle name="___dimon_EWC 43.5MW8oMtresc 3_25_02v2_Levered White Oak 99 MW_shared reconductor with IP08_040308" xfId="8691"/>
    <cellStyle name="___dimon_EWC 43.5MW8oMtresc 3_25_02v2_Levered White Oak 99 MW_shared reconductor with IP08_040308 2" xfId="8692"/>
    <cellStyle name="___dimon_EWC 43.5MW8oMtresc 3_25_02v2_Levered White Oak 99 MW_shared reconductor with IP08_040308_BeechR Pivot Table 12.2.09" xfId="8693"/>
    <cellStyle name="___dimon_EWC 43.5MW8oMtresc 3_25_02v2_Levered White Oak 99 MW_shared reconductor with IP08_040308_BeechR Pivot Table 12.2.09 2" xfId="8694"/>
    <cellStyle name="___dimon_EWC 43.5MW8oMtresc 3_25_02v2_LeveredGrand_Ridge_II-III_020909_incl Grant NOL Bonus Dep" xfId="8695"/>
    <cellStyle name="___dimon_EWC 43.5MW8oMtresc 3_25_02v2_LeveredGrand_Ridge_II-III_020909_incl Grant NOL Bonus Dep 2" xfId="8696"/>
    <cellStyle name="___dimon_EWC 43.5MW8oMtresc 3_25_02v2_LeveredGrand_Ridge_II-III_020909_incl Grant NOL Bonus Dep_BeechR Pivot Table 12.2.09" xfId="8697"/>
    <cellStyle name="___dimon_EWC 43.5MW8oMtresc 3_25_02v2_LeveredGrand_Ridge_II-III_020909_incl Grant NOL Bonus Dep_BeechR Pivot Table 12.2.09 2" xfId="8698"/>
    <cellStyle name="___dimon_EWC 43.5MW8oMtresc 3_25_02v2_Naturener Montana Portfolio_temp_Part2" xfId="8699"/>
    <cellStyle name="___dimon_EWC 43.5MW8oMtresc 3_25_02v2_Naturener Montana Portfolio_temp_Part2 2" xfId="8700"/>
    <cellStyle name="___dimon_EWC 43.5MW8oMtresc 3_25_02v2_NEW GRII_III Debt_032509 v1 (2)" xfId="8701"/>
    <cellStyle name="___dimon_EWC 43.5MW8oMtresc 3_25_02v2_NEW GRII_III Debt_032509 v1 (2) 2" xfId="8702"/>
    <cellStyle name="___dimon_EWC 43.5MW8oMtresc 3_25_02v2_NEW GRII_III Debt_032509 v1 (2)_BeechR Pivot Table 12.2.09" xfId="8703"/>
    <cellStyle name="___dimon_EWC 43.5MW8oMtresc 3_25_02v2_NEW GRII_III Debt_032509 v1 (2)_BeechR Pivot Table 12.2.09 2" xfId="8704"/>
    <cellStyle name="___dimon_EWC 43.5MW8oMtresc 3_25_02v2_NEW Levered GRII&amp;III_04092009_MCF v1" xfId="8705"/>
    <cellStyle name="___dimon_EWC 43.5MW8oMtresc 3_25_02v2_NEW Levered GRII&amp;III_04092009_MCF v1 2" xfId="8706"/>
    <cellStyle name="___dimon_EWC 43.5MW8oMtresc 3_25_02v2_NEW Levered GRII&amp;III_04092009_MCF v1_BeechR Pivot Table 12.2.09" xfId="8707"/>
    <cellStyle name="___dimon_EWC 43.5MW8oMtresc 3_25_02v2_NEW Levered GRII&amp;III_04092009_MCF v1_BeechR Pivot Table 12.2.09 2" xfId="8708"/>
    <cellStyle name="___dimon_EWC 43.5MW8oMtresc 3_25_02v2_Oceana_142MW_Vesta1.8_101909" xfId="8709"/>
    <cellStyle name="___dimon_EWC 43.5MW8oMtresc 3_25_02v2_Oceana_142MW_Vesta1.8_101909 2" xfId="8710"/>
    <cellStyle name="___dimon_EWC 43.5MW8oMtresc 3_25_02v2_Ormat 6-7-2007  v19b accounting v4 12-19-07" xfId="8711"/>
    <cellStyle name="___dimon_EWC 43.5MW8oMtresc 3_25_02v2_Ormat 6-7-2007  v19b accounting v4 12-19-07 2" xfId="8712"/>
    <cellStyle name="___dimon_EWC 43.5MW8oMtresc 3_25_02v2_Prarie Breeze Developer Model_041409_v2" xfId="8713"/>
    <cellStyle name="___dimon_EWC 43.5MW8oMtresc 3_25_02v2_Prarie Breeze Developer Model_041409_v2 2" xfId="8714"/>
    <cellStyle name="___dimon_EWC 43.5MW8oMtresc 3_25_02v2_Pre-Tax GAAP" xfId="8715"/>
    <cellStyle name="___dimon_EWC 43.5MW8oMtresc 3_25_02v2_Pre-Tax GAAP 2" xfId="8716"/>
    <cellStyle name="___dimon_EWC 43.5MW8oMtresc 3_25_02v2_Raleigh Model (78MW) 09082009_V2" xfId="8717"/>
    <cellStyle name="___dimon_EWC 43.5MW8oMtresc 3_25_02v2_Raleigh Model (78MW) 09082009_V2 2" xfId="8718"/>
    <cellStyle name="___dimon_EWC 43.5MW8oMtresc 3_25_02v2_Raleigh Model (78MW) 09082009_V2_BeechR Pivot Table 12.2.09" xfId="8719"/>
    <cellStyle name="___dimon_EWC 43.5MW8oMtresc 3_25_02v2_Raleigh Model (78MW) 09082009_V2_BeechR Pivot Table 12.2.09 2" xfId="8720"/>
    <cellStyle name="___dimon_EWC 43.5MW8oMtresc 3_25_02v2_Sheet1" xfId="8721"/>
    <cellStyle name="___dimon_EWC 43.5MW8oMtresc 3_25_02v2_Sheet1 2" xfId="8722"/>
    <cellStyle name="___dimon_EWC 43.5MW8oMtresc 3_25_02v2_Sweden Hills 51MW_081809_AEP bid" xfId="8723"/>
    <cellStyle name="___dimon_EWC 43.5MW8oMtresc 3_25_02v2_Sweden Hills 51MW_081809_AEP bid 2" xfId="8724"/>
    <cellStyle name="___dimon_EWC 43.5MW8oMtresc 3_25_02v2_Tri-County Wind_042409_Grant and TE_as bid" xfId="8725"/>
    <cellStyle name="___dimon_EWC 43.5MW8oMtresc 3_25_02v2_Tri-County Wind_042409_Grant and TE_as bid 2" xfId="8726"/>
    <cellStyle name="___dimon_EWC 43.5MW8oMtresc 3_25_02v2_Tri-County Wind_101309_Grant and TE_200MW_1.6XLE" xfId="8727"/>
    <cellStyle name="___dimon_EWC 43.5MW8oMtresc 3_25_02v2_Tri-County Wind_101309_Grant and TE_200MW_1.6XLE 2" xfId="8728"/>
    <cellStyle name="___dimon_EWC 43.5MW8oMtresc 3_25_02v2_Tri-County Wind_101509_Grant and TE_200MW_1.6XLE" xfId="8729"/>
    <cellStyle name="___dimon_EWC 43.5MW8oMtresc 3_25_02v2_Tri-County Wind_101509_Grant and TE_200MW_1.6XLE 2" xfId="8730"/>
    <cellStyle name="___dimon_EWC 43.5MW8oMtresc 3_25_02v2_Turkey Track Completion Reserve Acct_11 10 08" xfId="8731"/>
    <cellStyle name="___dimon_EWC 43.5MW8oMtresc 3_25_02v2_Turkey Track Completion Reserve Acct_11 10 08 2" xfId="8732"/>
    <cellStyle name="___dimon_EWC 43.5MW8oMtresc 3_25_02v2_Turkey Track Completion Reserve Acct_11 10 08_IWNA 3-Pack ECCA Sheldon Funding 01302009" xfId="8733"/>
    <cellStyle name="___dimon_EWC 43.5MW8oMtresc 3_25_02v2_Turkey Track Completion Reserve Acct_11 10 08_IWNA 3-Pack ECCA Sheldon Funding 01302009 2" xfId="8734"/>
    <cellStyle name="___dimon_EWC 43.5MW8oMtresc 3_25_02v2_Unlev McAdoo &amp; GR Combined 022008- Final" xfId="8735"/>
    <cellStyle name="___dimon_EWC 43.5MW8oMtresc 3_25_02v2_Unlev McAdoo &amp; GR Combined 022008- Final 2" xfId="8736"/>
    <cellStyle name="___dimon_EWC 43.5MW8oMtresc 3_25_02v2_Unlev McAdoo &amp; GR Combined 022008- Final_BeechR Pivot Table 12.2.09" xfId="8737"/>
    <cellStyle name="___dimon_EWC 43.5MW8oMtresc 3_25_02v2_Unlev McAdoo &amp; GR Combined 022008- Final_BeechR Pivot Table 12.2.09 2" xfId="8738"/>
    <cellStyle name="___dimon_EWC 43.5MW8oMtresc 3_25_02v2_Unlev McAdoo &amp; GR Combined 022008- Final_IWNA 3-Pack ECCA Sheldon Funding 01302009" xfId="8739"/>
    <cellStyle name="___dimon_EWC 43.5MW8oMtresc 3_25_02v2_Unlev McAdoo &amp; GR Combined 022008- Final_IWNA 3-Pack ECCA Sheldon Funding 01302009 2" xfId="8740"/>
    <cellStyle name="___dimon_EWC 43.5MW8oMtresc 3_25_02v2_Unlev McAdoo &amp; GR Combined 10242008-funding v8" xfId="8741"/>
    <cellStyle name="___dimon_EWC 43.5MW8oMtresc 3_25_02v2_Unlev McAdoo &amp; GR Combined 10242008-funding v8 2" xfId="8742"/>
    <cellStyle name="___dimon_EWC 43.5MW8oMtresc 3_25_02v2_Unlev McAdoo &amp; GR Combined 10242008-funding v8_BeechR Pivot Table 12.2.09" xfId="8743"/>
    <cellStyle name="___dimon_EWC 43.5MW8oMtresc 3_25_02v2_Unlev McAdoo &amp; GR Combined 10242008-funding v8_BeechR Pivot Table 12.2.09 2" xfId="8744"/>
    <cellStyle name="___dimon_EWC 43.5MW8oMtresc 3_25_02v2_Unlev McAdoo &amp; GR Combined 10242008-funding v8_IWNA 3-Pack ECCA Sheldon Funding 01302009" xfId="8745"/>
    <cellStyle name="___dimon_EWC 43.5MW8oMtresc 3_25_02v2_Unlev McAdoo &amp; GR Combined 10242008-funding v8_IWNA 3-Pack ECCA Sheldon Funding 01302009 2" xfId="8746"/>
    <cellStyle name="___dimon_EWC 43.5MW8oMtresc 3_25_02v2_Unlev McAdoo &amp; GR Combined 10242008-funding v8_wake effect" xfId="8747"/>
    <cellStyle name="___dimon_EWC 43.5MW8oMtresc 3_25_02v2_Unlev McAdoo &amp; GR Combined 10242008-funding v8_wake effect 2" xfId="8748"/>
    <cellStyle name="___dimon_EWC 43.5MW8oMtresc 3_25_02v2_Unlev McAdoo &amp; GR Combined 10242008-funding v8_wake effect_BeechR Pivot Table 12.2.09" xfId="8749"/>
    <cellStyle name="___dimon_EWC 43.5MW8oMtresc 3_25_02v2_Unlev McAdoo &amp; GR Combined 10242008-funding v8_wake effect_BeechR Pivot Table 12.2.09 2" xfId="8750"/>
    <cellStyle name="___dimon_EWC 43.5MW8oMtresc 3_25_02v2_Unlevered Wildcat 04222008_Dep Update" xfId="8751"/>
    <cellStyle name="___dimon_EWC 43.5MW8oMtresc 3_25_02v2_Unlevered Wildcat 04222008_Dep Update 2" xfId="8752"/>
    <cellStyle name="___dimon_EWC 43.5MW8oMtresc 3_25_02v2_Unlevered Wildcat 04222008_Dep Update v2" xfId="8753"/>
    <cellStyle name="___dimon_EWC 43.5MW8oMtresc 3_25_02v2_Unlevered Wildcat 04222008_Dep Update v2 2" xfId="8754"/>
    <cellStyle name="___dimon_EWC 43.5MW8oMtresc 3_25_02v2_Unlevered Wildcat 04222008_Dep Update v2_BeechR Pivot Table 12.2.09" xfId="8755"/>
    <cellStyle name="___dimon_EWC 43.5MW8oMtresc 3_25_02v2_Unlevered Wildcat 04222008_Dep Update v2_BeechR Pivot Table 12.2.09 2" xfId="8756"/>
    <cellStyle name="___dimon_EWC 43.5MW8oMtresc 3_25_02v2_Unlevered Wildcat 04222008_Dep Update v2_IWNA 3-Pack ECCA Sheldon Funding 01302009" xfId="8757"/>
    <cellStyle name="___dimon_EWC 43.5MW8oMtresc 3_25_02v2_Unlevered Wildcat 04222008_Dep Update v2_IWNA 3-Pack ECCA Sheldon Funding 01302009 2" xfId="8758"/>
    <cellStyle name="___dimon_EWC 43.5MW8oMtresc 3_25_02v2_Unlevered Wildcat 04222008_Dep Update with 2008 stub year" xfId="8759"/>
    <cellStyle name="___dimon_EWC 43.5MW8oMtresc 3_25_02v2_Unlevered Wildcat 04222008_Dep Update with 2008 stub year 2" xfId="8760"/>
    <cellStyle name="___dimon_EWC 43.5MW8oMtresc 3_25_02v2_Unlevered Wildcat 04222008_Dep Update with 2008 stub year_BeechR Pivot Table 12.2.09" xfId="8761"/>
    <cellStyle name="___dimon_EWC 43.5MW8oMtresc 3_25_02v2_Unlevered Wildcat 04222008_Dep Update with 2008 stub year_BeechR Pivot Table 12.2.09 2" xfId="8762"/>
    <cellStyle name="___dimon_EWC 43.5MW8oMtresc 3_25_02v2_Unlevered Wildcat 04222008_Dep Update with 2008 stub year_IWNA 3-Pack ECCA Sheldon Funding 01302009" xfId="8763"/>
    <cellStyle name="___dimon_EWC 43.5MW8oMtresc 3_25_02v2_Unlevered Wildcat 04222008_Dep Update with 2008 stub year_IWNA 3-Pack ECCA Sheldon Funding 01302009 2" xfId="8764"/>
    <cellStyle name="___dimon_EWC 43.5MW8oMtresc 3_25_02v2_Unlevered Wildcat 04222008_Dep Update_BeechR Pivot Table 12.2.09" xfId="8765"/>
    <cellStyle name="___dimon_EWC 43.5MW8oMtresc 3_25_02v2_Unlevered Wildcat 04222008_Dep Update_BeechR Pivot Table 12.2.09 2" xfId="8766"/>
    <cellStyle name="___dimon_EWC 43.5MW8oMtresc 3_25_02v2_Unlevered Wildcat 04222008_Dep Update_IWNA 3-Pack ECCA Sheldon Funding 01302009" xfId="8767"/>
    <cellStyle name="___dimon_EWC 43.5MW8oMtresc 3_25_02v2_Unlevered Wildcat 04222008_Dep Update_IWNA 3-Pack ECCA Sheldon Funding 01302009 2" xfId="8768"/>
    <cellStyle name="___dimon_EWC 43.5MW8oMtresc 3_25_02v2_Unlevered Willow Creek 72MWs_111907" xfId="8769"/>
    <cellStyle name="___dimon_EWC 43.5MW8oMtresc 3_25_02v2_Unlevered Willow Creek 72MWs_111907 2" xfId="8770"/>
    <cellStyle name="___dimon_EWC 43.5MW8oMtresc 3_25_02v2_Unlevered Willow Creek 72MWs_111907_BeechR Pivot Table 12.2.09" xfId="8771"/>
    <cellStyle name="___dimon_EWC 43.5MW8oMtresc 3_25_02v2_Unlevered Willow Creek 72MWs_111907_BeechR Pivot Table 12.2.09 2" xfId="8772"/>
    <cellStyle name="___dimon_EWC 43.5MW8oMtresc 3_25_02v2_Unlevered Willow Creek 72MWs_111907_IWNA 3-Pack ECCA Sheldon Funding 01302009" xfId="8773"/>
    <cellStyle name="___dimon_EWC 43.5MW8oMtresc 3_25_02v2_Unlevered Willow Creek 72MWs_111907_IWNA 3-Pack ECCA Sheldon Funding 01302009 2" xfId="8774"/>
    <cellStyle name="___dimon_EWC 43.5MW8oMtresc 3_25_02v2_Unlevered_Beech_Ridge_100_5MW_021009_optimized NCF" xfId="8775"/>
    <cellStyle name="___dimon_EWC 43.5MW8oMtresc 3_25_02v2_Unlevered_Beech_Ridge_100_5MW_021009_optimized NCF 2" xfId="8776"/>
    <cellStyle name="___dimon_EWC 43.5MW8oMtresc 3_25_02v2_Unlevered_Grand Ridge_010809_v3" xfId="8777"/>
    <cellStyle name="___dimon_EWC 43.5MW8oMtresc 3_25_02v2_Unlevered_Grand Ridge_010809_v3 2" xfId="8778"/>
    <cellStyle name="___dimon_EWC 43.5MW8oMtresc 3_25_02v2_Unlevered_Grand Ridge_010809_v3_BeechR Pivot Table 12.2.09" xfId="8779"/>
    <cellStyle name="___dimon_EWC 43.5MW8oMtresc 3_25_02v2_Unlevered_Grand Ridge_010809_v3_BeechR Pivot Table 12.2.09 2" xfId="8780"/>
    <cellStyle name="___dimon_EWC 43.5MW8oMtresc 3_25_02v2_UPC New York Wind 1-8-08 v equity method FINAL" xfId="8781"/>
    <cellStyle name="___dimon_EWC 43.5MW8oMtresc 3_25_02v2_UPC New York Wind 1-8-08 v equity method FINAL 2" xfId="8782"/>
    <cellStyle name="___dimon_EWC 43.5MW8oMtresc 3_25_02v2_Vantage Cash FLow 100609" xfId="8783"/>
    <cellStyle name="___dimon_EWC 43.5MW8oMtresc 3_25_02v2_Vantage Cash FLow 100609 2" xfId="8784"/>
    <cellStyle name="___dimon_EWC 43.5MW8oMtresc 3_25_02v2_Vantage Model_PGE 15yr PPA_062409" xfId="8785"/>
    <cellStyle name="___dimon_EWC 43.5MW8oMtresc 3_25_02v2_Vantage Model_PGE 15yr PPA_062409 2" xfId="8786"/>
    <cellStyle name="___dimon_EWC 43.5MW8oMtresc 3_25_02v2_Vantage Model_PGE 15yr PPA_073009_JAR" xfId="8787"/>
    <cellStyle name="___dimon_EWC 43.5MW8oMtresc 3_25_02v2_Vantage Model_PGE 15yr PPA_073009_JAR 2" xfId="8788"/>
    <cellStyle name="___dimon_EWC 43.5MW8oMtresc 3_25_02v2_Vantage Model_PGE 15yr PPA_100909" xfId="8789"/>
    <cellStyle name="___dimon_EWC 43.5MW8oMtresc 3_25_02v2_Vantage Model_PGE 15yr PPA_100909 2" xfId="8790"/>
    <cellStyle name="___dimon_EWC 43.5MW8oMtresc 3_25_02v2_Vento III v17i (8.9% Haircut, 60% Tax)" xfId="8791"/>
    <cellStyle name="___dimon_EWC 43.5MW8oMtresc 3_25_02v2_Vento III v22i (Haircut, 6Y CF, 76% tax)" xfId="8792"/>
    <cellStyle name="___dimon_EWC 43.5MW8oMtresc 3_25_02v2_Vento III v28g Base" xfId="8793"/>
    <cellStyle name="___dimon_EWC 43.5MW8oMtresc 3_25_02v2_Vento III v28k JPMyyy" xfId="8794"/>
    <cellStyle name="___dimon_EWC 43.5MW8oMtresc 3_25_02v2_White Oak_67.5_150MW_110409_OUR CASE" xfId="8795"/>
    <cellStyle name="___dimon_EWC 43.5MW8oMtresc 3_25_02v2_White Oak_67.5_150MW_110409_OUR CASE 2" xfId="8796"/>
    <cellStyle name="___dimon_EWC 43.5MW8oMtresc 3_25_02v2_WPP - Ormat 6-5-2007  v19i with internal accounting v3 eq method FINAL" xfId="8797"/>
    <cellStyle name="___dimon_EWC 43.5MW8oMtresc 3_25_02v2_WPP - Ormat 6-5-2007  v19i with internal accounting v3 eq method FINAL 2" xfId="8798"/>
    <cellStyle name="___dimon_EWC 43.5MW8oMtresc 3_25_02v2w_esc" xfId="8799"/>
    <cellStyle name="___dimon_EWC 43.5MW8oMtresc 3_25_02v2w_esc 2" xfId="8800"/>
    <cellStyle name="___dimon_EWC 43.5MW8oMtresc 3_25_02v2w_esc 2 2" xfId="8801"/>
    <cellStyle name="___dimon_EWC 43.5MW8oMtresc 3_25_02v2w_esc 2 2 2" xfId="8802"/>
    <cellStyle name="___dimon_EWC 43.5MW8oMtresc 3_25_02v2w_esc 2 3" xfId="8803"/>
    <cellStyle name="___dimon_EWC 43.5MW8oMtresc 3_25_02v2w_esc 2 3 2" xfId="8804"/>
    <cellStyle name="___dimon_EWC 43.5MW8oMtresc 3_25_02v2w_esc 2 4" xfId="8805"/>
    <cellStyle name="___dimon_EWC 43.5MW8oMtresc 3_25_02v2w_esc 2 4 2" xfId="8806"/>
    <cellStyle name="___dimon_EWC 43.5MW8oMtresc 3_25_02v2w_esc 2 5" xfId="8807"/>
    <cellStyle name="___dimon_EWC 43.5MW8oMtresc 3_25_02v2w_esc 2 5 2" xfId="8808"/>
    <cellStyle name="___dimon_EWC 43.5MW8oMtresc 3_25_02v2w_esc 2 6" xfId="8809"/>
    <cellStyle name="___dimon_EWC 43.5MW8oMtresc 3_25_02v2w_esc 3" xfId="8810"/>
    <cellStyle name="___dimon_EWC 43.5MW8oMtresc 3_25_02v2w_esc 3 2" xfId="8811"/>
    <cellStyle name="___dimon_EWC 43.5MW8oMtresc 3_25_02v2w_esc 3 2 2" xfId="8812"/>
    <cellStyle name="___dimon_EWC 43.5MW8oMtresc 3_25_02v2w_esc 3 3" xfId="8813"/>
    <cellStyle name="___dimon_EWC 43.5MW8oMtresc 3_25_02v2w_esc 3 3 2" xfId="8814"/>
    <cellStyle name="___dimon_EWC 43.5MW8oMtresc 3_25_02v2w_esc 3 4" xfId="8815"/>
    <cellStyle name="___dimon_EWC 43.5MW8oMtresc 3_25_02v2w_esc 3 4 2" xfId="8816"/>
    <cellStyle name="___dimon_EWC 43.5MW8oMtresc 3_25_02v2w_esc 3 5" xfId="8817"/>
    <cellStyle name="___dimon_EWC 43.5MW8oMtresc 3_25_02v2w_esc 3 5 2" xfId="8818"/>
    <cellStyle name="___dimon_EWC 43.5MW8oMtresc 3_25_02v2w_esc 3 6" xfId="8819"/>
    <cellStyle name="___dimon_EWC 43.5MW8oMtresc 3_25_02v2w_esc 4" xfId="8820"/>
    <cellStyle name="___dimon_EWC 43.5MW8oMtresc 3_25_02v2w_esc_CHECK - White Creek Final Closing Model_2007 11 16 vequity method FINAL" xfId="8821"/>
    <cellStyle name="___dimon_EWC 43.5MW8oMtresc 3_25_02v2w_esc_CHECK - White Creek Final Closing Model_2007 11 16 vequity method FINAL 2" xfId="8822"/>
    <cellStyle name="___dimon_EWC 43.5MW8oMtresc 3_25_02v2w_esc_CHECK - White Creek Final Closing Model_2007 11 16 vequity method FINAL 2 2" xfId="8823"/>
    <cellStyle name="___dimon_EWC 43.5MW8oMtresc 3_25_02v2w_esc_CHECK - White Creek Final Closing Model_2007 11 16 vequity method FINAL 3" xfId="8824"/>
    <cellStyle name="___dimon_EWC 43.5MW8oMtresc 3_25_02v2w_esc_Horizon round 1 model vFINAL" xfId="8825"/>
    <cellStyle name="___dimon_EWC 43.5MW8oMtresc 3_25_02v2w_esc_Horizon round 1 model vFINAL 2" xfId="8826"/>
    <cellStyle name="___dimon_EWC 43.5MW8oMtresc 3_25_02v2w_esc_Horizon round 1 model vFINAL 2 2" xfId="8827"/>
    <cellStyle name="___dimon_EWC 43.5MW8oMtresc 3_25_02v2w_esc_Horizon round 1 model vFINAL 3" xfId="8828"/>
    <cellStyle name="___dimon_EWC 43.5MW8oMtresc 3_25_02v2w_esc_Horizon round 1 model vFINAL 3 2" xfId="8829"/>
    <cellStyle name="___dimon_EWC 43.5MW8oMtresc 3_25_02v2w_esc_Horizon round 1 model vFINAL 4" xfId="8830"/>
    <cellStyle name="___dimon_EWC 43.5MW8oMtresc 3_25_02v2w_esc_Horizon round 1 model vFINAL_1" xfId="8831"/>
    <cellStyle name="___dimon_EWC 43.5MW8oMtresc 3_25_02v2w_esc_Horizon round 1 model vFINAL_1 2" xfId="8832"/>
    <cellStyle name="___dimon_EWC 43.5MW8oMtresc 3_25_02v2w_esc_Horizon round 1 model vFINAL_1 2 2" xfId="8833"/>
    <cellStyle name="___dimon_EWC 43.5MW8oMtresc 3_25_02v2w_esc_Horizon round 1 model vFINAL_1 3" xfId="8834"/>
    <cellStyle name="___dimon_EWC 43.5MW8oMtresc 3_25_02v2w_esc_Horizon round 1 model vFINAL_1 3 2" xfId="8835"/>
    <cellStyle name="___dimon_EWC 43.5MW8oMtresc 3_25_02v2w_esc_Horizon round 1 model vFINAL_1 4" xfId="8836"/>
    <cellStyle name="___dimon_EWC 43.5MW8oMtresc 3_25_02v2w_esc_Horizon round 1 model vFINAL_1_Project Farwest III Model 03-20-07 v135" xfId="8837"/>
    <cellStyle name="___dimon_EWC 43.5MW8oMtresc 3_25_02v2w_esc_Horizon round 1 model vFINAL_1_Project Farwest III Model 03-20-07 v135 2" xfId="8838"/>
    <cellStyle name="___dimon_EWC 43.5MW8oMtresc 3_25_02v2w_esc_Horizon round 1 model vFINAL_1_Project Farwest III Model 03-20-07 v135 2 2" xfId="8839"/>
    <cellStyle name="___dimon_EWC 43.5MW8oMtresc 3_25_02v2w_esc_Horizon round 1 model vFINAL_1_Project Farwest III Model 03-20-07 v135 3" xfId="8840"/>
    <cellStyle name="___dimon_EWC 43.5MW8oMtresc 3_25_02v2w_esc_Horizon round 1 model vFINAL_1_Project Farwest III Model 03-20-07 v135 3 2" xfId="8841"/>
    <cellStyle name="___dimon_EWC 43.5MW8oMtresc 3_25_02v2w_esc_Horizon round 1 model vFINAL_1_Project Farwest III Model 03-20-07 v135 4" xfId="8842"/>
    <cellStyle name="___dimon_EWC 43.5MW8oMtresc 3_25_02v2w_esc_Horizon round 1 model vFINAL_1_Project Farwest III Model 03-20-07 v135_UPC G&amp;A (5-3-07)" xfId="8843"/>
    <cellStyle name="___dimon_EWC 43.5MW8oMtresc 3_25_02v2w_esc_Horizon round 1 model vFINAL_1_Project Farwest III Model 03-20-07 v135_UPC G&amp;A (5-3-07) 2" xfId="8844"/>
    <cellStyle name="___dimon_EWC 43.5MW8oMtresc 3_25_02v2w_esc_Horizon round 1 model vFINAL_1_Project Farwest III Model 03-20-07 v135_UPC G&amp;A (5-3-07) 2 2" xfId="8845"/>
    <cellStyle name="___dimon_EWC 43.5MW8oMtresc 3_25_02v2w_esc_Horizon round 1 model vFINAL_1_Project Farwest III Model 03-20-07 v135_UPC G&amp;A (5-3-07) 3" xfId="8846"/>
    <cellStyle name="___dimon_EWC 43.5MW8oMtresc 3_25_02v2w_esc_Horizon round 1 model vFINAL_1_Project Farwest III Model 03-20-07 v135_UPC G&amp;A (5-3-07) 3 2" xfId="8847"/>
    <cellStyle name="___dimon_EWC 43.5MW8oMtresc 3_25_02v2w_esc_Horizon round 1 model vFINAL_1_Project Farwest III Model 03-20-07 v135_UPC G&amp;A (5-3-07) 4" xfId="8848"/>
    <cellStyle name="___dimon_EWC 43.5MW8oMtresc 3_25_02v2w_esc_Horizon round 1 model vFINAL_1_Project Makani Model 04-11-07 v6" xfId="8849"/>
    <cellStyle name="___dimon_EWC 43.5MW8oMtresc 3_25_02v2w_esc_Horizon round 1 model vFINAL_1_Project Makani Model 04-11-07 v6 2" xfId="8850"/>
    <cellStyle name="___dimon_EWC 43.5MW8oMtresc 3_25_02v2w_esc_Horizon round 1 model vFINAL_1_Project Makani Model 04-11-07 v6 2 2" xfId="8851"/>
    <cellStyle name="___dimon_EWC 43.5MW8oMtresc 3_25_02v2w_esc_Horizon round 1 model vFINAL_1_Project Makani Model 04-11-07 v6 3" xfId="8852"/>
    <cellStyle name="___dimon_EWC 43.5MW8oMtresc 3_25_02v2w_esc_Horizon round 1 model vFINAL_1_Project Makani Model 04-11-07 v6 3 2" xfId="8853"/>
    <cellStyle name="___dimon_EWC 43.5MW8oMtresc 3_25_02v2w_esc_Horizon round 1 model vFINAL_1_Project Makani Model 04-11-07 v6 4" xfId="8854"/>
    <cellStyle name="___dimon_EWC 43.5MW8oMtresc 3_25_02v2w_esc_Horizon round 1 model vFINAL_1_Project Makani Model 04-11-07 v6_UPC G&amp;A (5-3-07)" xfId="8855"/>
    <cellStyle name="___dimon_EWC 43.5MW8oMtresc 3_25_02v2w_esc_Horizon round 1 model vFINAL_1_Project Makani Model 04-11-07 v6_UPC G&amp;A (5-3-07) 2" xfId="8856"/>
    <cellStyle name="___dimon_EWC 43.5MW8oMtresc 3_25_02v2w_esc_Horizon round 1 model vFINAL_1_Project Makani Model 04-11-07 v6_UPC G&amp;A (5-3-07) 2 2" xfId="8857"/>
    <cellStyle name="___dimon_EWC 43.5MW8oMtresc 3_25_02v2w_esc_Horizon round 1 model vFINAL_1_Project Makani Model 04-11-07 v6_UPC G&amp;A (5-3-07) 3" xfId="8858"/>
    <cellStyle name="___dimon_EWC 43.5MW8oMtresc 3_25_02v2w_esc_Horizon round 1 model vFINAL_1_Project Makani Model 04-11-07 v6_UPC G&amp;A (5-3-07) 3 2" xfId="8859"/>
    <cellStyle name="___dimon_EWC 43.5MW8oMtresc 3_25_02v2w_esc_Horizon round 1 model vFINAL_1_Project Makani Model 04-11-07 v6_UPC G&amp;A (5-3-07) 4" xfId="8860"/>
    <cellStyle name="___dimon_EWC 43.5MW8oMtresc 3_25_02v2w_esc_Pre-Tax GAAP" xfId="8861"/>
    <cellStyle name="___dimon_EWC 43.5MW8oMtresc 3_25_02v2w_esc_Pre-Tax GAAP 2" xfId="8862"/>
    <cellStyle name="___dimon_EWC 43.5MW8oMtresc 3_25_02v2w_esc_Pre-Tax GAAP 2 2" xfId="8863"/>
    <cellStyle name="___dimon_EWC 43.5MW8oMtresc 3_25_02v2w_esc_Pre-Tax GAAP 3" xfId="8864"/>
    <cellStyle name="___dimon_EWC 43.5MW8oMtresc 3_25_02v2w_esc_WPP - Ormat 6-5-2007  v19i with internal accounting v3 eq method FINAL" xfId="8865"/>
    <cellStyle name="___dimon_EWC 43.5MW8oMtresc 3_25_02v2w_esc_WPP - Ormat 6-5-2007  v19i with internal accounting v3 eq method FINAL 2" xfId="8866"/>
    <cellStyle name="___dimon_EWC 43.5MW8oMtresc 3_25_02v2w_esc_WPP - Ormat 6-5-2007  v19i with internal accounting v3 eq method FINAL 2 2" xfId="8867"/>
    <cellStyle name="___dimon_EWC 43.5MW8oMtresc 3_25_02v2w_esc_WPP - Ormat 6-5-2007  v19i with internal accounting v3 eq method FINAL 3" xfId="8868"/>
    <cellStyle name="___dimon_Final Internal Accounting UPC toggle Stetson v2 equity method FINAL v55" xfId="8869"/>
    <cellStyle name="___dimon_Final Internal Accounting UPC toggle Stetson v2 equity method FINAL v55 2" xfId="8870"/>
    <cellStyle name="___dimon_Final Internal Accounting UPC toggle Stetson v2 equity method FINAL v57" xfId="8871"/>
    <cellStyle name="___dimon_Final Internal Accounting UPC toggle Stetson v2 equity method FINAL v57 2" xfId="8872"/>
    <cellStyle name="___dimon_FVO" xfId="8873"/>
    <cellStyle name="___dimon_FVO 2" xfId="8874"/>
    <cellStyle name="___dimon_FVO_IWNA 3-Pack ECCA Sheldon Funding 01302009" xfId="8875"/>
    <cellStyle name="___dimon_FVO_IWNA 3-Pack ECCA Sheldon Funding 01302009 2" xfId="8876"/>
    <cellStyle name="___dimon_GRE 03252009_tpm_tables" xfId="8877"/>
    <cellStyle name="___dimon_GRE 03252009_tpm_tables 2" xfId="8878"/>
    <cellStyle name="___dimon_GRE 03252009_tpm_tables_BeechR Pivot Table 12.2.09" xfId="8879"/>
    <cellStyle name="___dimon_GRE 03252009_tpm_tables_BeechR Pivot Table 12.2.09 2" xfId="8880"/>
    <cellStyle name="___dimon_Hardin Grant 08312009_300MW" xfId="8881"/>
    <cellStyle name="___dimon_Hardin Grant 08312009_300MW 2" xfId="8882"/>
    <cellStyle name="___dimon_HoldCo Cap Accounts" xfId="8883"/>
    <cellStyle name="___dimon_HoldCo Cap Accounts 2" xfId="8884"/>
    <cellStyle name="___dimon_HoldCo Cap Accounts_BeechR Pivot Table 12.2.09" xfId="8885"/>
    <cellStyle name="___dimon_HoldCo Cap Accounts_BeechR Pivot Table 12.2.09 2" xfId="8886"/>
    <cellStyle name="___dimon_HoldCo Cap Accounts_IWNA 3-Pack ECCA Sheldon Funding 01302009" xfId="8887"/>
    <cellStyle name="___dimon_HoldCo Cap Accounts_IWNA 3-Pack ECCA Sheldon Funding 01302009 2" xfId="8888"/>
    <cellStyle name="___dimon_Inputs-General" xfId="8889"/>
    <cellStyle name="___dimon_Inputs-General 2" xfId="8890"/>
    <cellStyle name="___dimon_Inven Model V 15" xfId="8891"/>
    <cellStyle name="___dimon_Inven Model V 15 2" xfId="8892"/>
    <cellStyle name="___dimon_Inven Model V 15_IWNA 3-Pack ECCA Sheldon Funding 01302009" xfId="8893"/>
    <cellStyle name="___dimon_Inven Model V 15_IWNA 3-Pack ECCA Sheldon Funding 01302009 2" xfId="8894"/>
    <cellStyle name="___dimon_Invenergy Model -- 9-5-08 base" xfId="8895"/>
    <cellStyle name="___dimon_Invenergy Model -- 9-5-08 base 2" xfId="8896"/>
    <cellStyle name="___dimon_Invenergy Model -- 9-5-08 base_IWNA 3-Pack ECCA Sheldon Funding 01302009" xfId="8897"/>
    <cellStyle name="___dimon_Invenergy Model -- 9-5-08 base_IWNA 3-Pack ECCA Sheldon Funding 01302009 2" xfId="8898"/>
    <cellStyle name="___dimon_Invenergy Model -- IIF 6-24-08rs" xfId="8899"/>
    <cellStyle name="___dimon_Invenergy Model -- IIF 6-24-08rs 2" xfId="8900"/>
    <cellStyle name="___dimon_Invenergy Model -- IIF 6-24-08rs_BeechR Pivot Table 12.2.09" xfId="8901"/>
    <cellStyle name="___dimon_Invenergy Model -- IIF 6-24-08rs_BeechR Pivot Table 12.2.09 2" xfId="8902"/>
    <cellStyle name="___dimon_Invenergy Model -- IIF 6-24-08rs_IWNA 3-Pack ECCA Sheldon Funding 01302009" xfId="8903"/>
    <cellStyle name="___dimon_Invenergy Model -- IIF 6-24-08rs_IWNA 3-Pack ECCA Sheldon Funding 01302009 2" xfId="8904"/>
    <cellStyle name="___dimon_Invenergy Model -- IIF 7-16-08" xfId="8905"/>
    <cellStyle name="___dimon_Invenergy Model -- IIF 7-16-08 2" xfId="8906"/>
    <cellStyle name="___dimon_Invenergy Model -- IIF 7-16-08_BeechR Pivot Table 12.2.09" xfId="8907"/>
    <cellStyle name="___dimon_Invenergy Model -- IIF 7-16-08_BeechR Pivot Table 12.2.09 2" xfId="8908"/>
    <cellStyle name="___dimon_Invenergy Model -- IIF 7-16-08_IWNA 3-Pack ECCA Sheldon Funding 01302009" xfId="8909"/>
    <cellStyle name="___dimon_Invenergy Model -- IIF 7-16-08_IWNA 3-Pack ECCA Sheldon Funding 01302009 2" xfId="8910"/>
    <cellStyle name="___dimon_Invenergy Model -- IIF 7-28-08" xfId="8911"/>
    <cellStyle name="___dimon_Invenergy Model -- IIF 7-28-08 2" xfId="8912"/>
    <cellStyle name="___dimon_Invenergy Model -- IIF 7-28-08_BeechR Pivot Table 12.2.09" xfId="8913"/>
    <cellStyle name="___dimon_Invenergy Model -- IIF 7-28-08_BeechR Pivot Table 12.2.09 2" xfId="8914"/>
    <cellStyle name="___dimon_Invenergy Model -- IIF 7-28-08_IWNA 3-Pack ECCA Sheldon Funding 01302009" xfId="8915"/>
    <cellStyle name="___dimon_Invenergy Model -- IIF 7-28-08_IWNA 3-Pack ECCA Sheldon Funding 01302009 2" xfId="8916"/>
    <cellStyle name="___dimon_Invenergy Model -- IIF 7-30-08" xfId="8917"/>
    <cellStyle name="___dimon_Invenergy Model -- IIF 7-30-08 2" xfId="8918"/>
    <cellStyle name="___dimon_Invenergy Model -- IIF 7-30-08_BeechR Pivot Table 12.2.09" xfId="8919"/>
    <cellStyle name="___dimon_Invenergy Model -- IIF 7-30-08_BeechR Pivot Table 12.2.09 2" xfId="8920"/>
    <cellStyle name="___dimon_Invenergy Model -- IIF 7-30-08_IWNA 3-Pack ECCA Sheldon Funding 01302009" xfId="8921"/>
    <cellStyle name="___dimon_Invenergy Model -- IIF 7-30-08_IWNA 3-Pack ECCA Sheldon Funding 01302009 2" xfId="8922"/>
    <cellStyle name="___dimon_Invenergy Model -- IIF 8-26-08" xfId="8923"/>
    <cellStyle name="___dimon_Invenergy Model -- IIF 8-26-08 2" xfId="8924"/>
    <cellStyle name="___dimon_Invenergy Model -- IIF 8-26-08_IWNA 3-Pack ECCA Sheldon Funding 01302009" xfId="8925"/>
    <cellStyle name="___dimon_Invenergy Model -- IIF 8-26-08_IWNA 3-Pack ECCA Sheldon Funding 01302009 2" xfId="8926"/>
    <cellStyle name="___dimon_Invenergy Model -- IIF 8-8-08" xfId="8927"/>
    <cellStyle name="___dimon_Invenergy Model -- IIF 8-8-08 2" xfId="8928"/>
    <cellStyle name="___dimon_Invenergy Model -- IIF 8-8-08_BeechR Pivot Table 12.2.09" xfId="8929"/>
    <cellStyle name="___dimon_Invenergy Model -- IIF 8-8-08_BeechR Pivot Table 12.2.09 2" xfId="8930"/>
    <cellStyle name="___dimon_Invenergy Model -- IIF 8-8-08_IWNA 3-Pack ECCA Sheldon Funding 01302009" xfId="8931"/>
    <cellStyle name="___dimon_Invenergy Model -- IIF 8-8-08_IWNA 3-Pack ECCA Sheldon Funding 01302009 2" xfId="8932"/>
    <cellStyle name="___dimon_Invenergy Turkey Track Property Tax Estimate Working 05282008" xfId="8933"/>
    <cellStyle name="___dimon_Invenergy Turkey Track Property Tax Estimate Working 05282008 2" xfId="8934"/>
    <cellStyle name="___dimon_Invenergy Turkey Track Property Tax Estimate Working 05282008_BeechR Pivot Table 12.2.09" xfId="8935"/>
    <cellStyle name="___dimon_Invenergy Turkey Track Property Tax Estimate Working 05282008_BeechR Pivot Table 12.2.09 2" xfId="8936"/>
    <cellStyle name="___dimon_Invenergy Turkey Track Property Tax Estimate Working 05282008_IWNA 3-Pack ECCA Sheldon Funding 01302009" xfId="8937"/>
    <cellStyle name="___dimon_Invenergy Turkey Track Property Tax Estimate Working 05282008_IWNA 3-Pack ECCA Sheldon Funding 01302009 2" xfId="8938"/>
    <cellStyle name="___dimon_Invrg v0 10.5yr 7.25% 5.25yr cash cut 10% DRO P50" xfId="8939"/>
    <cellStyle name="___dimon_Invrg v0 10.5yr 7.25% 5.25yr cash cut 10% DRO P50 2" xfId="8940"/>
    <cellStyle name="___dimon_Invrg v0 10.5yr 7.25% 5.25yr cash cut 10% DRO P50_IWNA 3-Pack ECCA Sheldon Funding 01302009" xfId="8941"/>
    <cellStyle name="___dimon_Invrg v0 10.5yr 7.25% 5.25yr cash cut 10% DRO P50_IWNA 3-Pack ECCA Sheldon Funding 01302009 2" xfId="8942"/>
    <cellStyle name="___dimon_Invrg v0 10.5yr 7.25% 5.25yr cash cut P50" xfId="8943"/>
    <cellStyle name="___dimon_Invrg v0 10.5yr 7.25% 5.25yr cash cut P50 2" xfId="8944"/>
    <cellStyle name="___dimon_Invrg v0 10.5yr 7.25% 5.25yr cash cut P50 OLD" xfId="8945"/>
    <cellStyle name="___dimon_Invrg v0 10.5yr 7.25% 5.25yr cash cut P50 OLD 2" xfId="8946"/>
    <cellStyle name="___dimon_Invrg v0 10.5yr 7.25% 5.25yr cash cut P50 OLD_BeechR Pivot Table 12.2.09" xfId="8947"/>
    <cellStyle name="___dimon_Invrg v0 10.5yr 7.25% 5.25yr cash cut P50 OLD_BeechR Pivot Table 12.2.09 2" xfId="8948"/>
    <cellStyle name="___dimon_Invrg v0 10.5yr 7.25% 5.25yr cash cut P50 OLD_IWNA 3-Pack ECCA Sheldon Funding 01302009" xfId="8949"/>
    <cellStyle name="___dimon_Invrg v0 10.5yr 7.25% 5.25yr cash cut P50 OLD_IWNA 3-Pack ECCA Sheldon Funding 01302009 2" xfId="8950"/>
    <cellStyle name="___dimon_Invrg v0 10.5yr 7.25% 5.25yr cash cut P50_BeechR Pivot Table 12.2.09" xfId="8951"/>
    <cellStyle name="___dimon_Invrg v0 10.5yr 7.25% 5.25yr cash cut P50_BeechR Pivot Table 12.2.09 2" xfId="8952"/>
    <cellStyle name="___dimon_Invrg v0 10.5yr 7.25% 5.25yr cash cut P50_IWNA 3-Pack ECCA Sheldon Funding 01302009" xfId="8953"/>
    <cellStyle name="___dimon_Invrg v0 10.5yr 7.25% 5.25yr cash cut P50_IWNA 3-Pack ECCA Sheldon Funding 01302009 2" xfId="8954"/>
    <cellStyle name="___dimon_Invrg v2 10.5yr 7.25% 5.25yr cash cut P50 (Invenergy)_REVIEW" xfId="8955"/>
    <cellStyle name="___dimon_Invrg v2 10.5yr 7.25% 5.25yr cash cut P50 (Invenergy)_REVIEW 2" xfId="8956"/>
    <cellStyle name="___dimon_Invrg v2 10.5yr 7.25% 5.25yr cash cut P50 (Invenergy)_REVIEW_BeechR Pivot Table 12.2.09" xfId="8957"/>
    <cellStyle name="___dimon_Invrg v2 10.5yr 7.25% 5.25yr cash cut P50 (Invenergy)_REVIEW_BeechR Pivot Table 12.2.09 2" xfId="8958"/>
    <cellStyle name="___dimon_Invrg v2 10.5yr 7.25% 5.25yr cash cut P50 (Invenergy)_REVIEW_IWNA 3-Pack ECCA Sheldon Funding 01302009" xfId="8959"/>
    <cellStyle name="___dimon_Invrg v2 10.5yr 7.25% 5.25yr cash cut P50 (Invenergy)_REVIEW_IWNA 3-Pack ECCA Sheldon Funding 01302009 2" xfId="8960"/>
    <cellStyle name="___dimon_Invrg v3 10.5yr 7.25% 5.25yr cash cut P50" xfId="8961"/>
    <cellStyle name="___dimon_Invrg v3 10.5yr 7.25% 5.25yr cash cut P50 2" xfId="8962"/>
    <cellStyle name="___dimon_Invrg v3 10.5yr 7.25% 5.25yr cash cut P50_BeechR Pivot Table 12.2.09" xfId="8963"/>
    <cellStyle name="___dimon_Invrg v3 10.5yr 7.25% 5.25yr cash cut P50_BeechR Pivot Table 12.2.09 2" xfId="8964"/>
    <cellStyle name="___dimon_Invrg v3 10.5yr 7.25% 5.25yr cash cut P50_IWNA 3-Pack ECCA Sheldon Funding 01302009" xfId="8965"/>
    <cellStyle name="___dimon_Invrg v3 10.5yr 7.25% 5.25yr cash cut P50_IWNA 3-Pack ECCA Sheldon Funding 01302009 2" xfId="8966"/>
    <cellStyle name="___dimon_Invrg v3 pwr hedges no track accts 10.5yr 7.25% 4yr cash cut $51.73 P50" xfId="8967"/>
    <cellStyle name="___dimon_Invrg v3 pwr hedges no track accts 10.5yr 7.25% 4yr cash cut $51.73 P50 2" xfId="8968"/>
    <cellStyle name="___dimon_Invrg v3 pwr hedges no track accts 10.5yr 7.25% 4yr cash cut $51.73 P50_BeechR Pivot Table 12.2.09" xfId="8969"/>
    <cellStyle name="___dimon_Invrg v3 pwr hedges no track accts 10.5yr 7.25% 4yr cash cut $51.73 P50_BeechR Pivot Table 12.2.09 2" xfId="8970"/>
    <cellStyle name="___dimon_Invrg v3 pwr hedges no track accts 10.5yr 7.25% 4yr cash cut $51.73 P50_IWNA 3-Pack ECCA Sheldon Funding 01302009" xfId="8971"/>
    <cellStyle name="___dimon_Invrg v3 pwr hedges no track accts 10.5yr 7.25% 4yr cash cut $51.73 P50_IWNA 3-Pack ECCA Sheldon Funding 01302009 2" xfId="8972"/>
    <cellStyle name="___dimon_IWNA 3-Pack ECCA Sheldon Funding 01302009" xfId="8973"/>
    <cellStyle name="___dimon_IWNA 3-Pack ECCA Sheldon Funding 01302009 2" xfId="8974"/>
    <cellStyle name="___dimon_IWNA 3-Pack ECCA Sheldon Funding 03202009" xfId="8975"/>
    <cellStyle name="___dimon_IWNA 3-Pack ECCA Sheldon Funding 03202009 2" xfId="8976"/>
    <cellStyle name="___dimon_IWNA Ptfl v2 10yr 7.25% $320 upfront 99% hedge loss P50" xfId="8977"/>
    <cellStyle name="___dimon_IWNA Ptfl v2 10yr 7.25% $320 upfront 99% hedge loss P50 2" xfId="8978"/>
    <cellStyle name="___dimon_IWNA Ptfl v2 10yr 7.25% $320 upfront 99% hedge loss P50_IWNA 3-Pack ECCA Sheldon Funding 01302009" xfId="8979"/>
    <cellStyle name="___dimon_IWNA Ptfl v2 10yr 7.25% $320 upfront 99% hedge loss P50_IWNA 3-Pack ECCA Sheldon Funding 01302009 2" xfId="8980"/>
    <cellStyle name="___dimon_IWNA Ptfl v2 11yr 7.50% $320 upfront P50 with FVO" xfId="8981"/>
    <cellStyle name="___dimon_IWNA Ptfl v2 11yr 7.50% $320 upfront P50 with FVO 2" xfId="8982"/>
    <cellStyle name="___dimon_IWNA Ptfl v2 11yr 7.50% $320 upfront P50 with FVO_IWNA 3-Pack ECCA Sheldon Funding 01302009" xfId="8983"/>
    <cellStyle name="___dimon_IWNA Ptfl v2 11yr 7.50% $320 upfront P50 with FVO_IWNA 3-Pack ECCA Sheldon Funding 01302009 2" xfId="8984"/>
    <cellStyle name="___dimon_IWNA v1 10yr 7.25% $290 upfront no bonus 42% 2009 tax realloc P50" xfId="8985"/>
    <cellStyle name="___dimon_IWNA v1 10yr 7.25% $290 upfront no bonus 42% 2009 tax realloc P50 2" xfId="8986"/>
    <cellStyle name="___dimon_IWNA v1 10yr 7.25% $290 upfront no bonus 42% 2009 tax realloc P50_IWNA 3-Pack ECCA Sheldon Funding 01302009" xfId="8987"/>
    <cellStyle name="___dimon_IWNA v1 10yr 7.25% $290 upfront no bonus 42% 2009 tax realloc P50_IWNA 3-Pack ECCA Sheldon Funding 01302009 2" xfId="8988"/>
    <cellStyle name="___dimon_Key Results" xfId="8989"/>
    <cellStyle name="___dimon_Key Results 2" xfId="8990"/>
    <cellStyle name="___dimon_Key Results_BeechR Pivot Table 12.2.09" xfId="8991"/>
    <cellStyle name="___dimon_Key Results_BeechR Pivot Table 12.2.09 2" xfId="8992"/>
    <cellStyle name="___dimon_Key Results_IWNA 3-Pack ECCA Sheldon Funding 01302009" xfId="8993"/>
    <cellStyle name="___dimon_Key Results_IWNA 3-Pack ECCA Sheldon Funding 01302009 2" xfId="8994"/>
    <cellStyle name="___dimon_Ledge_0416_Grant and TE" xfId="8995"/>
    <cellStyle name="___dimon_Ledge_0416_Grant and TE 2" xfId="8996"/>
    <cellStyle name="___dimon_Levered Beech Ridge _100709" xfId="8997"/>
    <cellStyle name="___dimon_Levered Beech Ridge _100709 2" xfId="8998"/>
    <cellStyle name="___dimon_Levered Beech Ridge _100709_BeechR Pivot Table 12.2.09" xfId="8999"/>
    <cellStyle name="___dimon_Levered Beech Ridge _100709_BeechR Pivot Table 12.2.09 2" xfId="9000"/>
    <cellStyle name="___dimon_Levered Beech Ridge _102709" xfId="9001"/>
    <cellStyle name="___dimon_Levered Beech Ridge _102709 2" xfId="9002"/>
    <cellStyle name="___dimon_Levered Beech Ridge _102709_BeechR Pivot Table 12.2.09" xfId="9003"/>
    <cellStyle name="___dimon_Levered Beech Ridge _102709_BeechR Pivot Table 12.2.09 2" xfId="9004"/>
    <cellStyle name="___dimon_Levered Beech Ridge _110209" xfId="9005"/>
    <cellStyle name="___dimon_Levered Beech Ridge _110209 2" xfId="9006"/>
    <cellStyle name="___dimon_Levered Beech Ridge _110209_BeechR Pivot Table 12.2.09" xfId="9007"/>
    <cellStyle name="___dimon_Levered Beech Ridge _110209_BeechR Pivot Table 12.2.09 2" xfId="9008"/>
    <cellStyle name="___dimon_Levered Grand Ridge Exp 07082009_LIVE" xfId="9009"/>
    <cellStyle name="___dimon_Levered Grand Ridge Exp 07082009_LIVE 2" xfId="9010"/>
    <cellStyle name="___dimon_Levered Grand Ridge Exp 07082009_LIVE_BeechR Pivot Table 12.2.09" xfId="9011"/>
    <cellStyle name="___dimon_Levered Grand Ridge Exp 07082009_LIVE_BeechR Pivot Table 12.2.09 2" xfId="9012"/>
    <cellStyle name="___dimon_Levered Grand Ridge Exp_05042009" xfId="9013"/>
    <cellStyle name="___dimon_Levered Grand Ridge Exp_05042009 2" xfId="9014"/>
    <cellStyle name="___dimon_Levered Grand Ridge Exp_05042009_BeechR Pivot Table 12.2.09" xfId="9015"/>
    <cellStyle name="___dimon_Levered Grand Ridge Exp_05042009_BeechR Pivot Table 12.2.09 2" xfId="9016"/>
    <cellStyle name="___dimon_Levered Grand Ridge II-III_20yr 130 MW PPA_10032008" xfId="9017"/>
    <cellStyle name="___dimon_Levered Grand Ridge II-III_20yr 130 MW PPA_10032008 2" xfId="9018"/>
    <cellStyle name="___dimon_Levered Grand Ridge II-III_20yr 130 MW PPA_10032008_BeechR Pivot Table 12.2.09" xfId="9019"/>
    <cellStyle name="___dimon_Levered Grand Ridge II-III_20yr 130 MW PPA_10032008_BeechR Pivot Table 12.2.09 2" xfId="9020"/>
    <cellStyle name="___dimon_Levered White Oak 99 MW_shared reconductor with IP08_040308" xfId="9021"/>
    <cellStyle name="___dimon_Levered White Oak 99 MW_shared reconductor with IP08_040308 2" xfId="9022"/>
    <cellStyle name="___dimon_Levered White Oak 99 MW_shared reconductor with IP08_040308_BeechR Pivot Table 12.2.09" xfId="9023"/>
    <cellStyle name="___dimon_Levered White Oak 99 MW_shared reconductor with IP08_040308_BeechR Pivot Table 12.2.09 2" xfId="9024"/>
    <cellStyle name="___dimon_LeveredGrand_Ridge_II-III_020909_incl Grant NOL Bonus Dep" xfId="9025"/>
    <cellStyle name="___dimon_LeveredGrand_Ridge_II-III_020909_incl Grant NOL Bonus Dep 2" xfId="9026"/>
    <cellStyle name="___dimon_LeveredGrand_Ridge_II-III_020909_incl Grant NOL Bonus Dep_BeechR Pivot Table 12.2.09" xfId="9027"/>
    <cellStyle name="___dimon_LeveredGrand_Ridge_II-III_020909_incl Grant NOL Bonus Dep_BeechR Pivot Table 12.2.09 2" xfId="9028"/>
    <cellStyle name="___dimon_Naturener Montana Portfolio_temp_Part2" xfId="9029"/>
    <cellStyle name="___dimon_Naturener Montana Portfolio_temp_Part2 2" xfId="9030"/>
    <cellStyle name="___dimon_NEW GRII_III Debt_032509 v1 (2)" xfId="9031"/>
    <cellStyle name="___dimon_NEW GRII_III Debt_032509 v1 (2) 2" xfId="9032"/>
    <cellStyle name="___dimon_NEW GRII_III Debt_032509 v1 (2)_BeechR Pivot Table 12.2.09" xfId="9033"/>
    <cellStyle name="___dimon_NEW GRII_III Debt_032509 v1 (2)_BeechR Pivot Table 12.2.09 2" xfId="9034"/>
    <cellStyle name="___dimon_NEW Levered GRII&amp;III_04092009_MCF v1" xfId="9035"/>
    <cellStyle name="___dimon_NEW Levered GRII&amp;III_04092009_MCF v1 2" xfId="9036"/>
    <cellStyle name="___dimon_NEW Levered GRII&amp;III_04092009_MCF v1_BeechR Pivot Table 12.2.09" xfId="9037"/>
    <cellStyle name="___dimon_NEW Levered GRII&amp;III_04092009_MCF v1_BeechR Pivot Table 12.2.09 2" xfId="9038"/>
    <cellStyle name="___dimon_Oceana_142MW_Vesta1.8_101909" xfId="9039"/>
    <cellStyle name="___dimon_Oceana_142MW_Vesta1.8_101909 2" xfId="9040"/>
    <cellStyle name="___dimon_Ormat 6-7-2007  v19b accounting v4 12-19-07" xfId="9041"/>
    <cellStyle name="___dimon_Ormat 6-7-2007  v19b accounting v4 12-19-07 2" xfId="9042"/>
    <cellStyle name="___dimon_Prarie Breeze Developer Model_041409_v2" xfId="9043"/>
    <cellStyle name="___dimon_Prarie Breeze Developer Model_041409_v2 2" xfId="9044"/>
    <cellStyle name="___dimon_Pre-Tax GAAP" xfId="9045"/>
    <cellStyle name="___dimon_Pre-Tax GAAP 2" xfId="9046"/>
    <cellStyle name="___dimon_Raleigh Model (78MW) 09082009_V2" xfId="9047"/>
    <cellStyle name="___dimon_Raleigh Model (78MW) 09082009_V2 2" xfId="9048"/>
    <cellStyle name="___dimon_Raleigh Model (78MW) 09082009_V2_BeechR Pivot Table 12.2.09" xfId="9049"/>
    <cellStyle name="___dimon_Raleigh Model (78MW) 09082009_V2_BeechR Pivot Table 12.2.09 2" xfId="9050"/>
    <cellStyle name="___dimon_Sheet1" xfId="9051"/>
    <cellStyle name="___dimon_Sheet1 2" xfId="9052"/>
    <cellStyle name="___dimon_Sweden Hills 51MW_081809_AEP bid" xfId="9053"/>
    <cellStyle name="___dimon_Sweden Hills 51MW_081809_AEP bid 2" xfId="9054"/>
    <cellStyle name="___dimon_Tri-County Wind_042409_Grant and TE_as bid" xfId="9055"/>
    <cellStyle name="___dimon_Tri-County Wind_042409_Grant and TE_as bid 2" xfId="9056"/>
    <cellStyle name="___dimon_Tri-County Wind_101309_Grant and TE_200MW_1.6XLE" xfId="9057"/>
    <cellStyle name="___dimon_Tri-County Wind_101309_Grant and TE_200MW_1.6XLE 2" xfId="9058"/>
    <cellStyle name="___dimon_Tri-County Wind_101509_Grant and TE_200MW_1.6XLE" xfId="9059"/>
    <cellStyle name="___dimon_Tri-County Wind_101509_Grant and TE_200MW_1.6XLE 2" xfId="9060"/>
    <cellStyle name="___dimon_Turkey Track Completion Reserve Acct_11 10 08" xfId="9061"/>
    <cellStyle name="___dimon_Turkey Track Completion Reserve Acct_11 10 08 2" xfId="9062"/>
    <cellStyle name="___dimon_Turkey Track Completion Reserve Acct_11 10 08_IWNA 3-Pack ECCA Sheldon Funding 01302009" xfId="9063"/>
    <cellStyle name="___dimon_Turkey Track Completion Reserve Acct_11 10 08_IWNA 3-Pack ECCA Sheldon Funding 01302009 2" xfId="9064"/>
    <cellStyle name="___dimon_Unlev McAdoo &amp; GR Combined 022008- Final" xfId="9065"/>
    <cellStyle name="___dimon_Unlev McAdoo &amp; GR Combined 022008- Final 2" xfId="9066"/>
    <cellStyle name="___dimon_Unlev McAdoo &amp; GR Combined 022008- Final_BeechR Pivot Table 12.2.09" xfId="9067"/>
    <cellStyle name="___dimon_Unlev McAdoo &amp; GR Combined 022008- Final_BeechR Pivot Table 12.2.09 2" xfId="9068"/>
    <cellStyle name="___dimon_Unlev McAdoo &amp; GR Combined 022008- Final_IWNA 3-Pack ECCA Sheldon Funding 01302009" xfId="9069"/>
    <cellStyle name="___dimon_Unlev McAdoo &amp; GR Combined 022008- Final_IWNA 3-Pack ECCA Sheldon Funding 01302009 2" xfId="9070"/>
    <cellStyle name="___dimon_Unlev McAdoo &amp; GR Combined 10242008-funding v8" xfId="9071"/>
    <cellStyle name="___dimon_Unlev McAdoo &amp; GR Combined 10242008-funding v8 2" xfId="9072"/>
    <cellStyle name="___dimon_Unlev McAdoo &amp; GR Combined 10242008-funding v8_BeechR Pivot Table 12.2.09" xfId="9073"/>
    <cellStyle name="___dimon_Unlev McAdoo &amp; GR Combined 10242008-funding v8_BeechR Pivot Table 12.2.09 2" xfId="9074"/>
    <cellStyle name="___dimon_Unlev McAdoo &amp; GR Combined 10242008-funding v8_IWNA 3-Pack ECCA Sheldon Funding 01302009" xfId="9075"/>
    <cellStyle name="___dimon_Unlev McAdoo &amp; GR Combined 10242008-funding v8_IWNA 3-Pack ECCA Sheldon Funding 01302009 2" xfId="9076"/>
    <cellStyle name="___dimon_Unlev McAdoo &amp; GR Combined 10242008-funding v8_wake effect" xfId="9077"/>
    <cellStyle name="___dimon_Unlev McAdoo &amp; GR Combined 10242008-funding v8_wake effect 2" xfId="9078"/>
    <cellStyle name="___dimon_Unlev McAdoo &amp; GR Combined 10242008-funding v8_wake effect_BeechR Pivot Table 12.2.09" xfId="9079"/>
    <cellStyle name="___dimon_Unlev McAdoo &amp; GR Combined 10242008-funding v8_wake effect_BeechR Pivot Table 12.2.09 2" xfId="9080"/>
    <cellStyle name="___dimon_Unlevered Wildcat 04222008_Dep Update" xfId="9081"/>
    <cellStyle name="___dimon_Unlevered Wildcat 04222008_Dep Update 2" xfId="9082"/>
    <cellStyle name="___dimon_Unlevered Wildcat 04222008_Dep Update v2" xfId="9083"/>
    <cellStyle name="___dimon_Unlevered Wildcat 04222008_Dep Update v2 2" xfId="9084"/>
    <cellStyle name="___dimon_Unlevered Wildcat 04222008_Dep Update v2_BeechR Pivot Table 12.2.09" xfId="9085"/>
    <cellStyle name="___dimon_Unlevered Wildcat 04222008_Dep Update v2_BeechR Pivot Table 12.2.09 2" xfId="9086"/>
    <cellStyle name="___dimon_Unlevered Wildcat 04222008_Dep Update v2_IWNA 3-Pack ECCA Sheldon Funding 01302009" xfId="9087"/>
    <cellStyle name="___dimon_Unlevered Wildcat 04222008_Dep Update v2_IWNA 3-Pack ECCA Sheldon Funding 01302009 2" xfId="9088"/>
    <cellStyle name="___dimon_Unlevered Wildcat 04222008_Dep Update with 2008 stub year" xfId="9089"/>
    <cellStyle name="___dimon_Unlevered Wildcat 04222008_Dep Update with 2008 stub year 2" xfId="9090"/>
    <cellStyle name="___dimon_Unlevered Wildcat 04222008_Dep Update with 2008 stub year_BeechR Pivot Table 12.2.09" xfId="9091"/>
    <cellStyle name="___dimon_Unlevered Wildcat 04222008_Dep Update with 2008 stub year_BeechR Pivot Table 12.2.09 2" xfId="9092"/>
    <cellStyle name="___dimon_Unlevered Wildcat 04222008_Dep Update with 2008 stub year_IWNA 3-Pack ECCA Sheldon Funding 01302009" xfId="9093"/>
    <cellStyle name="___dimon_Unlevered Wildcat 04222008_Dep Update with 2008 stub year_IWNA 3-Pack ECCA Sheldon Funding 01302009 2" xfId="9094"/>
    <cellStyle name="___dimon_Unlevered Wildcat 04222008_Dep Update_BeechR Pivot Table 12.2.09" xfId="9095"/>
    <cellStyle name="___dimon_Unlevered Wildcat 04222008_Dep Update_BeechR Pivot Table 12.2.09 2" xfId="9096"/>
    <cellStyle name="___dimon_Unlevered Wildcat 04222008_Dep Update_IWNA 3-Pack ECCA Sheldon Funding 01302009" xfId="9097"/>
    <cellStyle name="___dimon_Unlevered Wildcat 04222008_Dep Update_IWNA 3-Pack ECCA Sheldon Funding 01302009 2" xfId="9098"/>
    <cellStyle name="___dimon_Unlevered Willow Creek 72MWs_111907" xfId="9099"/>
    <cellStyle name="___dimon_Unlevered Willow Creek 72MWs_111907 2" xfId="9100"/>
    <cellStyle name="___dimon_Unlevered Willow Creek 72MWs_111907_BeechR Pivot Table 12.2.09" xfId="9101"/>
    <cellStyle name="___dimon_Unlevered Willow Creek 72MWs_111907_BeechR Pivot Table 12.2.09 2" xfId="9102"/>
    <cellStyle name="___dimon_Unlevered Willow Creek 72MWs_111907_IWNA 3-Pack ECCA Sheldon Funding 01302009" xfId="9103"/>
    <cellStyle name="___dimon_Unlevered Willow Creek 72MWs_111907_IWNA 3-Pack ECCA Sheldon Funding 01302009 2" xfId="9104"/>
    <cellStyle name="___dimon_Unlevered_Beech_Ridge_100_5MW_021009_optimized NCF" xfId="9105"/>
    <cellStyle name="___dimon_Unlevered_Beech_Ridge_100_5MW_021009_optimized NCF 2" xfId="9106"/>
    <cellStyle name="___dimon_Unlevered_Grand Ridge_010809_v3" xfId="9107"/>
    <cellStyle name="___dimon_Unlevered_Grand Ridge_010809_v3 2" xfId="9108"/>
    <cellStyle name="___dimon_Unlevered_Grand Ridge_010809_v3_BeechR Pivot Table 12.2.09" xfId="9109"/>
    <cellStyle name="___dimon_Unlevered_Grand Ridge_010809_v3_BeechR Pivot Table 12.2.09 2" xfId="9110"/>
    <cellStyle name="___dimon_UPC New York Wind 1-8-08 v equity method FINAL" xfId="9111"/>
    <cellStyle name="___dimon_UPC New York Wind 1-8-08 v equity method FINAL 2" xfId="9112"/>
    <cellStyle name="___dimon_Vantage Cash FLow 100609" xfId="9113"/>
    <cellStyle name="___dimon_Vantage Cash FLow 100609 2" xfId="9114"/>
    <cellStyle name="___dimon_Vantage Model_PGE 15yr PPA_062409" xfId="9115"/>
    <cellStyle name="___dimon_Vantage Model_PGE 15yr PPA_062409 2" xfId="9116"/>
    <cellStyle name="___dimon_Vantage Model_PGE 15yr PPA_073009_JAR" xfId="9117"/>
    <cellStyle name="___dimon_Vantage Model_PGE 15yr PPA_073009_JAR 2" xfId="9118"/>
    <cellStyle name="___dimon_Vantage Model_PGE 15yr PPA_100909" xfId="9119"/>
    <cellStyle name="___dimon_Vantage Model_PGE 15yr PPA_100909 2" xfId="9120"/>
    <cellStyle name="___dimon_Vento III v17i (8.9% Haircut, 60% Tax)" xfId="9121"/>
    <cellStyle name="___dimon_Vento III v22i (Haircut, 6Y CF, 76% tax)" xfId="9122"/>
    <cellStyle name="___dimon_Vento III v28g Base" xfId="9123"/>
    <cellStyle name="___dimon_Vento III v28k JPMyyy" xfId="9124"/>
    <cellStyle name="___dimon_White Oak_67.5_150MW_110409_OUR CASE" xfId="9125"/>
    <cellStyle name="___dimon_White Oak_67.5_150MW_110409_OUR CASE 2" xfId="9126"/>
    <cellStyle name="___dimon_Wind farm - operation CF" xfId="9127"/>
    <cellStyle name="___dimon_Wind farm - operation CF 2" xfId="9128"/>
    <cellStyle name="___dimon_Wind farm - operation CF 2 2" xfId="9129"/>
    <cellStyle name="___dimon_Wind farm - operation CF 2 2 2" xfId="9130"/>
    <cellStyle name="___dimon_Wind farm - operation CF 2 3" xfId="9131"/>
    <cellStyle name="___dimon_Wind farm - operation CF 2 3 2" xfId="9132"/>
    <cellStyle name="___dimon_Wind farm - operation CF 2 4" xfId="9133"/>
    <cellStyle name="___dimon_Wind farm - operation CF 2 4 2" xfId="9134"/>
    <cellStyle name="___dimon_Wind farm - operation CF 2 5" xfId="9135"/>
    <cellStyle name="___dimon_Wind farm - operation CF 2 5 2" xfId="9136"/>
    <cellStyle name="___dimon_Wind farm - operation CF 2 6" xfId="9137"/>
    <cellStyle name="___dimon_Wind farm - operation CF 3" xfId="9138"/>
    <cellStyle name="___dimon_Wind farm - operation CF 3 2" xfId="9139"/>
    <cellStyle name="___dimon_Wind farm - operation CF 3 2 2" xfId="9140"/>
    <cellStyle name="___dimon_Wind farm - operation CF 3 3" xfId="9141"/>
    <cellStyle name="___dimon_Wind farm - operation CF 3 3 2" xfId="9142"/>
    <cellStyle name="___dimon_Wind farm - operation CF 3 4" xfId="9143"/>
    <cellStyle name="___dimon_Wind farm - operation CF 3 4 2" xfId="9144"/>
    <cellStyle name="___dimon_Wind farm - operation CF 3 5" xfId="9145"/>
    <cellStyle name="___dimon_Wind farm - operation CF 3 5 2" xfId="9146"/>
    <cellStyle name="___dimon_Wind farm - operation CF 3 6" xfId="9147"/>
    <cellStyle name="___dimon_Wind farm - operation CF 4" xfId="9148"/>
    <cellStyle name="___dimon_Wind farm - operation CF_CHECK - White Creek Final Closing Model_2007 11 16 vequity method FINAL" xfId="9149"/>
    <cellStyle name="___dimon_Wind farm - operation CF_CHECK - White Creek Final Closing Model_2007 11 16 vequity method FINAL 2" xfId="9150"/>
    <cellStyle name="___dimon_Wind farm - operation CF_CHECK - White Creek Final Closing Model_2007 11 16 vequity method FINAL 2 2" xfId="9151"/>
    <cellStyle name="___dimon_Wind farm - operation CF_CHECK - White Creek Final Closing Model_2007 11 16 vequity method FINAL 3" xfId="9152"/>
    <cellStyle name="___dimon_Wind farm - operation CF_Horizon round 1 model vFINAL" xfId="9153"/>
    <cellStyle name="___dimon_Wind farm - operation CF_Horizon round 1 model vFINAL 2" xfId="9154"/>
    <cellStyle name="___dimon_Wind farm - operation CF_Horizon round 1 model vFINAL 2 2" xfId="9155"/>
    <cellStyle name="___dimon_Wind farm - operation CF_Horizon round 1 model vFINAL 3" xfId="9156"/>
    <cellStyle name="___dimon_Wind farm - operation CF_Horizon round 1 model vFINAL 3 2" xfId="9157"/>
    <cellStyle name="___dimon_Wind farm - operation CF_Horizon round 1 model vFINAL 4" xfId="9158"/>
    <cellStyle name="___dimon_Wind farm - operation CF_Horizon round 1 model vFINAL_1" xfId="9159"/>
    <cellStyle name="___dimon_Wind farm - operation CF_Horizon round 1 model vFINAL_1 2" xfId="9160"/>
    <cellStyle name="___dimon_Wind farm - operation CF_Horizon round 1 model vFINAL_1 2 2" xfId="9161"/>
    <cellStyle name="___dimon_Wind farm - operation CF_Horizon round 1 model vFINAL_1 3" xfId="9162"/>
    <cellStyle name="___dimon_Wind farm - operation CF_Horizon round 1 model vFINAL_1 3 2" xfId="9163"/>
    <cellStyle name="___dimon_Wind farm - operation CF_Horizon round 1 model vFINAL_1 4" xfId="9164"/>
    <cellStyle name="___dimon_Wind farm - operation CF_Horizon round 1 model vFINAL_1_Project Farwest III Model 03-20-07 v135" xfId="9165"/>
    <cellStyle name="___dimon_Wind farm - operation CF_Horizon round 1 model vFINAL_1_Project Farwest III Model 03-20-07 v135 2" xfId="9166"/>
    <cellStyle name="___dimon_Wind farm - operation CF_Horizon round 1 model vFINAL_1_Project Farwest III Model 03-20-07 v135 2 2" xfId="9167"/>
    <cellStyle name="___dimon_Wind farm - operation CF_Horizon round 1 model vFINAL_1_Project Farwest III Model 03-20-07 v135 3" xfId="9168"/>
    <cellStyle name="___dimon_Wind farm - operation CF_Horizon round 1 model vFINAL_1_Project Farwest III Model 03-20-07 v135 3 2" xfId="9169"/>
    <cellStyle name="___dimon_Wind farm - operation CF_Horizon round 1 model vFINAL_1_Project Farwest III Model 03-20-07 v135 4" xfId="9170"/>
    <cellStyle name="___dimon_Wind farm - operation CF_Horizon round 1 model vFINAL_1_Project Farwest III Model 03-20-07 v135_UPC G&amp;A (5-3-07)" xfId="9171"/>
    <cellStyle name="___dimon_Wind farm - operation CF_Horizon round 1 model vFINAL_1_Project Farwest III Model 03-20-07 v135_UPC G&amp;A (5-3-07) 2" xfId="9172"/>
    <cellStyle name="___dimon_Wind farm - operation CF_Horizon round 1 model vFINAL_1_Project Farwest III Model 03-20-07 v135_UPC G&amp;A (5-3-07) 2 2" xfId="9173"/>
    <cellStyle name="___dimon_Wind farm - operation CF_Horizon round 1 model vFINAL_1_Project Farwest III Model 03-20-07 v135_UPC G&amp;A (5-3-07) 3" xfId="9174"/>
    <cellStyle name="___dimon_Wind farm - operation CF_Horizon round 1 model vFINAL_1_Project Farwest III Model 03-20-07 v135_UPC G&amp;A (5-3-07) 3 2" xfId="9175"/>
    <cellStyle name="___dimon_Wind farm - operation CF_Horizon round 1 model vFINAL_1_Project Farwest III Model 03-20-07 v135_UPC G&amp;A (5-3-07) 4" xfId="9176"/>
    <cellStyle name="___dimon_Wind farm - operation CF_Horizon round 1 model vFINAL_1_Project Makani Model 04-11-07 v6" xfId="9177"/>
    <cellStyle name="___dimon_Wind farm - operation CF_Horizon round 1 model vFINAL_1_Project Makani Model 04-11-07 v6 2" xfId="9178"/>
    <cellStyle name="___dimon_Wind farm - operation CF_Horizon round 1 model vFINAL_1_Project Makani Model 04-11-07 v6 2 2" xfId="9179"/>
    <cellStyle name="___dimon_Wind farm - operation CF_Horizon round 1 model vFINAL_1_Project Makani Model 04-11-07 v6 3" xfId="9180"/>
    <cellStyle name="___dimon_Wind farm - operation CF_Horizon round 1 model vFINAL_1_Project Makani Model 04-11-07 v6 3 2" xfId="9181"/>
    <cellStyle name="___dimon_Wind farm - operation CF_Horizon round 1 model vFINAL_1_Project Makani Model 04-11-07 v6 4" xfId="9182"/>
    <cellStyle name="___dimon_Wind farm - operation CF_Horizon round 1 model vFINAL_1_Project Makani Model 04-11-07 v6_UPC G&amp;A (5-3-07)" xfId="9183"/>
    <cellStyle name="___dimon_Wind farm - operation CF_Horizon round 1 model vFINAL_1_Project Makani Model 04-11-07 v6_UPC G&amp;A (5-3-07) 2" xfId="9184"/>
    <cellStyle name="___dimon_Wind farm - operation CF_Horizon round 1 model vFINAL_1_Project Makani Model 04-11-07 v6_UPC G&amp;A (5-3-07) 2 2" xfId="9185"/>
    <cellStyle name="___dimon_Wind farm - operation CF_Horizon round 1 model vFINAL_1_Project Makani Model 04-11-07 v6_UPC G&amp;A (5-3-07) 3" xfId="9186"/>
    <cellStyle name="___dimon_Wind farm - operation CF_Horizon round 1 model vFINAL_1_Project Makani Model 04-11-07 v6_UPC G&amp;A (5-3-07) 3 2" xfId="9187"/>
    <cellStyle name="___dimon_Wind farm - operation CF_Horizon round 1 model vFINAL_1_Project Makani Model 04-11-07 v6_UPC G&amp;A (5-3-07) 4" xfId="9188"/>
    <cellStyle name="___dimon_Wind farm - operation CF_Pre-Tax GAAP" xfId="9189"/>
    <cellStyle name="___dimon_Wind farm - operation CF_Pre-Tax GAAP 2" xfId="9190"/>
    <cellStyle name="___dimon_Wind farm - operation CF_Pre-Tax GAAP 2 2" xfId="9191"/>
    <cellStyle name="___dimon_Wind farm - operation CF_Pre-Tax GAAP 3" xfId="9192"/>
    <cellStyle name="___dimon_Wind farm - operation CF_WPP - Ormat 6-5-2007  v19i with internal accounting v3 eq method FINAL" xfId="9193"/>
    <cellStyle name="___dimon_Wind farm - operation CF_WPP - Ormat 6-5-2007  v19i with internal accounting v3 eq method FINAL 2" xfId="9194"/>
    <cellStyle name="___dimon_Wind farm - operation CF_WPP - Ormat 6-5-2007  v19i with internal accounting v3 eq method FINAL 2 2" xfId="9195"/>
    <cellStyle name="___dimon_Wind farm - operation CF_WPP - Ormat 6-5-2007  v19i with internal accounting v3 eq method FINAL 3" xfId="9196"/>
    <cellStyle name="___dimon_WPP - Ormat 6-5-2007  v19i with internal accounting v3 eq method FINAL" xfId="9197"/>
    <cellStyle name="___dimon_WPP - Ormat 6-5-2007  v19i with internal accounting v3 eq method FINAL 2" xfId="9198"/>
    <cellStyle name="___form" xfId="9199"/>
    <cellStyle name="___form 2" xfId="9200"/>
    <cellStyle name="___form 2 2" xfId="9201"/>
    <cellStyle name="___form 2 2 2" xfId="9202"/>
    <cellStyle name="___form 2 3" xfId="9203"/>
    <cellStyle name="___form 2 3 2" xfId="9204"/>
    <cellStyle name="___form 2 4" xfId="9205"/>
    <cellStyle name="___form 2 4 2" xfId="9206"/>
    <cellStyle name="___form 2 5" xfId="9207"/>
    <cellStyle name="___form 2 5 2" xfId="9208"/>
    <cellStyle name="___form 3" xfId="9209"/>
    <cellStyle name="___form 3 2" xfId="9210"/>
    <cellStyle name="___form 3 2 2" xfId="9211"/>
    <cellStyle name="___form 3 3" xfId="9212"/>
    <cellStyle name="___form 3 3 2" xfId="9213"/>
    <cellStyle name="___form 3 4" xfId="9214"/>
    <cellStyle name="___form 3 4 2" xfId="9215"/>
    <cellStyle name="___form 3 5" xfId="9216"/>
    <cellStyle name="___form 3 5 2" xfId="9217"/>
    <cellStyle name="___form 3 6" xfId="9218"/>
    <cellStyle name="___form 4" xfId="9219"/>
    <cellStyle name="___form_CHECK - White Creek Final Closing Model_2007 11 16 vequity method FINAL" xfId="9220"/>
    <cellStyle name="___form_CHECK - White Creek Final Closing Model_2007 11 16 vequity method FINAL 2" xfId="9221"/>
    <cellStyle name="___form_CHECK - White Creek Final Closing Model_2007 11 16 vequity method FINAL 2 2" xfId="9222"/>
    <cellStyle name="___form_CHECK - White Creek Final Closing Model_2007 11 16 vequity method FINAL 3" xfId="9223"/>
    <cellStyle name="___form_ClearSky_AEP_Min_04.04.02_Bank" xfId="9224"/>
    <cellStyle name="___form_ClearSky_AEP_Min_04.04.02_Bank 2" xfId="9225"/>
    <cellStyle name="___form_ClearSky_AEP_Min_04.04.02_Bank 2 2" xfId="9226"/>
    <cellStyle name="___form_ClearSky_AEP_Min_04.04.02_Bank 3" xfId="9227"/>
    <cellStyle name="___form_ClearSky_AEP_Min_04.04.02_Bank 3 2" xfId="9228"/>
    <cellStyle name="___form_ClearSky_AEP_Min_04.04.02_Bank 4" xfId="9229"/>
    <cellStyle name="___form_ClearSky_AEP_Min_04.04.02_Bank 4 2" xfId="9230"/>
    <cellStyle name="___form_ClearSky_AEP_Min_04.04.02_Bank 5" xfId="9231"/>
    <cellStyle name="___form_ClearSky_AEP_Min_04.04.02_Bank 5 2" xfId="9232"/>
    <cellStyle name="___form_ClearSky_AEP_Min_04.04.02_Bank 6" xfId="9233"/>
    <cellStyle name="___form_ClearSky_AEP_Min_04.04.02_Bank_1" xfId="9234"/>
    <cellStyle name="___form_ClearSky_AEP_Min_04.04.02_Bank_1 2" xfId="9235"/>
    <cellStyle name="___form_ClearSky_AEP_Min_04.04.02_Bank_1 2 2" xfId="9236"/>
    <cellStyle name="___form_ClearSky_AEP_Min_04.04.02_Bank_1 3" xfId="9237"/>
    <cellStyle name="___form_ClearSky_AEP_Min_04.04.02_Bank_1 3 2" xfId="9238"/>
    <cellStyle name="___form_ClearSky_AEP_Min_04.04.02_Bank_1 4" xfId="9239"/>
    <cellStyle name="___form_ClearSky_AEP_Min_04.04.02_Bank_1 4 2" xfId="9240"/>
    <cellStyle name="___form_ClearSky_AEP_Min_04.04.02_Bank_1 5" xfId="9241"/>
    <cellStyle name="___form_ClearSky_AEP_Min_04.04.02_Bank_1 5 2" xfId="9242"/>
    <cellStyle name="___form_ClearSky_AEP_Min_04.04.02_Bank_1 6" xfId="9243"/>
    <cellStyle name="___form_Clearsky_internal_050301" xfId="9244"/>
    <cellStyle name="___form_Clearsky_internal_050301 2" xfId="9245"/>
    <cellStyle name="___form_Clearsky_internal_050301 2 2" xfId="9246"/>
    <cellStyle name="___form_Clearsky_internal_050301 3" xfId="9247"/>
    <cellStyle name="___form_Clearsky_internal_050301 3 2" xfId="9248"/>
    <cellStyle name="___form_Clearsky_internal_050301 4" xfId="9249"/>
    <cellStyle name="___form_Clearsky_internal_050301 4 2" xfId="9250"/>
    <cellStyle name="___form_Clearsky_internal_050301 5" xfId="9251"/>
    <cellStyle name="___form_Clearsky_internal_050301 5 2" xfId="9252"/>
    <cellStyle name="___form_Clearsky_internal_050301 6" xfId="9253"/>
    <cellStyle name="___form_Clearsky_internal_050301_1" xfId="9254"/>
    <cellStyle name="___form_Clearsky_internal_050301_1 2" xfId="9255"/>
    <cellStyle name="___form_Clearsky_internal_050301_1 2 2" xfId="9256"/>
    <cellStyle name="___form_Clearsky_internal_050301_1 3" xfId="9257"/>
    <cellStyle name="___form_Clearsky_internal_050301_1 3 2" xfId="9258"/>
    <cellStyle name="___form_Clearsky_internal_050301_1 4" xfId="9259"/>
    <cellStyle name="___form_Clearsky_internal_050301_1 4 2" xfId="9260"/>
    <cellStyle name="___form_Clearsky_internal_050301_1 5" xfId="9261"/>
    <cellStyle name="___form_Clearsky_internal_050301_1 5 2" xfId="9262"/>
    <cellStyle name="___form_Clearsky_internal_050301_1 6" xfId="9263"/>
    <cellStyle name="___form_Clearsky_internal_070201" xfId="9264"/>
    <cellStyle name="___form_Clearsky_internal_070201 2" xfId="9265"/>
    <cellStyle name="___form_Clearsky_internal_070201 2 2" xfId="9266"/>
    <cellStyle name="___form_Clearsky_internal_070201 3" xfId="9267"/>
    <cellStyle name="___form_Clearsky_internal_070201 3 2" xfId="9268"/>
    <cellStyle name="___form_Clearsky_internal_070201 4" xfId="9269"/>
    <cellStyle name="___form_Clearsky_internal_070201 4 2" xfId="9270"/>
    <cellStyle name="___form_Clearsky_internal_070201 5" xfId="9271"/>
    <cellStyle name="___form_Clearsky_internal_070201 5 2" xfId="9272"/>
    <cellStyle name="___form_Clearsky_internal_070201 6" xfId="9273"/>
    <cellStyle name="___form_Clearsky_internal_070201.xls Chart 2" xfId="9274"/>
    <cellStyle name="___form_Clearsky_internal_070201.xls Chart 2 2" xfId="9275"/>
    <cellStyle name="___form_Clearsky_internal_070201.xls Chart 2 2 2" xfId="9276"/>
    <cellStyle name="___form_Clearsky_internal_070201.xls Chart 2 3" xfId="9277"/>
    <cellStyle name="___form_Clearsky_internal_070201.xls Chart 2 3 2" xfId="9278"/>
    <cellStyle name="___form_Clearsky_internal_070201.xls Chart 2 4" xfId="9279"/>
    <cellStyle name="___form_Clearsky_internal_070201.xls Chart 2 4 2" xfId="9280"/>
    <cellStyle name="___form_Clearsky_internal_070201.xls Chart 2 5" xfId="9281"/>
    <cellStyle name="___form_Clearsky_internal_070201.xls Chart 2 5 2" xfId="9282"/>
    <cellStyle name="___form_Clearsky_internal_070201.xls Chart 2 6" xfId="9283"/>
    <cellStyle name="___form_Clearsky_internal_070201.xls Chart 2_1" xfId="9284"/>
    <cellStyle name="___form_Clearsky_internal_070201_1" xfId="9285"/>
    <cellStyle name="___form_Clearsky_internal_070201_2" xfId="9286"/>
    <cellStyle name="___form_Clearsky_internal_070201_2 2" xfId="9287"/>
    <cellStyle name="___form_Clearsky_internal_070201_2 2 2" xfId="9288"/>
    <cellStyle name="___form_Clearsky_internal_070201_2 3" xfId="9289"/>
    <cellStyle name="___form_Clearsky_internal_070201_2 3 2" xfId="9290"/>
    <cellStyle name="___form_Clearsky_internal_070201_2 4" xfId="9291"/>
    <cellStyle name="___form_Clearsky_internal_070201_2 4 2" xfId="9292"/>
    <cellStyle name="___form_Clearsky_internal_070201_2 5" xfId="9293"/>
    <cellStyle name="___form_Clearsky_internal_070201_2 5 2" xfId="9294"/>
    <cellStyle name="___form_Clearsky_internal_070201_2 6" xfId="9295"/>
    <cellStyle name="___form_Clearsky_Outside_070201.xls Chart 2" xfId="9296"/>
    <cellStyle name="___form_Clearsky_Outside_070201.xls Chart 2 2" xfId="9297"/>
    <cellStyle name="___form_Clearsky_Outside_070201.xls Chart 2 2 2" xfId="9298"/>
    <cellStyle name="___form_Clearsky_Outside_070201.xls Chart 2 3" xfId="9299"/>
    <cellStyle name="___form_Clearsky_Outside_070201.xls Chart 2 3 2" xfId="9300"/>
    <cellStyle name="___form_Clearsky_Outside_070201.xls Chart 2 4" xfId="9301"/>
    <cellStyle name="___form_Clearsky_Outside_070201.xls Chart 2 4 2" xfId="9302"/>
    <cellStyle name="___form_Clearsky_Outside_070201.xls Chart 2 5" xfId="9303"/>
    <cellStyle name="___form_Clearsky_Outside_070201.xls Chart 2 5 2" xfId="9304"/>
    <cellStyle name="___form_Clearsky_Outside_070201.xls Chart 2 6" xfId="9305"/>
    <cellStyle name="___form_Clearsky_Outside_070201.xls Chart 2_1" xfId="9306"/>
    <cellStyle name="___form_Clearsky_Outside_070201.xls Chart 2_1 2" xfId="9307"/>
    <cellStyle name="___form_Clearsky_Outside_070201.xls Chart 2_1 2 2" xfId="9308"/>
    <cellStyle name="___form_Clearsky_Outside_070201.xls Chart 2_1 3" xfId="9309"/>
    <cellStyle name="___form_Clearsky_Outside_070201.xls Chart 2_1 3 2" xfId="9310"/>
    <cellStyle name="___form_Clearsky_Outside_070201.xls Chart 2_1 4" xfId="9311"/>
    <cellStyle name="___form_Clearsky_Outside_070201.xls Chart 2_1 4 2" xfId="9312"/>
    <cellStyle name="___form_Clearsky_Outside_070201.xls Chart 2_1 5" xfId="9313"/>
    <cellStyle name="___form_Clearsky_Outside_070201.xls Chart 2_1 5 2" xfId="9314"/>
    <cellStyle name="___form_Clearsky_Outside_070201.xls Chart 2_1 6" xfId="9315"/>
    <cellStyle name="___form_EWC 43.5MW8oMtresc 3_25_021" xfId="9316"/>
    <cellStyle name="___form_EWC 43.5MW8oMtresc 3_25_021_071212 Unlevered McCormick Model - 2003 version" xfId="9317"/>
    <cellStyle name="___form_EWC 43.5MW8oMtresc 3_25_021_1" xfId="9318"/>
    <cellStyle name="___form_EWC 43.5MW8oMtresc 3_25_021_1 2" xfId="9319"/>
    <cellStyle name="___form_EWC 43.5MW8oMtresc 3_25_021_1 2 2" xfId="9320"/>
    <cellStyle name="___form_EWC 43.5MW8oMtresc 3_25_021_1 2 2 2" xfId="9321"/>
    <cellStyle name="___form_EWC 43.5MW8oMtresc 3_25_021_1 2 3" xfId="9322"/>
    <cellStyle name="___form_EWC 43.5MW8oMtresc 3_25_021_1 2 3 2" xfId="9323"/>
    <cellStyle name="___form_EWC 43.5MW8oMtresc 3_25_021_1 2 4" xfId="9324"/>
    <cellStyle name="___form_EWC 43.5MW8oMtresc 3_25_021_1 2 4 2" xfId="9325"/>
    <cellStyle name="___form_EWC 43.5MW8oMtresc 3_25_021_1 2 5" xfId="9326"/>
    <cellStyle name="___form_EWC 43.5MW8oMtresc 3_25_021_1 2 5 2" xfId="9327"/>
    <cellStyle name="___form_EWC 43.5MW8oMtresc 3_25_021_1 2 6" xfId="9328"/>
    <cellStyle name="___form_EWC 43.5MW8oMtresc 3_25_021_1 3" xfId="9329"/>
    <cellStyle name="___form_EWC 43.5MW8oMtresc 3_25_021_1 3 2" xfId="9330"/>
    <cellStyle name="___form_EWC 43.5MW8oMtresc 3_25_021_1 3 2 2" xfId="9331"/>
    <cellStyle name="___form_EWC 43.5MW8oMtresc 3_25_021_1 3 3" xfId="9332"/>
    <cellStyle name="___form_EWC 43.5MW8oMtresc 3_25_021_1 3 3 2" xfId="9333"/>
    <cellStyle name="___form_EWC 43.5MW8oMtresc 3_25_021_1 3 4" xfId="9334"/>
    <cellStyle name="___form_EWC 43.5MW8oMtresc 3_25_021_1 3 4 2" xfId="9335"/>
    <cellStyle name="___form_EWC 43.5MW8oMtresc 3_25_021_1 3 5" xfId="9336"/>
    <cellStyle name="___form_EWC 43.5MW8oMtresc 3_25_021_1 3 5 2" xfId="9337"/>
    <cellStyle name="___form_EWC 43.5MW8oMtresc 3_25_021_1 3 6" xfId="9338"/>
    <cellStyle name="___form_EWC 43.5MW8oMtresc 3_25_021_1 4" xfId="9339"/>
    <cellStyle name="___form_EWC 43.5MW8oMtresc 3_25_021_1_CHECK - White Creek Final Closing Model_2007 11 16 vequity method FINAL" xfId="9340"/>
    <cellStyle name="___form_EWC 43.5MW8oMtresc 3_25_021_1_CHECK - White Creek Final Closing Model_2007 11 16 vequity method FINAL 2" xfId="9341"/>
    <cellStyle name="___form_EWC 43.5MW8oMtresc 3_25_021_1_CHECK - White Creek Final Closing Model_2007 11 16 vequity method FINAL 2 2" xfId="9342"/>
    <cellStyle name="___form_EWC 43.5MW8oMtresc 3_25_021_1_CHECK - White Creek Final Closing Model_2007 11 16 vequity method FINAL 3" xfId="9343"/>
    <cellStyle name="___form_EWC 43.5MW8oMtresc 3_25_021_1_Horizon round 1 model vFINAL" xfId="9344"/>
    <cellStyle name="___form_EWC 43.5MW8oMtresc 3_25_021_1_Horizon round 1 model vFINAL 2" xfId="9345"/>
    <cellStyle name="___form_EWC 43.5MW8oMtresc 3_25_021_1_Horizon round 1 model vFINAL 2 2" xfId="9346"/>
    <cellStyle name="___form_EWC 43.5MW8oMtresc 3_25_021_1_Horizon round 1 model vFINAL 3" xfId="9347"/>
    <cellStyle name="___form_EWC 43.5MW8oMtresc 3_25_021_1_Horizon round 1 model vFINAL 3 2" xfId="9348"/>
    <cellStyle name="___form_EWC 43.5MW8oMtresc 3_25_021_1_Horizon round 1 model vFINAL 4" xfId="9349"/>
    <cellStyle name="___form_EWC 43.5MW8oMtresc 3_25_021_1_Horizon round 1 model vFINAL_1" xfId="9350"/>
    <cellStyle name="___form_EWC 43.5MW8oMtresc 3_25_021_1_Horizon round 1 model vFINAL_1 2" xfId="9351"/>
    <cellStyle name="___form_EWC 43.5MW8oMtresc 3_25_021_1_Horizon round 1 model vFINAL_1 2 2" xfId="9352"/>
    <cellStyle name="___form_EWC 43.5MW8oMtresc 3_25_021_1_Horizon round 1 model vFINAL_1 3" xfId="9353"/>
    <cellStyle name="___form_EWC 43.5MW8oMtresc 3_25_021_1_Horizon round 1 model vFINAL_1 3 2" xfId="9354"/>
    <cellStyle name="___form_EWC 43.5MW8oMtresc 3_25_021_1_Horizon round 1 model vFINAL_1 4" xfId="9355"/>
    <cellStyle name="___form_EWC 43.5MW8oMtresc 3_25_021_1_Horizon round 1 model vFINAL_1_Project Farwest III Model 03-20-07 v135" xfId="9356"/>
    <cellStyle name="___form_EWC 43.5MW8oMtresc 3_25_021_1_Horizon round 1 model vFINAL_1_Project Farwest III Model 03-20-07 v135 2" xfId="9357"/>
    <cellStyle name="___form_EWC 43.5MW8oMtresc 3_25_021_1_Horizon round 1 model vFINAL_1_Project Farwest III Model 03-20-07 v135 2 2" xfId="9358"/>
    <cellStyle name="___form_EWC 43.5MW8oMtresc 3_25_021_1_Horizon round 1 model vFINAL_1_Project Farwest III Model 03-20-07 v135 3" xfId="9359"/>
    <cellStyle name="___form_EWC 43.5MW8oMtresc 3_25_021_1_Horizon round 1 model vFINAL_1_Project Farwest III Model 03-20-07 v135 3 2" xfId="9360"/>
    <cellStyle name="___form_EWC 43.5MW8oMtresc 3_25_021_1_Horizon round 1 model vFINAL_1_Project Farwest III Model 03-20-07 v135 4" xfId="9361"/>
    <cellStyle name="___form_EWC 43.5MW8oMtresc 3_25_021_1_Horizon round 1 model vFINAL_1_Project Farwest III Model 03-20-07 v135_UPC G&amp;A (5-3-07)" xfId="9362"/>
    <cellStyle name="___form_EWC 43.5MW8oMtresc 3_25_021_1_Horizon round 1 model vFINAL_1_Project Farwest III Model 03-20-07 v135_UPC G&amp;A (5-3-07) 2" xfId="9363"/>
    <cellStyle name="___form_EWC 43.5MW8oMtresc 3_25_021_1_Horizon round 1 model vFINAL_1_Project Farwest III Model 03-20-07 v135_UPC G&amp;A (5-3-07) 2 2" xfId="9364"/>
    <cellStyle name="___form_EWC 43.5MW8oMtresc 3_25_021_1_Horizon round 1 model vFINAL_1_Project Farwest III Model 03-20-07 v135_UPC G&amp;A (5-3-07) 3" xfId="9365"/>
    <cellStyle name="___form_EWC 43.5MW8oMtresc 3_25_021_1_Horizon round 1 model vFINAL_1_Project Farwest III Model 03-20-07 v135_UPC G&amp;A (5-3-07) 3 2" xfId="9366"/>
    <cellStyle name="___form_EWC 43.5MW8oMtresc 3_25_021_1_Horizon round 1 model vFINAL_1_Project Farwest III Model 03-20-07 v135_UPC G&amp;A (5-3-07) 4" xfId="9367"/>
    <cellStyle name="___form_EWC 43.5MW8oMtresc 3_25_021_1_Horizon round 1 model vFINAL_1_Project Makani Model 04-11-07 v6" xfId="9368"/>
    <cellStyle name="___form_EWC 43.5MW8oMtresc 3_25_021_1_Horizon round 1 model vFINAL_1_Project Makani Model 04-11-07 v6 2" xfId="9369"/>
    <cellStyle name="___form_EWC 43.5MW8oMtresc 3_25_021_1_Horizon round 1 model vFINAL_1_Project Makani Model 04-11-07 v6 2 2" xfId="9370"/>
    <cellStyle name="___form_EWC 43.5MW8oMtresc 3_25_021_1_Horizon round 1 model vFINAL_1_Project Makani Model 04-11-07 v6 3" xfId="9371"/>
    <cellStyle name="___form_EWC 43.5MW8oMtresc 3_25_021_1_Horizon round 1 model vFINAL_1_Project Makani Model 04-11-07 v6 3 2" xfId="9372"/>
    <cellStyle name="___form_EWC 43.5MW8oMtresc 3_25_021_1_Horizon round 1 model vFINAL_1_Project Makani Model 04-11-07 v6 4" xfId="9373"/>
    <cellStyle name="___form_EWC 43.5MW8oMtresc 3_25_021_1_Horizon round 1 model vFINAL_1_Project Makani Model 04-11-07 v6_UPC G&amp;A (5-3-07)" xfId="9374"/>
    <cellStyle name="___form_EWC 43.5MW8oMtresc 3_25_021_1_Horizon round 1 model vFINAL_1_Project Makani Model 04-11-07 v6_UPC G&amp;A (5-3-07) 2" xfId="9375"/>
    <cellStyle name="___form_EWC 43.5MW8oMtresc 3_25_021_1_Horizon round 1 model vFINAL_1_Project Makani Model 04-11-07 v6_UPC G&amp;A (5-3-07) 2 2" xfId="9376"/>
    <cellStyle name="___form_EWC 43.5MW8oMtresc 3_25_021_1_Horizon round 1 model vFINAL_1_Project Makani Model 04-11-07 v6_UPC G&amp;A (5-3-07) 3" xfId="9377"/>
    <cellStyle name="___form_EWC 43.5MW8oMtresc 3_25_021_1_Horizon round 1 model vFINAL_1_Project Makani Model 04-11-07 v6_UPC G&amp;A (5-3-07) 3 2" xfId="9378"/>
    <cellStyle name="___form_EWC 43.5MW8oMtresc 3_25_021_1_Horizon round 1 model vFINAL_1_Project Makani Model 04-11-07 v6_UPC G&amp;A (5-3-07) 4" xfId="9379"/>
    <cellStyle name="___form_EWC 43.5MW8oMtresc 3_25_021_1_Pre-Tax GAAP" xfId="9380"/>
    <cellStyle name="___form_EWC 43.5MW8oMtresc 3_25_021_1_Pre-Tax GAAP 2" xfId="9381"/>
    <cellStyle name="___form_EWC 43.5MW8oMtresc 3_25_021_1_Pre-Tax GAAP 2 2" xfId="9382"/>
    <cellStyle name="___form_EWC 43.5MW8oMtresc 3_25_021_1_Pre-Tax GAAP 3" xfId="9383"/>
    <cellStyle name="___form_EWC 43.5MW8oMtresc 3_25_021_1_WPP - Ormat 6-5-2007  v19i with internal accounting v3 eq method FINAL" xfId="9384"/>
    <cellStyle name="___form_EWC 43.5MW8oMtresc 3_25_021_1_WPP - Ormat 6-5-2007  v19i with internal accounting v3 eq method FINAL 2" xfId="9385"/>
    <cellStyle name="___form_EWC 43.5MW8oMtresc 3_25_021_1_WPP - Ormat 6-5-2007  v19i with internal accounting v3 eq method FINAL 2 2" xfId="9386"/>
    <cellStyle name="___form_EWC 43.5MW8oMtresc 3_25_021_1_WPP - Ormat 6-5-2007  v19i with internal accounting v3 eq method FINAL 3" xfId="9387"/>
    <cellStyle name="___form_EWC 43.5MW8oMtresc 3_25_02v2" xfId="9388"/>
    <cellStyle name="___form_EWC 43.5MW8oMtresc 3_25_02v2 2" xfId="9389"/>
    <cellStyle name="___form_EWC 43.5MW8oMtresc 3_25_02v2 2 2" xfId="9390"/>
    <cellStyle name="___form_EWC 43.5MW8oMtresc 3_25_02v2 2 2 2" xfId="9391"/>
    <cellStyle name="___form_EWC 43.5MW8oMtresc 3_25_02v2 2 3" xfId="9392"/>
    <cellStyle name="___form_EWC 43.5MW8oMtresc 3_25_02v2 2 3 2" xfId="9393"/>
    <cellStyle name="___form_EWC 43.5MW8oMtresc 3_25_02v2 2 4" xfId="9394"/>
    <cellStyle name="___form_EWC 43.5MW8oMtresc 3_25_02v2 2 4 2" xfId="9395"/>
    <cellStyle name="___form_EWC 43.5MW8oMtresc 3_25_02v2 2 5" xfId="9396"/>
    <cellStyle name="___form_EWC 43.5MW8oMtresc 3_25_02v2 2 5 2" xfId="9397"/>
    <cellStyle name="___form_EWC 43.5MW8oMtresc 3_25_02v2 2 6" xfId="9398"/>
    <cellStyle name="___form_EWC 43.5MW8oMtresc 3_25_02v2 3" xfId="9399"/>
    <cellStyle name="___form_EWC 43.5MW8oMtresc 3_25_02v2 3 2" xfId="9400"/>
    <cellStyle name="___form_EWC 43.5MW8oMtresc 3_25_02v2 3 2 2" xfId="9401"/>
    <cellStyle name="___form_EWC 43.5MW8oMtresc 3_25_02v2 3 3" xfId="9402"/>
    <cellStyle name="___form_EWC 43.5MW8oMtresc 3_25_02v2 3 3 2" xfId="9403"/>
    <cellStyle name="___form_EWC 43.5MW8oMtresc 3_25_02v2 3 4" xfId="9404"/>
    <cellStyle name="___form_EWC 43.5MW8oMtresc 3_25_02v2 3 4 2" xfId="9405"/>
    <cellStyle name="___form_EWC 43.5MW8oMtresc 3_25_02v2 3 5" xfId="9406"/>
    <cellStyle name="___form_EWC 43.5MW8oMtresc 3_25_02v2 3 5 2" xfId="9407"/>
    <cellStyle name="___form_EWC 43.5MW8oMtresc 3_25_02v2 3 6" xfId="9408"/>
    <cellStyle name="___form_EWC 43.5MW8oMtresc 3_25_02v2 4" xfId="9409"/>
    <cellStyle name="___form_EWC 43.5MW8oMtresc 3_25_02v2_1" xfId="9410"/>
    <cellStyle name="___form_EWC 43.5MW8oMtresc 3_25_02v2_1 2" xfId="9411"/>
    <cellStyle name="___form_EWC 43.5MW8oMtresc 3_25_02v2_1 2 2" xfId="9412"/>
    <cellStyle name="___form_EWC 43.5MW8oMtresc 3_25_02v2_1 2 2 2" xfId="9413"/>
    <cellStyle name="___form_EWC 43.5MW8oMtresc 3_25_02v2_1 2 3" xfId="9414"/>
    <cellStyle name="___form_EWC 43.5MW8oMtresc 3_25_02v2_1 2 3 2" xfId="9415"/>
    <cellStyle name="___form_EWC 43.5MW8oMtresc 3_25_02v2_1 2 4" xfId="9416"/>
    <cellStyle name="___form_EWC 43.5MW8oMtresc 3_25_02v2_1 2 4 2" xfId="9417"/>
    <cellStyle name="___form_EWC 43.5MW8oMtresc 3_25_02v2_1 2 5" xfId="9418"/>
    <cellStyle name="___form_EWC 43.5MW8oMtresc 3_25_02v2_1 2 5 2" xfId="9419"/>
    <cellStyle name="___form_EWC 43.5MW8oMtresc 3_25_02v2_1 2 6" xfId="9420"/>
    <cellStyle name="___form_EWC 43.5MW8oMtresc 3_25_02v2_1 3" xfId="9421"/>
    <cellStyle name="___form_EWC 43.5MW8oMtresc 3_25_02v2_1 3 2" xfId="9422"/>
    <cellStyle name="___form_EWC 43.5MW8oMtresc 3_25_02v2_1 3 2 2" xfId="9423"/>
    <cellStyle name="___form_EWC 43.5MW8oMtresc 3_25_02v2_1 3 3" xfId="9424"/>
    <cellStyle name="___form_EWC 43.5MW8oMtresc 3_25_02v2_1 3 3 2" xfId="9425"/>
    <cellStyle name="___form_EWC 43.5MW8oMtresc 3_25_02v2_1 3 4" xfId="9426"/>
    <cellStyle name="___form_EWC 43.5MW8oMtresc 3_25_02v2_1 3 4 2" xfId="9427"/>
    <cellStyle name="___form_EWC 43.5MW8oMtresc 3_25_02v2_1 3 5" xfId="9428"/>
    <cellStyle name="___form_EWC 43.5MW8oMtresc 3_25_02v2_1 3 5 2" xfId="9429"/>
    <cellStyle name="___form_EWC 43.5MW8oMtresc 3_25_02v2_1 3 6" xfId="9430"/>
    <cellStyle name="___form_EWC 43.5MW8oMtresc 3_25_02v2_1 4" xfId="9431"/>
    <cellStyle name="___form_EWC 43.5MW8oMtresc 3_25_02v2_1_CHECK - White Creek Final Closing Model_2007 11 16 vequity method FINAL" xfId="9432"/>
    <cellStyle name="___form_EWC 43.5MW8oMtresc 3_25_02v2_1_CHECK - White Creek Final Closing Model_2007 11 16 vequity method FINAL 2" xfId="9433"/>
    <cellStyle name="___form_EWC 43.5MW8oMtresc 3_25_02v2_1_CHECK - White Creek Final Closing Model_2007 11 16 vequity method FINAL 2 2" xfId="9434"/>
    <cellStyle name="___form_EWC 43.5MW8oMtresc 3_25_02v2_1_CHECK - White Creek Final Closing Model_2007 11 16 vequity method FINAL 3" xfId="9435"/>
    <cellStyle name="___form_EWC 43.5MW8oMtresc 3_25_02v2_1_Horizon round 1 model vFINAL" xfId="9436"/>
    <cellStyle name="___form_EWC 43.5MW8oMtresc 3_25_02v2_1_Horizon round 1 model vFINAL 2" xfId="9437"/>
    <cellStyle name="___form_EWC 43.5MW8oMtresc 3_25_02v2_1_Horizon round 1 model vFINAL 2 2" xfId="9438"/>
    <cellStyle name="___form_EWC 43.5MW8oMtresc 3_25_02v2_1_Horizon round 1 model vFINAL 3" xfId="9439"/>
    <cellStyle name="___form_EWC 43.5MW8oMtresc 3_25_02v2_1_Horizon round 1 model vFINAL 3 2" xfId="9440"/>
    <cellStyle name="___form_EWC 43.5MW8oMtresc 3_25_02v2_1_Horizon round 1 model vFINAL 4" xfId="9441"/>
    <cellStyle name="___form_EWC 43.5MW8oMtresc 3_25_02v2_1_Horizon round 1 model vFINAL_1" xfId="9442"/>
    <cellStyle name="___form_EWC 43.5MW8oMtresc 3_25_02v2_1_Horizon round 1 model vFINAL_1 2" xfId="9443"/>
    <cellStyle name="___form_EWC 43.5MW8oMtresc 3_25_02v2_1_Horizon round 1 model vFINAL_1 2 2" xfId="9444"/>
    <cellStyle name="___form_EWC 43.5MW8oMtresc 3_25_02v2_1_Horizon round 1 model vFINAL_1 3" xfId="9445"/>
    <cellStyle name="___form_EWC 43.5MW8oMtresc 3_25_02v2_1_Horizon round 1 model vFINAL_1 3 2" xfId="9446"/>
    <cellStyle name="___form_EWC 43.5MW8oMtresc 3_25_02v2_1_Horizon round 1 model vFINAL_1 4" xfId="9447"/>
    <cellStyle name="___form_EWC 43.5MW8oMtresc 3_25_02v2_1_Horizon round 1 model vFINAL_1_Project Farwest III Model 03-20-07 v135" xfId="9448"/>
    <cellStyle name="___form_EWC 43.5MW8oMtresc 3_25_02v2_1_Horizon round 1 model vFINAL_1_Project Farwest III Model 03-20-07 v135 2" xfId="9449"/>
    <cellStyle name="___form_EWC 43.5MW8oMtresc 3_25_02v2_1_Horizon round 1 model vFINAL_1_Project Farwest III Model 03-20-07 v135 2 2" xfId="9450"/>
    <cellStyle name="___form_EWC 43.5MW8oMtresc 3_25_02v2_1_Horizon round 1 model vFINAL_1_Project Farwest III Model 03-20-07 v135 3" xfId="9451"/>
    <cellStyle name="___form_EWC 43.5MW8oMtresc 3_25_02v2_1_Horizon round 1 model vFINAL_1_Project Farwest III Model 03-20-07 v135 3 2" xfId="9452"/>
    <cellStyle name="___form_EWC 43.5MW8oMtresc 3_25_02v2_1_Horizon round 1 model vFINAL_1_Project Farwest III Model 03-20-07 v135 4" xfId="9453"/>
    <cellStyle name="___form_EWC 43.5MW8oMtresc 3_25_02v2_1_Horizon round 1 model vFINAL_1_Project Farwest III Model 03-20-07 v135_UPC G&amp;A (5-3-07)" xfId="9454"/>
    <cellStyle name="___form_EWC 43.5MW8oMtresc 3_25_02v2_1_Horizon round 1 model vFINAL_1_Project Farwest III Model 03-20-07 v135_UPC G&amp;A (5-3-07) 2" xfId="9455"/>
    <cellStyle name="___form_EWC 43.5MW8oMtresc 3_25_02v2_1_Horizon round 1 model vFINAL_1_Project Farwest III Model 03-20-07 v135_UPC G&amp;A (5-3-07) 2 2" xfId="9456"/>
    <cellStyle name="___form_EWC 43.5MW8oMtresc 3_25_02v2_1_Horizon round 1 model vFINAL_1_Project Farwest III Model 03-20-07 v135_UPC G&amp;A (5-3-07) 3" xfId="9457"/>
    <cellStyle name="___form_EWC 43.5MW8oMtresc 3_25_02v2_1_Horizon round 1 model vFINAL_1_Project Farwest III Model 03-20-07 v135_UPC G&amp;A (5-3-07) 3 2" xfId="9458"/>
    <cellStyle name="___form_EWC 43.5MW8oMtresc 3_25_02v2_1_Horizon round 1 model vFINAL_1_Project Farwest III Model 03-20-07 v135_UPC G&amp;A (5-3-07) 4" xfId="9459"/>
    <cellStyle name="___form_EWC 43.5MW8oMtresc 3_25_02v2_1_Horizon round 1 model vFINAL_1_Project Makani Model 04-11-07 v6" xfId="9460"/>
    <cellStyle name="___form_EWC 43.5MW8oMtresc 3_25_02v2_1_Horizon round 1 model vFINAL_1_Project Makani Model 04-11-07 v6 2" xfId="9461"/>
    <cellStyle name="___form_EWC 43.5MW8oMtresc 3_25_02v2_1_Horizon round 1 model vFINAL_1_Project Makani Model 04-11-07 v6 2 2" xfId="9462"/>
    <cellStyle name="___form_EWC 43.5MW8oMtresc 3_25_02v2_1_Horizon round 1 model vFINAL_1_Project Makani Model 04-11-07 v6 3" xfId="9463"/>
    <cellStyle name="___form_EWC 43.5MW8oMtresc 3_25_02v2_1_Horizon round 1 model vFINAL_1_Project Makani Model 04-11-07 v6 3 2" xfId="9464"/>
    <cellStyle name="___form_EWC 43.5MW8oMtresc 3_25_02v2_1_Horizon round 1 model vFINAL_1_Project Makani Model 04-11-07 v6 4" xfId="9465"/>
    <cellStyle name="___form_EWC 43.5MW8oMtresc 3_25_02v2_1_Horizon round 1 model vFINAL_1_Project Makani Model 04-11-07 v6_UPC G&amp;A (5-3-07)" xfId="9466"/>
    <cellStyle name="___form_EWC 43.5MW8oMtresc 3_25_02v2_1_Horizon round 1 model vFINAL_1_Project Makani Model 04-11-07 v6_UPC G&amp;A (5-3-07) 2" xfId="9467"/>
    <cellStyle name="___form_EWC 43.5MW8oMtresc 3_25_02v2_1_Horizon round 1 model vFINAL_1_Project Makani Model 04-11-07 v6_UPC G&amp;A (5-3-07) 2 2" xfId="9468"/>
    <cellStyle name="___form_EWC 43.5MW8oMtresc 3_25_02v2_1_Horizon round 1 model vFINAL_1_Project Makani Model 04-11-07 v6_UPC G&amp;A (5-3-07) 3" xfId="9469"/>
    <cellStyle name="___form_EWC 43.5MW8oMtresc 3_25_02v2_1_Horizon round 1 model vFINAL_1_Project Makani Model 04-11-07 v6_UPC G&amp;A (5-3-07) 3 2" xfId="9470"/>
    <cellStyle name="___form_EWC 43.5MW8oMtresc 3_25_02v2_1_Horizon round 1 model vFINAL_1_Project Makani Model 04-11-07 v6_UPC G&amp;A (5-3-07) 4" xfId="9471"/>
    <cellStyle name="___form_EWC 43.5MW8oMtresc 3_25_02v2_1_Pre-Tax GAAP" xfId="9472"/>
    <cellStyle name="___form_EWC 43.5MW8oMtresc 3_25_02v2_1_Pre-Tax GAAP 2" xfId="9473"/>
    <cellStyle name="___form_EWC 43.5MW8oMtresc 3_25_02v2_1_Pre-Tax GAAP 2 2" xfId="9474"/>
    <cellStyle name="___form_EWC 43.5MW8oMtresc 3_25_02v2_1_Pre-Tax GAAP 3" xfId="9475"/>
    <cellStyle name="___form_EWC 43.5MW8oMtresc 3_25_02v2_1_WPP - Ormat 6-5-2007  v19i with internal accounting v3 eq method FINAL" xfId="9476"/>
    <cellStyle name="___form_EWC 43.5MW8oMtresc 3_25_02v2_1_WPP - Ormat 6-5-2007  v19i with internal accounting v3 eq method FINAL 2" xfId="9477"/>
    <cellStyle name="___form_EWC 43.5MW8oMtresc 3_25_02v2_1_WPP - Ormat 6-5-2007  v19i with internal accounting v3 eq method FINAL 2 2" xfId="9478"/>
    <cellStyle name="___form_EWC 43.5MW8oMtresc 3_25_02v2_1_WPP - Ormat 6-5-2007  v19i with internal accounting v3 eq method FINAL 3" xfId="9479"/>
    <cellStyle name="___form_EWC 43.5MW8oMtresc 3_25_02v2_CHECK - White Creek Final Closing Model_2007 11 16 vequity method FINAL" xfId="9480"/>
    <cellStyle name="___form_EWC 43.5MW8oMtresc 3_25_02v2_CHECK - White Creek Final Closing Model_2007 11 16 vequity method FINAL 2" xfId="9481"/>
    <cellStyle name="___form_EWC 43.5MW8oMtresc 3_25_02v2_CHECK - White Creek Final Closing Model_2007 11 16 vequity method FINAL 2 2" xfId="9482"/>
    <cellStyle name="___form_EWC 43.5MW8oMtresc 3_25_02v2_CHECK - White Creek Final Closing Model_2007 11 16 vequity method FINAL 3" xfId="9483"/>
    <cellStyle name="___form_EWC 43.5MW8oMtresc 3_25_02v2_Horizon round 1 model vFINAL" xfId="9484"/>
    <cellStyle name="___form_EWC 43.5MW8oMtresc 3_25_02v2_Horizon round 1 model vFINAL 2" xfId="9485"/>
    <cellStyle name="___form_EWC 43.5MW8oMtresc 3_25_02v2_Horizon round 1 model vFINAL 2 2" xfId="9486"/>
    <cellStyle name="___form_EWC 43.5MW8oMtresc 3_25_02v2_Horizon round 1 model vFINAL 3" xfId="9487"/>
    <cellStyle name="___form_EWC 43.5MW8oMtresc 3_25_02v2_Horizon round 1 model vFINAL 3 2" xfId="9488"/>
    <cellStyle name="___form_EWC 43.5MW8oMtresc 3_25_02v2_Horizon round 1 model vFINAL 4" xfId="9489"/>
    <cellStyle name="___form_EWC 43.5MW8oMtresc 3_25_02v2_Horizon round 1 model vFINAL_1" xfId="9490"/>
    <cellStyle name="___form_EWC 43.5MW8oMtresc 3_25_02v2_Horizon round 1 model vFINAL_1 2" xfId="9491"/>
    <cellStyle name="___form_EWC 43.5MW8oMtresc 3_25_02v2_Horizon round 1 model vFINAL_1 2 2" xfId="9492"/>
    <cellStyle name="___form_EWC 43.5MW8oMtresc 3_25_02v2_Horizon round 1 model vFINAL_1 3" xfId="9493"/>
    <cellStyle name="___form_EWC 43.5MW8oMtresc 3_25_02v2_Horizon round 1 model vFINAL_1 3 2" xfId="9494"/>
    <cellStyle name="___form_EWC 43.5MW8oMtresc 3_25_02v2_Horizon round 1 model vFINAL_1 4" xfId="9495"/>
    <cellStyle name="___form_EWC 43.5MW8oMtresc 3_25_02v2_Horizon round 1 model vFINAL_1_Project Farwest III Model 03-20-07 v135" xfId="9496"/>
    <cellStyle name="___form_EWC 43.5MW8oMtresc 3_25_02v2_Horizon round 1 model vFINAL_1_Project Farwest III Model 03-20-07 v135 2" xfId="9497"/>
    <cellStyle name="___form_EWC 43.5MW8oMtresc 3_25_02v2_Horizon round 1 model vFINAL_1_Project Farwest III Model 03-20-07 v135 2 2" xfId="9498"/>
    <cellStyle name="___form_EWC 43.5MW8oMtresc 3_25_02v2_Horizon round 1 model vFINAL_1_Project Farwest III Model 03-20-07 v135 3" xfId="9499"/>
    <cellStyle name="___form_EWC 43.5MW8oMtresc 3_25_02v2_Horizon round 1 model vFINAL_1_Project Farwest III Model 03-20-07 v135 3 2" xfId="9500"/>
    <cellStyle name="___form_EWC 43.5MW8oMtresc 3_25_02v2_Horizon round 1 model vFINAL_1_Project Farwest III Model 03-20-07 v135 4" xfId="9501"/>
    <cellStyle name="___form_EWC 43.5MW8oMtresc 3_25_02v2_Horizon round 1 model vFINAL_1_Project Farwest III Model 03-20-07 v135_UPC G&amp;A (5-3-07)" xfId="9502"/>
    <cellStyle name="___form_EWC 43.5MW8oMtresc 3_25_02v2_Horizon round 1 model vFINAL_1_Project Farwest III Model 03-20-07 v135_UPC G&amp;A (5-3-07) 2" xfId="9503"/>
    <cellStyle name="___form_EWC 43.5MW8oMtresc 3_25_02v2_Horizon round 1 model vFINAL_1_Project Farwest III Model 03-20-07 v135_UPC G&amp;A (5-3-07) 2 2" xfId="9504"/>
    <cellStyle name="___form_EWC 43.5MW8oMtresc 3_25_02v2_Horizon round 1 model vFINAL_1_Project Farwest III Model 03-20-07 v135_UPC G&amp;A (5-3-07) 3" xfId="9505"/>
    <cellStyle name="___form_EWC 43.5MW8oMtresc 3_25_02v2_Horizon round 1 model vFINAL_1_Project Farwest III Model 03-20-07 v135_UPC G&amp;A (5-3-07) 3 2" xfId="9506"/>
    <cellStyle name="___form_EWC 43.5MW8oMtresc 3_25_02v2_Horizon round 1 model vFINAL_1_Project Farwest III Model 03-20-07 v135_UPC G&amp;A (5-3-07) 4" xfId="9507"/>
    <cellStyle name="___form_EWC 43.5MW8oMtresc 3_25_02v2_Horizon round 1 model vFINAL_1_Project Makani Model 04-11-07 v6" xfId="9508"/>
    <cellStyle name="___form_EWC 43.5MW8oMtresc 3_25_02v2_Horizon round 1 model vFINAL_1_Project Makani Model 04-11-07 v6 2" xfId="9509"/>
    <cellStyle name="___form_EWC 43.5MW8oMtresc 3_25_02v2_Horizon round 1 model vFINAL_1_Project Makani Model 04-11-07 v6 2 2" xfId="9510"/>
    <cellStyle name="___form_EWC 43.5MW8oMtresc 3_25_02v2_Horizon round 1 model vFINAL_1_Project Makani Model 04-11-07 v6 3" xfId="9511"/>
    <cellStyle name="___form_EWC 43.5MW8oMtresc 3_25_02v2_Horizon round 1 model vFINAL_1_Project Makani Model 04-11-07 v6 3 2" xfId="9512"/>
    <cellStyle name="___form_EWC 43.5MW8oMtresc 3_25_02v2_Horizon round 1 model vFINAL_1_Project Makani Model 04-11-07 v6 4" xfId="9513"/>
    <cellStyle name="___form_EWC 43.5MW8oMtresc 3_25_02v2_Horizon round 1 model vFINAL_1_Project Makani Model 04-11-07 v6_UPC G&amp;A (5-3-07)" xfId="9514"/>
    <cellStyle name="___form_EWC 43.5MW8oMtresc 3_25_02v2_Horizon round 1 model vFINAL_1_Project Makani Model 04-11-07 v6_UPC G&amp;A (5-3-07) 2" xfId="9515"/>
    <cellStyle name="___form_EWC 43.5MW8oMtresc 3_25_02v2_Horizon round 1 model vFINAL_1_Project Makani Model 04-11-07 v6_UPC G&amp;A (5-3-07) 2 2" xfId="9516"/>
    <cellStyle name="___form_EWC 43.5MW8oMtresc 3_25_02v2_Horizon round 1 model vFINAL_1_Project Makani Model 04-11-07 v6_UPC G&amp;A (5-3-07) 3" xfId="9517"/>
    <cellStyle name="___form_EWC 43.5MW8oMtresc 3_25_02v2_Horizon round 1 model vFINAL_1_Project Makani Model 04-11-07 v6_UPC G&amp;A (5-3-07) 3 2" xfId="9518"/>
    <cellStyle name="___form_EWC 43.5MW8oMtresc 3_25_02v2_Horizon round 1 model vFINAL_1_Project Makani Model 04-11-07 v6_UPC G&amp;A (5-3-07) 4" xfId="9519"/>
    <cellStyle name="___form_EWC 43.5MW8oMtresc 3_25_02v2_Pre-Tax GAAP" xfId="9520"/>
    <cellStyle name="___form_EWC 43.5MW8oMtresc 3_25_02v2_Pre-Tax GAAP 2" xfId="9521"/>
    <cellStyle name="___form_EWC 43.5MW8oMtresc 3_25_02v2_Pre-Tax GAAP 2 2" xfId="9522"/>
    <cellStyle name="___form_EWC 43.5MW8oMtresc 3_25_02v2_Pre-Tax GAAP 3" xfId="9523"/>
    <cellStyle name="___form_EWC 43.5MW8oMtresc 3_25_02v2_WPP - Ormat 6-5-2007  v19i with internal accounting v3 eq method FINAL" xfId="9524"/>
    <cellStyle name="___form_EWC 43.5MW8oMtresc 3_25_02v2_WPP - Ormat 6-5-2007  v19i with internal accounting v3 eq method FINAL 2" xfId="9525"/>
    <cellStyle name="___form_EWC 43.5MW8oMtresc 3_25_02v2_WPP - Ormat 6-5-2007  v19i with internal accounting v3 eq method FINAL 2 2" xfId="9526"/>
    <cellStyle name="___form_EWC 43.5MW8oMtresc 3_25_02v2_WPP - Ormat 6-5-2007  v19i with internal accounting v3 eq method FINAL 3" xfId="9527"/>
    <cellStyle name="___form_EWC 43.5MW8oMtresc 3_25_02v2w_esc" xfId="9528"/>
    <cellStyle name="___form_EWC 43.5MW8oMtresc 3_25_02v2w_esc 2" xfId="9529"/>
    <cellStyle name="___form_EWC 43.5MW8oMtresc 3_25_02v2w_esc 2 2" xfId="9530"/>
    <cellStyle name="___form_EWC 43.5MW8oMtresc 3_25_02v2w_esc 2 2 2" xfId="9531"/>
    <cellStyle name="___form_EWC 43.5MW8oMtresc 3_25_02v2w_esc 2 3" xfId="9532"/>
    <cellStyle name="___form_EWC 43.5MW8oMtresc 3_25_02v2w_esc 2 3 2" xfId="9533"/>
    <cellStyle name="___form_EWC 43.5MW8oMtresc 3_25_02v2w_esc 2 4" xfId="9534"/>
    <cellStyle name="___form_EWC 43.5MW8oMtresc 3_25_02v2w_esc 2 4 2" xfId="9535"/>
    <cellStyle name="___form_EWC 43.5MW8oMtresc 3_25_02v2w_esc 2 5" xfId="9536"/>
    <cellStyle name="___form_EWC 43.5MW8oMtresc 3_25_02v2w_esc 2 5 2" xfId="9537"/>
    <cellStyle name="___form_EWC 43.5MW8oMtresc 3_25_02v2w_esc 2 6" xfId="9538"/>
    <cellStyle name="___form_EWC 43.5MW8oMtresc 3_25_02v2w_esc 3" xfId="9539"/>
    <cellStyle name="___form_EWC 43.5MW8oMtresc 3_25_02v2w_esc 3 2" xfId="9540"/>
    <cellStyle name="___form_EWC 43.5MW8oMtresc 3_25_02v2w_esc 3 2 2" xfId="9541"/>
    <cellStyle name="___form_EWC 43.5MW8oMtresc 3_25_02v2w_esc 3 3" xfId="9542"/>
    <cellStyle name="___form_EWC 43.5MW8oMtresc 3_25_02v2w_esc 3 3 2" xfId="9543"/>
    <cellStyle name="___form_EWC 43.5MW8oMtresc 3_25_02v2w_esc 3 4" xfId="9544"/>
    <cellStyle name="___form_EWC 43.5MW8oMtresc 3_25_02v2w_esc 3 4 2" xfId="9545"/>
    <cellStyle name="___form_EWC 43.5MW8oMtresc 3_25_02v2w_esc 3 5" xfId="9546"/>
    <cellStyle name="___form_EWC 43.5MW8oMtresc 3_25_02v2w_esc 3 5 2" xfId="9547"/>
    <cellStyle name="___form_EWC 43.5MW8oMtresc 3_25_02v2w_esc 3 6" xfId="9548"/>
    <cellStyle name="___form_EWC 43.5MW8oMtresc 3_25_02v2w_esc 4" xfId="9549"/>
    <cellStyle name="___form_EWC 43.5MW8oMtresc 3_25_02v2w_esc_CHECK - White Creek Final Closing Model_2007 11 16 vequity method FINAL" xfId="9550"/>
    <cellStyle name="___form_EWC 43.5MW8oMtresc 3_25_02v2w_esc_CHECK - White Creek Final Closing Model_2007 11 16 vequity method FINAL 2" xfId="9551"/>
    <cellStyle name="___form_EWC 43.5MW8oMtresc 3_25_02v2w_esc_CHECK - White Creek Final Closing Model_2007 11 16 vequity method FINAL 2 2" xfId="9552"/>
    <cellStyle name="___form_EWC 43.5MW8oMtresc 3_25_02v2w_esc_CHECK - White Creek Final Closing Model_2007 11 16 vequity method FINAL 3" xfId="9553"/>
    <cellStyle name="___form_EWC 43.5MW8oMtresc 3_25_02v2w_esc_Horizon round 1 model vFINAL" xfId="9554"/>
    <cellStyle name="___form_EWC 43.5MW8oMtresc 3_25_02v2w_esc_Horizon round 1 model vFINAL 2" xfId="9555"/>
    <cellStyle name="___form_EWC 43.5MW8oMtresc 3_25_02v2w_esc_Horizon round 1 model vFINAL 2 2" xfId="9556"/>
    <cellStyle name="___form_EWC 43.5MW8oMtresc 3_25_02v2w_esc_Horizon round 1 model vFINAL 3" xfId="9557"/>
    <cellStyle name="___form_EWC 43.5MW8oMtresc 3_25_02v2w_esc_Horizon round 1 model vFINAL 3 2" xfId="9558"/>
    <cellStyle name="___form_EWC 43.5MW8oMtresc 3_25_02v2w_esc_Horizon round 1 model vFINAL 4" xfId="9559"/>
    <cellStyle name="___form_EWC 43.5MW8oMtresc 3_25_02v2w_esc_Horizon round 1 model vFINAL_1" xfId="9560"/>
    <cellStyle name="___form_EWC 43.5MW8oMtresc 3_25_02v2w_esc_Horizon round 1 model vFINAL_1 2" xfId="9561"/>
    <cellStyle name="___form_EWC 43.5MW8oMtresc 3_25_02v2w_esc_Horizon round 1 model vFINAL_1 2 2" xfId="9562"/>
    <cellStyle name="___form_EWC 43.5MW8oMtresc 3_25_02v2w_esc_Horizon round 1 model vFINAL_1 3" xfId="9563"/>
    <cellStyle name="___form_EWC 43.5MW8oMtresc 3_25_02v2w_esc_Horizon round 1 model vFINAL_1 3 2" xfId="9564"/>
    <cellStyle name="___form_EWC 43.5MW8oMtresc 3_25_02v2w_esc_Horizon round 1 model vFINAL_1 4" xfId="9565"/>
    <cellStyle name="___form_EWC 43.5MW8oMtresc 3_25_02v2w_esc_Horizon round 1 model vFINAL_1_Project Farwest III Model 03-20-07 v135" xfId="9566"/>
    <cellStyle name="___form_EWC 43.5MW8oMtresc 3_25_02v2w_esc_Horizon round 1 model vFINAL_1_Project Farwest III Model 03-20-07 v135 2" xfId="9567"/>
    <cellStyle name="___form_EWC 43.5MW8oMtresc 3_25_02v2w_esc_Horizon round 1 model vFINAL_1_Project Farwest III Model 03-20-07 v135 2 2" xfId="9568"/>
    <cellStyle name="___form_EWC 43.5MW8oMtresc 3_25_02v2w_esc_Horizon round 1 model vFINAL_1_Project Farwest III Model 03-20-07 v135 3" xfId="9569"/>
    <cellStyle name="___form_EWC 43.5MW8oMtresc 3_25_02v2w_esc_Horizon round 1 model vFINAL_1_Project Farwest III Model 03-20-07 v135 3 2" xfId="9570"/>
    <cellStyle name="___form_EWC 43.5MW8oMtresc 3_25_02v2w_esc_Horizon round 1 model vFINAL_1_Project Farwest III Model 03-20-07 v135 4" xfId="9571"/>
    <cellStyle name="___form_EWC 43.5MW8oMtresc 3_25_02v2w_esc_Horizon round 1 model vFINAL_1_Project Farwest III Model 03-20-07 v135_UPC G&amp;A (5-3-07)" xfId="9572"/>
    <cellStyle name="___form_EWC 43.5MW8oMtresc 3_25_02v2w_esc_Horizon round 1 model vFINAL_1_Project Farwest III Model 03-20-07 v135_UPC G&amp;A (5-3-07) 2" xfId="9573"/>
    <cellStyle name="___form_EWC 43.5MW8oMtresc 3_25_02v2w_esc_Horizon round 1 model vFINAL_1_Project Farwest III Model 03-20-07 v135_UPC G&amp;A (5-3-07) 2 2" xfId="9574"/>
    <cellStyle name="___form_EWC 43.5MW8oMtresc 3_25_02v2w_esc_Horizon round 1 model vFINAL_1_Project Farwest III Model 03-20-07 v135_UPC G&amp;A (5-3-07) 3" xfId="9575"/>
    <cellStyle name="___form_EWC 43.5MW8oMtresc 3_25_02v2w_esc_Horizon round 1 model vFINAL_1_Project Farwest III Model 03-20-07 v135_UPC G&amp;A (5-3-07) 3 2" xfId="9576"/>
    <cellStyle name="___form_EWC 43.5MW8oMtresc 3_25_02v2w_esc_Horizon round 1 model vFINAL_1_Project Farwest III Model 03-20-07 v135_UPC G&amp;A (5-3-07) 4" xfId="9577"/>
    <cellStyle name="___form_EWC 43.5MW8oMtresc 3_25_02v2w_esc_Horizon round 1 model vFINAL_1_Project Makani Model 04-11-07 v6" xfId="9578"/>
    <cellStyle name="___form_EWC 43.5MW8oMtresc 3_25_02v2w_esc_Horizon round 1 model vFINAL_1_Project Makani Model 04-11-07 v6 2" xfId="9579"/>
    <cellStyle name="___form_EWC 43.5MW8oMtresc 3_25_02v2w_esc_Horizon round 1 model vFINAL_1_Project Makani Model 04-11-07 v6 2 2" xfId="9580"/>
    <cellStyle name="___form_EWC 43.5MW8oMtresc 3_25_02v2w_esc_Horizon round 1 model vFINAL_1_Project Makani Model 04-11-07 v6 3" xfId="9581"/>
    <cellStyle name="___form_EWC 43.5MW8oMtresc 3_25_02v2w_esc_Horizon round 1 model vFINAL_1_Project Makani Model 04-11-07 v6 3 2" xfId="9582"/>
    <cellStyle name="___form_EWC 43.5MW8oMtresc 3_25_02v2w_esc_Horizon round 1 model vFINAL_1_Project Makani Model 04-11-07 v6 4" xfId="9583"/>
    <cellStyle name="___form_EWC 43.5MW8oMtresc 3_25_02v2w_esc_Horizon round 1 model vFINAL_1_Project Makani Model 04-11-07 v6_UPC G&amp;A (5-3-07)" xfId="9584"/>
    <cellStyle name="___form_EWC 43.5MW8oMtresc 3_25_02v2w_esc_Horizon round 1 model vFINAL_1_Project Makani Model 04-11-07 v6_UPC G&amp;A (5-3-07) 2" xfId="9585"/>
    <cellStyle name="___form_EWC 43.5MW8oMtresc 3_25_02v2w_esc_Horizon round 1 model vFINAL_1_Project Makani Model 04-11-07 v6_UPC G&amp;A (5-3-07) 2 2" xfId="9586"/>
    <cellStyle name="___form_EWC 43.5MW8oMtresc 3_25_02v2w_esc_Horizon round 1 model vFINAL_1_Project Makani Model 04-11-07 v6_UPC G&amp;A (5-3-07) 3" xfId="9587"/>
    <cellStyle name="___form_EWC 43.5MW8oMtresc 3_25_02v2w_esc_Horizon round 1 model vFINAL_1_Project Makani Model 04-11-07 v6_UPC G&amp;A (5-3-07) 3 2" xfId="9588"/>
    <cellStyle name="___form_EWC 43.5MW8oMtresc 3_25_02v2w_esc_Horizon round 1 model vFINAL_1_Project Makani Model 04-11-07 v6_UPC G&amp;A (5-3-07) 4" xfId="9589"/>
    <cellStyle name="___form_EWC 43.5MW8oMtresc 3_25_02v2w_esc_Pre-Tax GAAP" xfId="9590"/>
    <cellStyle name="___form_EWC 43.5MW8oMtresc 3_25_02v2w_esc_Pre-Tax GAAP 2" xfId="9591"/>
    <cellStyle name="___form_EWC 43.5MW8oMtresc 3_25_02v2w_esc_Pre-Tax GAAP 2 2" xfId="9592"/>
    <cellStyle name="___form_EWC 43.5MW8oMtresc 3_25_02v2w_esc_Pre-Tax GAAP 3" xfId="9593"/>
    <cellStyle name="___form_EWC 43.5MW8oMtresc 3_25_02v2w_esc_WPP - Ormat 6-5-2007  v19i with internal accounting v3 eq method FINAL" xfId="9594"/>
    <cellStyle name="___form_EWC 43.5MW8oMtresc 3_25_02v2w_esc_WPP - Ormat 6-5-2007  v19i with internal accounting v3 eq method FINAL 2" xfId="9595"/>
    <cellStyle name="___form_EWC 43.5MW8oMtresc 3_25_02v2w_esc_WPP - Ormat 6-5-2007  v19i with internal accounting v3 eq method FINAL 2 2" xfId="9596"/>
    <cellStyle name="___form_EWC 43.5MW8oMtresc 3_25_02v2w_esc_WPP - Ormat 6-5-2007  v19i with internal accounting v3 eq method FINAL 3" xfId="9597"/>
    <cellStyle name="___form_Horizon round 1 model vFINAL" xfId="9598"/>
    <cellStyle name="___form_Horizon round 1 model vFINAL 2" xfId="9599"/>
    <cellStyle name="___form_Horizon round 1 model vFINAL 2 2" xfId="9600"/>
    <cellStyle name="___form_Horizon round 1 model vFINAL 3" xfId="9601"/>
    <cellStyle name="___form_Horizon round 1 model vFINAL 3 2" xfId="9602"/>
    <cellStyle name="___form_Horizon round 1 model vFINAL 4" xfId="9603"/>
    <cellStyle name="___form_Horizon round 1 model vFINAL_1" xfId="9604"/>
    <cellStyle name="___form_Horizon round 1 model vFINAL_1 2" xfId="9605"/>
    <cellStyle name="___form_Horizon round 1 model vFINAL_1 2 2" xfId="9606"/>
    <cellStyle name="___form_Horizon round 1 model vFINAL_1 3" xfId="9607"/>
    <cellStyle name="___form_Horizon round 1 model vFINAL_1 3 2" xfId="9608"/>
    <cellStyle name="___form_Horizon round 1 model vFINAL_1 4" xfId="9609"/>
    <cellStyle name="___form_Horizon round 1 model vFINAL_1_Project Farwest III Model 03-20-07 v135" xfId="9610"/>
    <cellStyle name="___form_Horizon round 1 model vFINAL_1_Project Farwest III Model 03-20-07 v135 2" xfId="9611"/>
    <cellStyle name="___form_Horizon round 1 model vFINAL_1_Project Farwest III Model 03-20-07 v135 2 2" xfId="9612"/>
    <cellStyle name="___form_Horizon round 1 model vFINAL_1_Project Farwest III Model 03-20-07 v135 3" xfId="9613"/>
    <cellStyle name="___form_Horizon round 1 model vFINAL_1_Project Farwest III Model 03-20-07 v135 3 2" xfId="9614"/>
    <cellStyle name="___form_Horizon round 1 model vFINAL_1_Project Farwest III Model 03-20-07 v135 4" xfId="9615"/>
    <cellStyle name="___form_Horizon round 1 model vFINAL_1_Project Farwest III Model 03-20-07 v135_UPC G&amp;A (5-3-07)" xfId="9616"/>
    <cellStyle name="___form_Horizon round 1 model vFINAL_1_Project Farwest III Model 03-20-07 v135_UPC G&amp;A (5-3-07) 2" xfId="9617"/>
    <cellStyle name="___form_Horizon round 1 model vFINAL_1_Project Farwest III Model 03-20-07 v135_UPC G&amp;A (5-3-07) 2 2" xfId="9618"/>
    <cellStyle name="___form_Horizon round 1 model vFINAL_1_Project Farwest III Model 03-20-07 v135_UPC G&amp;A (5-3-07) 3" xfId="9619"/>
    <cellStyle name="___form_Horizon round 1 model vFINAL_1_Project Farwest III Model 03-20-07 v135_UPC G&amp;A (5-3-07) 3 2" xfId="9620"/>
    <cellStyle name="___form_Horizon round 1 model vFINAL_1_Project Farwest III Model 03-20-07 v135_UPC G&amp;A (5-3-07) 4" xfId="9621"/>
    <cellStyle name="___form_Horizon round 1 model vFINAL_1_Project Makani Model 04-11-07 v6" xfId="9622"/>
    <cellStyle name="___form_Horizon round 1 model vFINAL_1_Project Makani Model 04-11-07 v6 2" xfId="9623"/>
    <cellStyle name="___form_Horizon round 1 model vFINAL_1_Project Makani Model 04-11-07 v6 2 2" xfId="9624"/>
    <cellStyle name="___form_Horizon round 1 model vFINAL_1_Project Makani Model 04-11-07 v6 3" xfId="9625"/>
    <cellStyle name="___form_Horizon round 1 model vFINAL_1_Project Makani Model 04-11-07 v6 3 2" xfId="9626"/>
    <cellStyle name="___form_Horizon round 1 model vFINAL_1_Project Makani Model 04-11-07 v6 4" xfId="9627"/>
    <cellStyle name="___form_Horizon round 1 model vFINAL_1_Project Makani Model 04-11-07 v6_UPC G&amp;A (5-3-07)" xfId="9628"/>
    <cellStyle name="___form_Horizon round 1 model vFINAL_1_Project Makani Model 04-11-07 v6_UPC G&amp;A (5-3-07) 2" xfId="9629"/>
    <cellStyle name="___form_Horizon round 1 model vFINAL_1_Project Makani Model 04-11-07 v6_UPC G&amp;A (5-3-07) 2 2" xfId="9630"/>
    <cellStyle name="___form_Horizon round 1 model vFINAL_1_Project Makani Model 04-11-07 v6_UPC G&amp;A (5-3-07) 3" xfId="9631"/>
    <cellStyle name="___form_Horizon round 1 model vFINAL_1_Project Makani Model 04-11-07 v6_UPC G&amp;A (5-3-07) 3 2" xfId="9632"/>
    <cellStyle name="___form_Horizon round 1 model vFINAL_1_Project Makani Model 04-11-07 v6_UPC G&amp;A (5-3-07) 4" xfId="9633"/>
    <cellStyle name="___form_Pre-Tax GAAP" xfId="9634"/>
    <cellStyle name="___form_Pre-Tax GAAP 2" xfId="9635"/>
    <cellStyle name="___form_Pre-Tax GAAP 2 2" xfId="9636"/>
    <cellStyle name="___form_Pre-Tax GAAP 3" xfId="9637"/>
    <cellStyle name="___form_Wind farm - operation CF" xfId="9638"/>
    <cellStyle name="___form_Wind farm - operation CF 2" xfId="9639"/>
    <cellStyle name="___form_Wind farm - operation CF 2 2" xfId="9640"/>
    <cellStyle name="___form_Wind farm - operation CF 2 2 2" xfId="9641"/>
    <cellStyle name="___form_Wind farm - operation CF 2 3" xfId="9642"/>
    <cellStyle name="___form_Wind farm - operation CF 2 3 2" xfId="9643"/>
    <cellStyle name="___form_Wind farm - operation CF 2 4" xfId="9644"/>
    <cellStyle name="___form_Wind farm - operation CF 2 4 2" xfId="9645"/>
    <cellStyle name="___form_Wind farm - operation CF 2 5" xfId="9646"/>
    <cellStyle name="___form_Wind farm - operation CF 2 5 2" xfId="9647"/>
    <cellStyle name="___form_Wind farm - operation CF 2 6" xfId="9648"/>
    <cellStyle name="___form_Wind farm - operation CF 3" xfId="9649"/>
    <cellStyle name="___form_Wind farm - operation CF 3 2" xfId="9650"/>
    <cellStyle name="___form_Wind farm - operation CF 3 2 2" xfId="9651"/>
    <cellStyle name="___form_Wind farm - operation CF 3 3" xfId="9652"/>
    <cellStyle name="___form_Wind farm - operation CF 3 3 2" xfId="9653"/>
    <cellStyle name="___form_Wind farm - operation CF 3 4" xfId="9654"/>
    <cellStyle name="___form_Wind farm - operation CF 3 4 2" xfId="9655"/>
    <cellStyle name="___form_Wind farm - operation CF 3 5" xfId="9656"/>
    <cellStyle name="___form_Wind farm - operation CF 3 5 2" xfId="9657"/>
    <cellStyle name="___form_Wind farm - operation CF 3 6" xfId="9658"/>
    <cellStyle name="___form_Wind farm - operation CF 4" xfId="9659"/>
    <cellStyle name="___form_Wind farm - operation CF_1" xfId="9660"/>
    <cellStyle name="___form_Wind farm - operation CF_1_071212 Unlevered McCormick Model - 2003 version" xfId="9661"/>
    <cellStyle name="___form_Wind farm - operation CF_CHECK - White Creek Final Closing Model_2007 11 16 vequity method FINAL" xfId="9662"/>
    <cellStyle name="___form_Wind farm - operation CF_CHECK - White Creek Final Closing Model_2007 11 16 vequity method FINAL 2" xfId="9663"/>
    <cellStyle name="___form_Wind farm - operation CF_CHECK - White Creek Final Closing Model_2007 11 16 vequity method FINAL 2 2" xfId="9664"/>
    <cellStyle name="___form_Wind farm - operation CF_CHECK - White Creek Final Closing Model_2007 11 16 vequity method FINAL 3" xfId="9665"/>
    <cellStyle name="___form_Wind farm - operation CF_Horizon round 1 model vFINAL" xfId="9666"/>
    <cellStyle name="___form_Wind farm - operation CF_Horizon round 1 model vFINAL 2" xfId="9667"/>
    <cellStyle name="___form_Wind farm - operation CF_Horizon round 1 model vFINAL 2 2" xfId="9668"/>
    <cellStyle name="___form_Wind farm - operation CF_Horizon round 1 model vFINAL 3" xfId="9669"/>
    <cellStyle name="___form_Wind farm - operation CF_Horizon round 1 model vFINAL 3 2" xfId="9670"/>
    <cellStyle name="___form_Wind farm - operation CF_Horizon round 1 model vFINAL 4" xfId="9671"/>
    <cellStyle name="___form_Wind farm - operation CF_Horizon round 1 model vFINAL_1" xfId="9672"/>
    <cellStyle name="___form_Wind farm - operation CF_Horizon round 1 model vFINAL_1 2" xfId="9673"/>
    <cellStyle name="___form_Wind farm - operation CF_Horizon round 1 model vFINAL_1 2 2" xfId="9674"/>
    <cellStyle name="___form_Wind farm - operation CF_Horizon round 1 model vFINAL_1 3" xfId="9675"/>
    <cellStyle name="___form_Wind farm - operation CF_Horizon round 1 model vFINAL_1 3 2" xfId="9676"/>
    <cellStyle name="___form_Wind farm - operation CF_Horizon round 1 model vFINAL_1 4" xfId="9677"/>
    <cellStyle name="___form_Wind farm - operation CF_Horizon round 1 model vFINAL_1_Project Farwest III Model 03-20-07 v135" xfId="9678"/>
    <cellStyle name="___form_Wind farm - operation CF_Horizon round 1 model vFINAL_1_Project Farwest III Model 03-20-07 v135 2" xfId="9679"/>
    <cellStyle name="___form_Wind farm - operation CF_Horizon round 1 model vFINAL_1_Project Farwest III Model 03-20-07 v135 2 2" xfId="9680"/>
    <cellStyle name="___form_Wind farm - operation CF_Horizon round 1 model vFINAL_1_Project Farwest III Model 03-20-07 v135 3" xfId="9681"/>
    <cellStyle name="___form_Wind farm - operation CF_Horizon round 1 model vFINAL_1_Project Farwest III Model 03-20-07 v135 3 2" xfId="9682"/>
    <cellStyle name="___form_Wind farm - operation CF_Horizon round 1 model vFINAL_1_Project Farwest III Model 03-20-07 v135 4" xfId="9683"/>
    <cellStyle name="___form_Wind farm - operation CF_Horizon round 1 model vFINAL_1_Project Farwest III Model 03-20-07 v135_UPC G&amp;A (5-3-07)" xfId="9684"/>
    <cellStyle name="___form_Wind farm - operation CF_Horizon round 1 model vFINAL_1_Project Farwest III Model 03-20-07 v135_UPC G&amp;A (5-3-07) 2" xfId="9685"/>
    <cellStyle name="___form_Wind farm - operation CF_Horizon round 1 model vFINAL_1_Project Farwest III Model 03-20-07 v135_UPC G&amp;A (5-3-07) 2 2" xfId="9686"/>
    <cellStyle name="___form_Wind farm - operation CF_Horizon round 1 model vFINAL_1_Project Farwest III Model 03-20-07 v135_UPC G&amp;A (5-3-07) 3" xfId="9687"/>
    <cellStyle name="___form_Wind farm - operation CF_Horizon round 1 model vFINAL_1_Project Farwest III Model 03-20-07 v135_UPC G&amp;A (5-3-07) 3 2" xfId="9688"/>
    <cellStyle name="___form_Wind farm - operation CF_Horizon round 1 model vFINAL_1_Project Farwest III Model 03-20-07 v135_UPC G&amp;A (5-3-07) 4" xfId="9689"/>
    <cellStyle name="___form_Wind farm - operation CF_Horizon round 1 model vFINAL_1_Project Makani Model 04-11-07 v6" xfId="9690"/>
    <cellStyle name="___form_Wind farm - operation CF_Horizon round 1 model vFINAL_1_Project Makani Model 04-11-07 v6 2" xfId="9691"/>
    <cellStyle name="___form_Wind farm - operation CF_Horizon round 1 model vFINAL_1_Project Makani Model 04-11-07 v6 2 2" xfId="9692"/>
    <cellStyle name="___form_Wind farm - operation CF_Horizon round 1 model vFINAL_1_Project Makani Model 04-11-07 v6 3" xfId="9693"/>
    <cellStyle name="___form_Wind farm - operation CF_Horizon round 1 model vFINAL_1_Project Makani Model 04-11-07 v6 3 2" xfId="9694"/>
    <cellStyle name="___form_Wind farm - operation CF_Horizon round 1 model vFINAL_1_Project Makani Model 04-11-07 v6 4" xfId="9695"/>
    <cellStyle name="___form_Wind farm - operation CF_Horizon round 1 model vFINAL_1_Project Makani Model 04-11-07 v6_UPC G&amp;A (5-3-07)" xfId="9696"/>
    <cellStyle name="___form_Wind farm - operation CF_Horizon round 1 model vFINAL_1_Project Makani Model 04-11-07 v6_UPC G&amp;A (5-3-07) 2" xfId="9697"/>
    <cellStyle name="___form_Wind farm - operation CF_Horizon round 1 model vFINAL_1_Project Makani Model 04-11-07 v6_UPC G&amp;A (5-3-07) 2 2" xfId="9698"/>
    <cellStyle name="___form_Wind farm - operation CF_Horizon round 1 model vFINAL_1_Project Makani Model 04-11-07 v6_UPC G&amp;A (5-3-07) 3" xfId="9699"/>
    <cellStyle name="___form_Wind farm - operation CF_Horizon round 1 model vFINAL_1_Project Makani Model 04-11-07 v6_UPC G&amp;A (5-3-07) 3 2" xfId="9700"/>
    <cellStyle name="___form_Wind farm - operation CF_Horizon round 1 model vFINAL_1_Project Makani Model 04-11-07 v6_UPC G&amp;A (5-3-07) 4" xfId="9701"/>
    <cellStyle name="___form_Wind farm - operation CF_Pre-Tax GAAP" xfId="9702"/>
    <cellStyle name="___form_Wind farm - operation CF_Pre-Tax GAAP 2" xfId="9703"/>
    <cellStyle name="___form_Wind farm - operation CF_Pre-Tax GAAP 2 2" xfId="9704"/>
    <cellStyle name="___form_Wind farm - operation CF_Pre-Tax GAAP 3" xfId="9705"/>
    <cellStyle name="___form_Wind farm - operation CF_WPP - Ormat 6-5-2007  v19i with internal accounting v3 eq method FINAL" xfId="9706"/>
    <cellStyle name="___form_Wind farm - operation CF_WPP - Ormat 6-5-2007  v19i with internal accounting v3 eq method FINAL 2" xfId="9707"/>
    <cellStyle name="___form_Wind farm - operation CF_WPP - Ormat 6-5-2007  v19i with internal accounting v3 eq method FINAL 2 2" xfId="9708"/>
    <cellStyle name="___form_Wind farm - operation CF_WPP - Ormat 6-5-2007  v19i with internal accounting v3 eq method FINAL 3" xfId="9709"/>
    <cellStyle name="___form_WPP - Ormat 6-5-2007  v19i with internal accounting v3 eq method FINAL" xfId="9710"/>
    <cellStyle name="___form_WPP - Ormat 6-5-2007  v19i with internal accounting v3 eq method FINAL 2" xfId="9711"/>
    <cellStyle name="___form_WPP - Ormat 6-5-2007  v19i with internal accounting v3 eq method FINAL 2 2" xfId="9712"/>
    <cellStyle name="___form_WPP - Ormat 6-5-2007  v19i with internal accounting v3 eq method FINAL 3" xfId="9713"/>
    <cellStyle name="___ga_PB" xfId="9714"/>
    <cellStyle name="___ga_PB_071212 Unlevered McCormick Model - 2003 version" xfId="9715"/>
    <cellStyle name="___laroux" xfId="9716"/>
    <cellStyle name="___laroux 2" xfId="9717"/>
    <cellStyle name="___laroux 2 2" xfId="9718"/>
    <cellStyle name="___laroux 2 2 2" xfId="9719"/>
    <cellStyle name="___laroux 2 3" xfId="9720"/>
    <cellStyle name="___laroux 2 3 2" xfId="9721"/>
    <cellStyle name="___laroux 2 4" xfId="9722"/>
    <cellStyle name="___laroux 2 4 2" xfId="9723"/>
    <cellStyle name="___laroux 2 5" xfId="9724"/>
    <cellStyle name="___laroux 2 5 2" xfId="9725"/>
    <cellStyle name="___laroux 2 6" xfId="9726"/>
    <cellStyle name="___laroux 3" xfId="9727"/>
    <cellStyle name="___laroux 3 2" xfId="9728"/>
    <cellStyle name="___laroux 3 2 2" xfId="9729"/>
    <cellStyle name="___laroux 3 3" xfId="9730"/>
    <cellStyle name="___laroux 3 3 2" xfId="9731"/>
    <cellStyle name="___laroux 3 4" xfId="9732"/>
    <cellStyle name="___laroux 3 4 2" xfId="9733"/>
    <cellStyle name="___laroux 3 5" xfId="9734"/>
    <cellStyle name="___laroux 3 5 2" xfId="9735"/>
    <cellStyle name="___laroux 3 6" xfId="9736"/>
    <cellStyle name="___laroux 4" xfId="9737"/>
    <cellStyle name="___laroux_1" xfId="9738"/>
    <cellStyle name="___laroux_1 2" xfId="9739"/>
    <cellStyle name="___laroux_1_071212 Unlevered McCormick Model - 2003 version" xfId="9740"/>
    <cellStyle name="___laroux_1_ClearSky_AEP_Min_04.04.02_Bank" xfId="9741"/>
    <cellStyle name="___laroux_1_ClearSky_AEP_Min_04.04.02_Bank_1" xfId="9742"/>
    <cellStyle name="___laroux_1_Clearsky_internal_050301" xfId="9743"/>
    <cellStyle name="___laroux_1_Clearsky_internal_050301_1" xfId="9744"/>
    <cellStyle name="___laroux_1_Clearsky_internal_050301_2" xfId="9745"/>
    <cellStyle name="___laroux_1_Clearsky_internal_070201" xfId="9746"/>
    <cellStyle name="___laroux_1_Clearsky_internal_070201.xls Chart 2" xfId="9747"/>
    <cellStyle name="___laroux_1_Clearsky_internal_070201.xls Chart 2_1" xfId="9748"/>
    <cellStyle name="___laroux_1_Clearsky_internal_070201_1" xfId="9749"/>
    <cellStyle name="___laroux_1_Clearsky_internal_070201_2" xfId="9750"/>
    <cellStyle name="___laroux_1_Clearsky_Outside_070201.xls Chart 2" xfId="9751"/>
    <cellStyle name="___laroux_1_Clearsky_Outside_070201.xls Chart 2_1" xfId="9752"/>
    <cellStyle name="___laroux_1_EWC 43.5MW8oMtresc 3_25_021" xfId="9753"/>
    <cellStyle name="___laroux_1_EWC 43.5MW8oMtresc 3_25_021_1" xfId="9754"/>
    <cellStyle name="___laroux_1_EWC 43.5MW8oMtresc 3_25_021_2" xfId="9755"/>
    <cellStyle name="___laroux_1_EWC 43.5MW8oMtresc 3_25_021_2_071212 Unlevered McCormick Model - 2003 version" xfId="9756"/>
    <cellStyle name="___laroux_1_EWC 43.5MW8oMtresc 3_25_02v2" xfId="9757"/>
    <cellStyle name="___laroux_1_EWC 43.5MW8oMtresc 3_25_02v2_1" xfId="9758"/>
    <cellStyle name="___laroux_1_EWC 43.5MW8oMtresc 3_25_02v2w_esc" xfId="9759"/>
    <cellStyle name="___laroux_1_EWC 43.5MW8oMtresc 3_25_02v2w_esc_1" xfId="9760"/>
    <cellStyle name="___laroux_1_EWC 43.5MW8oMtresc 3_25_02v2w_esc_1_071212 Unlevered McCormick Model - 2003 version" xfId="9761"/>
    <cellStyle name="___laroux_1_EWC 43.5MW8oMtresc 3_25_02v2w_esc_2" xfId="9762"/>
    <cellStyle name="___laroux_1_Wind farm - operation CF" xfId="9763"/>
    <cellStyle name="___laroux_1_Wind farm - operation CF_1" xfId="9764"/>
    <cellStyle name="___laroux_2" xfId="9765"/>
    <cellStyle name="___laroux_2_071212 Unlevered McCormick Model - 2003 version" xfId="9766"/>
    <cellStyle name="___laroux_2_ClearSky_AEP_Min_04.04.02_Bank" xfId="9767"/>
    <cellStyle name="___laroux_2_ClearSky_AEP_Min_04.04.02_Bank 2" xfId="9768"/>
    <cellStyle name="___laroux_2_ClearSky_AEP_Min_04.04.02_Bank 2 2" xfId="9769"/>
    <cellStyle name="___laroux_2_ClearSky_AEP_Min_04.04.02_Bank 3" xfId="9770"/>
    <cellStyle name="___laroux_2_ClearSky_AEP_Min_04.04.02_Bank 3 2" xfId="9771"/>
    <cellStyle name="___laroux_2_ClearSky_AEP_Min_04.04.02_Bank 4" xfId="9772"/>
    <cellStyle name="___laroux_2_ClearSky_AEP_Min_04.04.02_Bank 4 2" xfId="9773"/>
    <cellStyle name="___laroux_2_ClearSky_AEP_Min_04.04.02_Bank 5" xfId="9774"/>
    <cellStyle name="___laroux_2_ClearSky_AEP_Min_04.04.02_Bank 5 2" xfId="9775"/>
    <cellStyle name="___laroux_2_ClearSky_AEP_Min_04.04.02_Bank 6" xfId="9776"/>
    <cellStyle name="___laroux_2_Clearsky_internal_050301" xfId="9777"/>
    <cellStyle name="___laroux_2_Clearsky_internal_050301_1" xfId="9778"/>
    <cellStyle name="___laroux_2_Clearsky_internal_050301_1 2" xfId="9779"/>
    <cellStyle name="___laroux_2_Clearsky_internal_050301_1 2 2" xfId="9780"/>
    <cellStyle name="___laroux_2_Clearsky_internal_050301_1 3" xfId="9781"/>
    <cellStyle name="___laroux_2_Clearsky_internal_050301_1 3 2" xfId="9782"/>
    <cellStyle name="___laroux_2_Clearsky_internal_050301_1 4" xfId="9783"/>
    <cellStyle name="___laroux_2_Clearsky_internal_050301_1 4 2" xfId="9784"/>
    <cellStyle name="___laroux_2_Clearsky_internal_050301_1 5" xfId="9785"/>
    <cellStyle name="___laroux_2_Clearsky_internal_050301_1 5 2" xfId="9786"/>
    <cellStyle name="___laroux_2_Clearsky_internal_050301_1 6" xfId="9787"/>
    <cellStyle name="___laroux_2_Clearsky_internal_070201" xfId="9788"/>
    <cellStyle name="___laroux_2_Clearsky_internal_070201.xls Chart 2" xfId="9789"/>
    <cellStyle name="___laroux_2_Clearsky_internal_070201.xls Chart 2_1" xfId="9790"/>
    <cellStyle name="___laroux_2_Clearsky_internal_070201.xls Chart 2_1 2" xfId="9791"/>
    <cellStyle name="___laroux_2_Clearsky_internal_070201.xls Chart 2_1 2 2" xfId="9792"/>
    <cellStyle name="___laroux_2_Clearsky_internal_070201.xls Chart 2_1 3" xfId="9793"/>
    <cellStyle name="___laroux_2_Clearsky_internal_070201.xls Chart 2_1 3 2" xfId="9794"/>
    <cellStyle name="___laroux_2_Clearsky_internal_070201.xls Chart 2_1 4" xfId="9795"/>
    <cellStyle name="___laroux_2_Clearsky_internal_070201.xls Chart 2_1 4 2" xfId="9796"/>
    <cellStyle name="___laroux_2_Clearsky_internal_070201.xls Chart 2_1 5" xfId="9797"/>
    <cellStyle name="___laroux_2_Clearsky_internal_070201.xls Chart 2_1 5 2" xfId="9798"/>
    <cellStyle name="___laroux_2_Clearsky_internal_070201.xls Chart 2_1 6" xfId="9799"/>
    <cellStyle name="___laroux_2_Clearsky_internal_070201_1" xfId="9800"/>
    <cellStyle name="___laroux_2_Clearsky_internal_070201_1 2" xfId="9801"/>
    <cellStyle name="___laroux_2_Clearsky_internal_070201_1 2 2" xfId="9802"/>
    <cellStyle name="___laroux_2_Clearsky_internal_070201_1 3" xfId="9803"/>
    <cellStyle name="___laroux_2_Clearsky_internal_070201_1 3 2" xfId="9804"/>
    <cellStyle name="___laroux_2_Clearsky_internal_070201_1 4" xfId="9805"/>
    <cellStyle name="___laroux_2_Clearsky_internal_070201_1 4 2" xfId="9806"/>
    <cellStyle name="___laroux_2_Clearsky_internal_070201_1 5" xfId="9807"/>
    <cellStyle name="___laroux_2_Clearsky_internal_070201_1 5 2" xfId="9808"/>
    <cellStyle name="___laroux_2_Clearsky_internal_070201_1 6" xfId="9809"/>
    <cellStyle name="___laroux_2_Clearsky_Outside_070201.xls Chart 2" xfId="9810"/>
    <cellStyle name="___laroux_2_Clearsky_Outside_070201.xls Chart 2_1" xfId="9811"/>
    <cellStyle name="___laroux_2_Clearsky_Outside_070201.xls Chart 2_1 2" xfId="9812"/>
    <cellStyle name="___laroux_2_Clearsky_Outside_070201.xls Chart 2_1 2 2" xfId="9813"/>
    <cellStyle name="___laroux_2_Clearsky_Outside_070201.xls Chart 2_1 3" xfId="9814"/>
    <cellStyle name="___laroux_2_Clearsky_Outside_070201.xls Chart 2_1 3 2" xfId="9815"/>
    <cellStyle name="___laroux_2_Clearsky_Outside_070201.xls Chart 2_1 4" xfId="9816"/>
    <cellStyle name="___laroux_2_Clearsky_Outside_070201.xls Chart 2_1 4 2" xfId="9817"/>
    <cellStyle name="___laroux_2_Clearsky_Outside_070201.xls Chart 2_1 5" xfId="9818"/>
    <cellStyle name="___laroux_2_Clearsky_Outside_070201.xls Chart 2_1 5 2" xfId="9819"/>
    <cellStyle name="___laroux_2_Clearsky_Outside_070201.xls Chart 2_1 6" xfId="9820"/>
    <cellStyle name="___laroux_2_EWC 43.5MW8oMtresc 3_25_021" xfId="9821"/>
    <cellStyle name="___laroux_2_EWC 43.5MW8oMtresc 3_25_021 2" xfId="9822"/>
    <cellStyle name="___laroux_2_EWC 43.5MW8oMtresc 3_25_021 2 2" xfId="9823"/>
    <cellStyle name="___laroux_2_EWC 43.5MW8oMtresc 3_25_021 2 2 2" xfId="9824"/>
    <cellStyle name="___laroux_2_EWC 43.5MW8oMtresc 3_25_021 2 3" xfId="9825"/>
    <cellStyle name="___laroux_2_EWC 43.5MW8oMtresc 3_25_021 2 3 2" xfId="9826"/>
    <cellStyle name="___laroux_2_EWC 43.5MW8oMtresc 3_25_021 2 4" xfId="9827"/>
    <cellStyle name="___laroux_2_EWC 43.5MW8oMtresc 3_25_021 2 4 2" xfId="9828"/>
    <cellStyle name="___laroux_2_EWC 43.5MW8oMtresc 3_25_021 2 5" xfId="9829"/>
    <cellStyle name="___laroux_2_EWC 43.5MW8oMtresc 3_25_021 2 5 2" xfId="9830"/>
    <cellStyle name="___laroux_2_EWC 43.5MW8oMtresc 3_25_021 2 6" xfId="9831"/>
    <cellStyle name="___laroux_2_EWC 43.5MW8oMtresc 3_25_021 3" xfId="9832"/>
    <cellStyle name="___laroux_2_EWC 43.5MW8oMtresc 3_25_021 3 2" xfId="9833"/>
    <cellStyle name="___laroux_2_EWC 43.5MW8oMtresc 3_25_021 3 2 2" xfId="9834"/>
    <cellStyle name="___laroux_2_EWC 43.5MW8oMtresc 3_25_021 3 3" xfId="9835"/>
    <cellStyle name="___laroux_2_EWC 43.5MW8oMtresc 3_25_021 3 3 2" xfId="9836"/>
    <cellStyle name="___laroux_2_EWC 43.5MW8oMtresc 3_25_021 3 4" xfId="9837"/>
    <cellStyle name="___laroux_2_EWC 43.5MW8oMtresc 3_25_021 3 4 2" xfId="9838"/>
    <cellStyle name="___laroux_2_EWC 43.5MW8oMtresc 3_25_021 3 5" xfId="9839"/>
    <cellStyle name="___laroux_2_EWC 43.5MW8oMtresc 3_25_021 3 5 2" xfId="9840"/>
    <cellStyle name="___laroux_2_EWC 43.5MW8oMtresc 3_25_021 3 6" xfId="9841"/>
    <cellStyle name="___laroux_2_EWC 43.5MW8oMtresc 3_25_021 4" xfId="9842"/>
    <cellStyle name="___laroux_2_EWC 43.5MW8oMtresc 3_25_021_1" xfId="9843"/>
    <cellStyle name="___laroux_2_EWC 43.5MW8oMtresc 3_25_021_1_071212 Unlevered McCormick Model - 2003 version" xfId="9844"/>
    <cellStyle name="___laroux_2_EWC 43.5MW8oMtresc 3_25_021_Book5" xfId="9845"/>
    <cellStyle name="___laroux_2_EWC 43.5MW8oMtresc 3_25_021_CHECK - White Creek Final Closing Model_2007 11 16 vequity method FINAL" xfId="9846"/>
    <cellStyle name="___laroux_2_EWC 43.5MW8oMtresc 3_25_021_CHECK - White Creek Final Closing Model_2007 11 16 vequity method FINAL 2" xfId="9847"/>
    <cellStyle name="___laroux_2_EWC 43.5MW8oMtresc 3_25_021_CHECK - White Creek Final Closing Model_2007 11 16 vequity method FINAL 2 2" xfId="9848"/>
    <cellStyle name="___laroux_2_EWC 43.5MW8oMtresc 3_25_021_CHECK - White Creek Final Closing Model_2007 11 16 vequity method FINAL 3" xfId="9849"/>
    <cellStyle name="___laroux_2_EWC 43.5MW8oMtresc 3_25_021_Horizon round 1 model vFINAL" xfId="9850"/>
    <cellStyle name="___laroux_2_EWC 43.5MW8oMtresc 3_25_021_Horizon round 1 model vFINAL 2" xfId="9851"/>
    <cellStyle name="___laroux_2_EWC 43.5MW8oMtresc 3_25_021_Horizon round 1 model vFINAL 2 2" xfId="9852"/>
    <cellStyle name="___laroux_2_EWC 43.5MW8oMtresc 3_25_021_Horizon round 1 model vFINAL 3" xfId="9853"/>
    <cellStyle name="___laroux_2_EWC 43.5MW8oMtresc 3_25_021_Horizon round 1 model vFINAL 3 2" xfId="9854"/>
    <cellStyle name="___laroux_2_EWC 43.5MW8oMtresc 3_25_021_Horizon round 1 model vFINAL 4" xfId="9855"/>
    <cellStyle name="___laroux_2_EWC 43.5MW8oMtresc 3_25_021_Horizon round 1 model vFINAL_1" xfId="9856"/>
    <cellStyle name="___laroux_2_EWC 43.5MW8oMtresc 3_25_021_Horizon round 1 model vFINAL_1 2" xfId="9857"/>
    <cellStyle name="___laroux_2_EWC 43.5MW8oMtresc 3_25_021_Horizon round 1 model vFINAL_1 2 2" xfId="9858"/>
    <cellStyle name="___laroux_2_EWC 43.5MW8oMtresc 3_25_021_Horizon round 1 model vFINAL_1 3" xfId="9859"/>
    <cellStyle name="___laroux_2_EWC 43.5MW8oMtresc 3_25_021_Horizon round 1 model vFINAL_1 3 2" xfId="9860"/>
    <cellStyle name="___laroux_2_EWC 43.5MW8oMtresc 3_25_021_Horizon round 1 model vFINAL_1 4" xfId="9861"/>
    <cellStyle name="___laroux_2_EWC 43.5MW8oMtresc 3_25_021_Horizon round 1 model vFINAL_1_Project Farwest III Model 03-20-07 v135" xfId="9862"/>
    <cellStyle name="___laroux_2_EWC 43.5MW8oMtresc 3_25_021_Horizon round 1 model vFINAL_1_Project Farwest III Model 03-20-07 v135 2" xfId="9863"/>
    <cellStyle name="___laroux_2_EWC 43.5MW8oMtresc 3_25_021_Horizon round 1 model vFINAL_1_Project Farwest III Model 03-20-07 v135 2 2" xfId="9864"/>
    <cellStyle name="___laroux_2_EWC 43.5MW8oMtresc 3_25_021_Horizon round 1 model vFINAL_1_Project Farwest III Model 03-20-07 v135 3" xfId="9865"/>
    <cellStyle name="___laroux_2_EWC 43.5MW8oMtresc 3_25_021_Horizon round 1 model vFINAL_1_Project Farwest III Model 03-20-07 v135 3 2" xfId="9866"/>
    <cellStyle name="___laroux_2_EWC 43.5MW8oMtresc 3_25_021_Horizon round 1 model vFINAL_1_Project Farwest III Model 03-20-07 v135 4" xfId="9867"/>
    <cellStyle name="___laroux_2_EWC 43.5MW8oMtresc 3_25_021_Horizon round 1 model vFINAL_1_Project Farwest III Model 03-20-07 v135_UPC G&amp;A (5-3-07)" xfId="9868"/>
    <cellStyle name="___laroux_2_EWC 43.5MW8oMtresc 3_25_021_Horizon round 1 model vFINAL_1_Project Farwest III Model 03-20-07 v135_UPC G&amp;A (5-3-07) 2" xfId="9869"/>
    <cellStyle name="___laroux_2_EWC 43.5MW8oMtresc 3_25_021_Horizon round 1 model vFINAL_1_Project Farwest III Model 03-20-07 v135_UPC G&amp;A (5-3-07) 2 2" xfId="9870"/>
    <cellStyle name="___laroux_2_EWC 43.5MW8oMtresc 3_25_021_Horizon round 1 model vFINAL_1_Project Farwest III Model 03-20-07 v135_UPC G&amp;A (5-3-07) 3" xfId="9871"/>
    <cellStyle name="___laroux_2_EWC 43.5MW8oMtresc 3_25_021_Horizon round 1 model vFINAL_1_Project Farwest III Model 03-20-07 v135_UPC G&amp;A (5-3-07) 3 2" xfId="9872"/>
    <cellStyle name="___laroux_2_EWC 43.5MW8oMtresc 3_25_021_Horizon round 1 model vFINAL_1_Project Farwest III Model 03-20-07 v135_UPC G&amp;A (5-3-07) 4" xfId="9873"/>
    <cellStyle name="___laroux_2_EWC 43.5MW8oMtresc 3_25_021_Horizon round 1 model vFINAL_1_Project Makani Model 04-11-07 v6" xfId="9874"/>
    <cellStyle name="___laroux_2_EWC 43.5MW8oMtresc 3_25_021_Horizon round 1 model vFINAL_1_Project Makani Model 04-11-07 v6 2" xfId="9875"/>
    <cellStyle name="___laroux_2_EWC 43.5MW8oMtresc 3_25_021_Horizon round 1 model vFINAL_1_Project Makani Model 04-11-07 v6 2 2" xfId="9876"/>
    <cellStyle name="___laroux_2_EWC 43.5MW8oMtresc 3_25_021_Horizon round 1 model vFINAL_1_Project Makani Model 04-11-07 v6 3" xfId="9877"/>
    <cellStyle name="___laroux_2_EWC 43.5MW8oMtresc 3_25_021_Horizon round 1 model vFINAL_1_Project Makani Model 04-11-07 v6 3 2" xfId="9878"/>
    <cellStyle name="___laroux_2_EWC 43.5MW8oMtresc 3_25_021_Horizon round 1 model vFINAL_1_Project Makani Model 04-11-07 v6 4" xfId="9879"/>
    <cellStyle name="___laroux_2_EWC 43.5MW8oMtresc 3_25_021_Horizon round 1 model vFINAL_1_Project Makani Model 04-11-07 v6_UPC G&amp;A (5-3-07)" xfId="9880"/>
    <cellStyle name="___laroux_2_EWC 43.5MW8oMtresc 3_25_021_Horizon round 1 model vFINAL_1_Project Makani Model 04-11-07 v6_UPC G&amp;A (5-3-07) 2" xfId="9881"/>
    <cellStyle name="___laroux_2_EWC 43.5MW8oMtresc 3_25_021_Horizon round 1 model vFINAL_1_Project Makani Model 04-11-07 v6_UPC G&amp;A (5-3-07) 2 2" xfId="9882"/>
    <cellStyle name="___laroux_2_EWC 43.5MW8oMtresc 3_25_021_Horizon round 1 model vFINAL_1_Project Makani Model 04-11-07 v6_UPC G&amp;A (5-3-07) 3" xfId="9883"/>
    <cellStyle name="___laroux_2_EWC 43.5MW8oMtresc 3_25_021_Horizon round 1 model vFINAL_1_Project Makani Model 04-11-07 v6_UPC G&amp;A (5-3-07) 3 2" xfId="9884"/>
    <cellStyle name="___laroux_2_EWC 43.5MW8oMtresc 3_25_021_Horizon round 1 model vFINAL_1_Project Makani Model 04-11-07 v6_UPC G&amp;A (5-3-07) 4" xfId="9885"/>
    <cellStyle name="___laroux_2_EWC 43.5MW8oMtresc 3_25_021_Pre-Tax GAAP" xfId="9886"/>
    <cellStyle name="___laroux_2_EWC 43.5MW8oMtresc 3_25_021_Pre-Tax GAAP 2" xfId="9887"/>
    <cellStyle name="___laroux_2_EWC 43.5MW8oMtresc 3_25_021_Pre-Tax GAAP 2 2" xfId="9888"/>
    <cellStyle name="___laroux_2_EWC 43.5MW8oMtresc 3_25_021_Pre-Tax GAAP 3" xfId="9889"/>
    <cellStyle name="___laroux_2_EWC 43.5MW8oMtresc 3_25_021_WPP - Ormat 6-5-2007  v19i with internal accounting v3 eq method FINAL" xfId="9890"/>
    <cellStyle name="___laroux_2_EWC 43.5MW8oMtresc 3_25_021_WPP - Ormat 6-5-2007  v19i with internal accounting v3 eq method FINAL 2" xfId="9891"/>
    <cellStyle name="___laroux_2_EWC 43.5MW8oMtresc 3_25_021_WPP - Ormat 6-5-2007  v19i with internal accounting v3 eq method FINAL 2 2" xfId="9892"/>
    <cellStyle name="___laroux_2_EWC 43.5MW8oMtresc 3_25_021_WPP - Ormat 6-5-2007  v19i with internal accounting v3 eq method FINAL 3" xfId="9893"/>
    <cellStyle name="___laroux_2_EWC 43.5MW8oMtresc 3_25_02v2" xfId="9894"/>
    <cellStyle name="___laroux_2_EWC 43.5MW8oMtresc 3_25_02v2_071212 Unlevered McCormick Model - 2003 version" xfId="9895"/>
    <cellStyle name="___laroux_2_EWC 43.5MW8oMtresc 3_25_02v2w_esc" xfId="9896"/>
    <cellStyle name="___laroux_2_EWC 43.5MW8oMtresc 3_25_02v2w_esc_071212 Unlevered McCormick Model - 2003 version" xfId="9897"/>
    <cellStyle name="___laroux_2_EWC 43.5MW8oMtresc 3_25_02v2w_esc_1" xfId="9898"/>
    <cellStyle name="___laroux_2_EWC 43.5MW8oMtresc 3_25_02v2w_esc_1 2" xfId="9899"/>
    <cellStyle name="___laroux_2_EWC 43.5MW8oMtresc 3_25_02v2w_esc_1 2 2" xfId="9900"/>
    <cellStyle name="___laroux_2_EWC 43.5MW8oMtresc 3_25_02v2w_esc_1 2 2 2" xfId="9901"/>
    <cellStyle name="___laroux_2_EWC 43.5MW8oMtresc 3_25_02v2w_esc_1 2 3" xfId="9902"/>
    <cellStyle name="___laroux_2_EWC 43.5MW8oMtresc 3_25_02v2w_esc_1 2 3 2" xfId="9903"/>
    <cellStyle name="___laroux_2_EWC 43.5MW8oMtresc 3_25_02v2w_esc_1 2 4" xfId="9904"/>
    <cellStyle name="___laroux_2_EWC 43.5MW8oMtresc 3_25_02v2w_esc_1 2 4 2" xfId="9905"/>
    <cellStyle name="___laroux_2_EWC 43.5MW8oMtresc 3_25_02v2w_esc_1 2 5" xfId="9906"/>
    <cellStyle name="___laroux_2_EWC 43.5MW8oMtresc 3_25_02v2w_esc_1 2 5 2" xfId="9907"/>
    <cellStyle name="___laroux_2_EWC 43.5MW8oMtresc 3_25_02v2w_esc_1 2 6" xfId="9908"/>
    <cellStyle name="___laroux_2_EWC 43.5MW8oMtresc 3_25_02v2w_esc_1 3" xfId="9909"/>
    <cellStyle name="___laroux_2_EWC 43.5MW8oMtresc 3_25_02v2w_esc_1 3 2" xfId="9910"/>
    <cellStyle name="___laroux_2_EWC 43.5MW8oMtresc 3_25_02v2w_esc_1 3 2 2" xfId="9911"/>
    <cellStyle name="___laroux_2_EWC 43.5MW8oMtresc 3_25_02v2w_esc_1 3 3" xfId="9912"/>
    <cellStyle name="___laroux_2_EWC 43.5MW8oMtresc 3_25_02v2w_esc_1 3 3 2" xfId="9913"/>
    <cellStyle name="___laroux_2_EWC 43.5MW8oMtresc 3_25_02v2w_esc_1 3 4" xfId="9914"/>
    <cellStyle name="___laroux_2_EWC 43.5MW8oMtresc 3_25_02v2w_esc_1 3 4 2" xfId="9915"/>
    <cellStyle name="___laroux_2_EWC 43.5MW8oMtresc 3_25_02v2w_esc_1 3 5" xfId="9916"/>
    <cellStyle name="___laroux_2_EWC 43.5MW8oMtresc 3_25_02v2w_esc_1 3 5 2" xfId="9917"/>
    <cellStyle name="___laroux_2_EWC 43.5MW8oMtresc 3_25_02v2w_esc_1 3 6" xfId="9918"/>
    <cellStyle name="___laroux_2_EWC 43.5MW8oMtresc 3_25_02v2w_esc_1 4" xfId="9919"/>
    <cellStyle name="___laroux_2_EWC 43.5MW8oMtresc 3_25_02v2w_esc_1_CHECK - White Creek Final Closing Model_2007 11 16 vequity method FINAL" xfId="9920"/>
    <cellStyle name="___laroux_2_EWC 43.5MW8oMtresc 3_25_02v2w_esc_1_CHECK - White Creek Final Closing Model_2007 11 16 vequity method FINAL 2" xfId="9921"/>
    <cellStyle name="___laroux_2_EWC 43.5MW8oMtresc 3_25_02v2w_esc_1_CHECK - White Creek Final Closing Model_2007 11 16 vequity method FINAL 2 2" xfId="9922"/>
    <cellStyle name="___laroux_2_EWC 43.5MW8oMtresc 3_25_02v2w_esc_1_CHECK - White Creek Final Closing Model_2007 11 16 vequity method FINAL 3" xfId="9923"/>
    <cellStyle name="___laroux_2_EWC 43.5MW8oMtresc 3_25_02v2w_esc_1_Horizon round 1 model vFINAL" xfId="9924"/>
    <cellStyle name="___laroux_2_EWC 43.5MW8oMtresc 3_25_02v2w_esc_1_Horizon round 1 model vFINAL 2" xfId="9925"/>
    <cellStyle name="___laroux_2_EWC 43.5MW8oMtresc 3_25_02v2w_esc_1_Horizon round 1 model vFINAL 2 2" xfId="9926"/>
    <cellStyle name="___laroux_2_EWC 43.5MW8oMtresc 3_25_02v2w_esc_1_Horizon round 1 model vFINAL 3" xfId="9927"/>
    <cellStyle name="___laroux_2_EWC 43.5MW8oMtresc 3_25_02v2w_esc_1_Horizon round 1 model vFINAL 3 2" xfId="9928"/>
    <cellStyle name="___laroux_2_EWC 43.5MW8oMtresc 3_25_02v2w_esc_1_Horizon round 1 model vFINAL 4" xfId="9929"/>
    <cellStyle name="___laroux_2_EWC 43.5MW8oMtresc 3_25_02v2w_esc_1_Horizon round 1 model vFINAL_1" xfId="9930"/>
    <cellStyle name="___laroux_2_EWC 43.5MW8oMtresc 3_25_02v2w_esc_1_Horizon round 1 model vFINAL_1 2" xfId="9931"/>
    <cellStyle name="___laroux_2_EWC 43.5MW8oMtresc 3_25_02v2w_esc_1_Horizon round 1 model vFINAL_1 2 2" xfId="9932"/>
    <cellStyle name="___laroux_2_EWC 43.5MW8oMtresc 3_25_02v2w_esc_1_Horizon round 1 model vFINAL_1 3" xfId="9933"/>
    <cellStyle name="___laroux_2_EWC 43.5MW8oMtresc 3_25_02v2w_esc_1_Horizon round 1 model vFINAL_1 3 2" xfId="9934"/>
    <cellStyle name="___laroux_2_EWC 43.5MW8oMtresc 3_25_02v2w_esc_1_Horizon round 1 model vFINAL_1 4" xfId="9935"/>
    <cellStyle name="___laroux_2_EWC 43.5MW8oMtresc 3_25_02v2w_esc_1_Horizon round 1 model vFINAL_1_Project Farwest III Model 03-20-07 v135" xfId="9936"/>
    <cellStyle name="___laroux_2_EWC 43.5MW8oMtresc 3_25_02v2w_esc_1_Horizon round 1 model vFINAL_1_Project Farwest III Model 03-20-07 v135 2" xfId="9937"/>
    <cellStyle name="___laroux_2_EWC 43.5MW8oMtresc 3_25_02v2w_esc_1_Horizon round 1 model vFINAL_1_Project Farwest III Model 03-20-07 v135 2 2" xfId="9938"/>
    <cellStyle name="___laroux_2_EWC 43.5MW8oMtresc 3_25_02v2w_esc_1_Horizon round 1 model vFINAL_1_Project Farwest III Model 03-20-07 v135 3" xfId="9939"/>
    <cellStyle name="___laroux_2_EWC 43.5MW8oMtresc 3_25_02v2w_esc_1_Horizon round 1 model vFINAL_1_Project Farwest III Model 03-20-07 v135 3 2" xfId="9940"/>
    <cellStyle name="___laroux_2_EWC 43.5MW8oMtresc 3_25_02v2w_esc_1_Horizon round 1 model vFINAL_1_Project Farwest III Model 03-20-07 v135 4" xfId="9941"/>
    <cellStyle name="___laroux_2_EWC 43.5MW8oMtresc 3_25_02v2w_esc_1_Horizon round 1 model vFINAL_1_Project Farwest III Model 03-20-07 v135_UPC G&amp;A (5-3-07)" xfId="9942"/>
    <cellStyle name="___laroux_2_EWC 43.5MW8oMtresc 3_25_02v2w_esc_1_Horizon round 1 model vFINAL_1_Project Farwest III Model 03-20-07 v135_UPC G&amp;A (5-3-07) 2" xfId="9943"/>
    <cellStyle name="___laroux_2_EWC 43.5MW8oMtresc 3_25_02v2w_esc_1_Horizon round 1 model vFINAL_1_Project Farwest III Model 03-20-07 v135_UPC G&amp;A (5-3-07) 2 2" xfId="9944"/>
    <cellStyle name="___laroux_2_EWC 43.5MW8oMtresc 3_25_02v2w_esc_1_Horizon round 1 model vFINAL_1_Project Farwest III Model 03-20-07 v135_UPC G&amp;A (5-3-07) 3" xfId="9945"/>
    <cellStyle name="___laroux_2_EWC 43.5MW8oMtresc 3_25_02v2w_esc_1_Horizon round 1 model vFINAL_1_Project Farwest III Model 03-20-07 v135_UPC G&amp;A (5-3-07) 3 2" xfId="9946"/>
    <cellStyle name="___laroux_2_EWC 43.5MW8oMtresc 3_25_02v2w_esc_1_Horizon round 1 model vFINAL_1_Project Farwest III Model 03-20-07 v135_UPC G&amp;A (5-3-07) 4" xfId="9947"/>
    <cellStyle name="___laroux_2_EWC 43.5MW8oMtresc 3_25_02v2w_esc_1_Horizon round 1 model vFINAL_1_Project Makani Model 04-11-07 v6" xfId="9948"/>
    <cellStyle name="___laroux_2_EWC 43.5MW8oMtresc 3_25_02v2w_esc_1_Horizon round 1 model vFINAL_1_Project Makani Model 04-11-07 v6 2" xfId="9949"/>
    <cellStyle name="___laroux_2_EWC 43.5MW8oMtresc 3_25_02v2w_esc_1_Horizon round 1 model vFINAL_1_Project Makani Model 04-11-07 v6 2 2" xfId="9950"/>
    <cellStyle name="___laroux_2_EWC 43.5MW8oMtresc 3_25_02v2w_esc_1_Horizon round 1 model vFINAL_1_Project Makani Model 04-11-07 v6 3" xfId="9951"/>
    <cellStyle name="___laroux_2_EWC 43.5MW8oMtresc 3_25_02v2w_esc_1_Horizon round 1 model vFINAL_1_Project Makani Model 04-11-07 v6 3 2" xfId="9952"/>
    <cellStyle name="___laroux_2_EWC 43.5MW8oMtresc 3_25_02v2w_esc_1_Horizon round 1 model vFINAL_1_Project Makani Model 04-11-07 v6 4" xfId="9953"/>
    <cellStyle name="___laroux_2_EWC 43.5MW8oMtresc 3_25_02v2w_esc_1_Horizon round 1 model vFINAL_1_Project Makani Model 04-11-07 v6_UPC G&amp;A (5-3-07)" xfId="9954"/>
    <cellStyle name="___laroux_2_EWC 43.5MW8oMtresc 3_25_02v2w_esc_1_Horizon round 1 model vFINAL_1_Project Makani Model 04-11-07 v6_UPC G&amp;A (5-3-07) 2" xfId="9955"/>
    <cellStyle name="___laroux_2_EWC 43.5MW8oMtresc 3_25_02v2w_esc_1_Horizon round 1 model vFINAL_1_Project Makani Model 04-11-07 v6_UPC G&amp;A (5-3-07) 2 2" xfId="9956"/>
    <cellStyle name="___laroux_2_EWC 43.5MW8oMtresc 3_25_02v2w_esc_1_Horizon round 1 model vFINAL_1_Project Makani Model 04-11-07 v6_UPC G&amp;A (5-3-07) 3" xfId="9957"/>
    <cellStyle name="___laroux_2_EWC 43.5MW8oMtresc 3_25_02v2w_esc_1_Horizon round 1 model vFINAL_1_Project Makani Model 04-11-07 v6_UPC G&amp;A (5-3-07) 3 2" xfId="9958"/>
    <cellStyle name="___laroux_2_EWC 43.5MW8oMtresc 3_25_02v2w_esc_1_Horizon round 1 model vFINAL_1_Project Makani Model 04-11-07 v6_UPC G&amp;A (5-3-07) 4" xfId="9959"/>
    <cellStyle name="___laroux_2_EWC 43.5MW8oMtresc 3_25_02v2w_esc_1_Pre-Tax GAAP" xfId="9960"/>
    <cellStyle name="___laroux_2_EWC 43.5MW8oMtresc 3_25_02v2w_esc_1_Pre-Tax GAAP 2" xfId="9961"/>
    <cellStyle name="___laroux_2_EWC 43.5MW8oMtresc 3_25_02v2w_esc_1_Pre-Tax GAAP 2 2" xfId="9962"/>
    <cellStyle name="___laroux_2_EWC 43.5MW8oMtresc 3_25_02v2w_esc_1_Pre-Tax GAAP 3" xfId="9963"/>
    <cellStyle name="___laroux_2_EWC 43.5MW8oMtresc 3_25_02v2w_esc_1_WPP - Ormat 6-5-2007  v19i with internal accounting v3 eq method FINAL" xfId="9964"/>
    <cellStyle name="___laroux_2_EWC 43.5MW8oMtresc 3_25_02v2w_esc_1_WPP - Ormat 6-5-2007  v19i with internal accounting v3 eq method FINAL 2" xfId="9965"/>
    <cellStyle name="___laroux_2_EWC 43.5MW8oMtresc 3_25_02v2w_esc_1_WPP - Ormat 6-5-2007  v19i with internal accounting v3 eq method FINAL 2 2" xfId="9966"/>
    <cellStyle name="___laroux_2_EWC 43.5MW8oMtresc 3_25_02v2w_esc_1_WPP - Ormat 6-5-2007  v19i with internal accounting v3 eq method FINAL 3" xfId="9967"/>
    <cellStyle name="___laroux_2_Wind farm - operation CF" xfId="9968"/>
    <cellStyle name="___laroux_2_Wind farm - operation CF 2" xfId="9969"/>
    <cellStyle name="___laroux_2_Wind farm - operation CF 2 2" xfId="9970"/>
    <cellStyle name="___laroux_2_Wind farm - operation CF 2 2 2" xfId="9971"/>
    <cellStyle name="___laroux_2_Wind farm - operation CF 2 3" xfId="9972"/>
    <cellStyle name="___laroux_2_Wind farm - operation CF 2 3 2" xfId="9973"/>
    <cellStyle name="___laroux_2_Wind farm - operation CF 2 4" xfId="9974"/>
    <cellStyle name="___laroux_2_Wind farm - operation CF 2 4 2" xfId="9975"/>
    <cellStyle name="___laroux_2_Wind farm - operation CF 2 5" xfId="9976"/>
    <cellStyle name="___laroux_2_Wind farm - operation CF 2 5 2" xfId="9977"/>
    <cellStyle name="___laroux_2_Wind farm - operation CF 2 6" xfId="9978"/>
    <cellStyle name="___laroux_2_Wind farm - operation CF 3" xfId="9979"/>
    <cellStyle name="___laroux_2_Wind farm - operation CF 3 2" xfId="9980"/>
    <cellStyle name="___laroux_2_Wind farm - operation CF 3 2 2" xfId="9981"/>
    <cellStyle name="___laroux_2_Wind farm - operation CF 3 3" xfId="9982"/>
    <cellStyle name="___laroux_2_Wind farm - operation CF 3 3 2" xfId="9983"/>
    <cellStyle name="___laroux_2_Wind farm - operation CF 3 4" xfId="9984"/>
    <cellStyle name="___laroux_2_Wind farm - operation CF 3 4 2" xfId="9985"/>
    <cellStyle name="___laroux_2_Wind farm - operation CF 3 5" xfId="9986"/>
    <cellStyle name="___laroux_2_Wind farm - operation CF 3 5 2" xfId="9987"/>
    <cellStyle name="___laroux_2_Wind farm - operation CF 3 6" xfId="9988"/>
    <cellStyle name="___laroux_2_Wind farm - operation CF 4" xfId="9989"/>
    <cellStyle name="___laroux_2_Wind farm - operation CF_CHECK - White Creek Final Closing Model_2007 11 16 vequity method FINAL" xfId="9990"/>
    <cellStyle name="___laroux_2_Wind farm - operation CF_CHECK - White Creek Final Closing Model_2007 11 16 vequity method FINAL 2" xfId="9991"/>
    <cellStyle name="___laroux_2_Wind farm - operation CF_CHECK - White Creek Final Closing Model_2007 11 16 vequity method FINAL 2 2" xfId="9992"/>
    <cellStyle name="___laroux_2_Wind farm - operation CF_CHECK - White Creek Final Closing Model_2007 11 16 vequity method FINAL 3" xfId="9993"/>
    <cellStyle name="___laroux_2_Wind farm - operation CF_Horizon round 1 model vFINAL" xfId="9994"/>
    <cellStyle name="___laroux_2_Wind farm - operation CF_Horizon round 1 model vFINAL 2" xfId="9995"/>
    <cellStyle name="___laroux_2_Wind farm - operation CF_Horizon round 1 model vFINAL 2 2" xfId="9996"/>
    <cellStyle name="___laroux_2_Wind farm - operation CF_Horizon round 1 model vFINAL 3" xfId="9997"/>
    <cellStyle name="___laroux_2_Wind farm - operation CF_Horizon round 1 model vFINAL 3 2" xfId="9998"/>
    <cellStyle name="___laroux_2_Wind farm - operation CF_Horizon round 1 model vFINAL 4" xfId="9999"/>
    <cellStyle name="___laroux_2_Wind farm - operation CF_Horizon round 1 model vFINAL_1" xfId="10000"/>
    <cellStyle name="___laroux_2_Wind farm - operation CF_Horizon round 1 model vFINAL_1 2" xfId="10001"/>
    <cellStyle name="___laroux_2_Wind farm - operation CF_Horizon round 1 model vFINAL_1 2 2" xfId="10002"/>
    <cellStyle name="___laroux_2_Wind farm - operation CF_Horizon round 1 model vFINAL_1 3" xfId="10003"/>
    <cellStyle name="___laroux_2_Wind farm - operation CF_Horizon round 1 model vFINAL_1 3 2" xfId="10004"/>
    <cellStyle name="___laroux_2_Wind farm - operation CF_Horizon round 1 model vFINAL_1 4" xfId="10005"/>
    <cellStyle name="___laroux_2_Wind farm - operation CF_Horizon round 1 model vFINAL_1_Project Farwest III Model 03-20-07 v135" xfId="10006"/>
    <cellStyle name="___laroux_2_Wind farm - operation CF_Horizon round 1 model vFINAL_1_Project Farwest III Model 03-20-07 v135 2" xfId="10007"/>
    <cellStyle name="___laroux_2_Wind farm - operation CF_Horizon round 1 model vFINAL_1_Project Farwest III Model 03-20-07 v135 2 2" xfId="10008"/>
    <cellStyle name="___laroux_2_Wind farm - operation CF_Horizon round 1 model vFINAL_1_Project Farwest III Model 03-20-07 v135 3" xfId="10009"/>
    <cellStyle name="___laroux_2_Wind farm - operation CF_Horizon round 1 model vFINAL_1_Project Farwest III Model 03-20-07 v135 3 2" xfId="10010"/>
    <cellStyle name="___laroux_2_Wind farm - operation CF_Horizon round 1 model vFINAL_1_Project Farwest III Model 03-20-07 v135 4" xfId="10011"/>
    <cellStyle name="___laroux_2_Wind farm - operation CF_Horizon round 1 model vFINAL_1_Project Farwest III Model 03-20-07 v135_UPC G&amp;A (5-3-07)" xfId="10012"/>
    <cellStyle name="___laroux_2_Wind farm - operation CF_Horizon round 1 model vFINAL_1_Project Farwest III Model 03-20-07 v135_UPC G&amp;A (5-3-07) 2" xfId="10013"/>
    <cellStyle name="___laroux_2_Wind farm - operation CF_Horizon round 1 model vFINAL_1_Project Farwest III Model 03-20-07 v135_UPC G&amp;A (5-3-07) 2 2" xfId="10014"/>
    <cellStyle name="___laroux_2_Wind farm - operation CF_Horizon round 1 model vFINAL_1_Project Farwest III Model 03-20-07 v135_UPC G&amp;A (5-3-07) 3" xfId="10015"/>
    <cellStyle name="___laroux_2_Wind farm - operation CF_Horizon round 1 model vFINAL_1_Project Farwest III Model 03-20-07 v135_UPC G&amp;A (5-3-07) 3 2" xfId="10016"/>
    <cellStyle name="___laroux_2_Wind farm - operation CF_Horizon round 1 model vFINAL_1_Project Farwest III Model 03-20-07 v135_UPC G&amp;A (5-3-07) 4" xfId="10017"/>
    <cellStyle name="___laroux_2_Wind farm - operation CF_Horizon round 1 model vFINAL_1_Project Makani Model 04-11-07 v6" xfId="10018"/>
    <cellStyle name="___laroux_2_Wind farm - operation CF_Horizon round 1 model vFINAL_1_Project Makani Model 04-11-07 v6 2" xfId="10019"/>
    <cellStyle name="___laroux_2_Wind farm - operation CF_Horizon round 1 model vFINAL_1_Project Makani Model 04-11-07 v6 2 2" xfId="10020"/>
    <cellStyle name="___laroux_2_Wind farm - operation CF_Horizon round 1 model vFINAL_1_Project Makani Model 04-11-07 v6 3" xfId="10021"/>
    <cellStyle name="___laroux_2_Wind farm - operation CF_Horizon round 1 model vFINAL_1_Project Makani Model 04-11-07 v6 3 2" xfId="10022"/>
    <cellStyle name="___laroux_2_Wind farm - operation CF_Horizon round 1 model vFINAL_1_Project Makani Model 04-11-07 v6 4" xfId="10023"/>
    <cellStyle name="___laroux_2_Wind farm - operation CF_Horizon round 1 model vFINAL_1_Project Makani Model 04-11-07 v6_UPC G&amp;A (5-3-07)" xfId="10024"/>
    <cellStyle name="___laroux_2_Wind farm - operation CF_Horizon round 1 model vFINAL_1_Project Makani Model 04-11-07 v6_UPC G&amp;A (5-3-07) 2" xfId="10025"/>
    <cellStyle name="___laroux_2_Wind farm - operation CF_Horizon round 1 model vFINAL_1_Project Makani Model 04-11-07 v6_UPC G&amp;A (5-3-07) 2 2" xfId="10026"/>
    <cellStyle name="___laroux_2_Wind farm - operation CF_Horizon round 1 model vFINAL_1_Project Makani Model 04-11-07 v6_UPC G&amp;A (5-3-07) 3" xfId="10027"/>
    <cellStyle name="___laroux_2_Wind farm - operation CF_Horizon round 1 model vFINAL_1_Project Makani Model 04-11-07 v6_UPC G&amp;A (5-3-07) 3 2" xfId="10028"/>
    <cellStyle name="___laroux_2_Wind farm - operation CF_Horizon round 1 model vFINAL_1_Project Makani Model 04-11-07 v6_UPC G&amp;A (5-3-07) 4" xfId="10029"/>
    <cellStyle name="___laroux_2_Wind farm - operation CF_Pre-Tax GAAP" xfId="10030"/>
    <cellStyle name="___laroux_2_Wind farm - operation CF_Pre-Tax GAAP 2" xfId="10031"/>
    <cellStyle name="___laroux_2_Wind farm - operation CF_Pre-Tax GAAP 2 2" xfId="10032"/>
    <cellStyle name="___laroux_2_Wind farm - operation CF_Pre-Tax GAAP 3" xfId="10033"/>
    <cellStyle name="___laroux_2_Wind farm - operation CF_WPP - Ormat 6-5-2007  v19i with internal accounting v3 eq method FINAL" xfId="10034"/>
    <cellStyle name="___laroux_2_Wind farm - operation CF_WPP - Ormat 6-5-2007  v19i with internal accounting v3 eq method FINAL 2" xfId="10035"/>
    <cellStyle name="___laroux_2_Wind farm - operation CF_WPP - Ormat 6-5-2007  v19i with internal accounting v3 eq method FINAL 2 2" xfId="10036"/>
    <cellStyle name="___laroux_2_Wind farm - operation CF_WPP - Ormat 6-5-2007  v19i with internal accounting v3 eq method FINAL 3" xfId="10037"/>
    <cellStyle name="___laroux_3" xfId="10038"/>
    <cellStyle name="___laroux_3_071212 Unlevered McCormick Model - 2003 version" xfId="10039"/>
    <cellStyle name="___laroux_4" xfId="10040"/>
    <cellStyle name="___laroux_4_071212 Unlevered McCormick Model - 2003 version" xfId="10041"/>
    <cellStyle name="___laroux_5" xfId="10042"/>
    <cellStyle name="___laroux_5_071212 Unlevered McCormick Model - 2003 version" xfId="10043"/>
    <cellStyle name="___laroux_5_B&amp;B Model 4.14.09" xfId="10044"/>
    <cellStyle name="___laroux_5_Bridge" xfId="10045"/>
    <cellStyle name="___laroux_5_Merchant Trent" xfId="10046"/>
    <cellStyle name="___laroux_5_Purchase Accounting PPA's" xfId="10047"/>
    <cellStyle name="___laroux_5_Story II_OpCom_6-26-09" xfId="10048"/>
    <cellStyle name="___laroux_6" xfId="10049"/>
    <cellStyle name="___laroux_6_071212 Unlevered McCormick Model - 2003 version" xfId="10050"/>
    <cellStyle name="___laroux_6_B&amp;B Model 4.14.09" xfId="10051"/>
    <cellStyle name="___laroux_6_Bridge" xfId="10052"/>
    <cellStyle name="___laroux_6_Liberty Model 07 23 07 WITH TAXES_v3" xfId="10053"/>
    <cellStyle name="___laroux_6_Merchant Trent" xfId="10054"/>
    <cellStyle name="___laroux_6_Purchase Accounting PPA's" xfId="10055"/>
    <cellStyle name="___laroux_6_Story II_OpCom_6-26-09" xfId="10056"/>
    <cellStyle name="___laroux_7" xfId="10057"/>
    <cellStyle name="___laroux_7_071212 Unlevered McCormick Model - 2003 version" xfId="10058"/>
    <cellStyle name="___laroux_8" xfId="10059"/>
    <cellStyle name="___laroux_8 2" xfId="10060"/>
    <cellStyle name="___laroux_8 2 2" xfId="10061"/>
    <cellStyle name="___laroux_8 2_Accounting" xfId="10062"/>
    <cellStyle name="___laroux_8 2_Accounting 2" xfId="10063"/>
    <cellStyle name="___laroux_8 2_Book3" xfId="10064"/>
    <cellStyle name="___laroux_8 2_Book3 2" xfId="10065"/>
    <cellStyle name="___laroux_8 2_Naturener Montana Portfolio_temp_Part2" xfId="10066"/>
    <cellStyle name="___laroux_8 2_Naturener Montana Portfolio_temp_Part2 2" xfId="10067"/>
    <cellStyle name="___laroux_8 3" xfId="10068"/>
    <cellStyle name="___laroux_8 3 2" xfId="10069"/>
    <cellStyle name="___laroux_8 4" xfId="10070"/>
    <cellStyle name="___laroux_8 4 2" xfId="10071"/>
    <cellStyle name="___laroux_8 5" xfId="10072"/>
    <cellStyle name="___laroux_8 5 2" xfId="10073"/>
    <cellStyle name="___laroux_8 6" xfId="10074"/>
    <cellStyle name="___laroux_8 6 2" xfId="10075"/>
    <cellStyle name="___laroux_8 7" xfId="10076"/>
    <cellStyle name="___laroux_8 7 2" xfId="10077"/>
    <cellStyle name="___laroux_8 8" xfId="10078"/>
    <cellStyle name="___laroux_8_#1 Levered Beech Ridge_021109_Grant,Bonus,No PTCs,MACRs,Term Debt NOL" xfId="10079"/>
    <cellStyle name="___laroux_8_#1 Levered Beech Ridge_021109_Grant,Bonus,No PTCs,MACRs,Term Debt NOL 2" xfId="10080"/>
    <cellStyle name="___laroux_8_#1 LeveredGrand_Ridge_II-III_021009_Grant,Bonus,No PTCs,MACRs,Term Debt, NOL" xfId="10081"/>
    <cellStyle name="___laroux_8_#1 LeveredGrand_Ridge_II-III_021009_Grant,Bonus,No PTCs,MACRs,Term Debt, NOL 2" xfId="10082"/>
    <cellStyle name="___laroux_8_#1 LeveredGrand_Ridge_II-III_021009_Grant,Bonus,No PTCs,MACRs,Term Debt, NOL_BeechR Pivot Table 12.2.09" xfId="10083"/>
    <cellStyle name="___laroux_8_#1 LeveredGrand_Ridge_II-III_021009_Grant,Bonus,No PTCs,MACRs,Term Debt, NOL_BeechR Pivot Table 12.2.09 2" xfId="10084"/>
    <cellStyle name="___laroux_8_071212 Unlevered McCormick Model - 2003 version" xfId="10085"/>
    <cellStyle name="___laroux_8_071212 Unlevered McCormick Model - 2003 version 2" xfId="10086"/>
    <cellStyle name="___laroux_8_071212 Unlevered McCormick Model - 2003 version_Accounting" xfId="10087"/>
    <cellStyle name="___laroux_8_071212 Unlevered McCormick Model - 2003 version_Accounting 2" xfId="10088"/>
    <cellStyle name="___laroux_8_071212 Unlevered McCormick Model - 2003 version_Book3" xfId="10089"/>
    <cellStyle name="___laroux_8_071212 Unlevered McCormick Model - 2003 version_Book3 2" xfId="10090"/>
    <cellStyle name="___laroux_8_071212 Unlevered McCormick Model - 2003 version_Naturener Montana Portfolio_temp_Part2" xfId="10091"/>
    <cellStyle name="___laroux_8_071212 Unlevered McCormick Model - 2003 version_Naturener Montana Portfolio_temp_Part2 2" xfId="10092"/>
    <cellStyle name="___laroux_8_1.Inputs" xfId="10093"/>
    <cellStyle name="___laroux_8_2008 IWNA 7.75% 53% ERISA P50 (Invnergy)_FROM JPM" xfId="10094"/>
    <cellStyle name="___laroux_8_2008 IWNA 7.75% 53% ERISA P50 (Invnergy)_FROM JPM 2" xfId="10095"/>
    <cellStyle name="___laroux_8_2008 IWNA 7.75% 53% ERISA P50 (Invnergy)_FROM JPM_IWNA 3-Pack ECCA Sheldon Funding 01302009" xfId="10096"/>
    <cellStyle name="___laroux_8_2008 IWNA 7.75% 53% ERISA P50 (Invnergy)_FROM JPM_IWNA 3-Pack ECCA Sheldon Funding 01302009 2" xfId="10097"/>
    <cellStyle name="___laroux_8_2008 IWNA Portfolio 06182008 v2 (WC Hedge)_JPM BL sizing" xfId="10098"/>
    <cellStyle name="___laroux_8_2008 IWNA Portfolio 06182008 v2 (WC Hedge)_JPM BL sizing 2" xfId="10099"/>
    <cellStyle name="___laroux_8_2008 IWNA Portfolio 06182008 v2 (WC Hedge)_JPM BL sizing_BeechR Pivot Table 12.2.09" xfId="10100"/>
    <cellStyle name="___laroux_8_2008 IWNA Portfolio 06182008 v2 (WC Hedge)_JPM BL sizing_BeechR Pivot Table 12.2.09 2" xfId="10101"/>
    <cellStyle name="___laroux_8_2008 IWNA Portfolio 06182008 v2 (WC Hedge)_JPM BL sizing_IWNA 3-Pack ECCA Sheldon Funding 01302009" xfId="10102"/>
    <cellStyle name="___laroux_8_2008 IWNA Portfolio 06182008 v2 (WC Hedge)_JPM BL sizing_IWNA 3-Pack ECCA Sheldon Funding 01302009 2" xfId="10103"/>
    <cellStyle name="___laroux_8_2008 IWNA Portfolio 06232008 (JPM)_BL Sizing" xfId="10104"/>
    <cellStyle name="___laroux_8_2008 IWNA Portfolio 06232008 (JPM)_BL Sizing 2" xfId="10105"/>
    <cellStyle name="___laroux_8_2008 IWNA Portfolio 06232008 (JPM)_BL Sizing_BeechR Pivot Table 12.2.09" xfId="10106"/>
    <cellStyle name="___laroux_8_2008 IWNA Portfolio 06232008 (JPM)_BL Sizing_BeechR Pivot Table 12.2.09 2" xfId="10107"/>
    <cellStyle name="___laroux_8_2008 IWNA Portfolio 06232008 (JPM)_BL Sizing_IWNA 3-Pack ECCA Sheldon Funding 01302009" xfId="10108"/>
    <cellStyle name="___laroux_8_2008 IWNA Portfolio 06232008 (JPM)_BL Sizing_IWNA 3-Pack ECCA Sheldon Funding 01302009 2" xfId="10109"/>
    <cellStyle name="___laroux_8_2008 IWNA Portfolio 08022008 (JPM TE) updated for WC vol" xfId="10110"/>
    <cellStyle name="___laroux_8_2008 IWNA Portfolio 08022008 (JPM TE) updated for WC vol 2" xfId="10111"/>
    <cellStyle name="___laroux_8_2008 IWNA Portfolio 08022008 (JPM TE) updated for WC vol_BeechR Pivot Table 12.2.09" xfId="10112"/>
    <cellStyle name="___laroux_8_2008 IWNA Portfolio 08022008 (JPM TE) updated for WC vol_BeechR Pivot Table 12.2.09 2" xfId="10113"/>
    <cellStyle name="___laroux_8_2008 IWNA Portfolio 08022008 (JPM TE) updated for WC vol_IWNA 3-Pack ECCA Sheldon Funding 01302009" xfId="10114"/>
    <cellStyle name="___laroux_8_2008 IWNA Portfolio 08022008 (JPM TE) updated for WC vol_IWNA 3-Pack ECCA Sheldon Funding 01302009 2" xfId="10115"/>
    <cellStyle name="___laroux_8_2008 IWNA Portfolio 09262008 (JPM TE &amp; CE)__TE Assumps" xfId="10116"/>
    <cellStyle name="___laroux_8_2008 IWNA Portfolio 09262008 (JPM TE &amp; CE)__TE Assumps 2" xfId="10117"/>
    <cellStyle name="___laroux_8_2008 IWNA Portfolio 09262008 (JPM TE &amp; CE)__TE Assumps_IWNA 3-Pack ECCA Sheldon Funding 01302009" xfId="10118"/>
    <cellStyle name="___laroux_8_2008 IWNA Portfolio 09262008 (JPM TE &amp; CE)__TE Assumps_IWNA 3-Pack ECCA Sheldon Funding 01302009 2" xfId="10119"/>
    <cellStyle name="___laroux_8_2008 IWNA v12 7.75% 53% TaxEx P50 (Invenergy)_10242008" xfId="10120"/>
    <cellStyle name="___laroux_8_2008 IWNA v12 7.75% 53% TaxEx P50 (Invenergy)_10242008 2" xfId="10121"/>
    <cellStyle name="___laroux_8_2008 IWNA v12 7.75% 53% TaxEx P50 (Invenergy)_10242008_IWNA 3-Pack ECCA Sheldon Funding 01302009" xfId="10122"/>
    <cellStyle name="___laroux_8_2008 IWNA v12 7.75% 53% TaxEx P50 (Invenergy)_10242008_IWNA 3-Pack ECCA Sheldon Funding 01302009 2" xfId="10123"/>
    <cellStyle name="___laroux_8_2008 IWNA v12 7.75% 53% TaxEx P50 (Invenergy)_NO HAIRCUTS" xfId="10124"/>
    <cellStyle name="___laroux_8_2008 IWNA v12 7.75% 53% TaxEx P50 (Invenergy)_NO HAIRCUTS 2" xfId="10125"/>
    <cellStyle name="___laroux_8_2008 IWNA v12 7.75% 53% TaxEx P50 (Invenergy)_NO HAIRCUTS_IWNA 3-Pack ECCA Sheldon Funding 01302009" xfId="10126"/>
    <cellStyle name="___laroux_8_2008 IWNA v12 7.75% 53% TaxEx P50 (Invenergy)_NO HAIRCUTS_IWNA 3-Pack ECCA Sheldon Funding 01302009 2" xfId="10127"/>
    <cellStyle name="___laroux_8_Accounting" xfId="10128"/>
    <cellStyle name="___laroux_8_Accounting 2" xfId="10129"/>
    <cellStyle name="___laroux_8_Alta Mesa v3 10yr 6.75% $10m no Bonus P50" xfId="10130"/>
    <cellStyle name="___laroux_8_Alta Mesa v3 10yr 6.75% $10m no Bonus P50 2" xfId="10131"/>
    <cellStyle name="___laroux_8_Alta Mesa v3 10yr 6.75% $10m no Bonus P50_BeechR Pivot Table 12.2.09" xfId="10132"/>
    <cellStyle name="___laroux_8_Alta Mesa v3 10yr 6.75% $10m no Bonus P50_BeechR Pivot Table 12.2.09 2" xfId="10133"/>
    <cellStyle name="___laroux_8_Alta Mesa v3 10yr 6.75% $10m no Bonus P50_IWNA 3-Pack ECCA Sheldon Funding 01302009" xfId="10134"/>
    <cellStyle name="___laroux_8_Alta Mesa v3 10yr 6.75% $10m no Bonus P50_IWNA 3-Pack ECCA Sheldon Funding 01302009 2" xfId="10135"/>
    <cellStyle name="___laroux_8_Alta Mesa v3 10yr 7.25% $10m Bonus P50" xfId="10136"/>
    <cellStyle name="___laroux_8_Alta Mesa v3 10yr 7.25% $10m Bonus P50 2" xfId="10137"/>
    <cellStyle name="___laroux_8_Alta Mesa v3 10yr 7.25% $10m Bonus P50_BeechR Pivot Table 12.2.09" xfId="10138"/>
    <cellStyle name="___laroux_8_Alta Mesa v3 10yr 7.25% $10m Bonus P50_BeechR Pivot Table 12.2.09 2" xfId="10139"/>
    <cellStyle name="___laroux_8_Alta Mesa v3 10yr 7.25% $10m Bonus P50_IWNA 3-Pack ECCA Sheldon Funding 01302009" xfId="10140"/>
    <cellStyle name="___laroux_8_Alta Mesa v3 10yr 7.25% $10m Bonus P50_IWNA 3-Pack ECCA Sheldon Funding 01302009 2" xfId="10141"/>
    <cellStyle name="___laroux_8_BeechR Pivot Table 12.2.09" xfId="10142"/>
    <cellStyle name="___laroux_8_BeechR Pivot Table 12.2.09 2" xfId="10143"/>
    <cellStyle name="___laroux_8_Big Otter 101209 Grant and TE 100.5MW_20mileT" xfId="10144"/>
    <cellStyle name="___laroux_8_Big Otter 101209 Grant and TE 100.5MW_20mileT 2" xfId="10145"/>
    <cellStyle name="___laroux_8_Bish Hill_$77.5_lowncf_ Bundled Price_Lenders_092909" xfId="10146"/>
    <cellStyle name="___laroux_8_Bish Hill_$77.5_lowncf_ Bundled Price_Lenders_092909 2" xfId="10147"/>
    <cellStyle name="___laroux_8_BishHilll_1.25M per WTG with $72 bundled price_200MWs_BF" xfId="10148"/>
    <cellStyle name="___laroux_8_BishHilll_1.25M per WTG with $72 bundled price_200MWs_BF 2" xfId="10149"/>
    <cellStyle name="___laroux_8_Bishop Hill_Grant_082409_200MW" xfId="10150"/>
    <cellStyle name="___laroux_8_Bishop Hill_Grant_082409_200MW 2" xfId="10151"/>
    <cellStyle name="___laroux_8_Book3" xfId="10152"/>
    <cellStyle name="___laroux_8_Book3 2" xfId="10153"/>
    <cellStyle name="___laroux_8_Buzzard Creek_250MW_PTC_010610" xfId="10154"/>
    <cellStyle name="___laroux_8_Buzzard Creek_250MW_PTC_010610 2" xfId="10155"/>
    <cellStyle name="___laroux_8_California Ridge 120109 and 200MW" xfId="10156"/>
    <cellStyle name="___laroux_8_California Ridge 120109 and 200MW 2" xfId="10157"/>
    <cellStyle name="___laroux_8_California Ridge_042909_Grant and TE_99M_as bid" xfId="10158"/>
    <cellStyle name="___laroux_8_California Ridge_042909_Grant and TE_99M_as bid 2" xfId="10159"/>
    <cellStyle name="___laroux_8_California Ridge_042909_Grant and TE_99Mw" xfId="10160"/>
    <cellStyle name="___laroux_8_California Ridge_042909_Grant and TE_99Mw 2" xfId="10161"/>
    <cellStyle name="___laroux_8_CHECK - White Creek Final Closing Model_2007 11 16 vequity method FINAL" xfId="10162"/>
    <cellStyle name="___laroux_8_CHECK - White Creek Final Closing Model_2007 11 16 vequity method FINAL 2" xfId="10163"/>
    <cellStyle name="___laroux_8_Copy of G&amp;A_reports_v4" xfId="10164"/>
    <cellStyle name="___laroux_8_Copy of NEW Levered GRIIIII_03312009_MCF v2" xfId="10165"/>
    <cellStyle name="___laroux_8_Copy of NEW Levered GRIIIII_03312009_MCF v2 2" xfId="10166"/>
    <cellStyle name="___laroux_8_Copy of NEW Levered GRIIIII_03312009_MCF v2_BeechR Pivot Table 12.2.09" xfId="10167"/>
    <cellStyle name="___laroux_8_Copy of NEW Levered GRIIIII_03312009_MCF v2_BeechR Pivot Table 12.2.09 2" xfId="10168"/>
    <cellStyle name="___laroux_8_Copy of Vento III v27i P50 1st" xfId="10169"/>
    <cellStyle name="___laroux_8_Distribution Break Out" xfId="10170"/>
    <cellStyle name="___laroux_8_Distribution Break Out 2" xfId="10171"/>
    <cellStyle name="___laroux_8_Distribution Break Out_BeechR Pivot Table 12.2.09" xfId="10172"/>
    <cellStyle name="___laroux_8_Distribution Break Out_BeechR Pivot Table 12.2.09 2" xfId="10173"/>
    <cellStyle name="___laroux_8_Distribution Break Out_IWNA 3-Pack ECCA Sheldon Funding 01302009" xfId="10174"/>
    <cellStyle name="___laroux_8_Distribution Break Out_IWNA 3-Pack ECCA Sheldon Funding 01302009 2" xfId="10175"/>
    <cellStyle name="___laroux_8_Final Internal Accounting UPC toggle Stetson v2 equity method FINAL v55" xfId="10176"/>
    <cellStyle name="___laroux_8_Final Internal Accounting UPC toggle Stetson v2 equity method FINAL v55 2" xfId="10177"/>
    <cellStyle name="___laroux_8_Final Internal Accounting UPC toggle Stetson v2 equity method FINAL v57" xfId="10178"/>
    <cellStyle name="___laroux_8_Final Internal Accounting UPC toggle Stetson v2 equity method FINAL v57 2" xfId="10179"/>
    <cellStyle name="___laroux_8_FVO" xfId="10180"/>
    <cellStyle name="___laroux_8_FVO 2" xfId="10181"/>
    <cellStyle name="___laroux_8_FVO_IWNA 3-Pack ECCA Sheldon Funding 01302009" xfId="10182"/>
    <cellStyle name="___laroux_8_FVO_IWNA 3-Pack ECCA Sheldon Funding 01302009 2" xfId="10183"/>
    <cellStyle name="___laroux_8_GRE 03252009_tpm_tables" xfId="10184"/>
    <cellStyle name="___laroux_8_GRE 03252009_tpm_tables 2" xfId="10185"/>
    <cellStyle name="___laroux_8_GRE 03252009_tpm_tables_BeechR Pivot Table 12.2.09" xfId="10186"/>
    <cellStyle name="___laroux_8_GRE 03252009_tpm_tables_BeechR Pivot Table 12.2.09 2" xfId="10187"/>
    <cellStyle name="___laroux_8_Hardin Grant 08312009_300MW" xfId="10188"/>
    <cellStyle name="___laroux_8_Hardin Grant 08312009_300MW 2" xfId="10189"/>
    <cellStyle name="___laroux_8_HoldCo Cap Accounts" xfId="10190"/>
    <cellStyle name="___laroux_8_HoldCo Cap Accounts 2" xfId="10191"/>
    <cellStyle name="___laroux_8_HoldCo Cap Accounts_BeechR Pivot Table 12.2.09" xfId="10192"/>
    <cellStyle name="___laroux_8_HoldCo Cap Accounts_BeechR Pivot Table 12.2.09 2" xfId="10193"/>
    <cellStyle name="___laroux_8_HoldCo Cap Accounts_IWNA 3-Pack ECCA Sheldon Funding 01302009" xfId="10194"/>
    <cellStyle name="___laroux_8_HoldCo Cap Accounts_IWNA 3-Pack ECCA Sheldon Funding 01302009 2" xfId="10195"/>
    <cellStyle name="___laroux_8_Inputs-General" xfId="10196"/>
    <cellStyle name="___laroux_8_Inputs-General 2" xfId="10197"/>
    <cellStyle name="___laroux_8_Inven Model V 15" xfId="10198"/>
    <cellStyle name="___laroux_8_Inven Model V 15 2" xfId="10199"/>
    <cellStyle name="___laroux_8_Inven Model V 15_IWNA 3-Pack ECCA Sheldon Funding 01302009" xfId="10200"/>
    <cellStyle name="___laroux_8_Inven Model V 15_IWNA 3-Pack ECCA Sheldon Funding 01302009 2" xfId="10201"/>
    <cellStyle name="___laroux_8_Invenergy Model -- 9-5-08 base" xfId="10202"/>
    <cellStyle name="___laroux_8_Invenergy Model -- 9-5-08 base 2" xfId="10203"/>
    <cellStyle name="___laroux_8_Invenergy Model -- 9-5-08 base_IWNA 3-Pack ECCA Sheldon Funding 01302009" xfId="10204"/>
    <cellStyle name="___laroux_8_Invenergy Model -- 9-5-08 base_IWNA 3-Pack ECCA Sheldon Funding 01302009 2" xfId="10205"/>
    <cellStyle name="___laroux_8_Invenergy Model -- IIF 6-24-08rs" xfId="10206"/>
    <cellStyle name="___laroux_8_Invenergy Model -- IIF 6-24-08rs 2" xfId="10207"/>
    <cellStyle name="___laroux_8_Invenergy Model -- IIF 6-24-08rs_BeechR Pivot Table 12.2.09" xfId="10208"/>
    <cellStyle name="___laroux_8_Invenergy Model -- IIF 6-24-08rs_BeechR Pivot Table 12.2.09 2" xfId="10209"/>
    <cellStyle name="___laroux_8_Invenergy Model -- IIF 6-24-08rs_IWNA 3-Pack ECCA Sheldon Funding 01302009" xfId="10210"/>
    <cellStyle name="___laroux_8_Invenergy Model -- IIF 6-24-08rs_IWNA 3-Pack ECCA Sheldon Funding 01302009 2" xfId="10211"/>
    <cellStyle name="___laroux_8_Invenergy Model -- IIF 7-16-08" xfId="10212"/>
    <cellStyle name="___laroux_8_Invenergy Model -- IIF 7-16-08 2" xfId="10213"/>
    <cellStyle name="___laroux_8_Invenergy Model -- IIF 7-16-08_BeechR Pivot Table 12.2.09" xfId="10214"/>
    <cellStyle name="___laroux_8_Invenergy Model -- IIF 7-16-08_BeechR Pivot Table 12.2.09 2" xfId="10215"/>
    <cellStyle name="___laroux_8_Invenergy Model -- IIF 7-16-08_IWNA 3-Pack ECCA Sheldon Funding 01302009" xfId="10216"/>
    <cellStyle name="___laroux_8_Invenergy Model -- IIF 7-16-08_IWNA 3-Pack ECCA Sheldon Funding 01302009 2" xfId="10217"/>
    <cellStyle name="___laroux_8_Invenergy Model -- IIF 7-28-08" xfId="10218"/>
    <cellStyle name="___laroux_8_Invenergy Model -- IIF 7-28-08 2" xfId="10219"/>
    <cellStyle name="___laroux_8_Invenergy Model -- IIF 7-28-08_BeechR Pivot Table 12.2.09" xfId="10220"/>
    <cellStyle name="___laroux_8_Invenergy Model -- IIF 7-28-08_BeechR Pivot Table 12.2.09 2" xfId="10221"/>
    <cellStyle name="___laroux_8_Invenergy Model -- IIF 7-28-08_IWNA 3-Pack ECCA Sheldon Funding 01302009" xfId="10222"/>
    <cellStyle name="___laroux_8_Invenergy Model -- IIF 7-28-08_IWNA 3-Pack ECCA Sheldon Funding 01302009 2" xfId="10223"/>
    <cellStyle name="___laroux_8_Invenergy Model -- IIF 7-30-08" xfId="10224"/>
    <cellStyle name="___laroux_8_Invenergy Model -- IIF 7-30-08 2" xfId="10225"/>
    <cellStyle name="___laroux_8_Invenergy Model -- IIF 7-30-08_BeechR Pivot Table 12.2.09" xfId="10226"/>
    <cellStyle name="___laroux_8_Invenergy Model -- IIF 7-30-08_BeechR Pivot Table 12.2.09 2" xfId="10227"/>
    <cellStyle name="___laroux_8_Invenergy Model -- IIF 7-30-08_IWNA 3-Pack ECCA Sheldon Funding 01302009" xfId="10228"/>
    <cellStyle name="___laroux_8_Invenergy Model -- IIF 7-30-08_IWNA 3-Pack ECCA Sheldon Funding 01302009 2" xfId="10229"/>
    <cellStyle name="___laroux_8_Invenergy Model -- IIF 8-26-08" xfId="10230"/>
    <cellStyle name="___laroux_8_Invenergy Model -- IIF 8-26-08 2" xfId="10231"/>
    <cellStyle name="___laroux_8_Invenergy Model -- IIF 8-26-08_IWNA 3-Pack ECCA Sheldon Funding 01302009" xfId="10232"/>
    <cellStyle name="___laroux_8_Invenergy Model -- IIF 8-26-08_IWNA 3-Pack ECCA Sheldon Funding 01302009 2" xfId="10233"/>
    <cellStyle name="___laroux_8_Invenergy Model -- IIF 8-8-08" xfId="10234"/>
    <cellStyle name="___laroux_8_Invenergy Model -- IIF 8-8-08 2" xfId="10235"/>
    <cellStyle name="___laroux_8_Invenergy Model -- IIF 8-8-08_BeechR Pivot Table 12.2.09" xfId="10236"/>
    <cellStyle name="___laroux_8_Invenergy Model -- IIF 8-8-08_BeechR Pivot Table 12.2.09 2" xfId="10237"/>
    <cellStyle name="___laroux_8_Invenergy Model -- IIF 8-8-08_IWNA 3-Pack ECCA Sheldon Funding 01302009" xfId="10238"/>
    <cellStyle name="___laroux_8_Invenergy Model -- IIF 8-8-08_IWNA 3-Pack ECCA Sheldon Funding 01302009 2" xfId="10239"/>
    <cellStyle name="___laroux_8_Invenergy Turkey Track Property Tax Estimate Working 05282008" xfId="10240"/>
    <cellStyle name="___laroux_8_Invenergy Turkey Track Property Tax Estimate Working 05282008 2" xfId="10241"/>
    <cellStyle name="___laroux_8_Invenergy Turkey Track Property Tax Estimate Working 05282008_BeechR Pivot Table 12.2.09" xfId="10242"/>
    <cellStyle name="___laroux_8_Invenergy Turkey Track Property Tax Estimate Working 05282008_BeechR Pivot Table 12.2.09 2" xfId="10243"/>
    <cellStyle name="___laroux_8_Invenergy Turkey Track Property Tax Estimate Working 05282008_IWNA 3-Pack ECCA Sheldon Funding 01302009" xfId="10244"/>
    <cellStyle name="___laroux_8_Invenergy Turkey Track Property Tax Estimate Working 05282008_IWNA 3-Pack ECCA Sheldon Funding 01302009 2" xfId="10245"/>
    <cellStyle name="___laroux_8_Invrg v0 10.5yr 7.25% 5.25yr cash cut 10% DRO P50" xfId="10246"/>
    <cellStyle name="___laroux_8_Invrg v0 10.5yr 7.25% 5.25yr cash cut 10% DRO P50 2" xfId="10247"/>
    <cellStyle name="___laroux_8_Invrg v0 10.5yr 7.25% 5.25yr cash cut 10% DRO P50_IWNA 3-Pack ECCA Sheldon Funding 01302009" xfId="10248"/>
    <cellStyle name="___laroux_8_Invrg v0 10.5yr 7.25% 5.25yr cash cut 10% DRO P50_IWNA 3-Pack ECCA Sheldon Funding 01302009 2" xfId="10249"/>
    <cellStyle name="___laroux_8_Invrg v0 10.5yr 7.25% 5.25yr cash cut P50" xfId="10250"/>
    <cellStyle name="___laroux_8_Invrg v0 10.5yr 7.25% 5.25yr cash cut P50 2" xfId="10251"/>
    <cellStyle name="___laroux_8_Invrg v0 10.5yr 7.25% 5.25yr cash cut P50 OLD" xfId="10252"/>
    <cellStyle name="___laroux_8_Invrg v0 10.5yr 7.25% 5.25yr cash cut P50 OLD 2" xfId="10253"/>
    <cellStyle name="___laroux_8_Invrg v0 10.5yr 7.25% 5.25yr cash cut P50 OLD_BeechR Pivot Table 12.2.09" xfId="10254"/>
    <cellStyle name="___laroux_8_Invrg v0 10.5yr 7.25% 5.25yr cash cut P50 OLD_BeechR Pivot Table 12.2.09 2" xfId="10255"/>
    <cellStyle name="___laroux_8_Invrg v0 10.5yr 7.25% 5.25yr cash cut P50 OLD_IWNA 3-Pack ECCA Sheldon Funding 01302009" xfId="10256"/>
    <cellStyle name="___laroux_8_Invrg v0 10.5yr 7.25% 5.25yr cash cut P50 OLD_IWNA 3-Pack ECCA Sheldon Funding 01302009 2" xfId="10257"/>
    <cellStyle name="___laroux_8_Invrg v0 10.5yr 7.25% 5.25yr cash cut P50_BeechR Pivot Table 12.2.09" xfId="10258"/>
    <cellStyle name="___laroux_8_Invrg v0 10.5yr 7.25% 5.25yr cash cut P50_BeechR Pivot Table 12.2.09 2" xfId="10259"/>
    <cellStyle name="___laroux_8_Invrg v0 10.5yr 7.25% 5.25yr cash cut P50_IWNA 3-Pack ECCA Sheldon Funding 01302009" xfId="10260"/>
    <cellStyle name="___laroux_8_Invrg v0 10.5yr 7.25% 5.25yr cash cut P50_IWNA 3-Pack ECCA Sheldon Funding 01302009 2" xfId="10261"/>
    <cellStyle name="___laroux_8_Invrg v2 10.5yr 7.25% 5.25yr cash cut P50 (Invenergy)_REVIEW" xfId="10262"/>
    <cellStyle name="___laroux_8_Invrg v2 10.5yr 7.25% 5.25yr cash cut P50 (Invenergy)_REVIEW 2" xfId="10263"/>
    <cellStyle name="___laroux_8_Invrg v2 10.5yr 7.25% 5.25yr cash cut P50 (Invenergy)_REVIEW_BeechR Pivot Table 12.2.09" xfId="10264"/>
    <cellStyle name="___laroux_8_Invrg v2 10.5yr 7.25% 5.25yr cash cut P50 (Invenergy)_REVIEW_BeechR Pivot Table 12.2.09 2" xfId="10265"/>
    <cellStyle name="___laroux_8_Invrg v2 10.5yr 7.25% 5.25yr cash cut P50 (Invenergy)_REVIEW_IWNA 3-Pack ECCA Sheldon Funding 01302009" xfId="10266"/>
    <cellStyle name="___laroux_8_Invrg v2 10.5yr 7.25% 5.25yr cash cut P50 (Invenergy)_REVIEW_IWNA 3-Pack ECCA Sheldon Funding 01302009 2" xfId="10267"/>
    <cellStyle name="___laroux_8_Invrg v3 10.5yr 7.25% 5.25yr cash cut P50" xfId="10268"/>
    <cellStyle name="___laroux_8_Invrg v3 10.5yr 7.25% 5.25yr cash cut P50 2" xfId="10269"/>
    <cellStyle name="___laroux_8_Invrg v3 10.5yr 7.25% 5.25yr cash cut P50_BeechR Pivot Table 12.2.09" xfId="10270"/>
    <cellStyle name="___laroux_8_Invrg v3 10.5yr 7.25% 5.25yr cash cut P50_BeechR Pivot Table 12.2.09 2" xfId="10271"/>
    <cellStyle name="___laroux_8_Invrg v3 10.5yr 7.25% 5.25yr cash cut P50_IWNA 3-Pack ECCA Sheldon Funding 01302009" xfId="10272"/>
    <cellStyle name="___laroux_8_Invrg v3 10.5yr 7.25% 5.25yr cash cut P50_IWNA 3-Pack ECCA Sheldon Funding 01302009 2" xfId="10273"/>
    <cellStyle name="___laroux_8_Invrg v3 pwr hedges no track accts 10.5yr 7.25% 4yr cash cut $51.73 P50" xfId="10274"/>
    <cellStyle name="___laroux_8_Invrg v3 pwr hedges no track accts 10.5yr 7.25% 4yr cash cut $51.73 P50 2" xfId="10275"/>
    <cellStyle name="___laroux_8_Invrg v3 pwr hedges no track accts 10.5yr 7.25% 4yr cash cut $51.73 P50_BeechR Pivot Table 12.2.09" xfId="10276"/>
    <cellStyle name="___laroux_8_Invrg v3 pwr hedges no track accts 10.5yr 7.25% 4yr cash cut $51.73 P50_BeechR Pivot Table 12.2.09 2" xfId="10277"/>
    <cellStyle name="___laroux_8_Invrg v3 pwr hedges no track accts 10.5yr 7.25% 4yr cash cut $51.73 P50_IWNA 3-Pack ECCA Sheldon Funding 01302009" xfId="10278"/>
    <cellStyle name="___laroux_8_Invrg v3 pwr hedges no track accts 10.5yr 7.25% 4yr cash cut $51.73 P50_IWNA 3-Pack ECCA Sheldon Funding 01302009 2" xfId="10279"/>
    <cellStyle name="___laroux_8_IWNA 3-Pack ECCA Sheldon Funding 01302009" xfId="10280"/>
    <cellStyle name="___laroux_8_IWNA 3-Pack ECCA Sheldon Funding 01302009 2" xfId="10281"/>
    <cellStyle name="___laroux_8_IWNA 3-Pack ECCA Sheldon Funding 03202009" xfId="10282"/>
    <cellStyle name="___laroux_8_IWNA 3-Pack ECCA Sheldon Funding 03202009 2" xfId="10283"/>
    <cellStyle name="___laroux_8_IWNA Ptfl v2 10yr 7.25% $320 upfront 99% hedge loss P50" xfId="10284"/>
    <cellStyle name="___laroux_8_IWNA Ptfl v2 10yr 7.25% $320 upfront 99% hedge loss P50 2" xfId="10285"/>
    <cellStyle name="___laroux_8_IWNA Ptfl v2 10yr 7.25% $320 upfront 99% hedge loss P50_IWNA 3-Pack ECCA Sheldon Funding 01302009" xfId="10286"/>
    <cellStyle name="___laroux_8_IWNA Ptfl v2 10yr 7.25% $320 upfront 99% hedge loss P50_IWNA 3-Pack ECCA Sheldon Funding 01302009 2" xfId="10287"/>
    <cellStyle name="___laroux_8_IWNA Ptfl v2 11yr 7.50% $320 upfront P50 with FVO" xfId="10288"/>
    <cellStyle name="___laroux_8_IWNA Ptfl v2 11yr 7.50% $320 upfront P50 with FVO 2" xfId="10289"/>
    <cellStyle name="___laroux_8_IWNA Ptfl v2 11yr 7.50% $320 upfront P50 with FVO_IWNA 3-Pack ECCA Sheldon Funding 01302009" xfId="10290"/>
    <cellStyle name="___laroux_8_IWNA Ptfl v2 11yr 7.50% $320 upfront P50 with FVO_IWNA 3-Pack ECCA Sheldon Funding 01302009 2" xfId="10291"/>
    <cellStyle name="___laroux_8_IWNA v1 10yr 7.25% $290 upfront no bonus 42% 2009 tax realloc P50" xfId="10292"/>
    <cellStyle name="___laroux_8_IWNA v1 10yr 7.25% $290 upfront no bonus 42% 2009 tax realloc P50 2" xfId="10293"/>
    <cellStyle name="___laroux_8_IWNA v1 10yr 7.25% $290 upfront no bonus 42% 2009 tax realloc P50_IWNA 3-Pack ECCA Sheldon Funding 01302009" xfId="10294"/>
    <cellStyle name="___laroux_8_IWNA v1 10yr 7.25% $290 upfront no bonus 42% 2009 tax realloc P50_IWNA 3-Pack ECCA Sheldon Funding 01302009 2" xfId="10295"/>
    <cellStyle name="___laroux_8_Key Results" xfId="10296"/>
    <cellStyle name="___laroux_8_Key Results 2" xfId="10297"/>
    <cellStyle name="___laroux_8_Key Results_BeechR Pivot Table 12.2.09" xfId="10298"/>
    <cellStyle name="___laroux_8_Key Results_BeechR Pivot Table 12.2.09 2" xfId="10299"/>
    <cellStyle name="___laroux_8_Key Results_IWNA 3-Pack ECCA Sheldon Funding 01302009" xfId="10300"/>
    <cellStyle name="___laroux_8_Key Results_IWNA 3-Pack ECCA Sheldon Funding 01302009 2" xfId="10301"/>
    <cellStyle name="___laroux_8_Ledge_0416_Grant and TE" xfId="10302"/>
    <cellStyle name="___laroux_8_Ledge_0416_Grant and TE 2" xfId="10303"/>
    <cellStyle name="___laroux_8_Levered Beech Ridge _100709" xfId="10304"/>
    <cellStyle name="___laroux_8_Levered Beech Ridge _100709 2" xfId="10305"/>
    <cellStyle name="___laroux_8_Levered Beech Ridge _100709_BeechR Pivot Table 12.2.09" xfId="10306"/>
    <cellStyle name="___laroux_8_Levered Beech Ridge _100709_BeechR Pivot Table 12.2.09 2" xfId="10307"/>
    <cellStyle name="___laroux_8_Levered Beech Ridge _102709" xfId="10308"/>
    <cellStyle name="___laroux_8_Levered Beech Ridge _102709 2" xfId="10309"/>
    <cellStyle name="___laroux_8_Levered Beech Ridge _102709_BeechR Pivot Table 12.2.09" xfId="10310"/>
    <cellStyle name="___laroux_8_Levered Beech Ridge _102709_BeechR Pivot Table 12.2.09 2" xfId="10311"/>
    <cellStyle name="___laroux_8_Levered Beech Ridge _110209" xfId="10312"/>
    <cellStyle name="___laroux_8_Levered Beech Ridge _110209 2" xfId="10313"/>
    <cellStyle name="___laroux_8_Levered Beech Ridge _110209_BeechR Pivot Table 12.2.09" xfId="10314"/>
    <cellStyle name="___laroux_8_Levered Beech Ridge _110209_BeechR Pivot Table 12.2.09 2" xfId="10315"/>
    <cellStyle name="___laroux_8_Levered Grand Ridge Exp 07082009_LIVE" xfId="10316"/>
    <cellStyle name="___laroux_8_Levered Grand Ridge Exp 07082009_LIVE 2" xfId="10317"/>
    <cellStyle name="___laroux_8_Levered Grand Ridge Exp 07082009_LIVE_BeechR Pivot Table 12.2.09" xfId="10318"/>
    <cellStyle name="___laroux_8_Levered Grand Ridge Exp 07082009_LIVE_BeechR Pivot Table 12.2.09 2" xfId="10319"/>
    <cellStyle name="___laroux_8_Levered Grand Ridge Exp_05042009" xfId="10320"/>
    <cellStyle name="___laroux_8_Levered Grand Ridge Exp_05042009 2" xfId="10321"/>
    <cellStyle name="___laroux_8_Levered Grand Ridge Exp_05042009_BeechR Pivot Table 12.2.09" xfId="10322"/>
    <cellStyle name="___laroux_8_Levered Grand Ridge Exp_05042009_BeechR Pivot Table 12.2.09 2" xfId="10323"/>
    <cellStyle name="___laroux_8_Levered Grand Ridge II-III_20yr 130 MW PPA_10032008" xfId="10324"/>
    <cellStyle name="___laroux_8_Levered Grand Ridge II-III_20yr 130 MW PPA_10032008 2" xfId="10325"/>
    <cellStyle name="___laroux_8_Levered Grand Ridge II-III_20yr 130 MW PPA_10032008_BeechR Pivot Table 12.2.09" xfId="10326"/>
    <cellStyle name="___laroux_8_Levered Grand Ridge II-III_20yr 130 MW PPA_10032008_BeechR Pivot Table 12.2.09 2" xfId="10327"/>
    <cellStyle name="___laroux_8_Levered White Oak 99 MW_shared reconductor with IP08_040308" xfId="10328"/>
    <cellStyle name="___laroux_8_Levered White Oak 99 MW_shared reconductor with IP08_040308 2" xfId="10329"/>
    <cellStyle name="___laroux_8_Levered White Oak 99 MW_shared reconductor with IP08_040308_BeechR Pivot Table 12.2.09" xfId="10330"/>
    <cellStyle name="___laroux_8_Levered White Oak 99 MW_shared reconductor with IP08_040308_BeechR Pivot Table 12.2.09 2" xfId="10331"/>
    <cellStyle name="___laroux_8_LeveredGrand_Ridge_II-III_020909_incl Grant NOL Bonus Dep" xfId="10332"/>
    <cellStyle name="___laroux_8_LeveredGrand_Ridge_II-III_020909_incl Grant NOL Bonus Dep 2" xfId="10333"/>
    <cellStyle name="___laroux_8_LeveredGrand_Ridge_II-III_020909_incl Grant NOL Bonus Dep_BeechR Pivot Table 12.2.09" xfId="10334"/>
    <cellStyle name="___laroux_8_LeveredGrand_Ridge_II-III_020909_incl Grant NOL Bonus Dep_BeechR Pivot Table 12.2.09 2" xfId="10335"/>
    <cellStyle name="___laroux_8_Naturener Montana Portfolio_temp_Part2" xfId="10336"/>
    <cellStyle name="___laroux_8_Naturener Montana Portfolio_temp_Part2 2" xfId="10337"/>
    <cellStyle name="___laroux_8_NEW GRII_III Debt_032509 v1 (2)" xfId="10338"/>
    <cellStyle name="___laroux_8_NEW GRII_III Debt_032509 v1 (2) 2" xfId="10339"/>
    <cellStyle name="___laroux_8_NEW GRII_III Debt_032509 v1 (2)_BeechR Pivot Table 12.2.09" xfId="10340"/>
    <cellStyle name="___laroux_8_NEW GRII_III Debt_032509 v1 (2)_BeechR Pivot Table 12.2.09 2" xfId="10341"/>
    <cellStyle name="___laroux_8_NEW Levered GRII&amp;III_04092009_MCF v1" xfId="10342"/>
    <cellStyle name="___laroux_8_NEW Levered GRII&amp;III_04092009_MCF v1 2" xfId="10343"/>
    <cellStyle name="___laroux_8_NEW Levered GRII&amp;III_04092009_MCF v1_BeechR Pivot Table 12.2.09" xfId="10344"/>
    <cellStyle name="___laroux_8_NEW Levered GRII&amp;III_04092009_MCF v1_BeechR Pivot Table 12.2.09 2" xfId="10345"/>
    <cellStyle name="___laroux_8_Oceana_142MW_Vesta1.8_101909" xfId="10346"/>
    <cellStyle name="___laroux_8_Oceana_142MW_Vesta1.8_101909 2" xfId="10347"/>
    <cellStyle name="___laroux_8_Ormat 6-7-2007  v19b accounting v4 12-19-07" xfId="10348"/>
    <cellStyle name="___laroux_8_Ormat 6-7-2007  v19b accounting v4 12-19-07 2" xfId="10349"/>
    <cellStyle name="___laroux_8_Prarie Breeze Developer Model_041409_v2" xfId="10350"/>
    <cellStyle name="___laroux_8_Prarie Breeze Developer Model_041409_v2 2" xfId="10351"/>
    <cellStyle name="___laroux_8_Pre-Tax GAAP" xfId="10352"/>
    <cellStyle name="___laroux_8_Pre-Tax GAAP 2" xfId="10353"/>
    <cellStyle name="___laroux_8_Raleigh Model (78MW) 09082009_V2" xfId="10354"/>
    <cellStyle name="___laroux_8_Raleigh Model (78MW) 09082009_V2 2" xfId="10355"/>
    <cellStyle name="___laroux_8_Raleigh Model (78MW) 09082009_V2_BeechR Pivot Table 12.2.09" xfId="10356"/>
    <cellStyle name="___laroux_8_Raleigh Model (78MW) 09082009_V2_BeechR Pivot Table 12.2.09 2" xfId="10357"/>
    <cellStyle name="___laroux_8_Sheet1" xfId="10358"/>
    <cellStyle name="___laroux_8_Sheet1 2" xfId="10359"/>
    <cellStyle name="___laroux_8_Sweden Hills 51MW_081809_AEP bid" xfId="10360"/>
    <cellStyle name="___laroux_8_Sweden Hills 51MW_081809_AEP bid 2" xfId="10361"/>
    <cellStyle name="___laroux_8_Tri-County Wind_042409_Grant and TE_as bid" xfId="10362"/>
    <cellStyle name="___laroux_8_Tri-County Wind_042409_Grant and TE_as bid 2" xfId="10363"/>
    <cellStyle name="___laroux_8_Tri-County Wind_101309_Grant and TE_200MW_1.6XLE" xfId="10364"/>
    <cellStyle name="___laroux_8_Tri-County Wind_101309_Grant and TE_200MW_1.6XLE 2" xfId="10365"/>
    <cellStyle name="___laroux_8_Tri-County Wind_101509_Grant and TE_200MW_1.6XLE" xfId="10366"/>
    <cellStyle name="___laroux_8_Tri-County Wind_101509_Grant and TE_200MW_1.6XLE 2" xfId="10367"/>
    <cellStyle name="___laroux_8_Turkey Track Completion Reserve Acct_11 10 08" xfId="10368"/>
    <cellStyle name="___laroux_8_Turkey Track Completion Reserve Acct_11 10 08 2" xfId="10369"/>
    <cellStyle name="___laroux_8_Turkey Track Completion Reserve Acct_11 10 08_IWNA 3-Pack ECCA Sheldon Funding 01302009" xfId="10370"/>
    <cellStyle name="___laroux_8_Turkey Track Completion Reserve Acct_11 10 08_IWNA 3-Pack ECCA Sheldon Funding 01302009 2" xfId="10371"/>
    <cellStyle name="___laroux_8_Unlev McAdoo &amp; GR Combined 022008- Final" xfId="10372"/>
    <cellStyle name="___laroux_8_Unlev McAdoo &amp; GR Combined 022008- Final 2" xfId="10373"/>
    <cellStyle name="___laroux_8_Unlev McAdoo &amp; GR Combined 022008- Final_BeechR Pivot Table 12.2.09" xfId="10374"/>
    <cellStyle name="___laroux_8_Unlev McAdoo &amp; GR Combined 022008- Final_BeechR Pivot Table 12.2.09 2" xfId="10375"/>
    <cellStyle name="___laroux_8_Unlev McAdoo &amp; GR Combined 022008- Final_IWNA 3-Pack ECCA Sheldon Funding 01302009" xfId="10376"/>
    <cellStyle name="___laroux_8_Unlev McAdoo &amp; GR Combined 022008- Final_IWNA 3-Pack ECCA Sheldon Funding 01302009 2" xfId="10377"/>
    <cellStyle name="___laroux_8_Unlev McAdoo &amp; GR Combined 10242008-funding v8" xfId="10378"/>
    <cellStyle name="___laroux_8_Unlev McAdoo &amp; GR Combined 10242008-funding v8 2" xfId="10379"/>
    <cellStyle name="___laroux_8_Unlev McAdoo &amp; GR Combined 10242008-funding v8_BeechR Pivot Table 12.2.09" xfId="10380"/>
    <cellStyle name="___laroux_8_Unlev McAdoo &amp; GR Combined 10242008-funding v8_BeechR Pivot Table 12.2.09 2" xfId="10381"/>
    <cellStyle name="___laroux_8_Unlev McAdoo &amp; GR Combined 10242008-funding v8_IWNA 3-Pack ECCA Sheldon Funding 01302009" xfId="10382"/>
    <cellStyle name="___laroux_8_Unlev McAdoo &amp; GR Combined 10242008-funding v8_IWNA 3-Pack ECCA Sheldon Funding 01302009 2" xfId="10383"/>
    <cellStyle name="___laroux_8_Unlev McAdoo &amp; GR Combined 10242008-funding v8_wake effect" xfId="10384"/>
    <cellStyle name="___laroux_8_Unlev McAdoo &amp; GR Combined 10242008-funding v8_wake effect 2" xfId="10385"/>
    <cellStyle name="___laroux_8_Unlev McAdoo &amp; GR Combined 10242008-funding v8_wake effect_BeechR Pivot Table 12.2.09" xfId="10386"/>
    <cellStyle name="___laroux_8_Unlev McAdoo &amp; GR Combined 10242008-funding v8_wake effect_BeechR Pivot Table 12.2.09 2" xfId="10387"/>
    <cellStyle name="___laroux_8_Unlevered Wildcat 04222008_Dep Update" xfId="10388"/>
    <cellStyle name="___laroux_8_Unlevered Wildcat 04222008_Dep Update 2" xfId="10389"/>
    <cellStyle name="___laroux_8_Unlevered Wildcat 04222008_Dep Update v2" xfId="10390"/>
    <cellStyle name="___laroux_8_Unlevered Wildcat 04222008_Dep Update v2 2" xfId="10391"/>
    <cellStyle name="___laroux_8_Unlevered Wildcat 04222008_Dep Update v2_BeechR Pivot Table 12.2.09" xfId="10392"/>
    <cellStyle name="___laroux_8_Unlevered Wildcat 04222008_Dep Update v2_BeechR Pivot Table 12.2.09 2" xfId="10393"/>
    <cellStyle name="___laroux_8_Unlevered Wildcat 04222008_Dep Update v2_IWNA 3-Pack ECCA Sheldon Funding 01302009" xfId="10394"/>
    <cellStyle name="___laroux_8_Unlevered Wildcat 04222008_Dep Update v2_IWNA 3-Pack ECCA Sheldon Funding 01302009 2" xfId="10395"/>
    <cellStyle name="___laroux_8_Unlevered Wildcat 04222008_Dep Update with 2008 stub year" xfId="10396"/>
    <cellStyle name="___laroux_8_Unlevered Wildcat 04222008_Dep Update with 2008 stub year 2" xfId="10397"/>
    <cellStyle name="___laroux_8_Unlevered Wildcat 04222008_Dep Update with 2008 stub year_BeechR Pivot Table 12.2.09" xfId="10398"/>
    <cellStyle name="___laroux_8_Unlevered Wildcat 04222008_Dep Update with 2008 stub year_BeechR Pivot Table 12.2.09 2" xfId="10399"/>
    <cellStyle name="___laroux_8_Unlevered Wildcat 04222008_Dep Update with 2008 stub year_IWNA 3-Pack ECCA Sheldon Funding 01302009" xfId="10400"/>
    <cellStyle name="___laroux_8_Unlevered Wildcat 04222008_Dep Update with 2008 stub year_IWNA 3-Pack ECCA Sheldon Funding 01302009 2" xfId="10401"/>
    <cellStyle name="___laroux_8_Unlevered Wildcat 04222008_Dep Update_BeechR Pivot Table 12.2.09" xfId="10402"/>
    <cellStyle name="___laroux_8_Unlevered Wildcat 04222008_Dep Update_BeechR Pivot Table 12.2.09 2" xfId="10403"/>
    <cellStyle name="___laroux_8_Unlevered Wildcat 04222008_Dep Update_IWNA 3-Pack ECCA Sheldon Funding 01302009" xfId="10404"/>
    <cellStyle name="___laroux_8_Unlevered Wildcat 04222008_Dep Update_IWNA 3-Pack ECCA Sheldon Funding 01302009 2" xfId="10405"/>
    <cellStyle name="___laroux_8_Unlevered Willow Creek 72MWs_111907" xfId="10406"/>
    <cellStyle name="___laroux_8_Unlevered Willow Creek 72MWs_111907 2" xfId="10407"/>
    <cellStyle name="___laroux_8_Unlevered Willow Creek 72MWs_111907_BeechR Pivot Table 12.2.09" xfId="10408"/>
    <cellStyle name="___laroux_8_Unlevered Willow Creek 72MWs_111907_BeechR Pivot Table 12.2.09 2" xfId="10409"/>
    <cellStyle name="___laroux_8_Unlevered Willow Creek 72MWs_111907_IWNA 3-Pack ECCA Sheldon Funding 01302009" xfId="10410"/>
    <cellStyle name="___laroux_8_Unlevered Willow Creek 72MWs_111907_IWNA 3-Pack ECCA Sheldon Funding 01302009 2" xfId="10411"/>
    <cellStyle name="___laroux_8_Unlevered_Beech_Ridge_100_5MW_021009_optimized NCF" xfId="10412"/>
    <cellStyle name="___laroux_8_Unlevered_Beech_Ridge_100_5MW_021009_optimized NCF 2" xfId="10413"/>
    <cellStyle name="___laroux_8_Unlevered_Grand Ridge_010809_v3" xfId="10414"/>
    <cellStyle name="___laroux_8_Unlevered_Grand Ridge_010809_v3 2" xfId="10415"/>
    <cellStyle name="___laroux_8_Unlevered_Grand Ridge_010809_v3_BeechR Pivot Table 12.2.09" xfId="10416"/>
    <cellStyle name="___laroux_8_Unlevered_Grand Ridge_010809_v3_BeechR Pivot Table 12.2.09 2" xfId="10417"/>
    <cellStyle name="___laroux_8_UPC New York Wind 1-8-08 v equity method FINAL" xfId="10418"/>
    <cellStyle name="___laroux_8_UPC New York Wind 1-8-08 v equity method FINAL 2" xfId="10419"/>
    <cellStyle name="___laroux_8_Vantage Cash FLow 100609" xfId="10420"/>
    <cellStyle name="___laroux_8_Vantage Cash FLow 100609 2" xfId="10421"/>
    <cellStyle name="___laroux_8_Vantage Model_PGE 15yr PPA_062409" xfId="10422"/>
    <cellStyle name="___laroux_8_Vantage Model_PGE 15yr PPA_062409 2" xfId="10423"/>
    <cellStyle name="___laroux_8_Vantage Model_PGE 15yr PPA_073009_JAR" xfId="10424"/>
    <cellStyle name="___laroux_8_Vantage Model_PGE 15yr PPA_073009_JAR 2" xfId="10425"/>
    <cellStyle name="___laroux_8_Vantage Model_PGE 15yr PPA_100909" xfId="10426"/>
    <cellStyle name="___laroux_8_Vantage Model_PGE 15yr PPA_100909 2" xfId="10427"/>
    <cellStyle name="___laroux_8_Vento III v17i (8.9% Haircut, 60% Tax)" xfId="10428"/>
    <cellStyle name="___laroux_8_Vento III v22i (Haircut, 6Y CF, 76% tax)" xfId="10429"/>
    <cellStyle name="___laroux_8_Vento III v28g Base" xfId="10430"/>
    <cellStyle name="___laroux_8_Vento III v28k JPMyyy" xfId="10431"/>
    <cellStyle name="___laroux_8_White Oak_67.5_150MW_110409_OUR CASE" xfId="10432"/>
    <cellStyle name="___laroux_8_White Oak_67.5_150MW_110409_OUR CASE 2" xfId="10433"/>
    <cellStyle name="___laroux_8_WPP - Ormat 6-5-2007  v19i with internal accounting v3 eq method FINAL" xfId="10434"/>
    <cellStyle name="___laroux_8_WPP - Ormat 6-5-2007  v19i with internal accounting v3 eq method FINAL 2" xfId="10435"/>
    <cellStyle name="___laroux_CHECK - White Creek Final Closing Model_2007 11 16 vequity method FINAL" xfId="10436"/>
    <cellStyle name="___laroux_CHECK - White Creek Final Closing Model_2007 11 16 vequity method FINAL 2" xfId="10437"/>
    <cellStyle name="___laroux_CHECK - White Creek Final Closing Model_2007 11 16 vequity method FINAL 2 2" xfId="10438"/>
    <cellStyle name="___laroux_CHECK - White Creek Final Closing Model_2007 11 16 vequity method FINAL 3" xfId="10439"/>
    <cellStyle name="___laroux_ClearSky_AEP_Min_04.04.02_Bank" xfId="10440"/>
    <cellStyle name="___laroux_ClearSky_AEP_Min_04.04.02_Bank_1" xfId="10441"/>
    <cellStyle name="___laroux_ClearSky_AEP_Min_04.04.02_Bank_1 2" xfId="10442"/>
    <cellStyle name="___laroux_ClearSky_AEP_Min_04.04.02_Bank_1 2 2" xfId="10443"/>
    <cellStyle name="___laroux_ClearSky_AEP_Min_04.04.02_Bank_1 3" xfId="10444"/>
    <cellStyle name="___laroux_ClearSky_AEP_Min_04.04.02_Bank_1 3 2" xfId="10445"/>
    <cellStyle name="___laroux_ClearSky_AEP_Min_04.04.02_Bank_1 4" xfId="10446"/>
    <cellStyle name="___laroux_ClearSky_AEP_Min_04.04.02_Bank_1 4 2" xfId="10447"/>
    <cellStyle name="___laroux_ClearSky_AEP_Min_04.04.02_Bank_1 5" xfId="10448"/>
    <cellStyle name="___laroux_ClearSky_AEP_Min_04.04.02_Bank_1 5 2" xfId="10449"/>
    <cellStyle name="___laroux_ClearSky_AEP_Min_04.04.02_Bank_1 6" xfId="10450"/>
    <cellStyle name="___laroux_Clearsky_internal_050301" xfId="10451"/>
    <cellStyle name="___laroux_Clearsky_internal_050301 2" xfId="10452"/>
    <cellStyle name="___laroux_Clearsky_internal_050301 2 2" xfId="10453"/>
    <cellStyle name="___laroux_Clearsky_internal_050301 3" xfId="10454"/>
    <cellStyle name="___laroux_Clearsky_internal_050301 3 2" xfId="10455"/>
    <cellStyle name="___laroux_Clearsky_internal_050301 4" xfId="10456"/>
    <cellStyle name="___laroux_Clearsky_internal_050301 4 2" xfId="10457"/>
    <cellStyle name="___laroux_Clearsky_internal_050301 5" xfId="10458"/>
    <cellStyle name="___laroux_Clearsky_internal_050301 5 2" xfId="10459"/>
    <cellStyle name="___laroux_Clearsky_internal_050301 6" xfId="10460"/>
    <cellStyle name="___laroux_Clearsky_internal_050301_1" xfId="10461"/>
    <cellStyle name="___laroux_Clearsky_internal_050301_1 2" xfId="10462"/>
    <cellStyle name="___laroux_Clearsky_internal_050301_1 2 2" xfId="10463"/>
    <cellStyle name="___laroux_Clearsky_internal_050301_1 3" xfId="10464"/>
    <cellStyle name="___laroux_Clearsky_internal_050301_1 3 2" xfId="10465"/>
    <cellStyle name="___laroux_Clearsky_internal_050301_1 4" xfId="10466"/>
    <cellStyle name="___laroux_Clearsky_internal_050301_1 4 2" xfId="10467"/>
    <cellStyle name="___laroux_Clearsky_internal_050301_1 5" xfId="10468"/>
    <cellStyle name="___laroux_Clearsky_internal_050301_1 5 2" xfId="10469"/>
    <cellStyle name="___laroux_Clearsky_internal_050301_1 6" xfId="10470"/>
    <cellStyle name="___laroux_Clearsky_internal_070201" xfId="10471"/>
    <cellStyle name="___laroux_Clearsky_internal_070201 2" xfId="10472"/>
    <cellStyle name="___laroux_Clearsky_internal_070201 2 2" xfId="10473"/>
    <cellStyle name="___laroux_Clearsky_internal_070201 3" xfId="10474"/>
    <cellStyle name="___laroux_Clearsky_internal_070201 3 2" xfId="10475"/>
    <cellStyle name="___laroux_Clearsky_internal_070201 4" xfId="10476"/>
    <cellStyle name="___laroux_Clearsky_internal_070201 4 2" xfId="10477"/>
    <cellStyle name="___laroux_Clearsky_internal_070201 5" xfId="10478"/>
    <cellStyle name="___laroux_Clearsky_internal_070201 5 2" xfId="10479"/>
    <cellStyle name="___laroux_Clearsky_internal_070201 6" xfId="10480"/>
    <cellStyle name="___laroux_Clearsky_internal_070201.xls Chart 2" xfId="10481"/>
    <cellStyle name="___laroux_Clearsky_internal_070201.xls Chart 2 2" xfId="10482"/>
    <cellStyle name="___laroux_Clearsky_internal_070201.xls Chart 2 2 2" xfId="10483"/>
    <cellStyle name="___laroux_Clearsky_internal_070201.xls Chart 2 3" xfId="10484"/>
    <cellStyle name="___laroux_Clearsky_internal_070201.xls Chart 2 3 2" xfId="10485"/>
    <cellStyle name="___laroux_Clearsky_internal_070201.xls Chart 2 4" xfId="10486"/>
    <cellStyle name="___laroux_Clearsky_internal_070201.xls Chart 2 4 2" xfId="10487"/>
    <cellStyle name="___laroux_Clearsky_internal_070201.xls Chart 2 5" xfId="10488"/>
    <cellStyle name="___laroux_Clearsky_internal_070201.xls Chart 2 5 2" xfId="10489"/>
    <cellStyle name="___laroux_Clearsky_internal_070201.xls Chart 2 6" xfId="10490"/>
    <cellStyle name="___laroux_Clearsky_internal_070201.xls Chart 2_1" xfId="10491"/>
    <cellStyle name="___laroux_Clearsky_internal_070201.xls Chart 2_1 2" xfId="10492"/>
    <cellStyle name="___laroux_Clearsky_internal_070201.xls Chart 2_1 2 2" xfId="10493"/>
    <cellStyle name="___laroux_Clearsky_internal_070201.xls Chart 2_1 3" xfId="10494"/>
    <cellStyle name="___laroux_Clearsky_internal_070201.xls Chart 2_1 3 2" xfId="10495"/>
    <cellStyle name="___laroux_Clearsky_internal_070201.xls Chart 2_1 4" xfId="10496"/>
    <cellStyle name="___laroux_Clearsky_internal_070201.xls Chart 2_1 4 2" xfId="10497"/>
    <cellStyle name="___laroux_Clearsky_internal_070201.xls Chart 2_1 5" xfId="10498"/>
    <cellStyle name="___laroux_Clearsky_internal_070201.xls Chart 2_1 5 2" xfId="10499"/>
    <cellStyle name="___laroux_Clearsky_internal_070201.xls Chart 2_1 6" xfId="10500"/>
    <cellStyle name="___laroux_Clearsky_internal_070201.xls Chart 2_2" xfId="10501"/>
    <cellStyle name="___laroux_Clearsky_internal_070201_1" xfId="10502"/>
    <cellStyle name="___laroux_Clearsky_internal_070201_2" xfId="10503"/>
    <cellStyle name="___laroux_Clearsky_internal_070201_2 2" xfId="10504"/>
    <cellStyle name="___laroux_Clearsky_internal_070201_2 2 2" xfId="10505"/>
    <cellStyle name="___laroux_Clearsky_internal_070201_2 3" xfId="10506"/>
    <cellStyle name="___laroux_Clearsky_internal_070201_2 3 2" xfId="10507"/>
    <cellStyle name="___laroux_Clearsky_internal_070201_2 4" xfId="10508"/>
    <cellStyle name="___laroux_Clearsky_internal_070201_2 4 2" xfId="10509"/>
    <cellStyle name="___laroux_Clearsky_internal_070201_2 5" xfId="10510"/>
    <cellStyle name="___laroux_Clearsky_internal_070201_2 5 2" xfId="10511"/>
    <cellStyle name="___laroux_Clearsky_internal_070201_2 6" xfId="10512"/>
    <cellStyle name="___laroux_Clearsky_Outside_070201.xls Chart 2" xfId="10513"/>
    <cellStyle name="___laroux_Clearsky_Outside_070201.xls Chart 2 2" xfId="10514"/>
    <cellStyle name="___laroux_Clearsky_Outside_070201.xls Chart 2 2 2" xfId="10515"/>
    <cellStyle name="___laroux_Clearsky_Outside_070201.xls Chart 2 3" xfId="10516"/>
    <cellStyle name="___laroux_Clearsky_Outside_070201.xls Chart 2 3 2" xfId="10517"/>
    <cellStyle name="___laroux_Clearsky_Outside_070201.xls Chart 2 4" xfId="10518"/>
    <cellStyle name="___laroux_Clearsky_Outside_070201.xls Chart 2 4 2" xfId="10519"/>
    <cellStyle name="___laroux_Clearsky_Outside_070201.xls Chart 2 5" xfId="10520"/>
    <cellStyle name="___laroux_Clearsky_Outside_070201.xls Chart 2 5 2" xfId="10521"/>
    <cellStyle name="___laroux_Clearsky_Outside_070201.xls Chart 2 6" xfId="10522"/>
    <cellStyle name="___laroux_Clearsky_Outside_070201.xls Chart 2_1" xfId="10523"/>
    <cellStyle name="___laroux_EWC 43.5MW8oMtresc 3_25_021" xfId="10524"/>
    <cellStyle name="___laroux_EWC 43.5MW8oMtresc 3_25_021_071212 Unlevered McCormick Model - 2003 version" xfId="10525"/>
    <cellStyle name="___laroux_EWC 43.5MW8oMtresc 3_25_021_1" xfId="10526"/>
    <cellStyle name="___laroux_EWC 43.5MW8oMtresc 3_25_021_1 2" xfId="10527"/>
    <cellStyle name="___laroux_EWC 43.5MW8oMtresc 3_25_021_1 2 2" xfId="10528"/>
    <cellStyle name="___laroux_EWC 43.5MW8oMtresc 3_25_021_1 2 2 2" xfId="10529"/>
    <cellStyle name="___laroux_EWC 43.5MW8oMtresc 3_25_021_1 2 3" xfId="10530"/>
    <cellStyle name="___laroux_EWC 43.5MW8oMtresc 3_25_021_1 2 3 2" xfId="10531"/>
    <cellStyle name="___laroux_EWC 43.5MW8oMtresc 3_25_021_1 2 4" xfId="10532"/>
    <cellStyle name="___laroux_EWC 43.5MW8oMtresc 3_25_021_1 2 4 2" xfId="10533"/>
    <cellStyle name="___laroux_EWC 43.5MW8oMtresc 3_25_021_1 2 5" xfId="10534"/>
    <cellStyle name="___laroux_EWC 43.5MW8oMtresc 3_25_021_1 2 5 2" xfId="10535"/>
    <cellStyle name="___laroux_EWC 43.5MW8oMtresc 3_25_021_1 2 6" xfId="10536"/>
    <cellStyle name="___laroux_EWC 43.5MW8oMtresc 3_25_021_1 3" xfId="10537"/>
    <cellStyle name="___laroux_EWC 43.5MW8oMtresc 3_25_021_1 3 2" xfId="10538"/>
    <cellStyle name="___laroux_EWC 43.5MW8oMtresc 3_25_021_1 3 2 2" xfId="10539"/>
    <cellStyle name="___laroux_EWC 43.5MW8oMtresc 3_25_021_1 3 3" xfId="10540"/>
    <cellStyle name="___laroux_EWC 43.5MW8oMtresc 3_25_021_1 3 3 2" xfId="10541"/>
    <cellStyle name="___laroux_EWC 43.5MW8oMtresc 3_25_021_1 3 4" xfId="10542"/>
    <cellStyle name="___laroux_EWC 43.5MW8oMtresc 3_25_021_1 3 4 2" xfId="10543"/>
    <cellStyle name="___laroux_EWC 43.5MW8oMtresc 3_25_021_1 3 5" xfId="10544"/>
    <cellStyle name="___laroux_EWC 43.5MW8oMtresc 3_25_021_1 3 5 2" xfId="10545"/>
    <cellStyle name="___laroux_EWC 43.5MW8oMtresc 3_25_021_1 3 6" xfId="10546"/>
    <cellStyle name="___laroux_EWC 43.5MW8oMtresc 3_25_021_1 4" xfId="10547"/>
    <cellStyle name="___laroux_EWC 43.5MW8oMtresc 3_25_021_1_CHECK - White Creek Final Closing Model_2007 11 16 vequity method FINAL" xfId="10548"/>
    <cellStyle name="___laroux_EWC 43.5MW8oMtresc 3_25_021_1_CHECK - White Creek Final Closing Model_2007 11 16 vequity method FINAL 2" xfId="10549"/>
    <cellStyle name="___laroux_EWC 43.5MW8oMtresc 3_25_021_1_CHECK - White Creek Final Closing Model_2007 11 16 vequity method FINAL 2 2" xfId="10550"/>
    <cellStyle name="___laroux_EWC 43.5MW8oMtresc 3_25_021_1_CHECK - White Creek Final Closing Model_2007 11 16 vequity method FINAL 3" xfId="10551"/>
    <cellStyle name="___laroux_EWC 43.5MW8oMtresc 3_25_021_1_Horizon round 1 model vFINAL" xfId="10552"/>
    <cellStyle name="___laroux_EWC 43.5MW8oMtresc 3_25_021_1_Horizon round 1 model vFINAL 2" xfId="10553"/>
    <cellStyle name="___laroux_EWC 43.5MW8oMtresc 3_25_021_1_Horizon round 1 model vFINAL 2 2" xfId="10554"/>
    <cellStyle name="___laroux_EWC 43.5MW8oMtresc 3_25_021_1_Horizon round 1 model vFINAL 3" xfId="10555"/>
    <cellStyle name="___laroux_EWC 43.5MW8oMtresc 3_25_021_1_Horizon round 1 model vFINAL 3 2" xfId="10556"/>
    <cellStyle name="___laroux_EWC 43.5MW8oMtresc 3_25_021_1_Horizon round 1 model vFINAL 4" xfId="10557"/>
    <cellStyle name="___laroux_EWC 43.5MW8oMtresc 3_25_021_1_Horizon round 1 model vFINAL_1" xfId="10558"/>
    <cellStyle name="___laroux_EWC 43.5MW8oMtresc 3_25_021_1_Horizon round 1 model vFINAL_1 2" xfId="10559"/>
    <cellStyle name="___laroux_EWC 43.5MW8oMtresc 3_25_021_1_Horizon round 1 model vFINAL_1 2 2" xfId="10560"/>
    <cellStyle name="___laroux_EWC 43.5MW8oMtresc 3_25_021_1_Horizon round 1 model vFINAL_1 3" xfId="10561"/>
    <cellStyle name="___laroux_EWC 43.5MW8oMtresc 3_25_021_1_Horizon round 1 model vFINAL_1 3 2" xfId="10562"/>
    <cellStyle name="___laroux_EWC 43.5MW8oMtresc 3_25_021_1_Horizon round 1 model vFINAL_1 4" xfId="10563"/>
    <cellStyle name="___laroux_EWC 43.5MW8oMtresc 3_25_021_1_Horizon round 1 model vFINAL_1_Project Farwest III Model 03-20-07 v135" xfId="10564"/>
    <cellStyle name="___laroux_EWC 43.5MW8oMtresc 3_25_021_1_Horizon round 1 model vFINAL_1_Project Farwest III Model 03-20-07 v135 2" xfId="10565"/>
    <cellStyle name="___laroux_EWC 43.5MW8oMtresc 3_25_021_1_Horizon round 1 model vFINAL_1_Project Farwest III Model 03-20-07 v135 2 2" xfId="10566"/>
    <cellStyle name="___laroux_EWC 43.5MW8oMtresc 3_25_021_1_Horizon round 1 model vFINAL_1_Project Farwest III Model 03-20-07 v135 3" xfId="10567"/>
    <cellStyle name="___laroux_EWC 43.5MW8oMtresc 3_25_021_1_Horizon round 1 model vFINAL_1_Project Farwest III Model 03-20-07 v135 3 2" xfId="10568"/>
    <cellStyle name="___laroux_EWC 43.5MW8oMtresc 3_25_021_1_Horizon round 1 model vFINAL_1_Project Farwest III Model 03-20-07 v135 4" xfId="10569"/>
    <cellStyle name="___laroux_EWC 43.5MW8oMtresc 3_25_021_1_Horizon round 1 model vFINAL_1_Project Farwest III Model 03-20-07 v135_UPC G&amp;A (5-3-07)" xfId="10570"/>
    <cellStyle name="___laroux_EWC 43.5MW8oMtresc 3_25_021_1_Horizon round 1 model vFINAL_1_Project Farwest III Model 03-20-07 v135_UPC G&amp;A (5-3-07) 2" xfId="10571"/>
    <cellStyle name="___laroux_EWC 43.5MW8oMtresc 3_25_021_1_Horizon round 1 model vFINAL_1_Project Farwest III Model 03-20-07 v135_UPC G&amp;A (5-3-07) 2 2" xfId="10572"/>
    <cellStyle name="___laroux_EWC 43.5MW8oMtresc 3_25_021_1_Horizon round 1 model vFINAL_1_Project Farwest III Model 03-20-07 v135_UPC G&amp;A (5-3-07) 3" xfId="10573"/>
    <cellStyle name="___laroux_EWC 43.5MW8oMtresc 3_25_021_1_Horizon round 1 model vFINAL_1_Project Farwest III Model 03-20-07 v135_UPC G&amp;A (5-3-07) 3 2" xfId="10574"/>
    <cellStyle name="___laroux_EWC 43.5MW8oMtresc 3_25_021_1_Horizon round 1 model vFINAL_1_Project Farwest III Model 03-20-07 v135_UPC G&amp;A (5-3-07) 4" xfId="10575"/>
    <cellStyle name="___laroux_EWC 43.5MW8oMtresc 3_25_021_1_Horizon round 1 model vFINAL_1_Project Makani Model 04-11-07 v6" xfId="10576"/>
    <cellStyle name="___laroux_EWC 43.5MW8oMtresc 3_25_021_1_Horizon round 1 model vFINAL_1_Project Makani Model 04-11-07 v6 2" xfId="10577"/>
    <cellStyle name="___laroux_EWC 43.5MW8oMtresc 3_25_021_1_Horizon round 1 model vFINAL_1_Project Makani Model 04-11-07 v6 2 2" xfId="10578"/>
    <cellStyle name="___laroux_EWC 43.5MW8oMtresc 3_25_021_1_Horizon round 1 model vFINAL_1_Project Makani Model 04-11-07 v6 3" xfId="10579"/>
    <cellStyle name="___laroux_EWC 43.5MW8oMtresc 3_25_021_1_Horizon round 1 model vFINAL_1_Project Makani Model 04-11-07 v6 3 2" xfId="10580"/>
    <cellStyle name="___laroux_EWC 43.5MW8oMtresc 3_25_021_1_Horizon round 1 model vFINAL_1_Project Makani Model 04-11-07 v6 4" xfId="10581"/>
    <cellStyle name="___laroux_EWC 43.5MW8oMtresc 3_25_021_1_Horizon round 1 model vFINAL_1_Project Makani Model 04-11-07 v6_UPC G&amp;A (5-3-07)" xfId="10582"/>
    <cellStyle name="___laroux_EWC 43.5MW8oMtresc 3_25_021_1_Horizon round 1 model vFINAL_1_Project Makani Model 04-11-07 v6_UPC G&amp;A (5-3-07) 2" xfId="10583"/>
    <cellStyle name="___laroux_EWC 43.5MW8oMtresc 3_25_021_1_Horizon round 1 model vFINAL_1_Project Makani Model 04-11-07 v6_UPC G&amp;A (5-3-07) 2 2" xfId="10584"/>
    <cellStyle name="___laroux_EWC 43.5MW8oMtresc 3_25_021_1_Horizon round 1 model vFINAL_1_Project Makani Model 04-11-07 v6_UPC G&amp;A (5-3-07) 3" xfId="10585"/>
    <cellStyle name="___laroux_EWC 43.5MW8oMtresc 3_25_021_1_Horizon round 1 model vFINAL_1_Project Makani Model 04-11-07 v6_UPC G&amp;A (5-3-07) 3 2" xfId="10586"/>
    <cellStyle name="___laroux_EWC 43.5MW8oMtresc 3_25_021_1_Horizon round 1 model vFINAL_1_Project Makani Model 04-11-07 v6_UPC G&amp;A (5-3-07) 4" xfId="10587"/>
    <cellStyle name="___laroux_EWC 43.5MW8oMtresc 3_25_021_1_Pre-Tax GAAP" xfId="10588"/>
    <cellStyle name="___laroux_EWC 43.5MW8oMtresc 3_25_021_1_Pre-Tax GAAP 2" xfId="10589"/>
    <cellStyle name="___laroux_EWC 43.5MW8oMtresc 3_25_021_1_Pre-Tax GAAP 2 2" xfId="10590"/>
    <cellStyle name="___laroux_EWC 43.5MW8oMtresc 3_25_021_1_Pre-Tax GAAP 3" xfId="10591"/>
    <cellStyle name="___laroux_EWC 43.5MW8oMtresc 3_25_021_1_WPP - Ormat 6-5-2007  v19i with internal accounting v3 eq method FINAL" xfId="10592"/>
    <cellStyle name="___laroux_EWC 43.5MW8oMtresc 3_25_021_1_WPP - Ormat 6-5-2007  v19i with internal accounting v3 eq method FINAL 2" xfId="10593"/>
    <cellStyle name="___laroux_EWC 43.5MW8oMtresc 3_25_021_1_WPP - Ormat 6-5-2007  v19i with internal accounting v3 eq method FINAL 2 2" xfId="10594"/>
    <cellStyle name="___laroux_EWC 43.5MW8oMtresc 3_25_021_1_WPP - Ormat 6-5-2007  v19i with internal accounting v3 eq method FINAL 3" xfId="10595"/>
    <cellStyle name="___laroux_EWC 43.5MW8oMtresc 3_25_02v2" xfId="10596"/>
    <cellStyle name="___laroux_EWC 43.5MW8oMtresc 3_25_02v2 2" xfId="10597"/>
    <cellStyle name="___laroux_EWC 43.5MW8oMtresc 3_25_02v2 2 2" xfId="10598"/>
    <cellStyle name="___laroux_EWC 43.5MW8oMtresc 3_25_02v2 2 2 2" xfId="10599"/>
    <cellStyle name="___laroux_EWC 43.5MW8oMtresc 3_25_02v2 2 3" xfId="10600"/>
    <cellStyle name="___laroux_EWC 43.5MW8oMtresc 3_25_02v2 2 3 2" xfId="10601"/>
    <cellStyle name="___laroux_EWC 43.5MW8oMtresc 3_25_02v2 2 4" xfId="10602"/>
    <cellStyle name="___laroux_EWC 43.5MW8oMtresc 3_25_02v2 2 4 2" xfId="10603"/>
    <cellStyle name="___laroux_EWC 43.5MW8oMtresc 3_25_02v2 2 5" xfId="10604"/>
    <cellStyle name="___laroux_EWC 43.5MW8oMtresc 3_25_02v2 2 5 2" xfId="10605"/>
    <cellStyle name="___laroux_EWC 43.5MW8oMtresc 3_25_02v2 2 6" xfId="10606"/>
    <cellStyle name="___laroux_EWC 43.5MW8oMtresc 3_25_02v2 3" xfId="10607"/>
    <cellStyle name="___laroux_EWC 43.5MW8oMtresc 3_25_02v2 3 2" xfId="10608"/>
    <cellStyle name="___laroux_EWC 43.5MW8oMtresc 3_25_02v2 3 2 2" xfId="10609"/>
    <cellStyle name="___laroux_EWC 43.5MW8oMtresc 3_25_02v2 3 3" xfId="10610"/>
    <cellStyle name="___laroux_EWC 43.5MW8oMtresc 3_25_02v2 3 3 2" xfId="10611"/>
    <cellStyle name="___laroux_EWC 43.5MW8oMtresc 3_25_02v2 3 4" xfId="10612"/>
    <cellStyle name="___laroux_EWC 43.5MW8oMtresc 3_25_02v2 3 4 2" xfId="10613"/>
    <cellStyle name="___laroux_EWC 43.5MW8oMtresc 3_25_02v2 3 5" xfId="10614"/>
    <cellStyle name="___laroux_EWC 43.5MW8oMtresc 3_25_02v2 3 5 2" xfId="10615"/>
    <cellStyle name="___laroux_EWC 43.5MW8oMtresc 3_25_02v2 3 6" xfId="10616"/>
    <cellStyle name="___laroux_EWC 43.5MW8oMtresc 3_25_02v2 4" xfId="10617"/>
    <cellStyle name="___laroux_EWC 43.5MW8oMtresc 3_25_02v2_1" xfId="10618"/>
    <cellStyle name="___laroux_EWC 43.5MW8oMtresc 3_25_02v2_1_071212 Unlevered McCormick Model - 2003 version" xfId="10619"/>
    <cellStyle name="___laroux_EWC 43.5MW8oMtresc 3_25_02v2_2" xfId="10620"/>
    <cellStyle name="___laroux_EWC 43.5MW8oMtresc 3_25_02v2_2 2" xfId="10621"/>
    <cellStyle name="___laroux_EWC 43.5MW8oMtresc 3_25_02v2_2 2 2" xfId="10622"/>
    <cellStyle name="___laroux_EWC 43.5MW8oMtresc 3_25_02v2_2 2 2 2" xfId="10623"/>
    <cellStyle name="___laroux_EWC 43.5MW8oMtresc 3_25_02v2_2 2 3" xfId="10624"/>
    <cellStyle name="___laroux_EWC 43.5MW8oMtresc 3_25_02v2_2 2 3 2" xfId="10625"/>
    <cellStyle name="___laroux_EWC 43.5MW8oMtresc 3_25_02v2_2 2 4" xfId="10626"/>
    <cellStyle name="___laroux_EWC 43.5MW8oMtresc 3_25_02v2_2 2 4 2" xfId="10627"/>
    <cellStyle name="___laroux_EWC 43.5MW8oMtresc 3_25_02v2_2 2 5" xfId="10628"/>
    <cellStyle name="___laroux_EWC 43.5MW8oMtresc 3_25_02v2_2 2 5 2" xfId="10629"/>
    <cellStyle name="___laroux_EWC 43.5MW8oMtresc 3_25_02v2_2 2 6" xfId="10630"/>
    <cellStyle name="___laroux_EWC 43.5MW8oMtresc 3_25_02v2_2 3" xfId="10631"/>
    <cellStyle name="___laroux_EWC 43.5MW8oMtresc 3_25_02v2_2 3 2" xfId="10632"/>
    <cellStyle name="___laroux_EWC 43.5MW8oMtresc 3_25_02v2_2 3 2 2" xfId="10633"/>
    <cellStyle name="___laroux_EWC 43.5MW8oMtresc 3_25_02v2_2 3 3" xfId="10634"/>
    <cellStyle name="___laroux_EWC 43.5MW8oMtresc 3_25_02v2_2 3 3 2" xfId="10635"/>
    <cellStyle name="___laroux_EWC 43.5MW8oMtresc 3_25_02v2_2 3 4" xfId="10636"/>
    <cellStyle name="___laroux_EWC 43.5MW8oMtresc 3_25_02v2_2 3 4 2" xfId="10637"/>
    <cellStyle name="___laroux_EWC 43.5MW8oMtresc 3_25_02v2_2 3 5" xfId="10638"/>
    <cellStyle name="___laroux_EWC 43.5MW8oMtresc 3_25_02v2_2 3 5 2" xfId="10639"/>
    <cellStyle name="___laroux_EWC 43.5MW8oMtresc 3_25_02v2_2 3 6" xfId="10640"/>
    <cellStyle name="___laroux_EWC 43.5MW8oMtresc 3_25_02v2_2 4" xfId="10641"/>
    <cellStyle name="___laroux_EWC 43.5MW8oMtresc 3_25_02v2_2_CHECK - White Creek Final Closing Model_2007 11 16 vequity method FINAL" xfId="10642"/>
    <cellStyle name="___laroux_EWC 43.5MW8oMtresc 3_25_02v2_2_CHECK - White Creek Final Closing Model_2007 11 16 vequity method FINAL 2" xfId="10643"/>
    <cellStyle name="___laroux_EWC 43.5MW8oMtresc 3_25_02v2_2_CHECK - White Creek Final Closing Model_2007 11 16 vequity method FINAL 2 2" xfId="10644"/>
    <cellStyle name="___laroux_EWC 43.5MW8oMtresc 3_25_02v2_2_CHECK - White Creek Final Closing Model_2007 11 16 vequity method FINAL 3" xfId="10645"/>
    <cellStyle name="___laroux_EWC 43.5MW8oMtresc 3_25_02v2_2_Horizon round 1 model vFINAL" xfId="10646"/>
    <cellStyle name="___laroux_EWC 43.5MW8oMtresc 3_25_02v2_2_Horizon round 1 model vFINAL 2" xfId="10647"/>
    <cellStyle name="___laroux_EWC 43.5MW8oMtresc 3_25_02v2_2_Horizon round 1 model vFINAL 2 2" xfId="10648"/>
    <cellStyle name="___laroux_EWC 43.5MW8oMtresc 3_25_02v2_2_Horizon round 1 model vFINAL 3" xfId="10649"/>
    <cellStyle name="___laroux_EWC 43.5MW8oMtresc 3_25_02v2_2_Horizon round 1 model vFINAL 3 2" xfId="10650"/>
    <cellStyle name="___laroux_EWC 43.5MW8oMtresc 3_25_02v2_2_Horizon round 1 model vFINAL 4" xfId="10651"/>
    <cellStyle name="___laroux_EWC 43.5MW8oMtresc 3_25_02v2_2_Horizon round 1 model vFINAL_1" xfId="10652"/>
    <cellStyle name="___laroux_EWC 43.5MW8oMtresc 3_25_02v2_2_Horizon round 1 model vFINAL_1 2" xfId="10653"/>
    <cellStyle name="___laroux_EWC 43.5MW8oMtresc 3_25_02v2_2_Horizon round 1 model vFINAL_1 2 2" xfId="10654"/>
    <cellStyle name="___laroux_EWC 43.5MW8oMtresc 3_25_02v2_2_Horizon round 1 model vFINAL_1 3" xfId="10655"/>
    <cellStyle name="___laroux_EWC 43.5MW8oMtresc 3_25_02v2_2_Horizon round 1 model vFINAL_1 3 2" xfId="10656"/>
    <cellStyle name="___laroux_EWC 43.5MW8oMtresc 3_25_02v2_2_Horizon round 1 model vFINAL_1 4" xfId="10657"/>
    <cellStyle name="___laroux_EWC 43.5MW8oMtresc 3_25_02v2_2_Horizon round 1 model vFINAL_1_Project Farwest III Model 03-20-07 v135" xfId="10658"/>
    <cellStyle name="___laroux_EWC 43.5MW8oMtresc 3_25_02v2_2_Horizon round 1 model vFINAL_1_Project Farwest III Model 03-20-07 v135 2" xfId="10659"/>
    <cellStyle name="___laroux_EWC 43.5MW8oMtresc 3_25_02v2_2_Horizon round 1 model vFINAL_1_Project Farwest III Model 03-20-07 v135 2 2" xfId="10660"/>
    <cellStyle name="___laroux_EWC 43.5MW8oMtresc 3_25_02v2_2_Horizon round 1 model vFINAL_1_Project Farwest III Model 03-20-07 v135 3" xfId="10661"/>
    <cellStyle name="___laroux_EWC 43.5MW8oMtresc 3_25_02v2_2_Horizon round 1 model vFINAL_1_Project Farwest III Model 03-20-07 v135 3 2" xfId="10662"/>
    <cellStyle name="___laroux_EWC 43.5MW8oMtresc 3_25_02v2_2_Horizon round 1 model vFINAL_1_Project Farwest III Model 03-20-07 v135 4" xfId="10663"/>
    <cellStyle name="___laroux_EWC 43.5MW8oMtresc 3_25_02v2_2_Horizon round 1 model vFINAL_1_Project Farwest III Model 03-20-07 v135_UPC G&amp;A (5-3-07)" xfId="10664"/>
    <cellStyle name="___laroux_EWC 43.5MW8oMtresc 3_25_02v2_2_Horizon round 1 model vFINAL_1_Project Farwest III Model 03-20-07 v135_UPC G&amp;A (5-3-07) 2" xfId="10665"/>
    <cellStyle name="___laroux_EWC 43.5MW8oMtresc 3_25_02v2_2_Horizon round 1 model vFINAL_1_Project Farwest III Model 03-20-07 v135_UPC G&amp;A (5-3-07) 2 2" xfId="10666"/>
    <cellStyle name="___laroux_EWC 43.5MW8oMtresc 3_25_02v2_2_Horizon round 1 model vFINAL_1_Project Farwest III Model 03-20-07 v135_UPC G&amp;A (5-3-07) 3" xfId="10667"/>
    <cellStyle name="___laroux_EWC 43.5MW8oMtresc 3_25_02v2_2_Horizon round 1 model vFINAL_1_Project Farwest III Model 03-20-07 v135_UPC G&amp;A (5-3-07) 3 2" xfId="10668"/>
    <cellStyle name="___laroux_EWC 43.5MW8oMtresc 3_25_02v2_2_Horizon round 1 model vFINAL_1_Project Farwest III Model 03-20-07 v135_UPC G&amp;A (5-3-07) 4" xfId="10669"/>
    <cellStyle name="___laroux_EWC 43.5MW8oMtresc 3_25_02v2_2_Horizon round 1 model vFINAL_1_Project Makani Model 04-11-07 v6" xfId="10670"/>
    <cellStyle name="___laroux_EWC 43.5MW8oMtresc 3_25_02v2_2_Horizon round 1 model vFINAL_1_Project Makani Model 04-11-07 v6 2" xfId="10671"/>
    <cellStyle name="___laroux_EWC 43.5MW8oMtresc 3_25_02v2_2_Horizon round 1 model vFINAL_1_Project Makani Model 04-11-07 v6 2 2" xfId="10672"/>
    <cellStyle name="___laroux_EWC 43.5MW8oMtresc 3_25_02v2_2_Horizon round 1 model vFINAL_1_Project Makani Model 04-11-07 v6 3" xfId="10673"/>
    <cellStyle name="___laroux_EWC 43.5MW8oMtresc 3_25_02v2_2_Horizon round 1 model vFINAL_1_Project Makani Model 04-11-07 v6 3 2" xfId="10674"/>
    <cellStyle name="___laroux_EWC 43.5MW8oMtresc 3_25_02v2_2_Horizon round 1 model vFINAL_1_Project Makani Model 04-11-07 v6 4" xfId="10675"/>
    <cellStyle name="___laroux_EWC 43.5MW8oMtresc 3_25_02v2_2_Horizon round 1 model vFINAL_1_Project Makani Model 04-11-07 v6_UPC G&amp;A (5-3-07)" xfId="10676"/>
    <cellStyle name="___laroux_EWC 43.5MW8oMtresc 3_25_02v2_2_Horizon round 1 model vFINAL_1_Project Makani Model 04-11-07 v6_UPC G&amp;A (5-3-07) 2" xfId="10677"/>
    <cellStyle name="___laroux_EWC 43.5MW8oMtresc 3_25_02v2_2_Horizon round 1 model vFINAL_1_Project Makani Model 04-11-07 v6_UPC G&amp;A (5-3-07) 2 2" xfId="10678"/>
    <cellStyle name="___laroux_EWC 43.5MW8oMtresc 3_25_02v2_2_Horizon round 1 model vFINAL_1_Project Makani Model 04-11-07 v6_UPC G&amp;A (5-3-07) 3" xfId="10679"/>
    <cellStyle name="___laroux_EWC 43.5MW8oMtresc 3_25_02v2_2_Horizon round 1 model vFINAL_1_Project Makani Model 04-11-07 v6_UPC G&amp;A (5-3-07) 3 2" xfId="10680"/>
    <cellStyle name="___laroux_EWC 43.5MW8oMtresc 3_25_02v2_2_Horizon round 1 model vFINAL_1_Project Makani Model 04-11-07 v6_UPC G&amp;A (5-3-07) 4" xfId="10681"/>
    <cellStyle name="___laroux_EWC 43.5MW8oMtresc 3_25_02v2_2_Pre-Tax GAAP" xfId="10682"/>
    <cellStyle name="___laroux_EWC 43.5MW8oMtresc 3_25_02v2_2_Pre-Tax GAAP 2" xfId="10683"/>
    <cellStyle name="___laroux_EWC 43.5MW8oMtresc 3_25_02v2_2_Pre-Tax GAAP 2 2" xfId="10684"/>
    <cellStyle name="___laroux_EWC 43.5MW8oMtresc 3_25_02v2_2_Pre-Tax GAAP 3" xfId="10685"/>
    <cellStyle name="___laroux_EWC 43.5MW8oMtresc 3_25_02v2_2_WPP - Ormat 6-5-2007  v19i with internal accounting v3 eq method FINAL" xfId="10686"/>
    <cellStyle name="___laroux_EWC 43.5MW8oMtresc 3_25_02v2_2_WPP - Ormat 6-5-2007  v19i with internal accounting v3 eq method FINAL 2" xfId="10687"/>
    <cellStyle name="___laroux_EWC 43.5MW8oMtresc 3_25_02v2_2_WPP - Ormat 6-5-2007  v19i with internal accounting v3 eq method FINAL 2 2" xfId="10688"/>
    <cellStyle name="___laroux_EWC 43.5MW8oMtresc 3_25_02v2_2_WPP - Ormat 6-5-2007  v19i with internal accounting v3 eq method FINAL 3" xfId="10689"/>
    <cellStyle name="___laroux_EWC 43.5MW8oMtresc 3_25_02v2_CHECK - White Creek Final Closing Model_2007 11 16 vequity method FINAL" xfId="10690"/>
    <cellStyle name="___laroux_EWC 43.5MW8oMtresc 3_25_02v2_CHECK - White Creek Final Closing Model_2007 11 16 vequity method FINAL 2" xfId="10691"/>
    <cellStyle name="___laroux_EWC 43.5MW8oMtresc 3_25_02v2_CHECK - White Creek Final Closing Model_2007 11 16 vequity method FINAL 2 2" xfId="10692"/>
    <cellStyle name="___laroux_EWC 43.5MW8oMtresc 3_25_02v2_CHECK - White Creek Final Closing Model_2007 11 16 vequity method FINAL 3" xfId="10693"/>
    <cellStyle name="___laroux_EWC 43.5MW8oMtresc 3_25_02v2_Horizon round 1 model vFINAL" xfId="10694"/>
    <cellStyle name="___laroux_EWC 43.5MW8oMtresc 3_25_02v2_Horizon round 1 model vFINAL 2" xfId="10695"/>
    <cellStyle name="___laroux_EWC 43.5MW8oMtresc 3_25_02v2_Horizon round 1 model vFINAL 2 2" xfId="10696"/>
    <cellStyle name="___laroux_EWC 43.5MW8oMtresc 3_25_02v2_Horizon round 1 model vFINAL 3" xfId="10697"/>
    <cellStyle name="___laroux_EWC 43.5MW8oMtresc 3_25_02v2_Horizon round 1 model vFINAL 3 2" xfId="10698"/>
    <cellStyle name="___laroux_EWC 43.5MW8oMtresc 3_25_02v2_Horizon round 1 model vFINAL 4" xfId="10699"/>
    <cellStyle name="___laroux_EWC 43.5MW8oMtresc 3_25_02v2_Horizon round 1 model vFINAL_1" xfId="10700"/>
    <cellStyle name="___laroux_EWC 43.5MW8oMtresc 3_25_02v2_Horizon round 1 model vFINAL_1 2" xfId="10701"/>
    <cellStyle name="___laroux_EWC 43.5MW8oMtresc 3_25_02v2_Horizon round 1 model vFINAL_1 2 2" xfId="10702"/>
    <cellStyle name="___laroux_EWC 43.5MW8oMtresc 3_25_02v2_Horizon round 1 model vFINAL_1 3" xfId="10703"/>
    <cellStyle name="___laroux_EWC 43.5MW8oMtresc 3_25_02v2_Horizon round 1 model vFINAL_1 3 2" xfId="10704"/>
    <cellStyle name="___laroux_EWC 43.5MW8oMtresc 3_25_02v2_Horizon round 1 model vFINAL_1 4" xfId="10705"/>
    <cellStyle name="___laroux_EWC 43.5MW8oMtresc 3_25_02v2_Horizon round 1 model vFINAL_1_Project Farwest III Model 03-20-07 v135" xfId="10706"/>
    <cellStyle name="___laroux_EWC 43.5MW8oMtresc 3_25_02v2_Horizon round 1 model vFINAL_1_Project Farwest III Model 03-20-07 v135 2" xfId="10707"/>
    <cellStyle name="___laroux_EWC 43.5MW8oMtresc 3_25_02v2_Horizon round 1 model vFINAL_1_Project Farwest III Model 03-20-07 v135 2 2" xfId="10708"/>
    <cellStyle name="___laroux_EWC 43.5MW8oMtresc 3_25_02v2_Horizon round 1 model vFINAL_1_Project Farwest III Model 03-20-07 v135 3" xfId="10709"/>
    <cellStyle name="___laroux_EWC 43.5MW8oMtresc 3_25_02v2_Horizon round 1 model vFINAL_1_Project Farwest III Model 03-20-07 v135 3 2" xfId="10710"/>
    <cellStyle name="___laroux_EWC 43.5MW8oMtresc 3_25_02v2_Horizon round 1 model vFINAL_1_Project Farwest III Model 03-20-07 v135 4" xfId="10711"/>
    <cellStyle name="___laroux_EWC 43.5MW8oMtresc 3_25_02v2_Horizon round 1 model vFINAL_1_Project Farwest III Model 03-20-07 v135_UPC G&amp;A (5-3-07)" xfId="10712"/>
    <cellStyle name="___laroux_EWC 43.5MW8oMtresc 3_25_02v2_Horizon round 1 model vFINAL_1_Project Farwest III Model 03-20-07 v135_UPC G&amp;A (5-3-07) 2" xfId="10713"/>
    <cellStyle name="___laroux_EWC 43.5MW8oMtresc 3_25_02v2_Horizon round 1 model vFINAL_1_Project Farwest III Model 03-20-07 v135_UPC G&amp;A (5-3-07) 2 2" xfId="10714"/>
    <cellStyle name="___laroux_EWC 43.5MW8oMtresc 3_25_02v2_Horizon round 1 model vFINAL_1_Project Farwest III Model 03-20-07 v135_UPC G&amp;A (5-3-07) 3" xfId="10715"/>
    <cellStyle name="___laroux_EWC 43.5MW8oMtresc 3_25_02v2_Horizon round 1 model vFINAL_1_Project Farwest III Model 03-20-07 v135_UPC G&amp;A (5-3-07) 3 2" xfId="10716"/>
    <cellStyle name="___laroux_EWC 43.5MW8oMtresc 3_25_02v2_Horizon round 1 model vFINAL_1_Project Farwest III Model 03-20-07 v135_UPC G&amp;A (5-3-07) 4" xfId="10717"/>
    <cellStyle name="___laroux_EWC 43.5MW8oMtresc 3_25_02v2_Horizon round 1 model vFINAL_1_Project Makani Model 04-11-07 v6" xfId="10718"/>
    <cellStyle name="___laroux_EWC 43.5MW8oMtresc 3_25_02v2_Horizon round 1 model vFINAL_1_Project Makani Model 04-11-07 v6 2" xfId="10719"/>
    <cellStyle name="___laroux_EWC 43.5MW8oMtresc 3_25_02v2_Horizon round 1 model vFINAL_1_Project Makani Model 04-11-07 v6 2 2" xfId="10720"/>
    <cellStyle name="___laroux_EWC 43.5MW8oMtresc 3_25_02v2_Horizon round 1 model vFINAL_1_Project Makani Model 04-11-07 v6 3" xfId="10721"/>
    <cellStyle name="___laroux_EWC 43.5MW8oMtresc 3_25_02v2_Horizon round 1 model vFINAL_1_Project Makani Model 04-11-07 v6 3 2" xfId="10722"/>
    <cellStyle name="___laroux_EWC 43.5MW8oMtresc 3_25_02v2_Horizon round 1 model vFINAL_1_Project Makani Model 04-11-07 v6 4" xfId="10723"/>
    <cellStyle name="___laroux_EWC 43.5MW8oMtresc 3_25_02v2_Horizon round 1 model vFINAL_1_Project Makani Model 04-11-07 v6_UPC G&amp;A (5-3-07)" xfId="10724"/>
    <cellStyle name="___laroux_EWC 43.5MW8oMtresc 3_25_02v2_Horizon round 1 model vFINAL_1_Project Makani Model 04-11-07 v6_UPC G&amp;A (5-3-07) 2" xfId="10725"/>
    <cellStyle name="___laroux_EWC 43.5MW8oMtresc 3_25_02v2_Horizon round 1 model vFINAL_1_Project Makani Model 04-11-07 v6_UPC G&amp;A (5-3-07) 2 2" xfId="10726"/>
    <cellStyle name="___laroux_EWC 43.5MW8oMtresc 3_25_02v2_Horizon round 1 model vFINAL_1_Project Makani Model 04-11-07 v6_UPC G&amp;A (5-3-07) 3" xfId="10727"/>
    <cellStyle name="___laroux_EWC 43.5MW8oMtresc 3_25_02v2_Horizon round 1 model vFINAL_1_Project Makani Model 04-11-07 v6_UPC G&amp;A (5-3-07) 3 2" xfId="10728"/>
    <cellStyle name="___laroux_EWC 43.5MW8oMtresc 3_25_02v2_Horizon round 1 model vFINAL_1_Project Makani Model 04-11-07 v6_UPC G&amp;A (5-3-07) 4" xfId="10729"/>
    <cellStyle name="___laroux_EWC 43.5MW8oMtresc 3_25_02v2_Pre-Tax GAAP" xfId="10730"/>
    <cellStyle name="___laroux_EWC 43.5MW8oMtresc 3_25_02v2_Pre-Tax GAAP 2" xfId="10731"/>
    <cellStyle name="___laroux_EWC 43.5MW8oMtresc 3_25_02v2_Pre-Tax GAAP 2 2" xfId="10732"/>
    <cellStyle name="___laroux_EWC 43.5MW8oMtresc 3_25_02v2_Pre-Tax GAAP 3" xfId="10733"/>
    <cellStyle name="___laroux_EWC 43.5MW8oMtresc 3_25_02v2_WPP - Ormat 6-5-2007  v19i with internal accounting v3 eq method FINAL" xfId="10734"/>
    <cellStyle name="___laroux_EWC 43.5MW8oMtresc 3_25_02v2_WPP - Ormat 6-5-2007  v19i with internal accounting v3 eq method FINAL 2" xfId="10735"/>
    <cellStyle name="___laroux_EWC 43.5MW8oMtresc 3_25_02v2_WPP - Ormat 6-5-2007  v19i with internal accounting v3 eq method FINAL 2 2" xfId="10736"/>
    <cellStyle name="___laroux_EWC 43.5MW8oMtresc 3_25_02v2_WPP - Ormat 6-5-2007  v19i with internal accounting v3 eq method FINAL 3" xfId="10737"/>
    <cellStyle name="___laroux_EWC 43.5MW8oMtresc 3_25_02v2w_esc" xfId="10738"/>
    <cellStyle name="___laroux_EWC 43.5MW8oMtresc 3_25_02v2w_esc 2" xfId="10739"/>
    <cellStyle name="___laroux_EWC 43.5MW8oMtresc 3_25_02v2w_esc 2 2" xfId="10740"/>
    <cellStyle name="___laroux_EWC 43.5MW8oMtresc 3_25_02v2w_esc 2 2 2" xfId="10741"/>
    <cellStyle name="___laroux_EWC 43.5MW8oMtresc 3_25_02v2w_esc 2 3" xfId="10742"/>
    <cellStyle name="___laroux_EWC 43.5MW8oMtresc 3_25_02v2w_esc 2 3 2" xfId="10743"/>
    <cellStyle name="___laroux_EWC 43.5MW8oMtresc 3_25_02v2w_esc 2 4" xfId="10744"/>
    <cellStyle name="___laroux_EWC 43.5MW8oMtresc 3_25_02v2w_esc 2 4 2" xfId="10745"/>
    <cellStyle name="___laroux_EWC 43.5MW8oMtresc 3_25_02v2w_esc 2 5" xfId="10746"/>
    <cellStyle name="___laroux_EWC 43.5MW8oMtresc 3_25_02v2w_esc 2 5 2" xfId="10747"/>
    <cellStyle name="___laroux_EWC 43.5MW8oMtresc 3_25_02v2w_esc 2 6" xfId="10748"/>
    <cellStyle name="___laroux_EWC 43.5MW8oMtresc 3_25_02v2w_esc 3" xfId="10749"/>
    <cellStyle name="___laroux_EWC 43.5MW8oMtresc 3_25_02v2w_esc 3 2" xfId="10750"/>
    <cellStyle name="___laroux_EWC 43.5MW8oMtresc 3_25_02v2w_esc 3 2 2" xfId="10751"/>
    <cellStyle name="___laroux_EWC 43.5MW8oMtresc 3_25_02v2w_esc 3 3" xfId="10752"/>
    <cellStyle name="___laroux_EWC 43.5MW8oMtresc 3_25_02v2w_esc 3 3 2" xfId="10753"/>
    <cellStyle name="___laroux_EWC 43.5MW8oMtresc 3_25_02v2w_esc 3 4" xfId="10754"/>
    <cellStyle name="___laroux_EWC 43.5MW8oMtresc 3_25_02v2w_esc 3 4 2" xfId="10755"/>
    <cellStyle name="___laroux_EWC 43.5MW8oMtresc 3_25_02v2w_esc 3 5" xfId="10756"/>
    <cellStyle name="___laroux_EWC 43.5MW8oMtresc 3_25_02v2w_esc 3 5 2" xfId="10757"/>
    <cellStyle name="___laroux_EWC 43.5MW8oMtresc 3_25_02v2w_esc 3 6" xfId="10758"/>
    <cellStyle name="___laroux_EWC 43.5MW8oMtresc 3_25_02v2w_esc 4" xfId="10759"/>
    <cellStyle name="___laroux_EWC 43.5MW8oMtresc 3_25_02v2w_esc_1" xfId="10760"/>
    <cellStyle name="___laroux_EWC 43.5MW8oMtresc 3_25_02v2w_esc_1_071212 Unlevered McCormick Model - 2003 version" xfId="10761"/>
    <cellStyle name="___laroux_EWC 43.5MW8oMtresc 3_25_02v2w_esc_CHECK - White Creek Final Closing Model_2007 11 16 vequity method FINAL" xfId="10762"/>
    <cellStyle name="___laroux_EWC 43.5MW8oMtresc 3_25_02v2w_esc_CHECK - White Creek Final Closing Model_2007 11 16 vequity method FINAL 2" xfId="10763"/>
    <cellStyle name="___laroux_EWC 43.5MW8oMtresc 3_25_02v2w_esc_CHECK - White Creek Final Closing Model_2007 11 16 vequity method FINAL 2 2" xfId="10764"/>
    <cellStyle name="___laroux_EWC 43.5MW8oMtresc 3_25_02v2w_esc_CHECK - White Creek Final Closing Model_2007 11 16 vequity method FINAL 3" xfId="10765"/>
    <cellStyle name="___laroux_EWC 43.5MW8oMtresc 3_25_02v2w_esc_Horizon round 1 model vFINAL" xfId="10766"/>
    <cellStyle name="___laroux_EWC 43.5MW8oMtresc 3_25_02v2w_esc_Horizon round 1 model vFINAL 2" xfId="10767"/>
    <cellStyle name="___laroux_EWC 43.5MW8oMtresc 3_25_02v2w_esc_Horizon round 1 model vFINAL 2 2" xfId="10768"/>
    <cellStyle name="___laroux_EWC 43.5MW8oMtresc 3_25_02v2w_esc_Horizon round 1 model vFINAL 3" xfId="10769"/>
    <cellStyle name="___laroux_EWC 43.5MW8oMtresc 3_25_02v2w_esc_Horizon round 1 model vFINAL 3 2" xfId="10770"/>
    <cellStyle name="___laroux_EWC 43.5MW8oMtresc 3_25_02v2w_esc_Horizon round 1 model vFINAL 4" xfId="10771"/>
    <cellStyle name="___laroux_EWC 43.5MW8oMtresc 3_25_02v2w_esc_Horizon round 1 model vFINAL_1" xfId="10772"/>
    <cellStyle name="___laroux_EWC 43.5MW8oMtresc 3_25_02v2w_esc_Horizon round 1 model vFINAL_1 2" xfId="10773"/>
    <cellStyle name="___laroux_EWC 43.5MW8oMtresc 3_25_02v2w_esc_Horizon round 1 model vFINAL_1 2 2" xfId="10774"/>
    <cellStyle name="___laroux_EWC 43.5MW8oMtresc 3_25_02v2w_esc_Horizon round 1 model vFINAL_1 3" xfId="10775"/>
    <cellStyle name="___laroux_EWC 43.5MW8oMtresc 3_25_02v2w_esc_Horizon round 1 model vFINAL_1 3 2" xfId="10776"/>
    <cellStyle name="___laroux_EWC 43.5MW8oMtresc 3_25_02v2w_esc_Horizon round 1 model vFINAL_1 4" xfId="10777"/>
    <cellStyle name="___laroux_EWC 43.5MW8oMtresc 3_25_02v2w_esc_Horizon round 1 model vFINAL_1_Project Farwest III Model 03-20-07 v135" xfId="10778"/>
    <cellStyle name="___laroux_EWC 43.5MW8oMtresc 3_25_02v2w_esc_Horizon round 1 model vFINAL_1_Project Farwest III Model 03-20-07 v135 2" xfId="10779"/>
    <cellStyle name="___laroux_EWC 43.5MW8oMtresc 3_25_02v2w_esc_Horizon round 1 model vFINAL_1_Project Farwest III Model 03-20-07 v135 2 2" xfId="10780"/>
    <cellStyle name="___laroux_EWC 43.5MW8oMtresc 3_25_02v2w_esc_Horizon round 1 model vFINAL_1_Project Farwest III Model 03-20-07 v135 3" xfId="10781"/>
    <cellStyle name="___laroux_EWC 43.5MW8oMtresc 3_25_02v2w_esc_Horizon round 1 model vFINAL_1_Project Farwest III Model 03-20-07 v135 3 2" xfId="10782"/>
    <cellStyle name="___laroux_EWC 43.5MW8oMtresc 3_25_02v2w_esc_Horizon round 1 model vFINAL_1_Project Farwest III Model 03-20-07 v135 4" xfId="10783"/>
    <cellStyle name="___laroux_EWC 43.5MW8oMtresc 3_25_02v2w_esc_Horizon round 1 model vFINAL_1_Project Farwest III Model 03-20-07 v135_UPC G&amp;A (5-3-07)" xfId="10784"/>
    <cellStyle name="___laroux_EWC 43.5MW8oMtresc 3_25_02v2w_esc_Horizon round 1 model vFINAL_1_Project Farwest III Model 03-20-07 v135_UPC G&amp;A (5-3-07) 2" xfId="10785"/>
    <cellStyle name="___laroux_EWC 43.5MW8oMtresc 3_25_02v2w_esc_Horizon round 1 model vFINAL_1_Project Farwest III Model 03-20-07 v135_UPC G&amp;A (5-3-07) 2 2" xfId="10786"/>
    <cellStyle name="___laroux_EWC 43.5MW8oMtresc 3_25_02v2w_esc_Horizon round 1 model vFINAL_1_Project Farwest III Model 03-20-07 v135_UPC G&amp;A (5-3-07) 3" xfId="10787"/>
    <cellStyle name="___laroux_EWC 43.5MW8oMtresc 3_25_02v2w_esc_Horizon round 1 model vFINAL_1_Project Farwest III Model 03-20-07 v135_UPC G&amp;A (5-3-07) 3 2" xfId="10788"/>
    <cellStyle name="___laroux_EWC 43.5MW8oMtresc 3_25_02v2w_esc_Horizon round 1 model vFINAL_1_Project Farwest III Model 03-20-07 v135_UPC G&amp;A (5-3-07) 4" xfId="10789"/>
    <cellStyle name="___laroux_EWC 43.5MW8oMtresc 3_25_02v2w_esc_Horizon round 1 model vFINAL_1_Project Makani Model 04-11-07 v6" xfId="10790"/>
    <cellStyle name="___laroux_EWC 43.5MW8oMtresc 3_25_02v2w_esc_Horizon round 1 model vFINAL_1_Project Makani Model 04-11-07 v6 2" xfId="10791"/>
    <cellStyle name="___laroux_EWC 43.5MW8oMtresc 3_25_02v2w_esc_Horizon round 1 model vFINAL_1_Project Makani Model 04-11-07 v6 2 2" xfId="10792"/>
    <cellStyle name="___laroux_EWC 43.5MW8oMtresc 3_25_02v2w_esc_Horizon round 1 model vFINAL_1_Project Makani Model 04-11-07 v6 3" xfId="10793"/>
    <cellStyle name="___laroux_EWC 43.5MW8oMtresc 3_25_02v2w_esc_Horizon round 1 model vFINAL_1_Project Makani Model 04-11-07 v6 3 2" xfId="10794"/>
    <cellStyle name="___laroux_EWC 43.5MW8oMtresc 3_25_02v2w_esc_Horizon round 1 model vFINAL_1_Project Makani Model 04-11-07 v6 4" xfId="10795"/>
    <cellStyle name="___laroux_EWC 43.5MW8oMtresc 3_25_02v2w_esc_Horizon round 1 model vFINAL_1_Project Makani Model 04-11-07 v6_UPC G&amp;A (5-3-07)" xfId="10796"/>
    <cellStyle name="___laroux_EWC 43.5MW8oMtresc 3_25_02v2w_esc_Horizon round 1 model vFINAL_1_Project Makani Model 04-11-07 v6_UPC G&amp;A (5-3-07) 2" xfId="10797"/>
    <cellStyle name="___laroux_EWC 43.5MW8oMtresc 3_25_02v2w_esc_Horizon round 1 model vFINAL_1_Project Makani Model 04-11-07 v6_UPC G&amp;A (5-3-07) 2 2" xfId="10798"/>
    <cellStyle name="___laroux_EWC 43.5MW8oMtresc 3_25_02v2w_esc_Horizon round 1 model vFINAL_1_Project Makani Model 04-11-07 v6_UPC G&amp;A (5-3-07) 3" xfId="10799"/>
    <cellStyle name="___laroux_EWC 43.5MW8oMtresc 3_25_02v2w_esc_Horizon round 1 model vFINAL_1_Project Makani Model 04-11-07 v6_UPC G&amp;A (5-3-07) 3 2" xfId="10800"/>
    <cellStyle name="___laroux_EWC 43.5MW8oMtresc 3_25_02v2w_esc_Horizon round 1 model vFINAL_1_Project Makani Model 04-11-07 v6_UPC G&amp;A (5-3-07) 4" xfId="10801"/>
    <cellStyle name="___laroux_EWC 43.5MW8oMtresc 3_25_02v2w_esc_Pre-Tax GAAP" xfId="10802"/>
    <cellStyle name="___laroux_EWC 43.5MW8oMtresc 3_25_02v2w_esc_Pre-Tax GAAP 2" xfId="10803"/>
    <cellStyle name="___laroux_EWC 43.5MW8oMtresc 3_25_02v2w_esc_Pre-Tax GAAP 2 2" xfId="10804"/>
    <cellStyle name="___laroux_EWC 43.5MW8oMtresc 3_25_02v2w_esc_Pre-Tax GAAP 3" xfId="10805"/>
    <cellStyle name="___laroux_EWC 43.5MW8oMtresc 3_25_02v2w_esc_WPP - Ormat 6-5-2007  v19i with internal accounting v3 eq method FINAL" xfId="10806"/>
    <cellStyle name="___laroux_EWC 43.5MW8oMtresc 3_25_02v2w_esc_WPP - Ormat 6-5-2007  v19i with internal accounting v3 eq method FINAL 2" xfId="10807"/>
    <cellStyle name="___laroux_EWC 43.5MW8oMtresc 3_25_02v2w_esc_WPP - Ormat 6-5-2007  v19i with internal accounting v3 eq method FINAL 2 2" xfId="10808"/>
    <cellStyle name="___laroux_EWC 43.5MW8oMtresc 3_25_02v2w_esc_WPP - Ormat 6-5-2007  v19i with internal accounting v3 eq method FINAL 3" xfId="10809"/>
    <cellStyle name="___laroux_Horizon round 1 model vFINAL" xfId="10810"/>
    <cellStyle name="___laroux_Horizon round 1 model vFINAL 2" xfId="10811"/>
    <cellStyle name="___laroux_Horizon round 1 model vFINAL 2 2" xfId="10812"/>
    <cellStyle name="___laroux_Horizon round 1 model vFINAL 3" xfId="10813"/>
    <cellStyle name="___laroux_Horizon round 1 model vFINAL 3 2" xfId="10814"/>
    <cellStyle name="___laroux_Horizon round 1 model vFINAL 4" xfId="10815"/>
    <cellStyle name="___laroux_Horizon round 1 model vFINAL_1" xfId="10816"/>
    <cellStyle name="___laroux_Horizon round 1 model vFINAL_1 2" xfId="10817"/>
    <cellStyle name="___laroux_Horizon round 1 model vFINAL_1 2 2" xfId="10818"/>
    <cellStyle name="___laroux_Horizon round 1 model vFINAL_1 3" xfId="10819"/>
    <cellStyle name="___laroux_Horizon round 1 model vFINAL_1 3 2" xfId="10820"/>
    <cellStyle name="___laroux_Horizon round 1 model vFINAL_1 4" xfId="10821"/>
    <cellStyle name="___laroux_Horizon round 1 model vFINAL_1_Project Farwest III Model 03-20-07 v135" xfId="10822"/>
    <cellStyle name="___laroux_Horizon round 1 model vFINAL_1_Project Farwest III Model 03-20-07 v135 2" xfId="10823"/>
    <cellStyle name="___laroux_Horizon round 1 model vFINAL_1_Project Farwest III Model 03-20-07 v135 2 2" xfId="10824"/>
    <cellStyle name="___laroux_Horizon round 1 model vFINAL_1_Project Farwest III Model 03-20-07 v135 3" xfId="10825"/>
    <cellStyle name="___laroux_Horizon round 1 model vFINAL_1_Project Farwest III Model 03-20-07 v135 3 2" xfId="10826"/>
    <cellStyle name="___laroux_Horizon round 1 model vFINAL_1_Project Farwest III Model 03-20-07 v135 4" xfId="10827"/>
    <cellStyle name="___laroux_Horizon round 1 model vFINAL_1_Project Farwest III Model 03-20-07 v135_UPC G&amp;A (5-3-07)" xfId="10828"/>
    <cellStyle name="___laroux_Horizon round 1 model vFINAL_1_Project Farwest III Model 03-20-07 v135_UPC G&amp;A (5-3-07) 2" xfId="10829"/>
    <cellStyle name="___laroux_Horizon round 1 model vFINAL_1_Project Farwest III Model 03-20-07 v135_UPC G&amp;A (5-3-07) 2 2" xfId="10830"/>
    <cellStyle name="___laroux_Horizon round 1 model vFINAL_1_Project Farwest III Model 03-20-07 v135_UPC G&amp;A (5-3-07) 3" xfId="10831"/>
    <cellStyle name="___laroux_Horizon round 1 model vFINAL_1_Project Farwest III Model 03-20-07 v135_UPC G&amp;A (5-3-07) 3 2" xfId="10832"/>
    <cellStyle name="___laroux_Horizon round 1 model vFINAL_1_Project Farwest III Model 03-20-07 v135_UPC G&amp;A (5-3-07) 4" xfId="10833"/>
    <cellStyle name="___laroux_Horizon round 1 model vFINAL_1_Project Makani Model 04-11-07 v6" xfId="10834"/>
    <cellStyle name="___laroux_Horizon round 1 model vFINAL_1_Project Makani Model 04-11-07 v6 2" xfId="10835"/>
    <cellStyle name="___laroux_Horizon round 1 model vFINAL_1_Project Makani Model 04-11-07 v6 2 2" xfId="10836"/>
    <cellStyle name="___laroux_Horizon round 1 model vFINAL_1_Project Makani Model 04-11-07 v6 3" xfId="10837"/>
    <cellStyle name="___laroux_Horizon round 1 model vFINAL_1_Project Makani Model 04-11-07 v6 3 2" xfId="10838"/>
    <cellStyle name="___laroux_Horizon round 1 model vFINAL_1_Project Makani Model 04-11-07 v6 4" xfId="10839"/>
    <cellStyle name="___laroux_Horizon round 1 model vFINAL_1_Project Makani Model 04-11-07 v6_UPC G&amp;A (5-3-07)" xfId="10840"/>
    <cellStyle name="___laroux_Horizon round 1 model vFINAL_1_Project Makani Model 04-11-07 v6_UPC G&amp;A (5-3-07) 2" xfId="10841"/>
    <cellStyle name="___laroux_Horizon round 1 model vFINAL_1_Project Makani Model 04-11-07 v6_UPC G&amp;A (5-3-07) 2 2" xfId="10842"/>
    <cellStyle name="___laroux_Horizon round 1 model vFINAL_1_Project Makani Model 04-11-07 v6_UPC G&amp;A (5-3-07) 3" xfId="10843"/>
    <cellStyle name="___laroux_Horizon round 1 model vFINAL_1_Project Makani Model 04-11-07 v6_UPC G&amp;A (5-3-07) 3 2" xfId="10844"/>
    <cellStyle name="___laroux_Horizon round 1 model vFINAL_1_Project Makani Model 04-11-07 v6_UPC G&amp;A (5-3-07) 4" xfId="10845"/>
    <cellStyle name="___laroux_Pre-Tax GAAP" xfId="10846"/>
    <cellStyle name="___laroux_Pre-Tax GAAP 2" xfId="10847"/>
    <cellStyle name="___laroux_Pre-Tax GAAP 2 2" xfId="10848"/>
    <cellStyle name="___laroux_Pre-Tax GAAP 3" xfId="10849"/>
    <cellStyle name="___laroux_Wind farm - operation CF" xfId="10850"/>
    <cellStyle name="___laroux_Wind farm - operation CF 2" xfId="10851"/>
    <cellStyle name="___laroux_Wind farm - operation CF 2 2" xfId="10852"/>
    <cellStyle name="___laroux_Wind farm - operation CF 2 2 2" xfId="10853"/>
    <cellStyle name="___laroux_Wind farm - operation CF 2 3" xfId="10854"/>
    <cellStyle name="___laroux_Wind farm - operation CF 2 3 2" xfId="10855"/>
    <cellStyle name="___laroux_Wind farm - operation CF 2 4" xfId="10856"/>
    <cellStyle name="___laroux_Wind farm - operation CF 2 4 2" xfId="10857"/>
    <cellStyle name="___laroux_Wind farm - operation CF 2 5" xfId="10858"/>
    <cellStyle name="___laroux_Wind farm - operation CF 2 5 2" xfId="10859"/>
    <cellStyle name="___laroux_Wind farm - operation CF 2 6" xfId="10860"/>
    <cellStyle name="___laroux_Wind farm - operation CF 3" xfId="10861"/>
    <cellStyle name="___laroux_Wind farm - operation CF 3 2" xfId="10862"/>
    <cellStyle name="___laroux_Wind farm - operation CF 3 2 2" xfId="10863"/>
    <cellStyle name="___laroux_Wind farm - operation CF 3 3" xfId="10864"/>
    <cellStyle name="___laroux_Wind farm - operation CF 3 3 2" xfId="10865"/>
    <cellStyle name="___laroux_Wind farm - operation CF 3 4" xfId="10866"/>
    <cellStyle name="___laroux_Wind farm - operation CF 3 4 2" xfId="10867"/>
    <cellStyle name="___laroux_Wind farm - operation CF 3 5" xfId="10868"/>
    <cellStyle name="___laroux_Wind farm - operation CF 3 5 2" xfId="10869"/>
    <cellStyle name="___laroux_Wind farm - operation CF 3 6" xfId="10870"/>
    <cellStyle name="___laroux_Wind farm - operation CF 4" xfId="10871"/>
    <cellStyle name="___laroux_Wind farm - operation CF_1" xfId="10872"/>
    <cellStyle name="___laroux_Wind farm - operation CF_1_071212 Unlevered McCormick Model - 2003 version" xfId="10873"/>
    <cellStyle name="___laroux_Wind farm - operation CF_CHECK - White Creek Final Closing Model_2007 11 16 vequity method FINAL" xfId="10874"/>
    <cellStyle name="___laroux_Wind farm - operation CF_CHECK - White Creek Final Closing Model_2007 11 16 vequity method FINAL 2" xfId="10875"/>
    <cellStyle name="___laroux_Wind farm - operation CF_CHECK - White Creek Final Closing Model_2007 11 16 vequity method FINAL 2 2" xfId="10876"/>
    <cellStyle name="___laroux_Wind farm - operation CF_CHECK - White Creek Final Closing Model_2007 11 16 vequity method FINAL 3" xfId="10877"/>
    <cellStyle name="___laroux_Wind farm - operation CF_Horizon round 1 model vFINAL" xfId="10878"/>
    <cellStyle name="___laroux_Wind farm - operation CF_Horizon round 1 model vFINAL 2" xfId="10879"/>
    <cellStyle name="___laroux_Wind farm - operation CF_Horizon round 1 model vFINAL 2 2" xfId="10880"/>
    <cellStyle name="___laroux_Wind farm - operation CF_Horizon round 1 model vFINAL 3" xfId="10881"/>
    <cellStyle name="___laroux_Wind farm - operation CF_Horizon round 1 model vFINAL 3 2" xfId="10882"/>
    <cellStyle name="___laroux_Wind farm - operation CF_Horizon round 1 model vFINAL 4" xfId="10883"/>
    <cellStyle name="___laroux_Wind farm - operation CF_Horizon round 1 model vFINAL_1" xfId="10884"/>
    <cellStyle name="___laroux_Wind farm - operation CF_Horizon round 1 model vFINAL_1 2" xfId="10885"/>
    <cellStyle name="___laroux_Wind farm - operation CF_Horizon round 1 model vFINAL_1 2 2" xfId="10886"/>
    <cellStyle name="___laroux_Wind farm - operation CF_Horizon round 1 model vFINAL_1 3" xfId="10887"/>
    <cellStyle name="___laroux_Wind farm - operation CF_Horizon round 1 model vFINAL_1 3 2" xfId="10888"/>
    <cellStyle name="___laroux_Wind farm - operation CF_Horizon round 1 model vFINAL_1 4" xfId="10889"/>
    <cellStyle name="___laroux_Wind farm - operation CF_Horizon round 1 model vFINAL_1_Project Farwest III Model 03-20-07 v135" xfId="10890"/>
    <cellStyle name="___laroux_Wind farm - operation CF_Horizon round 1 model vFINAL_1_Project Farwest III Model 03-20-07 v135 2" xfId="10891"/>
    <cellStyle name="___laroux_Wind farm - operation CF_Horizon round 1 model vFINAL_1_Project Farwest III Model 03-20-07 v135 2 2" xfId="10892"/>
    <cellStyle name="___laroux_Wind farm - operation CF_Horizon round 1 model vFINAL_1_Project Farwest III Model 03-20-07 v135 3" xfId="10893"/>
    <cellStyle name="___laroux_Wind farm - operation CF_Horizon round 1 model vFINAL_1_Project Farwest III Model 03-20-07 v135 3 2" xfId="10894"/>
    <cellStyle name="___laroux_Wind farm - operation CF_Horizon round 1 model vFINAL_1_Project Farwest III Model 03-20-07 v135 4" xfId="10895"/>
    <cellStyle name="___laroux_Wind farm - operation CF_Horizon round 1 model vFINAL_1_Project Farwest III Model 03-20-07 v135_UPC G&amp;A (5-3-07)" xfId="10896"/>
    <cellStyle name="___laroux_Wind farm - operation CF_Horizon round 1 model vFINAL_1_Project Farwest III Model 03-20-07 v135_UPC G&amp;A (5-3-07) 2" xfId="10897"/>
    <cellStyle name="___laroux_Wind farm - operation CF_Horizon round 1 model vFINAL_1_Project Farwest III Model 03-20-07 v135_UPC G&amp;A (5-3-07) 2 2" xfId="10898"/>
    <cellStyle name="___laroux_Wind farm - operation CF_Horizon round 1 model vFINAL_1_Project Farwest III Model 03-20-07 v135_UPC G&amp;A (5-3-07) 3" xfId="10899"/>
    <cellStyle name="___laroux_Wind farm - operation CF_Horizon round 1 model vFINAL_1_Project Farwest III Model 03-20-07 v135_UPC G&amp;A (5-3-07) 3 2" xfId="10900"/>
    <cellStyle name="___laroux_Wind farm - operation CF_Horizon round 1 model vFINAL_1_Project Farwest III Model 03-20-07 v135_UPC G&amp;A (5-3-07) 4" xfId="10901"/>
    <cellStyle name="___laroux_Wind farm - operation CF_Horizon round 1 model vFINAL_1_Project Makani Model 04-11-07 v6" xfId="10902"/>
    <cellStyle name="___laroux_Wind farm - operation CF_Horizon round 1 model vFINAL_1_Project Makani Model 04-11-07 v6 2" xfId="10903"/>
    <cellStyle name="___laroux_Wind farm - operation CF_Horizon round 1 model vFINAL_1_Project Makani Model 04-11-07 v6 2 2" xfId="10904"/>
    <cellStyle name="___laroux_Wind farm - operation CF_Horizon round 1 model vFINAL_1_Project Makani Model 04-11-07 v6 3" xfId="10905"/>
    <cellStyle name="___laroux_Wind farm - operation CF_Horizon round 1 model vFINAL_1_Project Makani Model 04-11-07 v6 3 2" xfId="10906"/>
    <cellStyle name="___laroux_Wind farm - operation CF_Horizon round 1 model vFINAL_1_Project Makani Model 04-11-07 v6 4" xfId="10907"/>
    <cellStyle name="___laroux_Wind farm - operation CF_Horizon round 1 model vFINAL_1_Project Makani Model 04-11-07 v6_UPC G&amp;A (5-3-07)" xfId="10908"/>
    <cellStyle name="___laroux_Wind farm - operation CF_Horizon round 1 model vFINAL_1_Project Makani Model 04-11-07 v6_UPC G&amp;A (5-3-07) 2" xfId="10909"/>
    <cellStyle name="___laroux_Wind farm - operation CF_Horizon round 1 model vFINAL_1_Project Makani Model 04-11-07 v6_UPC G&amp;A (5-3-07) 2 2" xfId="10910"/>
    <cellStyle name="___laroux_Wind farm - operation CF_Horizon round 1 model vFINAL_1_Project Makani Model 04-11-07 v6_UPC G&amp;A (5-3-07) 3" xfId="10911"/>
    <cellStyle name="___laroux_Wind farm - operation CF_Horizon round 1 model vFINAL_1_Project Makani Model 04-11-07 v6_UPC G&amp;A (5-3-07) 3 2" xfId="10912"/>
    <cellStyle name="___laroux_Wind farm - operation CF_Horizon round 1 model vFINAL_1_Project Makani Model 04-11-07 v6_UPC G&amp;A (5-3-07) 4" xfId="10913"/>
    <cellStyle name="___laroux_Wind farm - operation CF_Pre-Tax GAAP" xfId="10914"/>
    <cellStyle name="___laroux_Wind farm - operation CF_Pre-Tax GAAP 2" xfId="10915"/>
    <cellStyle name="___laroux_Wind farm - operation CF_Pre-Tax GAAP 2 2" xfId="10916"/>
    <cellStyle name="___laroux_Wind farm - operation CF_Pre-Tax GAAP 3" xfId="10917"/>
    <cellStyle name="___laroux_Wind farm - operation CF_WPP - Ormat 6-5-2007  v19i with internal accounting v3 eq method FINAL" xfId="10918"/>
    <cellStyle name="___laroux_Wind farm - operation CF_WPP - Ormat 6-5-2007  v19i with internal accounting v3 eq method FINAL 2" xfId="10919"/>
    <cellStyle name="___laroux_Wind farm - operation CF_WPP - Ormat 6-5-2007  v19i with internal accounting v3 eq method FINAL 2 2" xfId="10920"/>
    <cellStyle name="___laroux_Wind farm - operation CF_WPP - Ormat 6-5-2007  v19i with internal accounting v3 eq method FINAL 3" xfId="10921"/>
    <cellStyle name="___laroux_WPP - Ormat 6-5-2007  v19i with internal accounting v3 eq method FINAL" xfId="10922"/>
    <cellStyle name="___laroux_WPP - Ormat 6-5-2007  v19i with internal accounting v3 eq method FINAL 2" xfId="10923"/>
    <cellStyle name="___laroux_WPP - Ormat 6-5-2007  v19i with internal accounting v3 eq method FINAL 2 2" xfId="10924"/>
    <cellStyle name="___laroux_WPP - Ormat 6-5-2007  v19i with internal accounting v3 eq method FINAL 3" xfId="10925"/>
    <cellStyle name="___PERSONAL" xfId="10926"/>
    <cellStyle name="___PERSONAL 2" xfId="10927"/>
    <cellStyle name="___PERSONAL 2 2" xfId="10928"/>
    <cellStyle name="___PERSONAL 3" xfId="10929"/>
    <cellStyle name="___PERSONAL_071212 Unlevered McCormick Model - 2003 version" xfId="10930"/>
    <cellStyle name="___PERSONAL_1" xfId="10931"/>
    <cellStyle name="___PERSONAL_1 2" xfId="10932"/>
    <cellStyle name="___PERSONAL_1 2 2" xfId="10933"/>
    <cellStyle name="___PERSONAL_1 2 2 2" xfId="10934"/>
    <cellStyle name="___PERSONAL_1 2 3" xfId="10935"/>
    <cellStyle name="___PERSONAL_1 2 3 2" xfId="10936"/>
    <cellStyle name="___PERSONAL_1 2 4" xfId="10937"/>
    <cellStyle name="___PERSONAL_1 2 4 2" xfId="10938"/>
    <cellStyle name="___PERSONAL_1 2 5" xfId="10939"/>
    <cellStyle name="___PERSONAL_1 2 5 2" xfId="10940"/>
    <cellStyle name="___PERSONAL_1 3" xfId="10941"/>
    <cellStyle name="___PERSONAL_1 3 2" xfId="10942"/>
    <cellStyle name="___PERSONAL_1 3 2 2" xfId="10943"/>
    <cellStyle name="___PERSONAL_1 3 3" xfId="10944"/>
    <cellStyle name="___PERSONAL_1 3 3 2" xfId="10945"/>
    <cellStyle name="___PERSONAL_1 3 4" xfId="10946"/>
    <cellStyle name="___PERSONAL_1 3 4 2" xfId="10947"/>
    <cellStyle name="___PERSONAL_1 3 5" xfId="10948"/>
    <cellStyle name="___PERSONAL_1 3 5 2" xfId="10949"/>
    <cellStyle name="___PERSONAL_1 3 6" xfId="10950"/>
    <cellStyle name="___PERSONAL_1 4" xfId="10951"/>
    <cellStyle name="___PERSONAL_1_CHECK - White Creek Final Closing Model_2007 11 16 vequity method FINAL" xfId="10952"/>
    <cellStyle name="___PERSONAL_1_CHECK - White Creek Final Closing Model_2007 11 16 vequity method FINAL 2" xfId="10953"/>
    <cellStyle name="___PERSONAL_1_CHECK - White Creek Final Closing Model_2007 11 16 vequity method FINAL 2 2" xfId="10954"/>
    <cellStyle name="___PERSONAL_1_CHECK - White Creek Final Closing Model_2007 11 16 vequity method FINAL 3" xfId="10955"/>
    <cellStyle name="___PERSONAL_1_ClearSky_AEP_Min_04.04.02_Bank" xfId="10956"/>
    <cellStyle name="___PERSONAL_1_ClearSky_AEP_Min_04.04.02_Bank 2" xfId="10957"/>
    <cellStyle name="___PERSONAL_1_ClearSky_AEP_Min_04.04.02_Bank 2 2" xfId="10958"/>
    <cellStyle name="___PERSONAL_1_ClearSky_AEP_Min_04.04.02_Bank 3" xfId="10959"/>
    <cellStyle name="___PERSONAL_1_ClearSky_AEP_Min_04.04.02_Bank 3 2" xfId="10960"/>
    <cellStyle name="___PERSONAL_1_ClearSky_AEP_Min_04.04.02_Bank 4" xfId="10961"/>
    <cellStyle name="___PERSONAL_1_ClearSky_AEP_Min_04.04.02_Bank 4 2" xfId="10962"/>
    <cellStyle name="___PERSONAL_1_ClearSky_AEP_Min_04.04.02_Bank 5" xfId="10963"/>
    <cellStyle name="___PERSONAL_1_ClearSky_AEP_Min_04.04.02_Bank 5 2" xfId="10964"/>
    <cellStyle name="___PERSONAL_1_ClearSky_AEP_Min_04.04.02_Bank 6" xfId="10965"/>
    <cellStyle name="___PERSONAL_1_ClearSky_AEP_Min_04.04.02_Bank_1" xfId="10966"/>
    <cellStyle name="___PERSONAL_1_ClearSky_AEP_Min_04.04.02_Bank_1 2" xfId="10967"/>
    <cellStyle name="___PERSONAL_1_Clearsky_internal_050301" xfId="10968"/>
    <cellStyle name="___PERSONAL_1_Clearsky_internal_050301 2" xfId="10969"/>
    <cellStyle name="___PERSONAL_1_Clearsky_internal_050301 2 2" xfId="10970"/>
    <cellStyle name="___PERSONAL_1_Clearsky_internal_050301 3" xfId="10971"/>
    <cellStyle name="___PERSONAL_1_Clearsky_internal_050301 3 2" xfId="10972"/>
    <cellStyle name="___PERSONAL_1_Clearsky_internal_050301 4" xfId="10973"/>
    <cellStyle name="___PERSONAL_1_Clearsky_internal_050301 4 2" xfId="10974"/>
    <cellStyle name="___PERSONAL_1_Clearsky_internal_050301 5" xfId="10975"/>
    <cellStyle name="___PERSONAL_1_Clearsky_internal_050301 5 2" xfId="10976"/>
    <cellStyle name="___PERSONAL_1_Clearsky_internal_050301 6" xfId="10977"/>
    <cellStyle name="___PERSONAL_1_Clearsky_internal_050301_1" xfId="10978"/>
    <cellStyle name="___PERSONAL_1_Clearsky_internal_050301_1 2" xfId="10979"/>
    <cellStyle name="___PERSONAL_1_Clearsky_internal_070201" xfId="10980"/>
    <cellStyle name="___PERSONAL_1_Clearsky_internal_070201 2" xfId="10981"/>
    <cellStyle name="___PERSONAL_1_Clearsky_internal_070201 2 2" xfId="10982"/>
    <cellStyle name="___PERSONAL_1_Clearsky_internal_070201 3" xfId="10983"/>
    <cellStyle name="___PERSONAL_1_Clearsky_internal_070201 3 2" xfId="10984"/>
    <cellStyle name="___PERSONAL_1_Clearsky_internal_070201 4" xfId="10985"/>
    <cellStyle name="___PERSONAL_1_Clearsky_internal_070201 4 2" xfId="10986"/>
    <cellStyle name="___PERSONAL_1_Clearsky_internal_070201 5" xfId="10987"/>
    <cellStyle name="___PERSONAL_1_Clearsky_internal_070201 5 2" xfId="10988"/>
    <cellStyle name="___PERSONAL_1_Clearsky_internal_070201 6" xfId="10989"/>
    <cellStyle name="___PERSONAL_1_Clearsky_internal_070201.xls Chart 2" xfId="10990"/>
    <cellStyle name="___PERSONAL_1_Clearsky_internal_070201.xls Chart 2_1" xfId="10991"/>
    <cellStyle name="___PERSONAL_1_Clearsky_internal_070201.xls Chart 2_1 2" xfId="10992"/>
    <cellStyle name="___PERSONAL_1_Clearsky_internal_070201_1" xfId="10993"/>
    <cellStyle name="___PERSONAL_1_Clearsky_internal_070201_1 2" xfId="10994"/>
    <cellStyle name="___PERSONAL_1_Clearsky_internal_070201_1_Clearsky_Outside_070201.xls Chart 2" xfId="10995"/>
    <cellStyle name="___PERSONAL_1_Clearsky_internal_070201_1_Clearsky_Outside_070201.xls Chart 2 2" xfId="10996"/>
    <cellStyle name="___PERSONAL_1_Clearsky_internal_070201_1_Clearsky_Outside_070201.xls Chart 2 2 2" xfId="10997"/>
    <cellStyle name="___PERSONAL_1_Clearsky_internal_070201_1_Clearsky_Outside_070201.xls Chart 2 3" xfId="10998"/>
    <cellStyle name="___PERSONAL_1_Clearsky_internal_070201_1_Clearsky_Outside_070201.xls Chart 2 3 2" xfId="10999"/>
    <cellStyle name="___PERSONAL_1_Clearsky_internal_070201_1_Clearsky_Outside_070201.xls Chart 2 4" xfId="11000"/>
    <cellStyle name="___PERSONAL_1_Clearsky_internal_070201_1_Clearsky_Outside_070201.xls Chart 2 4 2" xfId="11001"/>
    <cellStyle name="___PERSONAL_1_Clearsky_internal_070201_1_Clearsky_Outside_070201.xls Chart 2 5" xfId="11002"/>
    <cellStyle name="___PERSONAL_1_Clearsky_internal_070201_1_Clearsky_Outside_070201.xls Chart 2 5 2" xfId="11003"/>
    <cellStyle name="___PERSONAL_1_Clearsky_internal_070201_1_Clearsky_Outside_070201.xls Chart 2 6" xfId="11004"/>
    <cellStyle name="___PERSONAL_1_Clearsky_internal_070201_2" xfId="11005"/>
    <cellStyle name="___PERSONAL_1_Clearsky_internal_070201_Clearsky_Outside_070201.xls Chart 2" xfId="11006"/>
    <cellStyle name="___PERSONAL_1_Clearsky_Outside_070201.xls Chart 2" xfId="11007"/>
    <cellStyle name="___PERSONAL_1_Clearsky_Outside_070201.xls Chart 2 2" xfId="11008"/>
    <cellStyle name="___PERSONAL_1_Clearsky_Outside_070201.xls Chart 2 2 2" xfId="11009"/>
    <cellStyle name="___PERSONAL_1_Clearsky_Outside_070201.xls Chart 2 3" xfId="11010"/>
    <cellStyle name="___PERSONAL_1_Clearsky_Outside_070201.xls Chart 2 3 2" xfId="11011"/>
    <cellStyle name="___PERSONAL_1_Clearsky_Outside_070201.xls Chart 2 4" xfId="11012"/>
    <cellStyle name="___PERSONAL_1_Clearsky_Outside_070201.xls Chart 2 4 2" xfId="11013"/>
    <cellStyle name="___PERSONAL_1_Clearsky_Outside_070201.xls Chart 2 5" xfId="11014"/>
    <cellStyle name="___PERSONAL_1_Clearsky_Outside_070201.xls Chart 2 5 2" xfId="11015"/>
    <cellStyle name="___PERSONAL_1_Clearsky_Outside_070201.xls Chart 2 6" xfId="11016"/>
    <cellStyle name="___PERSONAL_1_Clearsky_Outside_070201.xls Chart 2_1" xfId="11017"/>
    <cellStyle name="___PERSONAL_1_EWC 43.5MW8oMtresc 3_25_021" xfId="11018"/>
    <cellStyle name="___PERSONAL_1_EWC 43.5MW8oMtresc 3_25_021_071212 Unlevered McCormick Model - 2003 version" xfId="11019"/>
    <cellStyle name="___PERSONAL_1_EWC 43.5MW8oMtresc 3_25_021_1" xfId="11020"/>
    <cellStyle name="___PERSONAL_1_EWC 43.5MW8oMtresc 3_25_021_1 2" xfId="11021"/>
    <cellStyle name="___PERSONAL_1_EWC 43.5MW8oMtresc 3_25_021_1 2 2" xfId="11022"/>
    <cellStyle name="___PERSONAL_1_EWC 43.5MW8oMtresc 3_25_021_1 2 2 2" xfId="11023"/>
    <cellStyle name="___PERSONAL_1_EWC 43.5MW8oMtresc 3_25_021_1 2 3" xfId="11024"/>
    <cellStyle name="___PERSONAL_1_EWC 43.5MW8oMtresc 3_25_021_1 2 3 2" xfId="11025"/>
    <cellStyle name="___PERSONAL_1_EWC 43.5MW8oMtresc 3_25_021_1 2 4" xfId="11026"/>
    <cellStyle name="___PERSONAL_1_EWC 43.5MW8oMtresc 3_25_021_1 2 4 2" xfId="11027"/>
    <cellStyle name="___PERSONAL_1_EWC 43.5MW8oMtresc 3_25_021_1 2 5" xfId="11028"/>
    <cellStyle name="___PERSONAL_1_EWC 43.5MW8oMtresc 3_25_021_1 2 5 2" xfId="11029"/>
    <cellStyle name="___PERSONAL_1_EWC 43.5MW8oMtresc 3_25_021_1 2 6" xfId="11030"/>
    <cellStyle name="___PERSONAL_1_EWC 43.5MW8oMtresc 3_25_021_1 3" xfId="11031"/>
    <cellStyle name="___PERSONAL_1_EWC 43.5MW8oMtresc 3_25_021_1 3 2" xfId="11032"/>
    <cellStyle name="___PERSONAL_1_EWC 43.5MW8oMtresc 3_25_021_1 3 2 2" xfId="11033"/>
    <cellStyle name="___PERSONAL_1_EWC 43.5MW8oMtresc 3_25_021_1 3 3" xfId="11034"/>
    <cellStyle name="___PERSONAL_1_EWC 43.5MW8oMtresc 3_25_021_1 3 3 2" xfId="11035"/>
    <cellStyle name="___PERSONAL_1_EWC 43.5MW8oMtresc 3_25_021_1 3 4" xfId="11036"/>
    <cellStyle name="___PERSONAL_1_EWC 43.5MW8oMtresc 3_25_021_1 3 4 2" xfId="11037"/>
    <cellStyle name="___PERSONAL_1_EWC 43.5MW8oMtresc 3_25_021_1 3 5" xfId="11038"/>
    <cellStyle name="___PERSONAL_1_EWC 43.5MW8oMtresc 3_25_021_1 3 5 2" xfId="11039"/>
    <cellStyle name="___PERSONAL_1_EWC 43.5MW8oMtresc 3_25_021_1 3 6" xfId="11040"/>
    <cellStyle name="___PERSONAL_1_EWC 43.5MW8oMtresc 3_25_021_1 4" xfId="11041"/>
    <cellStyle name="___PERSONAL_1_EWC 43.5MW8oMtresc 3_25_021_1_CHECK - White Creek Final Closing Model_2007 11 16 vequity method FINAL" xfId="11042"/>
    <cellStyle name="___PERSONAL_1_EWC 43.5MW8oMtresc 3_25_021_1_CHECK - White Creek Final Closing Model_2007 11 16 vequity method FINAL 2" xfId="11043"/>
    <cellStyle name="___PERSONAL_1_EWC 43.5MW8oMtresc 3_25_021_1_CHECK - White Creek Final Closing Model_2007 11 16 vequity method FINAL 2 2" xfId="11044"/>
    <cellStyle name="___PERSONAL_1_EWC 43.5MW8oMtresc 3_25_021_1_CHECK - White Creek Final Closing Model_2007 11 16 vequity method FINAL 3" xfId="11045"/>
    <cellStyle name="___PERSONAL_1_EWC 43.5MW8oMtresc 3_25_021_1_Horizon round 1 model vFINAL" xfId="11046"/>
    <cellStyle name="___PERSONAL_1_EWC 43.5MW8oMtresc 3_25_021_1_Horizon round 1 model vFINAL 2" xfId="11047"/>
    <cellStyle name="___PERSONAL_1_EWC 43.5MW8oMtresc 3_25_021_1_Horizon round 1 model vFINAL 2 2" xfId="11048"/>
    <cellStyle name="___PERSONAL_1_EWC 43.5MW8oMtresc 3_25_021_1_Horizon round 1 model vFINAL 3" xfId="11049"/>
    <cellStyle name="___PERSONAL_1_EWC 43.5MW8oMtresc 3_25_021_1_Horizon round 1 model vFINAL 3 2" xfId="11050"/>
    <cellStyle name="___PERSONAL_1_EWC 43.5MW8oMtresc 3_25_021_1_Horizon round 1 model vFINAL 4" xfId="11051"/>
    <cellStyle name="___PERSONAL_1_EWC 43.5MW8oMtresc 3_25_021_1_Horizon round 1 model vFINAL_1" xfId="11052"/>
    <cellStyle name="___PERSONAL_1_EWC 43.5MW8oMtresc 3_25_021_1_Horizon round 1 model vFINAL_1 2" xfId="11053"/>
    <cellStyle name="___PERSONAL_1_EWC 43.5MW8oMtresc 3_25_021_1_Horizon round 1 model vFINAL_1 2 2" xfId="11054"/>
    <cellStyle name="___PERSONAL_1_EWC 43.5MW8oMtresc 3_25_021_1_Horizon round 1 model vFINAL_1 3" xfId="11055"/>
    <cellStyle name="___PERSONAL_1_EWC 43.5MW8oMtresc 3_25_021_1_Horizon round 1 model vFINAL_1 3 2" xfId="11056"/>
    <cellStyle name="___PERSONAL_1_EWC 43.5MW8oMtresc 3_25_021_1_Horizon round 1 model vFINAL_1 4" xfId="11057"/>
    <cellStyle name="___PERSONAL_1_EWC 43.5MW8oMtresc 3_25_021_1_Horizon round 1 model vFINAL_1_Project Farwest III Model 03-20-07 v135" xfId="11058"/>
    <cellStyle name="___PERSONAL_1_EWC 43.5MW8oMtresc 3_25_021_1_Horizon round 1 model vFINAL_1_Project Farwest III Model 03-20-07 v135 2" xfId="11059"/>
    <cellStyle name="___PERSONAL_1_EWC 43.5MW8oMtresc 3_25_021_1_Horizon round 1 model vFINAL_1_Project Farwest III Model 03-20-07 v135 2 2" xfId="11060"/>
    <cellStyle name="___PERSONAL_1_EWC 43.5MW8oMtresc 3_25_021_1_Horizon round 1 model vFINAL_1_Project Farwest III Model 03-20-07 v135 3" xfId="11061"/>
    <cellStyle name="___PERSONAL_1_EWC 43.5MW8oMtresc 3_25_021_1_Horizon round 1 model vFINAL_1_Project Farwest III Model 03-20-07 v135 3 2" xfId="11062"/>
    <cellStyle name="___PERSONAL_1_EWC 43.5MW8oMtresc 3_25_021_1_Horizon round 1 model vFINAL_1_Project Farwest III Model 03-20-07 v135 4" xfId="11063"/>
    <cellStyle name="___PERSONAL_1_EWC 43.5MW8oMtresc 3_25_021_1_Horizon round 1 model vFINAL_1_Project Farwest III Model 03-20-07 v135_UPC G&amp;A (5-3-07)" xfId="11064"/>
    <cellStyle name="___PERSONAL_1_EWC 43.5MW8oMtresc 3_25_021_1_Horizon round 1 model vFINAL_1_Project Farwest III Model 03-20-07 v135_UPC G&amp;A (5-3-07) 2" xfId="11065"/>
    <cellStyle name="___PERSONAL_1_EWC 43.5MW8oMtresc 3_25_021_1_Horizon round 1 model vFINAL_1_Project Farwest III Model 03-20-07 v135_UPC G&amp;A (5-3-07) 2 2" xfId="11066"/>
    <cellStyle name="___PERSONAL_1_EWC 43.5MW8oMtresc 3_25_021_1_Horizon round 1 model vFINAL_1_Project Farwest III Model 03-20-07 v135_UPC G&amp;A (5-3-07) 3" xfId="11067"/>
    <cellStyle name="___PERSONAL_1_EWC 43.5MW8oMtresc 3_25_021_1_Horizon round 1 model vFINAL_1_Project Farwest III Model 03-20-07 v135_UPC G&amp;A (5-3-07) 3 2" xfId="11068"/>
    <cellStyle name="___PERSONAL_1_EWC 43.5MW8oMtresc 3_25_021_1_Horizon round 1 model vFINAL_1_Project Farwest III Model 03-20-07 v135_UPC G&amp;A (5-3-07) 4" xfId="11069"/>
    <cellStyle name="___PERSONAL_1_EWC 43.5MW8oMtresc 3_25_021_1_Horizon round 1 model vFINAL_1_Project Makani Model 04-11-07 v6" xfId="11070"/>
    <cellStyle name="___PERSONAL_1_EWC 43.5MW8oMtresc 3_25_021_1_Horizon round 1 model vFINAL_1_Project Makani Model 04-11-07 v6 2" xfId="11071"/>
    <cellStyle name="___PERSONAL_1_EWC 43.5MW8oMtresc 3_25_021_1_Horizon round 1 model vFINAL_1_Project Makani Model 04-11-07 v6 2 2" xfId="11072"/>
    <cellStyle name="___PERSONAL_1_EWC 43.5MW8oMtresc 3_25_021_1_Horizon round 1 model vFINAL_1_Project Makani Model 04-11-07 v6 3" xfId="11073"/>
    <cellStyle name="___PERSONAL_1_EWC 43.5MW8oMtresc 3_25_021_1_Horizon round 1 model vFINAL_1_Project Makani Model 04-11-07 v6 3 2" xfId="11074"/>
    <cellStyle name="___PERSONAL_1_EWC 43.5MW8oMtresc 3_25_021_1_Horizon round 1 model vFINAL_1_Project Makani Model 04-11-07 v6 4" xfId="11075"/>
    <cellStyle name="___PERSONAL_1_EWC 43.5MW8oMtresc 3_25_021_1_Horizon round 1 model vFINAL_1_Project Makani Model 04-11-07 v6_UPC G&amp;A (5-3-07)" xfId="11076"/>
    <cellStyle name="___PERSONAL_1_EWC 43.5MW8oMtresc 3_25_021_1_Horizon round 1 model vFINAL_1_Project Makani Model 04-11-07 v6_UPC G&amp;A (5-3-07) 2" xfId="11077"/>
    <cellStyle name="___PERSONAL_1_EWC 43.5MW8oMtresc 3_25_021_1_Horizon round 1 model vFINAL_1_Project Makani Model 04-11-07 v6_UPC G&amp;A (5-3-07) 2 2" xfId="11078"/>
    <cellStyle name="___PERSONAL_1_EWC 43.5MW8oMtresc 3_25_021_1_Horizon round 1 model vFINAL_1_Project Makani Model 04-11-07 v6_UPC G&amp;A (5-3-07) 3" xfId="11079"/>
    <cellStyle name="___PERSONAL_1_EWC 43.5MW8oMtresc 3_25_021_1_Horizon round 1 model vFINAL_1_Project Makani Model 04-11-07 v6_UPC G&amp;A (5-3-07) 3 2" xfId="11080"/>
    <cellStyle name="___PERSONAL_1_EWC 43.5MW8oMtresc 3_25_021_1_Horizon round 1 model vFINAL_1_Project Makani Model 04-11-07 v6_UPC G&amp;A (5-3-07) 4" xfId="11081"/>
    <cellStyle name="___PERSONAL_1_EWC 43.5MW8oMtresc 3_25_021_1_Pre-Tax GAAP" xfId="11082"/>
    <cellStyle name="___PERSONAL_1_EWC 43.5MW8oMtresc 3_25_021_1_Pre-Tax GAAP 2" xfId="11083"/>
    <cellStyle name="___PERSONAL_1_EWC 43.5MW8oMtresc 3_25_021_1_Pre-Tax GAAP 2 2" xfId="11084"/>
    <cellStyle name="___PERSONAL_1_EWC 43.5MW8oMtresc 3_25_021_1_Pre-Tax GAAP 3" xfId="11085"/>
    <cellStyle name="___PERSONAL_1_EWC 43.5MW8oMtresc 3_25_021_1_WPP - Ormat 6-5-2007  v19i with internal accounting v3 eq method FINAL" xfId="11086"/>
    <cellStyle name="___PERSONAL_1_EWC 43.5MW8oMtresc 3_25_021_1_WPP - Ormat 6-5-2007  v19i with internal accounting v3 eq method FINAL 2" xfId="11087"/>
    <cellStyle name="___PERSONAL_1_EWC 43.5MW8oMtresc 3_25_021_1_WPP - Ormat 6-5-2007  v19i with internal accounting v3 eq method FINAL 2 2" xfId="11088"/>
    <cellStyle name="___PERSONAL_1_EWC 43.5MW8oMtresc 3_25_021_1_WPP - Ormat 6-5-2007  v19i with internal accounting v3 eq method FINAL 3" xfId="11089"/>
    <cellStyle name="___PERSONAL_1_EWC 43.5MW8oMtresc 3_25_02v2" xfId="11090"/>
    <cellStyle name="___PERSONAL_1_EWC 43.5MW8oMtresc 3_25_02v2_071212 Unlevered McCormick Model - 2003 version" xfId="11091"/>
    <cellStyle name="___PERSONAL_1_EWC 43.5MW8oMtresc 3_25_02v2_1" xfId="11092"/>
    <cellStyle name="___PERSONAL_1_EWC 43.5MW8oMtresc 3_25_02v2_1 2" xfId="11093"/>
    <cellStyle name="___PERSONAL_1_EWC 43.5MW8oMtresc 3_25_02v2_1 2 2" xfId="11094"/>
    <cellStyle name="___PERSONAL_1_EWC 43.5MW8oMtresc 3_25_02v2_1 3" xfId="11095"/>
    <cellStyle name="___PERSONAL_1_EWC 43.5MW8oMtresc 3_25_02v2_1 3 2" xfId="11096"/>
    <cellStyle name="___PERSONAL_1_EWC 43.5MW8oMtresc 3_25_02v2_1 4" xfId="11097"/>
    <cellStyle name="___PERSONAL_1_EWC 43.5MW8oMtresc 3_25_02v2_1 4 2" xfId="11098"/>
    <cellStyle name="___PERSONAL_1_EWC 43.5MW8oMtresc 3_25_02v2_1 5" xfId="11099"/>
    <cellStyle name="___PERSONAL_1_EWC 43.5MW8oMtresc 3_25_02v2_1 5 2" xfId="11100"/>
    <cellStyle name="___PERSONAL_1_EWC 43.5MW8oMtresc 3_25_02v2_1 6" xfId="11101"/>
    <cellStyle name="___PERSONAL_1_EWC 43.5MW8oMtresc 3_25_02v2_1 6 2" xfId="11102"/>
    <cellStyle name="___PERSONAL_1_EWC 43.5MW8oMtresc 3_25_02v2_1 7" xfId="11103"/>
    <cellStyle name="___PERSONAL_1_EWC 43.5MW8oMtresc 3_25_02v2_1 7 2" xfId="11104"/>
    <cellStyle name="___PERSONAL_1_EWC 43.5MW8oMtresc 3_25_02v2_1 8" xfId="11105"/>
    <cellStyle name="___PERSONAL_1_EWC 43.5MW8oMtresc 3_25_02v2_1_071212 Unlevered McCormick Model - 2003 version" xfId="11106"/>
    <cellStyle name="___PERSONAL_1_EWC 43.5MW8oMtresc 3_25_02v2_1_071212 Unlevered McCormick Model - 2003 version 2" xfId="11107"/>
    <cellStyle name="___PERSONAL_1_EWC 43.5MW8oMtresc 3_25_02v2_2" xfId="11108"/>
    <cellStyle name="___PERSONAL_1_EWC 43.5MW8oMtresc 3_25_02v2_2 2" xfId="11109"/>
    <cellStyle name="___PERSONAL_1_EWC 43.5MW8oMtresc 3_25_02v2_2 2 2" xfId="11110"/>
    <cellStyle name="___PERSONAL_1_EWC 43.5MW8oMtresc 3_25_02v2_2 2 2 2" xfId="11111"/>
    <cellStyle name="___PERSONAL_1_EWC 43.5MW8oMtresc 3_25_02v2_2 2 3" xfId="11112"/>
    <cellStyle name="___PERSONAL_1_EWC 43.5MW8oMtresc 3_25_02v2_2 2 3 2" xfId="11113"/>
    <cellStyle name="___PERSONAL_1_EWC 43.5MW8oMtresc 3_25_02v2_2 2 4" xfId="11114"/>
    <cellStyle name="___PERSONAL_1_EWC 43.5MW8oMtresc 3_25_02v2_2 2 4 2" xfId="11115"/>
    <cellStyle name="___PERSONAL_1_EWC 43.5MW8oMtresc 3_25_02v2_2 2 5" xfId="11116"/>
    <cellStyle name="___PERSONAL_1_EWC 43.5MW8oMtresc 3_25_02v2_2 2 5 2" xfId="11117"/>
    <cellStyle name="___PERSONAL_1_EWC 43.5MW8oMtresc 3_25_02v2_2 2 6" xfId="11118"/>
    <cellStyle name="___PERSONAL_1_EWC 43.5MW8oMtresc 3_25_02v2_2 3" xfId="11119"/>
    <cellStyle name="___PERSONAL_1_EWC 43.5MW8oMtresc 3_25_02v2_2 3 2" xfId="11120"/>
    <cellStyle name="___PERSONAL_1_EWC 43.5MW8oMtresc 3_25_02v2_2 3 2 2" xfId="11121"/>
    <cellStyle name="___PERSONAL_1_EWC 43.5MW8oMtresc 3_25_02v2_2 3 3" xfId="11122"/>
    <cellStyle name="___PERSONAL_1_EWC 43.5MW8oMtresc 3_25_02v2_2 3 3 2" xfId="11123"/>
    <cellStyle name="___PERSONAL_1_EWC 43.5MW8oMtresc 3_25_02v2_2 3 4" xfId="11124"/>
    <cellStyle name="___PERSONAL_1_EWC 43.5MW8oMtresc 3_25_02v2_2 3 4 2" xfId="11125"/>
    <cellStyle name="___PERSONAL_1_EWC 43.5MW8oMtresc 3_25_02v2_2 3 5" xfId="11126"/>
    <cellStyle name="___PERSONAL_1_EWC 43.5MW8oMtresc 3_25_02v2_2 3 5 2" xfId="11127"/>
    <cellStyle name="___PERSONAL_1_EWC 43.5MW8oMtresc 3_25_02v2_2 3 6" xfId="11128"/>
    <cellStyle name="___PERSONAL_1_EWC 43.5MW8oMtresc 3_25_02v2_2 4" xfId="11129"/>
    <cellStyle name="___PERSONAL_1_EWC 43.5MW8oMtresc 3_25_02v2_2_CHECK - White Creek Final Closing Model_2007 11 16 vequity method FINAL" xfId="11130"/>
    <cellStyle name="___PERSONAL_1_EWC 43.5MW8oMtresc 3_25_02v2_2_CHECK - White Creek Final Closing Model_2007 11 16 vequity method FINAL 2" xfId="11131"/>
    <cellStyle name="___PERSONAL_1_EWC 43.5MW8oMtresc 3_25_02v2_2_CHECK - White Creek Final Closing Model_2007 11 16 vequity method FINAL 2 2" xfId="11132"/>
    <cellStyle name="___PERSONAL_1_EWC 43.5MW8oMtresc 3_25_02v2_2_CHECK - White Creek Final Closing Model_2007 11 16 vequity method FINAL 3" xfId="11133"/>
    <cellStyle name="___PERSONAL_1_EWC 43.5MW8oMtresc 3_25_02v2_2_Horizon round 1 model vFINAL" xfId="11134"/>
    <cellStyle name="___PERSONAL_1_EWC 43.5MW8oMtresc 3_25_02v2_2_Horizon round 1 model vFINAL 2" xfId="11135"/>
    <cellStyle name="___PERSONAL_1_EWC 43.5MW8oMtresc 3_25_02v2_2_Horizon round 1 model vFINAL 2 2" xfId="11136"/>
    <cellStyle name="___PERSONAL_1_EWC 43.5MW8oMtresc 3_25_02v2_2_Horizon round 1 model vFINAL 3" xfId="11137"/>
    <cellStyle name="___PERSONAL_1_EWC 43.5MW8oMtresc 3_25_02v2_2_Horizon round 1 model vFINAL 3 2" xfId="11138"/>
    <cellStyle name="___PERSONAL_1_EWC 43.5MW8oMtresc 3_25_02v2_2_Horizon round 1 model vFINAL 4" xfId="11139"/>
    <cellStyle name="___PERSONAL_1_EWC 43.5MW8oMtresc 3_25_02v2_2_Horizon round 1 model vFINAL_1" xfId="11140"/>
    <cellStyle name="___PERSONAL_1_EWC 43.5MW8oMtresc 3_25_02v2_2_Horizon round 1 model vFINAL_1 2" xfId="11141"/>
    <cellStyle name="___PERSONAL_1_EWC 43.5MW8oMtresc 3_25_02v2_2_Horizon round 1 model vFINAL_1 2 2" xfId="11142"/>
    <cellStyle name="___PERSONAL_1_EWC 43.5MW8oMtresc 3_25_02v2_2_Horizon round 1 model vFINAL_1 3" xfId="11143"/>
    <cellStyle name="___PERSONAL_1_EWC 43.5MW8oMtresc 3_25_02v2_2_Horizon round 1 model vFINAL_1 3 2" xfId="11144"/>
    <cellStyle name="___PERSONAL_1_EWC 43.5MW8oMtresc 3_25_02v2_2_Horizon round 1 model vFINAL_1 4" xfId="11145"/>
    <cellStyle name="___PERSONAL_1_EWC 43.5MW8oMtresc 3_25_02v2_2_Horizon round 1 model vFINAL_1_Project Farwest III Model 03-20-07 v135" xfId="11146"/>
    <cellStyle name="___PERSONAL_1_EWC 43.5MW8oMtresc 3_25_02v2_2_Horizon round 1 model vFINAL_1_Project Farwest III Model 03-20-07 v135 2" xfId="11147"/>
    <cellStyle name="___PERSONAL_1_EWC 43.5MW8oMtresc 3_25_02v2_2_Horizon round 1 model vFINAL_1_Project Farwest III Model 03-20-07 v135 2 2" xfId="11148"/>
    <cellStyle name="___PERSONAL_1_EWC 43.5MW8oMtresc 3_25_02v2_2_Horizon round 1 model vFINAL_1_Project Farwest III Model 03-20-07 v135 3" xfId="11149"/>
    <cellStyle name="___PERSONAL_1_EWC 43.5MW8oMtresc 3_25_02v2_2_Horizon round 1 model vFINAL_1_Project Farwest III Model 03-20-07 v135 3 2" xfId="11150"/>
    <cellStyle name="___PERSONAL_1_EWC 43.5MW8oMtresc 3_25_02v2_2_Horizon round 1 model vFINAL_1_Project Farwest III Model 03-20-07 v135 4" xfId="11151"/>
    <cellStyle name="___PERSONAL_1_EWC 43.5MW8oMtresc 3_25_02v2_2_Horizon round 1 model vFINAL_1_Project Farwest III Model 03-20-07 v135_UPC G&amp;A (5-3-07)" xfId="11152"/>
    <cellStyle name="___PERSONAL_1_EWC 43.5MW8oMtresc 3_25_02v2_2_Horizon round 1 model vFINAL_1_Project Farwest III Model 03-20-07 v135_UPC G&amp;A (5-3-07) 2" xfId="11153"/>
    <cellStyle name="___PERSONAL_1_EWC 43.5MW8oMtresc 3_25_02v2_2_Horizon round 1 model vFINAL_1_Project Farwest III Model 03-20-07 v135_UPC G&amp;A (5-3-07) 2 2" xfId="11154"/>
    <cellStyle name="___PERSONAL_1_EWC 43.5MW8oMtresc 3_25_02v2_2_Horizon round 1 model vFINAL_1_Project Farwest III Model 03-20-07 v135_UPC G&amp;A (5-3-07) 3" xfId="11155"/>
    <cellStyle name="___PERSONAL_1_EWC 43.5MW8oMtresc 3_25_02v2_2_Horizon round 1 model vFINAL_1_Project Farwest III Model 03-20-07 v135_UPC G&amp;A (5-3-07) 3 2" xfId="11156"/>
    <cellStyle name="___PERSONAL_1_EWC 43.5MW8oMtresc 3_25_02v2_2_Horizon round 1 model vFINAL_1_Project Farwest III Model 03-20-07 v135_UPC G&amp;A (5-3-07) 4" xfId="11157"/>
    <cellStyle name="___PERSONAL_1_EWC 43.5MW8oMtresc 3_25_02v2_2_Horizon round 1 model vFINAL_1_Project Makani Model 04-11-07 v6" xfId="11158"/>
    <cellStyle name="___PERSONAL_1_EWC 43.5MW8oMtresc 3_25_02v2_2_Horizon round 1 model vFINAL_1_Project Makani Model 04-11-07 v6 2" xfId="11159"/>
    <cellStyle name="___PERSONAL_1_EWC 43.5MW8oMtresc 3_25_02v2_2_Horizon round 1 model vFINAL_1_Project Makani Model 04-11-07 v6 2 2" xfId="11160"/>
    <cellStyle name="___PERSONAL_1_EWC 43.5MW8oMtresc 3_25_02v2_2_Horizon round 1 model vFINAL_1_Project Makani Model 04-11-07 v6 3" xfId="11161"/>
    <cellStyle name="___PERSONAL_1_EWC 43.5MW8oMtresc 3_25_02v2_2_Horizon round 1 model vFINAL_1_Project Makani Model 04-11-07 v6 3 2" xfId="11162"/>
    <cellStyle name="___PERSONAL_1_EWC 43.5MW8oMtresc 3_25_02v2_2_Horizon round 1 model vFINAL_1_Project Makani Model 04-11-07 v6 4" xfId="11163"/>
    <cellStyle name="___PERSONAL_1_EWC 43.5MW8oMtresc 3_25_02v2_2_Horizon round 1 model vFINAL_1_Project Makani Model 04-11-07 v6_UPC G&amp;A (5-3-07)" xfId="11164"/>
    <cellStyle name="___PERSONAL_1_EWC 43.5MW8oMtresc 3_25_02v2_2_Horizon round 1 model vFINAL_1_Project Makani Model 04-11-07 v6_UPC G&amp;A (5-3-07) 2" xfId="11165"/>
    <cellStyle name="___PERSONAL_1_EWC 43.5MW8oMtresc 3_25_02v2_2_Horizon round 1 model vFINAL_1_Project Makani Model 04-11-07 v6_UPC G&amp;A (5-3-07) 2 2" xfId="11166"/>
    <cellStyle name="___PERSONAL_1_EWC 43.5MW8oMtresc 3_25_02v2_2_Horizon round 1 model vFINAL_1_Project Makani Model 04-11-07 v6_UPC G&amp;A (5-3-07) 3" xfId="11167"/>
    <cellStyle name="___PERSONAL_1_EWC 43.5MW8oMtresc 3_25_02v2_2_Horizon round 1 model vFINAL_1_Project Makani Model 04-11-07 v6_UPC G&amp;A (5-3-07) 3 2" xfId="11168"/>
    <cellStyle name="___PERSONAL_1_EWC 43.5MW8oMtresc 3_25_02v2_2_Horizon round 1 model vFINAL_1_Project Makani Model 04-11-07 v6_UPC G&amp;A (5-3-07) 4" xfId="11169"/>
    <cellStyle name="___PERSONAL_1_EWC 43.5MW8oMtresc 3_25_02v2_2_Pre-Tax GAAP" xfId="11170"/>
    <cellStyle name="___PERSONAL_1_EWC 43.5MW8oMtresc 3_25_02v2_2_Pre-Tax GAAP 2" xfId="11171"/>
    <cellStyle name="___PERSONAL_1_EWC 43.5MW8oMtresc 3_25_02v2_2_Pre-Tax GAAP 2 2" xfId="11172"/>
    <cellStyle name="___PERSONAL_1_EWC 43.5MW8oMtresc 3_25_02v2_2_Pre-Tax GAAP 3" xfId="11173"/>
    <cellStyle name="___PERSONAL_1_EWC 43.5MW8oMtresc 3_25_02v2_2_WPP - Ormat 6-5-2007  v19i with internal accounting v3 eq method FINAL" xfId="11174"/>
    <cellStyle name="___PERSONAL_1_EWC 43.5MW8oMtresc 3_25_02v2_2_WPP - Ormat 6-5-2007  v19i with internal accounting v3 eq method FINAL 2" xfId="11175"/>
    <cellStyle name="___PERSONAL_1_EWC 43.5MW8oMtresc 3_25_02v2_2_WPP - Ormat 6-5-2007  v19i with internal accounting v3 eq method FINAL 2 2" xfId="11176"/>
    <cellStyle name="___PERSONAL_1_EWC 43.5MW8oMtresc 3_25_02v2_2_WPP - Ormat 6-5-2007  v19i with internal accounting v3 eq method FINAL 3" xfId="11177"/>
    <cellStyle name="___PERSONAL_1_EWC 43.5MW8oMtresc 3_25_02v2w_esc" xfId="11178"/>
    <cellStyle name="___PERSONAL_1_EWC 43.5MW8oMtresc 3_25_02v2w_esc 2" xfId="11179"/>
    <cellStyle name="___PERSONAL_1_EWC 43.5MW8oMtresc 3_25_02v2w_esc 2 2" xfId="11180"/>
    <cellStyle name="___PERSONAL_1_EWC 43.5MW8oMtresc 3_25_02v2w_esc 2 2 2" xfId="11181"/>
    <cellStyle name="___PERSONAL_1_EWC 43.5MW8oMtresc 3_25_02v2w_esc 2 3" xfId="11182"/>
    <cellStyle name="___PERSONAL_1_EWC 43.5MW8oMtresc 3_25_02v2w_esc 2 3 2" xfId="11183"/>
    <cellStyle name="___PERSONAL_1_EWC 43.5MW8oMtresc 3_25_02v2w_esc 2 4" xfId="11184"/>
    <cellStyle name="___PERSONAL_1_EWC 43.5MW8oMtresc 3_25_02v2w_esc 2 4 2" xfId="11185"/>
    <cellStyle name="___PERSONAL_1_EWC 43.5MW8oMtresc 3_25_02v2w_esc 2 5" xfId="11186"/>
    <cellStyle name="___PERSONAL_1_EWC 43.5MW8oMtresc 3_25_02v2w_esc 2 5 2" xfId="11187"/>
    <cellStyle name="___PERSONAL_1_EWC 43.5MW8oMtresc 3_25_02v2w_esc 2 6" xfId="11188"/>
    <cellStyle name="___PERSONAL_1_EWC 43.5MW8oMtresc 3_25_02v2w_esc 3" xfId="11189"/>
    <cellStyle name="___PERSONAL_1_EWC 43.5MW8oMtresc 3_25_02v2w_esc 3 2" xfId="11190"/>
    <cellStyle name="___PERSONAL_1_EWC 43.5MW8oMtresc 3_25_02v2w_esc 3 2 2" xfId="11191"/>
    <cellStyle name="___PERSONAL_1_EWC 43.5MW8oMtresc 3_25_02v2w_esc 3 3" xfId="11192"/>
    <cellStyle name="___PERSONAL_1_EWC 43.5MW8oMtresc 3_25_02v2w_esc 3 3 2" xfId="11193"/>
    <cellStyle name="___PERSONAL_1_EWC 43.5MW8oMtresc 3_25_02v2w_esc 3 4" xfId="11194"/>
    <cellStyle name="___PERSONAL_1_EWC 43.5MW8oMtresc 3_25_02v2w_esc 3 4 2" xfId="11195"/>
    <cellStyle name="___PERSONAL_1_EWC 43.5MW8oMtresc 3_25_02v2w_esc 3 5" xfId="11196"/>
    <cellStyle name="___PERSONAL_1_EWC 43.5MW8oMtresc 3_25_02v2w_esc 3 5 2" xfId="11197"/>
    <cellStyle name="___PERSONAL_1_EWC 43.5MW8oMtresc 3_25_02v2w_esc 3 6" xfId="11198"/>
    <cellStyle name="___PERSONAL_1_EWC 43.5MW8oMtresc 3_25_02v2w_esc 4" xfId="11199"/>
    <cellStyle name="___PERSONAL_1_EWC 43.5MW8oMtresc 3_25_02v2w_esc_1" xfId="11200"/>
    <cellStyle name="___PERSONAL_1_EWC 43.5MW8oMtresc 3_25_02v2w_esc_1 2" xfId="11201"/>
    <cellStyle name="___PERSONAL_1_EWC 43.5MW8oMtresc 3_25_02v2w_esc_1 2 2" xfId="11202"/>
    <cellStyle name="___PERSONAL_1_EWC 43.5MW8oMtresc 3_25_02v2w_esc_1 3" xfId="11203"/>
    <cellStyle name="___PERSONAL_1_EWC 43.5MW8oMtresc 3_25_02v2w_esc_1 3 2" xfId="11204"/>
    <cellStyle name="___PERSONAL_1_EWC 43.5MW8oMtresc 3_25_02v2w_esc_1 4" xfId="11205"/>
    <cellStyle name="___PERSONAL_1_EWC 43.5MW8oMtresc 3_25_02v2w_esc_1 4 2" xfId="11206"/>
    <cellStyle name="___PERSONAL_1_EWC 43.5MW8oMtresc 3_25_02v2w_esc_1 5" xfId="11207"/>
    <cellStyle name="___PERSONAL_1_EWC 43.5MW8oMtresc 3_25_02v2w_esc_1 5 2" xfId="11208"/>
    <cellStyle name="___PERSONAL_1_EWC 43.5MW8oMtresc 3_25_02v2w_esc_1 6" xfId="11209"/>
    <cellStyle name="___PERSONAL_1_EWC 43.5MW8oMtresc 3_25_02v2w_esc_1 6 2" xfId="11210"/>
    <cellStyle name="___PERSONAL_1_EWC 43.5MW8oMtresc 3_25_02v2w_esc_1 7" xfId="11211"/>
    <cellStyle name="___PERSONAL_1_EWC 43.5MW8oMtresc 3_25_02v2w_esc_1 7 2" xfId="11212"/>
    <cellStyle name="___PERSONAL_1_EWC 43.5MW8oMtresc 3_25_02v2w_esc_1 8" xfId="11213"/>
    <cellStyle name="___PERSONAL_1_EWC 43.5MW8oMtresc 3_25_02v2w_esc_1_071212 Unlevered McCormick Model - 2003 version" xfId="11214"/>
    <cellStyle name="___PERSONAL_1_EWC 43.5MW8oMtresc 3_25_02v2w_esc_1_071212 Unlevered McCormick Model - 2003 version 2" xfId="11215"/>
    <cellStyle name="___PERSONAL_1_EWC 43.5MW8oMtresc 3_25_02v2w_esc_CHECK - White Creek Final Closing Model_2007 11 16 vequity method FINAL" xfId="11216"/>
    <cellStyle name="___PERSONAL_1_EWC 43.5MW8oMtresc 3_25_02v2w_esc_CHECK - White Creek Final Closing Model_2007 11 16 vequity method FINAL 2" xfId="11217"/>
    <cellStyle name="___PERSONAL_1_EWC 43.5MW8oMtresc 3_25_02v2w_esc_CHECK - White Creek Final Closing Model_2007 11 16 vequity method FINAL 2 2" xfId="11218"/>
    <cellStyle name="___PERSONAL_1_EWC 43.5MW8oMtresc 3_25_02v2w_esc_CHECK - White Creek Final Closing Model_2007 11 16 vequity method FINAL 3" xfId="11219"/>
    <cellStyle name="___PERSONAL_1_EWC 43.5MW8oMtresc 3_25_02v2w_esc_Horizon round 1 model vFINAL" xfId="11220"/>
    <cellStyle name="___PERSONAL_1_EWC 43.5MW8oMtresc 3_25_02v2w_esc_Horizon round 1 model vFINAL 2" xfId="11221"/>
    <cellStyle name="___PERSONAL_1_EWC 43.5MW8oMtresc 3_25_02v2w_esc_Horizon round 1 model vFINAL 2 2" xfId="11222"/>
    <cellStyle name="___PERSONAL_1_EWC 43.5MW8oMtresc 3_25_02v2w_esc_Horizon round 1 model vFINAL 3" xfId="11223"/>
    <cellStyle name="___PERSONAL_1_EWC 43.5MW8oMtresc 3_25_02v2w_esc_Horizon round 1 model vFINAL 3 2" xfId="11224"/>
    <cellStyle name="___PERSONAL_1_EWC 43.5MW8oMtresc 3_25_02v2w_esc_Horizon round 1 model vFINAL 4" xfId="11225"/>
    <cellStyle name="___PERSONAL_1_EWC 43.5MW8oMtresc 3_25_02v2w_esc_Horizon round 1 model vFINAL_1" xfId="11226"/>
    <cellStyle name="___PERSONAL_1_EWC 43.5MW8oMtresc 3_25_02v2w_esc_Horizon round 1 model vFINAL_1 2" xfId="11227"/>
    <cellStyle name="___PERSONAL_1_EWC 43.5MW8oMtresc 3_25_02v2w_esc_Horizon round 1 model vFINAL_1 2 2" xfId="11228"/>
    <cellStyle name="___PERSONAL_1_EWC 43.5MW8oMtresc 3_25_02v2w_esc_Horizon round 1 model vFINAL_1 3" xfId="11229"/>
    <cellStyle name="___PERSONAL_1_EWC 43.5MW8oMtresc 3_25_02v2w_esc_Horizon round 1 model vFINAL_1 3 2" xfId="11230"/>
    <cellStyle name="___PERSONAL_1_EWC 43.5MW8oMtresc 3_25_02v2w_esc_Horizon round 1 model vFINAL_1 4" xfId="11231"/>
    <cellStyle name="___PERSONAL_1_EWC 43.5MW8oMtresc 3_25_02v2w_esc_Horizon round 1 model vFINAL_1_Project Farwest III Model 03-20-07 v135" xfId="11232"/>
    <cellStyle name="___PERSONAL_1_EWC 43.5MW8oMtresc 3_25_02v2w_esc_Horizon round 1 model vFINAL_1_Project Farwest III Model 03-20-07 v135 2" xfId="11233"/>
    <cellStyle name="___PERSONAL_1_EWC 43.5MW8oMtresc 3_25_02v2w_esc_Horizon round 1 model vFINAL_1_Project Farwest III Model 03-20-07 v135 2 2" xfId="11234"/>
    <cellStyle name="___PERSONAL_1_EWC 43.5MW8oMtresc 3_25_02v2w_esc_Horizon round 1 model vFINAL_1_Project Farwest III Model 03-20-07 v135 3" xfId="11235"/>
    <cellStyle name="___PERSONAL_1_EWC 43.5MW8oMtresc 3_25_02v2w_esc_Horizon round 1 model vFINAL_1_Project Farwest III Model 03-20-07 v135 3 2" xfId="11236"/>
    <cellStyle name="___PERSONAL_1_EWC 43.5MW8oMtresc 3_25_02v2w_esc_Horizon round 1 model vFINAL_1_Project Farwest III Model 03-20-07 v135 4" xfId="11237"/>
    <cellStyle name="___PERSONAL_1_EWC 43.5MW8oMtresc 3_25_02v2w_esc_Horizon round 1 model vFINAL_1_Project Farwest III Model 03-20-07 v135_UPC G&amp;A (5-3-07)" xfId="11238"/>
    <cellStyle name="___PERSONAL_1_EWC 43.5MW8oMtresc 3_25_02v2w_esc_Horizon round 1 model vFINAL_1_Project Farwest III Model 03-20-07 v135_UPC G&amp;A (5-3-07) 2" xfId="11239"/>
    <cellStyle name="___PERSONAL_1_EWC 43.5MW8oMtresc 3_25_02v2w_esc_Horizon round 1 model vFINAL_1_Project Farwest III Model 03-20-07 v135_UPC G&amp;A (5-3-07) 2 2" xfId="11240"/>
    <cellStyle name="___PERSONAL_1_EWC 43.5MW8oMtresc 3_25_02v2w_esc_Horizon round 1 model vFINAL_1_Project Farwest III Model 03-20-07 v135_UPC G&amp;A (5-3-07) 3" xfId="11241"/>
    <cellStyle name="___PERSONAL_1_EWC 43.5MW8oMtresc 3_25_02v2w_esc_Horizon round 1 model vFINAL_1_Project Farwest III Model 03-20-07 v135_UPC G&amp;A (5-3-07) 3 2" xfId="11242"/>
    <cellStyle name="___PERSONAL_1_EWC 43.5MW8oMtresc 3_25_02v2w_esc_Horizon round 1 model vFINAL_1_Project Farwest III Model 03-20-07 v135_UPC G&amp;A (5-3-07) 4" xfId="11243"/>
    <cellStyle name="___PERSONAL_1_EWC 43.5MW8oMtresc 3_25_02v2w_esc_Horizon round 1 model vFINAL_1_Project Makani Model 04-11-07 v6" xfId="11244"/>
    <cellStyle name="___PERSONAL_1_EWC 43.5MW8oMtresc 3_25_02v2w_esc_Horizon round 1 model vFINAL_1_Project Makani Model 04-11-07 v6 2" xfId="11245"/>
    <cellStyle name="___PERSONAL_1_EWC 43.5MW8oMtresc 3_25_02v2w_esc_Horizon round 1 model vFINAL_1_Project Makani Model 04-11-07 v6 2 2" xfId="11246"/>
    <cellStyle name="___PERSONAL_1_EWC 43.5MW8oMtresc 3_25_02v2w_esc_Horizon round 1 model vFINAL_1_Project Makani Model 04-11-07 v6 3" xfId="11247"/>
    <cellStyle name="___PERSONAL_1_EWC 43.5MW8oMtresc 3_25_02v2w_esc_Horizon round 1 model vFINAL_1_Project Makani Model 04-11-07 v6 3 2" xfId="11248"/>
    <cellStyle name="___PERSONAL_1_EWC 43.5MW8oMtresc 3_25_02v2w_esc_Horizon round 1 model vFINAL_1_Project Makani Model 04-11-07 v6 4" xfId="11249"/>
    <cellStyle name="___PERSONAL_1_EWC 43.5MW8oMtresc 3_25_02v2w_esc_Horizon round 1 model vFINAL_1_Project Makani Model 04-11-07 v6_UPC G&amp;A (5-3-07)" xfId="11250"/>
    <cellStyle name="___PERSONAL_1_EWC 43.5MW8oMtresc 3_25_02v2w_esc_Horizon round 1 model vFINAL_1_Project Makani Model 04-11-07 v6_UPC G&amp;A (5-3-07) 2" xfId="11251"/>
    <cellStyle name="___PERSONAL_1_EWC 43.5MW8oMtresc 3_25_02v2w_esc_Horizon round 1 model vFINAL_1_Project Makani Model 04-11-07 v6_UPC G&amp;A (5-3-07) 2 2" xfId="11252"/>
    <cellStyle name="___PERSONAL_1_EWC 43.5MW8oMtresc 3_25_02v2w_esc_Horizon round 1 model vFINAL_1_Project Makani Model 04-11-07 v6_UPC G&amp;A (5-3-07) 3" xfId="11253"/>
    <cellStyle name="___PERSONAL_1_EWC 43.5MW8oMtresc 3_25_02v2w_esc_Horizon round 1 model vFINAL_1_Project Makani Model 04-11-07 v6_UPC G&amp;A (5-3-07) 3 2" xfId="11254"/>
    <cellStyle name="___PERSONAL_1_EWC 43.5MW8oMtresc 3_25_02v2w_esc_Horizon round 1 model vFINAL_1_Project Makani Model 04-11-07 v6_UPC G&amp;A (5-3-07) 4" xfId="11255"/>
    <cellStyle name="___PERSONAL_1_EWC 43.5MW8oMtresc 3_25_02v2w_esc_Pre-Tax GAAP" xfId="11256"/>
    <cellStyle name="___PERSONAL_1_EWC 43.5MW8oMtresc 3_25_02v2w_esc_Pre-Tax GAAP 2" xfId="11257"/>
    <cellStyle name="___PERSONAL_1_EWC 43.5MW8oMtresc 3_25_02v2w_esc_Pre-Tax GAAP 2 2" xfId="11258"/>
    <cellStyle name="___PERSONAL_1_EWC 43.5MW8oMtresc 3_25_02v2w_esc_Pre-Tax GAAP 3" xfId="11259"/>
    <cellStyle name="___PERSONAL_1_EWC 43.5MW8oMtresc 3_25_02v2w_esc_WPP - Ormat 6-5-2007  v19i with internal accounting v3 eq method FINAL" xfId="11260"/>
    <cellStyle name="___PERSONAL_1_EWC 43.5MW8oMtresc 3_25_02v2w_esc_WPP - Ormat 6-5-2007  v19i with internal accounting v3 eq method FINAL 2" xfId="11261"/>
    <cellStyle name="___PERSONAL_1_EWC 43.5MW8oMtresc 3_25_02v2w_esc_WPP - Ormat 6-5-2007  v19i with internal accounting v3 eq method FINAL 2 2" xfId="11262"/>
    <cellStyle name="___PERSONAL_1_EWC 43.5MW8oMtresc 3_25_02v2w_esc_WPP - Ormat 6-5-2007  v19i with internal accounting v3 eq method FINAL 3" xfId="11263"/>
    <cellStyle name="___PERSONAL_1_Horizon round 1 model vFINAL" xfId="11264"/>
    <cellStyle name="___PERSONAL_1_Horizon round 1 model vFINAL 2" xfId="11265"/>
    <cellStyle name="___PERSONAL_1_Horizon round 1 model vFINAL 2 2" xfId="11266"/>
    <cellStyle name="___PERSONAL_1_Horizon round 1 model vFINAL 3" xfId="11267"/>
    <cellStyle name="___PERSONAL_1_Horizon round 1 model vFINAL 3 2" xfId="11268"/>
    <cellStyle name="___PERSONAL_1_Horizon round 1 model vFINAL 4" xfId="11269"/>
    <cellStyle name="___PERSONAL_1_Horizon round 1 model vFINAL_1" xfId="11270"/>
    <cellStyle name="___PERSONAL_1_Horizon round 1 model vFINAL_1 2" xfId="11271"/>
    <cellStyle name="___PERSONAL_1_Horizon round 1 model vFINAL_1 2 2" xfId="11272"/>
    <cellStyle name="___PERSONAL_1_Horizon round 1 model vFINAL_1 3" xfId="11273"/>
    <cellStyle name="___PERSONAL_1_Horizon round 1 model vFINAL_1 3 2" xfId="11274"/>
    <cellStyle name="___PERSONAL_1_Horizon round 1 model vFINAL_1 4" xfId="11275"/>
    <cellStyle name="___PERSONAL_1_Horizon round 1 model vFINAL_1_Project Farwest III Model 03-20-07 v135" xfId="11276"/>
    <cellStyle name="___PERSONAL_1_Horizon round 1 model vFINAL_1_Project Farwest III Model 03-20-07 v135 2" xfId="11277"/>
    <cellStyle name="___PERSONAL_1_Horizon round 1 model vFINAL_1_Project Farwest III Model 03-20-07 v135 2 2" xfId="11278"/>
    <cellStyle name="___PERSONAL_1_Horizon round 1 model vFINAL_1_Project Farwest III Model 03-20-07 v135 3" xfId="11279"/>
    <cellStyle name="___PERSONAL_1_Horizon round 1 model vFINAL_1_Project Farwest III Model 03-20-07 v135 3 2" xfId="11280"/>
    <cellStyle name="___PERSONAL_1_Horizon round 1 model vFINAL_1_Project Farwest III Model 03-20-07 v135 4" xfId="11281"/>
    <cellStyle name="___PERSONAL_1_Horizon round 1 model vFINAL_1_Project Farwest III Model 03-20-07 v135_UPC G&amp;A (5-3-07)" xfId="11282"/>
    <cellStyle name="___PERSONAL_1_Horizon round 1 model vFINAL_1_Project Farwest III Model 03-20-07 v135_UPC G&amp;A (5-3-07) 2" xfId="11283"/>
    <cellStyle name="___PERSONAL_1_Horizon round 1 model vFINAL_1_Project Farwest III Model 03-20-07 v135_UPC G&amp;A (5-3-07) 2 2" xfId="11284"/>
    <cellStyle name="___PERSONAL_1_Horizon round 1 model vFINAL_1_Project Farwest III Model 03-20-07 v135_UPC G&amp;A (5-3-07) 3" xfId="11285"/>
    <cellStyle name="___PERSONAL_1_Horizon round 1 model vFINAL_1_Project Farwest III Model 03-20-07 v135_UPC G&amp;A (5-3-07) 3 2" xfId="11286"/>
    <cellStyle name="___PERSONAL_1_Horizon round 1 model vFINAL_1_Project Farwest III Model 03-20-07 v135_UPC G&amp;A (5-3-07) 4" xfId="11287"/>
    <cellStyle name="___PERSONAL_1_Horizon round 1 model vFINAL_1_Project Makani Model 04-11-07 v6" xfId="11288"/>
    <cellStyle name="___PERSONAL_1_Horizon round 1 model vFINAL_1_Project Makani Model 04-11-07 v6 2" xfId="11289"/>
    <cellStyle name="___PERSONAL_1_Horizon round 1 model vFINAL_1_Project Makani Model 04-11-07 v6 2 2" xfId="11290"/>
    <cellStyle name="___PERSONAL_1_Horizon round 1 model vFINAL_1_Project Makani Model 04-11-07 v6 3" xfId="11291"/>
    <cellStyle name="___PERSONAL_1_Horizon round 1 model vFINAL_1_Project Makani Model 04-11-07 v6 3 2" xfId="11292"/>
    <cellStyle name="___PERSONAL_1_Horizon round 1 model vFINAL_1_Project Makani Model 04-11-07 v6 4" xfId="11293"/>
    <cellStyle name="___PERSONAL_1_Horizon round 1 model vFINAL_1_Project Makani Model 04-11-07 v6_UPC G&amp;A (5-3-07)" xfId="11294"/>
    <cellStyle name="___PERSONAL_1_Horizon round 1 model vFINAL_1_Project Makani Model 04-11-07 v6_UPC G&amp;A (5-3-07) 2" xfId="11295"/>
    <cellStyle name="___PERSONAL_1_Horizon round 1 model vFINAL_1_Project Makani Model 04-11-07 v6_UPC G&amp;A (5-3-07) 2 2" xfId="11296"/>
    <cellStyle name="___PERSONAL_1_Horizon round 1 model vFINAL_1_Project Makani Model 04-11-07 v6_UPC G&amp;A (5-3-07) 3" xfId="11297"/>
    <cellStyle name="___PERSONAL_1_Horizon round 1 model vFINAL_1_Project Makani Model 04-11-07 v6_UPC G&amp;A (5-3-07) 3 2" xfId="11298"/>
    <cellStyle name="___PERSONAL_1_Horizon round 1 model vFINAL_1_Project Makani Model 04-11-07 v6_UPC G&amp;A (5-3-07) 4" xfId="11299"/>
    <cellStyle name="___PERSONAL_1_Pre-Tax GAAP" xfId="11300"/>
    <cellStyle name="___PERSONAL_1_Pre-Tax GAAP 2" xfId="11301"/>
    <cellStyle name="___PERSONAL_1_Pre-Tax GAAP 2 2" xfId="11302"/>
    <cellStyle name="___PERSONAL_1_Pre-Tax GAAP 3" xfId="11303"/>
    <cellStyle name="___PERSONAL_1_Wind farm - operation CF" xfId="11304"/>
    <cellStyle name="___PERSONAL_1_Wind farm - operation CF_071212 Unlevered McCormick Model - 2003 version" xfId="11305"/>
    <cellStyle name="___PERSONAL_1_Wind farm - operation CF_1" xfId="11306"/>
    <cellStyle name="___PERSONAL_1_Wind farm - operation CF_1 2" xfId="11307"/>
    <cellStyle name="___PERSONAL_1_Wind farm - operation CF_1 2 2" xfId="11308"/>
    <cellStyle name="___PERSONAL_1_Wind farm - operation CF_1 3" xfId="11309"/>
    <cellStyle name="___PERSONAL_1_Wind farm - operation CF_1 3 2" xfId="11310"/>
    <cellStyle name="___PERSONAL_1_Wind farm - operation CF_1 4" xfId="11311"/>
    <cellStyle name="___PERSONAL_1_Wind farm - operation CF_1 4 2" xfId="11312"/>
    <cellStyle name="___PERSONAL_1_Wind farm - operation CF_1 5" xfId="11313"/>
    <cellStyle name="___PERSONAL_1_Wind farm - operation CF_1 5 2" xfId="11314"/>
    <cellStyle name="___PERSONAL_1_Wind farm - operation CF_1 6" xfId="11315"/>
    <cellStyle name="___PERSONAL_1_Wind farm - operation CF_1 6 2" xfId="11316"/>
    <cellStyle name="___PERSONAL_1_Wind farm - operation CF_1 7" xfId="11317"/>
    <cellStyle name="___PERSONAL_1_Wind farm - operation CF_1 7 2" xfId="11318"/>
    <cellStyle name="___PERSONAL_1_Wind farm - operation CF_1 8" xfId="11319"/>
    <cellStyle name="___PERSONAL_1_Wind farm - operation CF_1_071212 Unlevered McCormick Model - 2003 version" xfId="11320"/>
    <cellStyle name="___PERSONAL_1_Wind farm - operation CF_1_071212 Unlevered McCormick Model - 2003 version 2" xfId="11321"/>
    <cellStyle name="___PERSONAL_1_WPP - Ormat 6-5-2007  v19i with internal accounting v3 eq method FINAL" xfId="11322"/>
    <cellStyle name="___PERSONAL_1_WPP - Ormat 6-5-2007  v19i with internal accounting v3 eq method FINAL 2" xfId="11323"/>
    <cellStyle name="___PERSONAL_1_WPP - Ormat 6-5-2007  v19i with internal accounting v3 eq method FINAL 2 2" xfId="11324"/>
    <cellStyle name="___PERSONAL_1_WPP - Ormat 6-5-2007  v19i with internal accounting v3 eq method FINAL 3" xfId="11325"/>
    <cellStyle name="___PERSONAL_2" xfId="11326"/>
    <cellStyle name="___PERSONAL_2 2" xfId="11327"/>
    <cellStyle name="___PERSONAL_2 2 2" xfId="11328"/>
    <cellStyle name="___PERSONAL_2 2_Accounting" xfId="11329"/>
    <cellStyle name="___PERSONAL_2 2_Accounting 2" xfId="11330"/>
    <cellStyle name="___PERSONAL_2 2_Book3" xfId="11331"/>
    <cellStyle name="___PERSONAL_2 2_Book3 2" xfId="11332"/>
    <cellStyle name="___PERSONAL_2 2_Naturener Montana Portfolio_temp_Part2" xfId="11333"/>
    <cellStyle name="___PERSONAL_2 2_Naturener Montana Portfolio_temp_Part2 2" xfId="11334"/>
    <cellStyle name="___PERSONAL_2 3" xfId="11335"/>
    <cellStyle name="___PERSONAL_2 3 2" xfId="11336"/>
    <cellStyle name="___PERSONAL_2 4" xfId="11337"/>
    <cellStyle name="___PERSONAL_2 4 2" xfId="11338"/>
    <cellStyle name="___PERSONAL_2 5" xfId="11339"/>
    <cellStyle name="___PERSONAL_2 5 2" xfId="11340"/>
    <cellStyle name="___PERSONAL_2 6" xfId="11341"/>
    <cellStyle name="___PERSONAL_2 6 2" xfId="11342"/>
    <cellStyle name="___PERSONAL_2 7" xfId="11343"/>
    <cellStyle name="___PERSONAL_2 7 2" xfId="11344"/>
    <cellStyle name="___PERSONAL_2 8" xfId="11345"/>
    <cellStyle name="___PERSONAL_2_#1 Levered Beech Ridge_021109_Grant,Bonus,No PTCs,MACRs,Term Debt NOL" xfId="11346"/>
    <cellStyle name="___PERSONAL_2_#1 Levered Beech Ridge_021109_Grant,Bonus,No PTCs,MACRs,Term Debt NOL 2" xfId="11347"/>
    <cellStyle name="___PERSONAL_2_#1 LeveredGrand_Ridge_II-III_021009_Grant,Bonus,No PTCs,MACRs,Term Debt, NOL" xfId="11348"/>
    <cellStyle name="___PERSONAL_2_#1 LeveredGrand_Ridge_II-III_021009_Grant,Bonus,No PTCs,MACRs,Term Debt, NOL 2" xfId="11349"/>
    <cellStyle name="___PERSONAL_2_#1 LeveredGrand_Ridge_II-III_021009_Grant,Bonus,No PTCs,MACRs,Term Debt, NOL_BeechR Pivot Table 12.2.09" xfId="11350"/>
    <cellStyle name="___PERSONAL_2_#1 LeveredGrand_Ridge_II-III_021009_Grant,Bonus,No PTCs,MACRs,Term Debt, NOL_BeechR Pivot Table 12.2.09 2" xfId="11351"/>
    <cellStyle name="___PERSONAL_2_071212 Unlevered McCormick Model - 2003 version" xfId="11352"/>
    <cellStyle name="___PERSONAL_2_071212 Unlevered McCormick Model - 2003 version 2" xfId="11353"/>
    <cellStyle name="___PERSONAL_2_071212 Unlevered McCormick Model - 2003 version_Accounting" xfId="11354"/>
    <cellStyle name="___PERSONAL_2_071212 Unlevered McCormick Model - 2003 version_Accounting 2" xfId="11355"/>
    <cellStyle name="___PERSONAL_2_071212 Unlevered McCormick Model - 2003 version_Book3" xfId="11356"/>
    <cellStyle name="___PERSONAL_2_071212 Unlevered McCormick Model - 2003 version_Book3 2" xfId="11357"/>
    <cellStyle name="___PERSONAL_2_071212 Unlevered McCormick Model - 2003 version_Naturener Montana Portfolio_temp_Part2" xfId="11358"/>
    <cellStyle name="___PERSONAL_2_071212 Unlevered McCormick Model - 2003 version_Naturener Montana Portfolio_temp_Part2 2" xfId="11359"/>
    <cellStyle name="___PERSONAL_2_1.Inputs" xfId="11360"/>
    <cellStyle name="___PERSONAL_2_2008 IWNA 7.75% 53% ERISA P50 (Invnergy)_FROM JPM" xfId="11361"/>
    <cellStyle name="___PERSONAL_2_2008 IWNA 7.75% 53% ERISA P50 (Invnergy)_FROM JPM 2" xfId="11362"/>
    <cellStyle name="___PERSONAL_2_2008 IWNA 7.75% 53% ERISA P50 (Invnergy)_FROM JPM_IWNA 3-Pack ECCA Sheldon Funding 01302009" xfId="11363"/>
    <cellStyle name="___PERSONAL_2_2008 IWNA 7.75% 53% ERISA P50 (Invnergy)_FROM JPM_IWNA 3-Pack ECCA Sheldon Funding 01302009 2" xfId="11364"/>
    <cellStyle name="___PERSONAL_2_2008 IWNA Portfolio 06182008 v2 (WC Hedge)_JPM BL sizing" xfId="11365"/>
    <cellStyle name="___PERSONAL_2_2008 IWNA Portfolio 06182008 v2 (WC Hedge)_JPM BL sizing 2" xfId="11366"/>
    <cellStyle name="___PERSONAL_2_2008 IWNA Portfolio 06182008 v2 (WC Hedge)_JPM BL sizing_BeechR Pivot Table 12.2.09" xfId="11367"/>
    <cellStyle name="___PERSONAL_2_2008 IWNA Portfolio 06182008 v2 (WC Hedge)_JPM BL sizing_BeechR Pivot Table 12.2.09 2" xfId="11368"/>
    <cellStyle name="___PERSONAL_2_2008 IWNA Portfolio 06182008 v2 (WC Hedge)_JPM BL sizing_IWNA 3-Pack ECCA Sheldon Funding 01302009" xfId="11369"/>
    <cellStyle name="___PERSONAL_2_2008 IWNA Portfolio 06182008 v2 (WC Hedge)_JPM BL sizing_IWNA 3-Pack ECCA Sheldon Funding 01302009 2" xfId="11370"/>
    <cellStyle name="___PERSONAL_2_2008 IWNA Portfolio 06232008 (JPM)_BL Sizing" xfId="11371"/>
    <cellStyle name="___PERSONAL_2_2008 IWNA Portfolio 06232008 (JPM)_BL Sizing 2" xfId="11372"/>
    <cellStyle name="___PERSONAL_2_2008 IWNA Portfolio 06232008 (JPM)_BL Sizing_BeechR Pivot Table 12.2.09" xfId="11373"/>
    <cellStyle name="___PERSONAL_2_2008 IWNA Portfolio 06232008 (JPM)_BL Sizing_BeechR Pivot Table 12.2.09 2" xfId="11374"/>
    <cellStyle name="___PERSONAL_2_2008 IWNA Portfolio 06232008 (JPM)_BL Sizing_IWNA 3-Pack ECCA Sheldon Funding 01302009" xfId="11375"/>
    <cellStyle name="___PERSONAL_2_2008 IWNA Portfolio 06232008 (JPM)_BL Sizing_IWNA 3-Pack ECCA Sheldon Funding 01302009 2" xfId="11376"/>
    <cellStyle name="___PERSONAL_2_2008 IWNA Portfolio 08022008 (JPM TE) updated for WC vol" xfId="11377"/>
    <cellStyle name="___PERSONAL_2_2008 IWNA Portfolio 08022008 (JPM TE) updated for WC vol 2" xfId="11378"/>
    <cellStyle name="___PERSONAL_2_2008 IWNA Portfolio 08022008 (JPM TE) updated for WC vol_BeechR Pivot Table 12.2.09" xfId="11379"/>
    <cellStyle name="___PERSONAL_2_2008 IWNA Portfolio 08022008 (JPM TE) updated for WC vol_BeechR Pivot Table 12.2.09 2" xfId="11380"/>
    <cellStyle name="___PERSONAL_2_2008 IWNA Portfolio 08022008 (JPM TE) updated for WC vol_IWNA 3-Pack ECCA Sheldon Funding 01302009" xfId="11381"/>
    <cellStyle name="___PERSONAL_2_2008 IWNA Portfolio 08022008 (JPM TE) updated for WC vol_IWNA 3-Pack ECCA Sheldon Funding 01302009 2" xfId="11382"/>
    <cellStyle name="___PERSONAL_2_2008 IWNA Portfolio 09262008 (JPM TE &amp; CE)__TE Assumps" xfId="11383"/>
    <cellStyle name="___PERSONAL_2_2008 IWNA Portfolio 09262008 (JPM TE &amp; CE)__TE Assumps 2" xfId="11384"/>
    <cellStyle name="___PERSONAL_2_2008 IWNA Portfolio 09262008 (JPM TE &amp; CE)__TE Assumps_IWNA 3-Pack ECCA Sheldon Funding 01302009" xfId="11385"/>
    <cellStyle name="___PERSONAL_2_2008 IWNA Portfolio 09262008 (JPM TE &amp; CE)__TE Assumps_IWNA 3-Pack ECCA Sheldon Funding 01302009 2" xfId="11386"/>
    <cellStyle name="___PERSONAL_2_2008 IWNA v12 7.75% 53% TaxEx P50 (Invenergy)_10242008" xfId="11387"/>
    <cellStyle name="___PERSONAL_2_2008 IWNA v12 7.75% 53% TaxEx P50 (Invenergy)_10242008 2" xfId="11388"/>
    <cellStyle name="___PERSONAL_2_2008 IWNA v12 7.75% 53% TaxEx P50 (Invenergy)_10242008_IWNA 3-Pack ECCA Sheldon Funding 01302009" xfId="11389"/>
    <cellStyle name="___PERSONAL_2_2008 IWNA v12 7.75% 53% TaxEx P50 (Invenergy)_10242008_IWNA 3-Pack ECCA Sheldon Funding 01302009 2" xfId="11390"/>
    <cellStyle name="___PERSONAL_2_2008 IWNA v12 7.75% 53% TaxEx P50 (Invenergy)_NO HAIRCUTS" xfId="11391"/>
    <cellStyle name="___PERSONAL_2_2008 IWNA v12 7.75% 53% TaxEx P50 (Invenergy)_NO HAIRCUTS 2" xfId="11392"/>
    <cellStyle name="___PERSONAL_2_2008 IWNA v12 7.75% 53% TaxEx P50 (Invenergy)_NO HAIRCUTS_IWNA 3-Pack ECCA Sheldon Funding 01302009" xfId="11393"/>
    <cellStyle name="___PERSONAL_2_2008 IWNA v12 7.75% 53% TaxEx P50 (Invenergy)_NO HAIRCUTS_IWNA 3-Pack ECCA Sheldon Funding 01302009 2" xfId="11394"/>
    <cellStyle name="___PERSONAL_2_Accounting" xfId="11395"/>
    <cellStyle name="___PERSONAL_2_Accounting 2" xfId="11396"/>
    <cellStyle name="___PERSONAL_2_Alta Mesa v3 10yr 6.75% $10m no Bonus P50" xfId="11397"/>
    <cellStyle name="___PERSONAL_2_Alta Mesa v3 10yr 6.75% $10m no Bonus P50 2" xfId="11398"/>
    <cellStyle name="___PERSONAL_2_Alta Mesa v3 10yr 6.75% $10m no Bonus P50_BeechR Pivot Table 12.2.09" xfId="11399"/>
    <cellStyle name="___PERSONAL_2_Alta Mesa v3 10yr 6.75% $10m no Bonus P50_BeechR Pivot Table 12.2.09 2" xfId="11400"/>
    <cellStyle name="___PERSONAL_2_Alta Mesa v3 10yr 6.75% $10m no Bonus P50_IWNA 3-Pack ECCA Sheldon Funding 01302009" xfId="11401"/>
    <cellStyle name="___PERSONAL_2_Alta Mesa v3 10yr 6.75% $10m no Bonus P50_IWNA 3-Pack ECCA Sheldon Funding 01302009 2" xfId="11402"/>
    <cellStyle name="___PERSONAL_2_Alta Mesa v3 10yr 7.25% $10m Bonus P50" xfId="11403"/>
    <cellStyle name="___PERSONAL_2_Alta Mesa v3 10yr 7.25% $10m Bonus P50 2" xfId="11404"/>
    <cellStyle name="___PERSONAL_2_Alta Mesa v3 10yr 7.25% $10m Bonus P50_BeechR Pivot Table 12.2.09" xfId="11405"/>
    <cellStyle name="___PERSONAL_2_Alta Mesa v3 10yr 7.25% $10m Bonus P50_BeechR Pivot Table 12.2.09 2" xfId="11406"/>
    <cellStyle name="___PERSONAL_2_Alta Mesa v3 10yr 7.25% $10m Bonus P50_IWNA 3-Pack ECCA Sheldon Funding 01302009" xfId="11407"/>
    <cellStyle name="___PERSONAL_2_Alta Mesa v3 10yr 7.25% $10m Bonus P50_IWNA 3-Pack ECCA Sheldon Funding 01302009 2" xfId="11408"/>
    <cellStyle name="___PERSONAL_2_BeechR Pivot Table 12.2.09" xfId="11409"/>
    <cellStyle name="___PERSONAL_2_BeechR Pivot Table 12.2.09 2" xfId="11410"/>
    <cellStyle name="___PERSONAL_2_Big Otter 101209 Grant and TE 100.5MW_20mileT" xfId="11411"/>
    <cellStyle name="___PERSONAL_2_Big Otter 101209 Grant and TE 100.5MW_20mileT 2" xfId="11412"/>
    <cellStyle name="___PERSONAL_2_Bish Hill_$77.5_lowncf_ Bundled Price_Lenders_092909" xfId="11413"/>
    <cellStyle name="___PERSONAL_2_Bish Hill_$77.5_lowncf_ Bundled Price_Lenders_092909 2" xfId="11414"/>
    <cellStyle name="___PERSONAL_2_BishHilll_1.25M per WTG with $72 bundled price_200MWs_BF" xfId="11415"/>
    <cellStyle name="___PERSONAL_2_BishHilll_1.25M per WTG with $72 bundled price_200MWs_BF 2" xfId="11416"/>
    <cellStyle name="___PERSONAL_2_Bishop Hill_Grant_082409_200MW" xfId="11417"/>
    <cellStyle name="___PERSONAL_2_Bishop Hill_Grant_082409_200MW 2" xfId="11418"/>
    <cellStyle name="___PERSONAL_2_Book3" xfId="11419"/>
    <cellStyle name="___PERSONAL_2_Book3 2" xfId="11420"/>
    <cellStyle name="___PERSONAL_2_Buzzard Creek_250MW_PTC_010610" xfId="11421"/>
    <cellStyle name="___PERSONAL_2_Buzzard Creek_250MW_PTC_010610 2" xfId="11422"/>
    <cellStyle name="___PERSONAL_2_California Ridge 120109 and 200MW" xfId="11423"/>
    <cellStyle name="___PERSONAL_2_California Ridge 120109 and 200MW 2" xfId="11424"/>
    <cellStyle name="___PERSONAL_2_California Ridge_042909_Grant and TE_99M_as bid" xfId="11425"/>
    <cellStyle name="___PERSONAL_2_California Ridge_042909_Grant and TE_99M_as bid 2" xfId="11426"/>
    <cellStyle name="___PERSONAL_2_California Ridge_042909_Grant and TE_99Mw" xfId="11427"/>
    <cellStyle name="___PERSONAL_2_California Ridge_042909_Grant and TE_99Mw 2" xfId="11428"/>
    <cellStyle name="___PERSONAL_2_CHECK - White Creek Final Closing Model_2007 11 16 vequity method FINAL" xfId="11429"/>
    <cellStyle name="___PERSONAL_2_CHECK - White Creek Final Closing Model_2007 11 16 vequity method FINAL 2" xfId="11430"/>
    <cellStyle name="___PERSONAL_2_ClearSky_AEP_Min_04.04.02_Bank" xfId="11431"/>
    <cellStyle name="___PERSONAL_2_ClearSky_AEP_Min_04.04.02_Bank 2" xfId="11432"/>
    <cellStyle name="___PERSONAL_2_ClearSky_AEP_Min_04.04.02_Bank_1" xfId="11433"/>
    <cellStyle name="___PERSONAL_2_ClearSky_AEP_Min_04.04.02_Bank_1 2" xfId="11434"/>
    <cellStyle name="___PERSONAL_2_ClearSky_AEP_Min_04.04.02_Bank_1 2 2" xfId="11435"/>
    <cellStyle name="___PERSONAL_2_ClearSky_AEP_Min_04.04.02_Bank_1 3" xfId="11436"/>
    <cellStyle name="___PERSONAL_2_ClearSky_AEP_Min_04.04.02_Bank_1 3 2" xfId="11437"/>
    <cellStyle name="___PERSONAL_2_ClearSky_AEP_Min_04.04.02_Bank_1 4" xfId="11438"/>
    <cellStyle name="___PERSONAL_2_ClearSky_AEP_Min_04.04.02_Bank_1 4 2" xfId="11439"/>
    <cellStyle name="___PERSONAL_2_ClearSky_AEP_Min_04.04.02_Bank_1 5" xfId="11440"/>
    <cellStyle name="___PERSONAL_2_ClearSky_AEP_Min_04.04.02_Bank_1 5 2" xfId="11441"/>
    <cellStyle name="___PERSONAL_2_ClearSky_AEP_Min_04.04.02_Bank_1 6" xfId="11442"/>
    <cellStyle name="___PERSONAL_2_Clearsky_internal_050301" xfId="11443"/>
    <cellStyle name="___PERSONAL_2_Clearsky_internal_050301 2" xfId="11444"/>
    <cellStyle name="___PERSONAL_2_Clearsky_internal_050301_1" xfId="11445"/>
    <cellStyle name="___PERSONAL_2_Clearsky_internal_050301_1 2" xfId="11446"/>
    <cellStyle name="___PERSONAL_2_Clearsky_internal_050301_1 2 2" xfId="11447"/>
    <cellStyle name="___PERSONAL_2_Clearsky_internal_050301_1 3" xfId="11448"/>
    <cellStyle name="___PERSONAL_2_Clearsky_internal_050301_1 3 2" xfId="11449"/>
    <cellStyle name="___PERSONAL_2_Clearsky_internal_050301_1 4" xfId="11450"/>
    <cellStyle name="___PERSONAL_2_Clearsky_internal_050301_1 4 2" xfId="11451"/>
    <cellStyle name="___PERSONAL_2_Clearsky_internal_050301_1 5" xfId="11452"/>
    <cellStyle name="___PERSONAL_2_Clearsky_internal_050301_1 5 2" xfId="11453"/>
    <cellStyle name="___PERSONAL_2_Clearsky_internal_050301_1 6" xfId="11454"/>
    <cellStyle name="___PERSONAL_2_Clearsky_internal_070201" xfId="11455"/>
    <cellStyle name="___PERSONAL_2_Clearsky_internal_070201 2" xfId="11456"/>
    <cellStyle name="___PERSONAL_2_Clearsky_internal_070201.xls Chart 2" xfId="11457"/>
    <cellStyle name="___PERSONAL_2_Clearsky_internal_070201.xls Chart 2 2" xfId="11458"/>
    <cellStyle name="___PERSONAL_2_Clearsky_internal_070201.xls Chart 2_1" xfId="11459"/>
    <cellStyle name="___PERSONAL_2_Clearsky_internal_070201.xls Chart 2_1 2" xfId="11460"/>
    <cellStyle name="___PERSONAL_2_Clearsky_internal_070201_1" xfId="11461"/>
    <cellStyle name="___PERSONAL_2_Clearsky_internal_070201_1 2" xfId="11462"/>
    <cellStyle name="___PERSONAL_2_Clearsky_internal_070201_1 2 2" xfId="11463"/>
    <cellStyle name="___PERSONAL_2_Clearsky_internal_070201_1 3" xfId="11464"/>
    <cellStyle name="___PERSONAL_2_Clearsky_internal_070201_1 3 2" xfId="11465"/>
    <cellStyle name="___PERSONAL_2_Clearsky_internal_070201_1 4" xfId="11466"/>
    <cellStyle name="___PERSONAL_2_Clearsky_internal_070201_1 4 2" xfId="11467"/>
    <cellStyle name="___PERSONAL_2_Clearsky_internal_070201_1 5" xfId="11468"/>
    <cellStyle name="___PERSONAL_2_Clearsky_internal_070201_1 5 2" xfId="11469"/>
    <cellStyle name="___PERSONAL_2_Clearsky_internal_070201_1 6" xfId="11470"/>
    <cellStyle name="___PERSONAL_2_Clearsky_internal_070201_1_Clearsky_internal_070201" xfId="11471"/>
    <cellStyle name="___PERSONAL_2_Clearsky_internal_070201_1_Clearsky_internal_070201 2" xfId="11472"/>
    <cellStyle name="___PERSONAL_2_Clearsky_internal_070201_1_Clearsky_Outside_070201.xls Chart 2" xfId="11473"/>
    <cellStyle name="___PERSONAL_2_Clearsky_internal_070201_1_Clearsky_Outside_070201.xls Chart 2 2" xfId="11474"/>
    <cellStyle name="___PERSONAL_2_Clearsky_internal_070201_2" xfId="11475"/>
    <cellStyle name="___PERSONAL_2_Clearsky_internal_070201_2 2" xfId="11476"/>
    <cellStyle name="___PERSONAL_2_Clearsky_internal_070201_Clearsky_Outside_070201.xls Chart 2" xfId="11477"/>
    <cellStyle name="___PERSONAL_2_Clearsky_internal_070201_Clearsky_Outside_070201.xls Chart 2 2" xfId="11478"/>
    <cellStyle name="___PERSONAL_2_Clearsky_Outside_070201.xls Chart 2" xfId="11479"/>
    <cellStyle name="___PERSONAL_2_Clearsky_Outside_070201.xls Chart 2 2" xfId="11480"/>
    <cellStyle name="___PERSONAL_2_Clearsky_Outside_070201.xls Chart 2_1" xfId="11481"/>
    <cellStyle name="___PERSONAL_2_Clearsky_Outside_070201.xls Chart 2_1 2" xfId="11482"/>
    <cellStyle name="___PERSONAL_2_Clearsky_Outside_070201.xls Chart 2_2" xfId="11483"/>
    <cellStyle name="___PERSONAL_2_Clearsky_Outside_070201.xls Chart 2_2 2" xfId="11484"/>
    <cellStyle name="___PERSONAL_2_Clearsky_Outside_070201.xls Chart 2_2 2 2" xfId="11485"/>
    <cellStyle name="___PERSONAL_2_Clearsky_Outside_070201.xls Chart 2_2 3" xfId="11486"/>
    <cellStyle name="___PERSONAL_2_Clearsky_Outside_070201.xls Chart 2_2 3 2" xfId="11487"/>
    <cellStyle name="___PERSONAL_2_Clearsky_Outside_070201.xls Chart 2_2 4" xfId="11488"/>
    <cellStyle name="___PERSONAL_2_Clearsky_Outside_070201.xls Chart 2_2 4 2" xfId="11489"/>
    <cellStyle name="___PERSONAL_2_Clearsky_Outside_070201.xls Chart 2_2 5" xfId="11490"/>
    <cellStyle name="___PERSONAL_2_Clearsky_Outside_070201.xls Chart 2_2 5 2" xfId="11491"/>
    <cellStyle name="___PERSONAL_2_Clearsky_Outside_070201.xls Chart 2_2 6" xfId="11492"/>
    <cellStyle name="___PERSONAL_2_Copy of G&amp;A_reports_v4" xfId="11493"/>
    <cellStyle name="___PERSONAL_2_Copy of NEW Levered GRIIIII_03312009_MCF v2" xfId="11494"/>
    <cellStyle name="___PERSONAL_2_Copy of NEW Levered GRIIIII_03312009_MCF v2 2" xfId="11495"/>
    <cellStyle name="___PERSONAL_2_Copy of NEW Levered GRIIIII_03312009_MCF v2_BeechR Pivot Table 12.2.09" xfId="11496"/>
    <cellStyle name="___PERSONAL_2_Copy of NEW Levered GRIIIII_03312009_MCF v2_BeechR Pivot Table 12.2.09 2" xfId="11497"/>
    <cellStyle name="___PERSONAL_2_Copy of Vento III v27i P50 1st" xfId="11498"/>
    <cellStyle name="___PERSONAL_2_Distribution Break Out" xfId="11499"/>
    <cellStyle name="___PERSONAL_2_Distribution Break Out 2" xfId="11500"/>
    <cellStyle name="___PERSONAL_2_Distribution Break Out_BeechR Pivot Table 12.2.09" xfId="11501"/>
    <cellStyle name="___PERSONAL_2_Distribution Break Out_BeechR Pivot Table 12.2.09 2" xfId="11502"/>
    <cellStyle name="___PERSONAL_2_Distribution Break Out_IWNA 3-Pack ECCA Sheldon Funding 01302009" xfId="11503"/>
    <cellStyle name="___PERSONAL_2_Distribution Break Out_IWNA 3-Pack ECCA Sheldon Funding 01302009 2" xfId="11504"/>
    <cellStyle name="___PERSONAL_2_EWC 43.5MW8oMtresc 3_25_021" xfId="11505"/>
    <cellStyle name="___PERSONAL_2_EWC 43.5MW8oMtresc 3_25_021 2" xfId="11506"/>
    <cellStyle name="___PERSONAL_2_EWC 43.5MW8oMtresc 3_25_021 2 2" xfId="11507"/>
    <cellStyle name="___PERSONAL_2_EWC 43.5MW8oMtresc 3_25_021 2 2 2" xfId="11508"/>
    <cellStyle name="___PERSONAL_2_EWC 43.5MW8oMtresc 3_25_021 2 3" xfId="11509"/>
    <cellStyle name="___PERSONAL_2_EWC 43.5MW8oMtresc 3_25_021 2 3 2" xfId="11510"/>
    <cellStyle name="___PERSONAL_2_EWC 43.5MW8oMtresc 3_25_021 2 4" xfId="11511"/>
    <cellStyle name="___PERSONAL_2_EWC 43.5MW8oMtresc 3_25_021 2 4 2" xfId="11512"/>
    <cellStyle name="___PERSONAL_2_EWC 43.5MW8oMtresc 3_25_021 2 5" xfId="11513"/>
    <cellStyle name="___PERSONAL_2_EWC 43.5MW8oMtresc 3_25_021 2 5 2" xfId="11514"/>
    <cellStyle name="___PERSONAL_2_EWC 43.5MW8oMtresc 3_25_021 2 6" xfId="11515"/>
    <cellStyle name="___PERSONAL_2_EWC 43.5MW8oMtresc 3_25_021 3" xfId="11516"/>
    <cellStyle name="___PERSONAL_2_EWC 43.5MW8oMtresc 3_25_021 3 2" xfId="11517"/>
    <cellStyle name="___PERSONAL_2_EWC 43.5MW8oMtresc 3_25_021 3 2 2" xfId="11518"/>
    <cellStyle name="___PERSONAL_2_EWC 43.5MW8oMtresc 3_25_021 3 3" xfId="11519"/>
    <cellStyle name="___PERSONAL_2_EWC 43.5MW8oMtresc 3_25_021 3 3 2" xfId="11520"/>
    <cellStyle name="___PERSONAL_2_EWC 43.5MW8oMtresc 3_25_021 3 4" xfId="11521"/>
    <cellStyle name="___PERSONAL_2_EWC 43.5MW8oMtresc 3_25_021 3 4 2" xfId="11522"/>
    <cellStyle name="___PERSONAL_2_EWC 43.5MW8oMtresc 3_25_021 3 5" xfId="11523"/>
    <cellStyle name="___PERSONAL_2_EWC 43.5MW8oMtresc 3_25_021 3 5 2" xfId="11524"/>
    <cellStyle name="___PERSONAL_2_EWC 43.5MW8oMtresc 3_25_021 3 6" xfId="11525"/>
    <cellStyle name="___PERSONAL_2_EWC 43.5MW8oMtresc 3_25_021 4" xfId="11526"/>
    <cellStyle name="___PERSONAL_2_EWC 43.5MW8oMtresc 3_25_021_1" xfId="11527"/>
    <cellStyle name="___PERSONAL_2_EWC 43.5MW8oMtresc 3_25_021_1 2" xfId="11528"/>
    <cellStyle name="___PERSONAL_2_EWC 43.5MW8oMtresc 3_25_021_1 2 2" xfId="11529"/>
    <cellStyle name="___PERSONAL_2_EWC 43.5MW8oMtresc 3_25_021_1 2_Accounting" xfId="11530"/>
    <cellStyle name="___PERSONAL_2_EWC 43.5MW8oMtresc 3_25_021_1 2_Accounting 2" xfId="11531"/>
    <cellStyle name="___PERSONAL_2_EWC 43.5MW8oMtresc 3_25_021_1 2_Book3" xfId="11532"/>
    <cellStyle name="___PERSONAL_2_EWC 43.5MW8oMtresc 3_25_021_1 2_Book3 2" xfId="11533"/>
    <cellStyle name="___PERSONAL_2_EWC 43.5MW8oMtresc 3_25_021_1 2_Naturener Montana Portfolio_temp_Part2" xfId="11534"/>
    <cellStyle name="___PERSONAL_2_EWC 43.5MW8oMtresc 3_25_021_1 2_Naturener Montana Portfolio_temp_Part2 2" xfId="11535"/>
    <cellStyle name="___PERSONAL_2_EWC 43.5MW8oMtresc 3_25_021_1 3" xfId="11536"/>
    <cellStyle name="___PERSONAL_2_EWC 43.5MW8oMtresc 3_25_021_1 3 2" xfId="11537"/>
    <cellStyle name="___PERSONAL_2_EWC 43.5MW8oMtresc 3_25_021_1 4" xfId="11538"/>
    <cellStyle name="___PERSONAL_2_EWC 43.5MW8oMtresc 3_25_021_1 4 2" xfId="11539"/>
    <cellStyle name="___PERSONAL_2_EWC 43.5MW8oMtresc 3_25_021_1 5" xfId="11540"/>
    <cellStyle name="___PERSONAL_2_EWC 43.5MW8oMtresc 3_25_021_1 5 2" xfId="11541"/>
    <cellStyle name="___PERSONAL_2_EWC 43.5MW8oMtresc 3_25_021_1 6" xfId="11542"/>
    <cellStyle name="___PERSONAL_2_EWC 43.5MW8oMtresc 3_25_021_1 6 2" xfId="11543"/>
    <cellStyle name="___PERSONAL_2_EWC 43.5MW8oMtresc 3_25_021_1 7" xfId="11544"/>
    <cellStyle name="___PERSONAL_2_EWC 43.5MW8oMtresc 3_25_021_1 7 2" xfId="11545"/>
    <cellStyle name="___PERSONAL_2_EWC 43.5MW8oMtresc 3_25_021_1 8" xfId="11546"/>
    <cellStyle name="___PERSONAL_2_EWC 43.5MW8oMtresc 3_25_021_1_#1 Levered Beech Ridge_021109_Grant,Bonus,No PTCs,MACRs,Term Debt NOL" xfId="11547"/>
    <cellStyle name="___PERSONAL_2_EWC 43.5MW8oMtresc 3_25_021_1_#1 Levered Beech Ridge_021109_Grant,Bonus,No PTCs,MACRs,Term Debt NOL 2" xfId="11548"/>
    <cellStyle name="___PERSONAL_2_EWC 43.5MW8oMtresc 3_25_021_1_#1 LeveredGrand_Ridge_II-III_021009_Grant,Bonus,No PTCs,MACRs,Term Debt, NOL" xfId="11549"/>
    <cellStyle name="___PERSONAL_2_EWC 43.5MW8oMtresc 3_25_021_1_#1 LeveredGrand_Ridge_II-III_021009_Grant,Bonus,No PTCs,MACRs,Term Debt, NOL 2" xfId="11550"/>
    <cellStyle name="___PERSONAL_2_EWC 43.5MW8oMtresc 3_25_021_1_#1 LeveredGrand_Ridge_II-III_021009_Grant,Bonus,No PTCs,MACRs,Term Debt, NOL_BeechR Pivot Table 12.2.09" xfId="11551"/>
    <cellStyle name="___PERSONAL_2_EWC 43.5MW8oMtresc 3_25_021_1_#1 LeveredGrand_Ridge_II-III_021009_Grant,Bonus,No PTCs,MACRs,Term Debt, NOL_BeechR Pivot Table 12.2.09 2" xfId="11552"/>
    <cellStyle name="___PERSONAL_2_EWC 43.5MW8oMtresc 3_25_021_1_071212 Unlevered McCormick Model - 2003 version" xfId="11553"/>
    <cellStyle name="___PERSONAL_2_EWC 43.5MW8oMtresc 3_25_021_1_071212 Unlevered McCormick Model - 2003 version 2" xfId="11554"/>
    <cellStyle name="___PERSONAL_2_EWC 43.5MW8oMtresc 3_25_021_1_071212 Unlevered McCormick Model - 2003 version_Accounting" xfId="11555"/>
    <cellStyle name="___PERSONAL_2_EWC 43.5MW8oMtresc 3_25_021_1_071212 Unlevered McCormick Model - 2003 version_Accounting 2" xfId="11556"/>
    <cellStyle name="___PERSONAL_2_EWC 43.5MW8oMtresc 3_25_021_1_071212 Unlevered McCormick Model - 2003 version_Book3" xfId="11557"/>
    <cellStyle name="___PERSONAL_2_EWC 43.5MW8oMtresc 3_25_021_1_071212 Unlevered McCormick Model - 2003 version_Book3 2" xfId="11558"/>
    <cellStyle name="___PERSONAL_2_EWC 43.5MW8oMtresc 3_25_021_1_071212 Unlevered McCormick Model - 2003 version_Naturener Montana Portfolio_temp_Part2" xfId="11559"/>
    <cellStyle name="___PERSONAL_2_EWC 43.5MW8oMtresc 3_25_021_1_071212 Unlevered McCormick Model - 2003 version_Naturener Montana Portfolio_temp_Part2 2" xfId="11560"/>
    <cellStyle name="___PERSONAL_2_EWC 43.5MW8oMtresc 3_25_021_1_1.Inputs" xfId="11561"/>
    <cellStyle name="___PERSONAL_2_EWC 43.5MW8oMtresc 3_25_021_1_2008 IWNA 7.75% 53% ERISA P50 (Invnergy)_FROM JPM" xfId="11562"/>
    <cellStyle name="___PERSONAL_2_EWC 43.5MW8oMtresc 3_25_021_1_2008 IWNA 7.75% 53% ERISA P50 (Invnergy)_FROM JPM 2" xfId="11563"/>
    <cellStyle name="___PERSONAL_2_EWC 43.5MW8oMtresc 3_25_021_1_2008 IWNA 7.75% 53% ERISA P50 (Invnergy)_FROM JPM_IWNA 3-Pack ECCA Sheldon Funding 01302009" xfId="11564"/>
    <cellStyle name="___PERSONAL_2_EWC 43.5MW8oMtresc 3_25_021_1_2008 IWNA 7.75% 53% ERISA P50 (Invnergy)_FROM JPM_IWNA 3-Pack ECCA Sheldon Funding 01302009 2" xfId="11565"/>
    <cellStyle name="___PERSONAL_2_EWC 43.5MW8oMtresc 3_25_021_1_2008 IWNA Portfolio 06182008 v2 (WC Hedge)_JPM BL sizing" xfId="11566"/>
    <cellStyle name="___PERSONAL_2_EWC 43.5MW8oMtresc 3_25_021_1_2008 IWNA Portfolio 06182008 v2 (WC Hedge)_JPM BL sizing 2" xfId="11567"/>
    <cellStyle name="___PERSONAL_2_EWC 43.5MW8oMtresc 3_25_021_1_2008 IWNA Portfolio 06182008 v2 (WC Hedge)_JPM BL sizing_BeechR Pivot Table 12.2.09" xfId="11568"/>
    <cellStyle name="___PERSONAL_2_EWC 43.5MW8oMtresc 3_25_021_1_2008 IWNA Portfolio 06182008 v2 (WC Hedge)_JPM BL sizing_BeechR Pivot Table 12.2.09 2" xfId="11569"/>
    <cellStyle name="___PERSONAL_2_EWC 43.5MW8oMtresc 3_25_021_1_2008 IWNA Portfolio 06182008 v2 (WC Hedge)_JPM BL sizing_IWNA 3-Pack ECCA Sheldon Funding 01302009" xfId="11570"/>
    <cellStyle name="___PERSONAL_2_EWC 43.5MW8oMtresc 3_25_021_1_2008 IWNA Portfolio 06182008 v2 (WC Hedge)_JPM BL sizing_IWNA 3-Pack ECCA Sheldon Funding 01302009 2" xfId="11571"/>
    <cellStyle name="___PERSONAL_2_EWC 43.5MW8oMtresc 3_25_021_1_2008 IWNA Portfolio 06232008 (JPM)_BL Sizing" xfId="11572"/>
    <cellStyle name="___PERSONAL_2_EWC 43.5MW8oMtresc 3_25_021_1_2008 IWNA Portfolio 06232008 (JPM)_BL Sizing 2" xfId="11573"/>
    <cellStyle name="___PERSONAL_2_EWC 43.5MW8oMtresc 3_25_021_1_2008 IWNA Portfolio 06232008 (JPM)_BL Sizing_BeechR Pivot Table 12.2.09" xfId="11574"/>
    <cellStyle name="___PERSONAL_2_EWC 43.5MW8oMtresc 3_25_021_1_2008 IWNA Portfolio 06232008 (JPM)_BL Sizing_BeechR Pivot Table 12.2.09 2" xfId="11575"/>
    <cellStyle name="___PERSONAL_2_EWC 43.5MW8oMtresc 3_25_021_1_2008 IWNA Portfolio 06232008 (JPM)_BL Sizing_IWNA 3-Pack ECCA Sheldon Funding 01302009" xfId="11576"/>
    <cellStyle name="___PERSONAL_2_EWC 43.5MW8oMtresc 3_25_021_1_2008 IWNA Portfolio 06232008 (JPM)_BL Sizing_IWNA 3-Pack ECCA Sheldon Funding 01302009 2" xfId="11577"/>
    <cellStyle name="___PERSONAL_2_EWC 43.5MW8oMtresc 3_25_021_1_2008 IWNA Portfolio 08022008 (JPM TE) updated for WC vol" xfId="11578"/>
    <cellStyle name="___PERSONAL_2_EWC 43.5MW8oMtresc 3_25_021_1_2008 IWNA Portfolio 08022008 (JPM TE) updated for WC vol 2" xfId="11579"/>
    <cellStyle name="___PERSONAL_2_EWC 43.5MW8oMtresc 3_25_021_1_2008 IWNA Portfolio 08022008 (JPM TE) updated for WC vol_BeechR Pivot Table 12.2.09" xfId="11580"/>
    <cellStyle name="___PERSONAL_2_EWC 43.5MW8oMtresc 3_25_021_1_2008 IWNA Portfolio 08022008 (JPM TE) updated for WC vol_BeechR Pivot Table 12.2.09 2" xfId="11581"/>
    <cellStyle name="___PERSONAL_2_EWC 43.5MW8oMtresc 3_25_021_1_2008 IWNA Portfolio 08022008 (JPM TE) updated for WC vol_IWNA 3-Pack ECCA Sheldon Funding 01302009" xfId="11582"/>
    <cellStyle name="___PERSONAL_2_EWC 43.5MW8oMtresc 3_25_021_1_2008 IWNA Portfolio 08022008 (JPM TE) updated for WC vol_IWNA 3-Pack ECCA Sheldon Funding 01302009 2" xfId="11583"/>
    <cellStyle name="___PERSONAL_2_EWC 43.5MW8oMtresc 3_25_021_1_2008 IWNA Portfolio 09262008 (JPM TE &amp; CE)__TE Assumps" xfId="11584"/>
    <cellStyle name="___PERSONAL_2_EWC 43.5MW8oMtresc 3_25_021_1_2008 IWNA Portfolio 09262008 (JPM TE &amp; CE)__TE Assumps 2" xfId="11585"/>
    <cellStyle name="___PERSONAL_2_EWC 43.5MW8oMtresc 3_25_021_1_2008 IWNA Portfolio 09262008 (JPM TE &amp; CE)__TE Assumps_IWNA 3-Pack ECCA Sheldon Funding 01302009" xfId="11586"/>
    <cellStyle name="___PERSONAL_2_EWC 43.5MW8oMtresc 3_25_021_1_2008 IWNA Portfolio 09262008 (JPM TE &amp; CE)__TE Assumps_IWNA 3-Pack ECCA Sheldon Funding 01302009 2" xfId="11587"/>
    <cellStyle name="___PERSONAL_2_EWC 43.5MW8oMtresc 3_25_021_1_2008 IWNA v12 7.75% 53% TaxEx P50 (Invenergy)_10242008" xfId="11588"/>
    <cellStyle name="___PERSONAL_2_EWC 43.5MW8oMtresc 3_25_021_1_2008 IWNA v12 7.75% 53% TaxEx P50 (Invenergy)_10242008 2" xfId="11589"/>
    <cellStyle name="___PERSONAL_2_EWC 43.5MW8oMtresc 3_25_021_1_2008 IWNA v12 7.75% 53% TaxEx P50 (Invenergy)_10242008_IWNA 3-Pack ECCA Sheldon Funding 01302009" xfId="11590"/>
    <cellStyle name="___PERSONAL_2_EWC 43.5MW8oMtresc 3_25_021_1_2008 IWNA v12 7.75% 53% TaxEx P50 (Invenergy)_10242008_IWNA 3-Pack ECCA Sheldon Funding 01302009 2" xfId="11591"/>
    <cellStyle name="___PERSONAL_2_EWC 43.5MW8oMtresc 3_25_021_1_2008 IWNA v12 7.75% 53% TaxEx P50 (Invenergy)_NO HAIRCUTS" xfId="11592"/>
    <cellStyle name="___PERSONAL_2_EWC 43.5MW8oMtresc 3_25_021_1_2008 IWNA v12 7.75% 53% TaxEx P50 (Invenergy)_NO HAIRCUTS 2" xfId="11593"/>
    <cellStyle name="___PERSONAL_2_EWC 43.5MW8oMtresc 3_25_021_1_2008 IWNA v12 7.75% 53% TaxEx P50 (Invenergy)_NO HAIRCUTS_IWNA 3-Pack ECCA Sheldon Funding 01302009" xfId="11594"/>
    <cellStyle name="___PERSONAL_2_EWC 43.5MW8oMtresc 3_25_021_1_2008 IWNA v12 7.75% 53% TaxEx P50 (Invenergy)_NO HAIRCUTS_IWNA 3-Pack ECCA Sheldon Funding 01302009 2" xfId="11595"/>
    <cellStyle name="___PERSONAL_2_EWC 43.5MW8oMtresc 3_25_021_1_Accounting" xfId="11596"/>
    <cellStyle name="___PERSONAL_2_EWC 43.5MW8oMtresc 3_25_021_1_Accounting 2" xfId="11597"/>
    <cellStyle name="___PERSONAL_2_EWC 43.5MW8oMtresc 3_25_021_1_Alta Mesa v3 10yr 6.75% $10m no Bonus P50" xfId="11598"/>
    <cellStyle name="___PERSONAL_2_EWC 43.5MW8oMtresc 3_25_021_1_Alta Mesa v3 10yr 6.75% $10m no Bonus P50 2" xfId="11599"/>
    <cellStyle name="___PERSONAL_2_EWC 43.5MW8oMtresc 3_25_021_1_Alta Mesa v3 10yr 6.75% $10m no Bonus P50_BeechR Pivot Table 12.2.09" xfId="11600"/>
    <cellStyle name="___PERSONAL_2_EWC 43.5MW8oMtresc 3_25_021_1_Alta Mesa v3 10yr 6.75% $10m no Bonus P50_BeechR Pivot Table 12.2.09 2" xfId="11601"/>
    <cellStyle name="___PERSONAL_2_EWC 43.5MW8oMtresc 3_25_021_1_Alta Mesa v3 10yr 6.75% $10m no Bonus P50_IWNA 3-Pack ECCA Sheldon Funding 01302009" xfId="11602"/>
    <cellStyle name="___PERSONAL_2_EWC 43.5MW8oMtresc 3_25_021_1_Alta Mesa v3 10yr 6.75% $10m no Bonus P50_IWNA 3-Pack ECCA Sheldon Funding 01302009 2" xfId="11603"/>
    <cellStyle name="___PERSONAL_2_EWC 43.5MW8oMtresc 3_25_021_1_Alta Mesa v3 10yr 7.25% $10m Bonus P50" xfId="11604"/>
    <cellStyle name="___PERSONAL_2_EWC 43.5MW8oMtresc 3_25_021_1_Alta Mesa v3 10yr 7.25% $10m Bonus P50 2" xfId="11605"/>
    <cellStyle name="___PERSONAL_2_EWC 43.5MW8oMtresc 3_25_021_1_Alta Mesa v3 10yr 7.25% $10m Bonus P50_BeechR Pivot Table 12.2.09" xfId="11606"/>
    <cellStyle name="___PERSONAL_2_EWC 43.5MW8oMtresc 3_25_021_1_Alta Mesa v3 10yr 7.25% $10m Bonus P50_BeechR Pivot Table 12.2.09 2" xfId="11607"/>
    <cellStyle name="___PERSONAL_2_EWC 43.5MW8oMtresc 3_25_021_1_Alta Mesa v3 10yr 7.25% $10m Bonus P50_IWNA 3-Pack ECCA Sheldon Funding 01302009" xfId="11608"/>
    <cellStyle name="___PERSONAL_2_EWC 43.5MW8oMtresc 3_25_021_1_Alta Mesa v3 10yr 7.25% $10m Bonus P50_IWNA 3-Pack ECCA Sheldon Funding 01302009 2" xfId="11609"/>
    <cellStyle name="___PERSONAL_2_EWC 43.5MW8oMtresc 3_25_021_1_BeechR Pivot Table 12.2.09" xfId="11610"/>
    <cellStyle name="___PERSONAL_2_EWC 43.5MW8oMtresc 3_25_021_1_BeechR Pivot Table 12.2.09 2" xfId="11611"/>
    <cellStyle name="___PERSONAL_2_EWC 43.5MW8oMtresc 3_25_021_1_Big Otter 101209 Grant and TE 100.5MW_20mileT" xfId="11612"/>
    <cellStyle name="___PERSONAL_2_EWC 43.5MW8oMtresc 3_25_021_1_Big Otter 101209 Grant and TE 100.5MW_20mileT 2" xfId="11613"/>
    <cellStyle name="___PERSONAL_2_EWC 43.5MW8oMtresc 3_25_021_1_Bish Hill_$77.5_lowncf_ Bundled Price_Lenders_092909" xfId="11614"/>
    <cellStyle name="___PERSONAL_2_EWC 43.5MW8oMtresc 3_25_021_1_Bish Hill_$77.5_lowncf_ Bundled Price_Lenders_092909 2" xfId="11615"/>
    <cellStyle name="___PERSONAL_2_EWC 43.5MW8oMtresc 3_25_021_1_BishHilll_1.25M per WTG with $72 bundled price_200MWs_BF" xfId="11616"/>
    <cellStyle name="___PERSONAL_2_EWC 43.5MW8oMtresc 3_25_021_1_BishHilll_1.25M per WTG with $72 bundled price_200MWs_BF 2" xfId="11617"/>
    <cellStyle name="___PERSONAL_2_EWC 43.5MW8oMtresc 3_25_021_1_Bishop Hill_Grant_082409_200MW" xfId="11618"/>
    <cellStyle name="___PERSONAL_2_EWC 43.5MW8oMtresc 3_25_021_1_Bishop Hill_Grant_082409_200MW 2" xfId="11619"/>
    <cellStyle name="___PERSONAL_2_EWC 43.5MW8oMtresc 3_25_021_1_Book3" xfId="11620"/>
    <cellStyle name="___PERSONAL_2_EWC 43.5MW8oMtresc 3_25_021_1_Book3 2" xfId="11621"/>
    <cellStyle name="___PERSONAL_2_EWC 43.5MW8oMtresc 3_25_021_1_Buzzard Creek_250MW_PTC_010610" xfId="11622"/>
    <cellStyle name="___PERSONAL_2_EWC 43.5MW8oMtresc 3_25_021_1_Buzzard Creek_250MW_PTC_010610 2" xfId="11623"/>
    <cellStyle name="___PERSONAL_2_EWC 43.5MW8oMtresc 3_25_021_1_California Ridge 120109 and 200MW" xfId="11624"/>
    <cellStyle name="___PERSONAL_2_EWC 43.5MW8oMtresc 3_25_021_1_California Ridge 120109 and 200MW 2" xfId="11625"/>
    <cellStyle name="___PERSONAL_2_EWC 43.5MW8oMtresc 3_25_021_1_California Ridge_042909_Grant and TE_99M_as bid" xfId="11626"/>
    <cellStyle name="___PERSONAL_2_EWC 43.5MW8oMtresc 3_25_021_1_California Ridge_042909_Grant and TE_99M_as bid 2" xfId="11627"/>
    <cellStyle name="___PERSONAL_2_EWC 43.5MW8oMtresc 3_25_021_1_California Ridge_042909_Grant and TE_99Mw" xfId="11628"/>
    <cellStyle name="___PERSONAL_2_EWC 43.5MW8oMtresc 3_25_021_1_California Ridge_042909_Grant and TE_99Mw 2" xfId="11629"/>
    <cellStyle name="___PERSONAL_2_EWC 43.5MW8oMtresc 3_25_021_1_CHECK - White Creek Final Closing Model_2007 11 16 vequity method FINAL" xfId="11630"/>
    <cellStyle name="___PERSONAL_2_EWC 43.5MW8oMtresc 3_25_021_1_CHECK - White Creek Final Closing Model_2007 11 16 vequity method FINAL 2" xfId="11631"/>
    <cellStyle name="___PERSONAL_2_EWC 43.5MW8oMtresc 3_25_021_1_Copy of G&amp;A_reports_v4" xfId="11632"/>
    <cellStyle name="___PERSONAL_2_EWC 43.5MW8oMtresc 3_25_021_1_Copy of NEW Levered GRIIIII_03312009_MCF v2" xfId="11633"/>
    <cellStyle name="___PERSONAL_2_EWC 43.5MW8oMtresc 3_25_021_1_Copy of NEW Levered GRIIIII_03312009_MCF v2 2" xfId="11634"/>
    <cellStyle name="___PERSONAL_2_EWC 43.5MW8oMtresc 3_25_021_1_Copy of NEW Levered GRIIIII_03312009_MCF v2_BeechR Pivot Table 12.2.09" xfId="11635"/>
    <cellStyle name="___PERSONAL_2_EWC 43.5MW8oMtresc 3_25_021_1_Copy of NEW Levered GRIIIII_03312009_MCF v2_BeechR Pivot Table 12.2.09 2" xfId="11636"/>
    <cellStyle name="___PERSONAL_2_EWC 43.5MW8oMtresc 3_25_021_1_Copy of Vento III v27i P50 1st" xfId="11637"/>
    <cellStyle name="___PERSONAL_2_EWC 43.5MW8oMtresc 3_25_021_1_Distribution Break Out" xfId="11638"/>
    <cellStyle name="___PERSONAL_2_EWC 43.5MW8oMtresc 3_25_021_1_Distribution Break Out 2" xfId="11639"/>
    <cellStyle name="___PERSONAL_2_EWC 43.5MW8oMtresc 3_25_021_1_Distribution Break Out_BeechR Pivot Table 12.2.09" xfId="11640"/>
    <cellStyle name="___PERSONAL_2_EWC 43.5MW8oMtresc 3_25_021_1_Distribution Break Out_BeechR Pivot Table 12.2.09 2" xfId="11641"/>
    <cellStyle name="___PERSONAL_2_EWC 43.5MW8oMtresc 3_25_021_1_Distribution Break Out_IWNA 3-Pack ECCA Sheldon Funding 01302009" xfId="11642"/>
    <cellStyle name="___PERSONAL_2_EWC 43.5MW8oMtresc 3_25_021_1_Distribution Break Out_IWNA 3-Pack ECCA Sheldon Funding 01302009 2" xfId="11643"/>
    <cellStyle name="___PERSONAL_2_EWC 43.5MW8oMtresc 3_25_021_1_Final Internal Accounting UPC toggle Stetson v2 equity method FINAL v55" xfId="11644"/>
    <cellStyle name="___PERSONAL_2_EWC 43.5MW8oMtresc 3_25_021_1_Final Internal Accounting UPC toggle Stetson v2 equity method FINAL v55 2" xfId="11645"/>
    <cellStyle name="___PERSONAL_2_EWC 43.5MW8oMtresc 3_25_021_1_Final Internal Accounting UPC toggle Stetson v2 equity method FINAL v57" xfId="11646"/>
    <cellStyle name="___PERSONAL_2_EWC 43.5MW8oMtresc 3_25_021_1_Final Internal Accounting UPC toggle Stetson v2 equity method FINAL v57 2" xfId="11647"/>
    <cellStyle name="___PERSONAL_2_EWC 43.5MW8oMtresc 3_25_021_1_FVO" xfId="11648"/>
    <cellStyle name="___PERSONAL_2_EWC 43.5MW8oMtresc 3_25_021_1_FVO 2" xfId="11649"/>
    <cellStyle name="___PERSONAL_2_EWC 43.5MW8oMtresc 3_25_021_1_FVO_IWNA 3-Pack ECCA Sheldon Funding 01302009" xfId="11650"/>
    <cellStyle name="___PERSONAL_2_EWC 43.5MW8oMtresc 3_25_021_1_FVO_IWNA 3-Pack ECCA Sheldon Funding 01302009 2" xfId="11651"/>
    <cellStyle name="___PERSONAL_2_EWC 43.5MW8oMtresc 3_25_021_1_GRE 03252009_tpm_tables" xfId="11652"/>
    <cellStyle name="___PERSONAL_2_EWC 43.5MW8oMtresc 3_25_021_1_GRE 03252009_tpm_tables 2" xfId="11653"/>
    <cellStyle name="___PERSONAL_2_EWC 43.5MW8oMtresc 3_25_021_1_GRE 03252009_tpm_tables_BeechR Pivot Table 12.2.09" xfId="11654"/>
    <cellStyle name="___PERSONAL_2_EWC 43.5MW8oMtresc 3_25_021_1_GRE 03252009_tpm_tables_BeechR Pivot Table 12.2.09 2" xfId="11655"/>
    <cellStyle name="___PERSONAL_2_EWC 43.5MW8oMtresc 3_25_021_1_Hardin Grant 08312009_300MW" xfId="11656"/>
    <cellStyle name="___PERSONAL_2_EWC 43.5MW8oMtresc 3_25_021_1_Hardin Grant 08312009_300MW 2" xfId="11657"/>
    <cellStyle name="___PERSONAL_2_EWC 43.5MW8oMtresc 3_25_021_1_HoldCo Cap Accounts" xfId="11658"/>
    <cellStyle name="___PERSONAL_2_EWC 43.5MW8oMtresc 3_25_021_1_HoldCo Cap Accounts 2" xfId="11659"/>
    <cellStyle name="___PERSONAL_2_EWC 43.5MW8oMtresc 3_25_021_1_HoldCo Cap Accounts_BeechR Pivot Table 12.2.09" xfId="11660"/>
    <cellStyle name="___PERSONAL_2_EWC 43.5MW8oMtresc 3_25_021_1_HoldCo Cap Accounts_BeechR Pivot Table 12.2.09 2" xfId="11661"/>
    <cellStyle name="___PERSONAL_2_EWC 43.5MW8oMtresc 3_25_021_1_HoldCo Cap Accounts_IWNA 3-Pack ECCA Sheldon Funding 01302009" xfId="11662"/>
    <cellStyle name="___PERSONAL_2_EWC 43.5MW8oMtresc 3_25_021_1_HoldCo Cap Accounts_IWNA 3-Pack ECCA Sheldon Funding 01302009 2" xfId="11663"/>
    <cellStyle name="___PERSONAL_2_EWC 43.5MW8oMtresc 3_25_021_1_Inputs-General" xfId="11664"/>
    <cellStyle name="___PERSONAL_2_EWC 43.5MW8oMtresc 3_25_021_1_Inputs-General 2" xfId="11665"/>
    <cellStyle name="___PERSONAL_2_EWC 43.5MW8oMtresc 3_25_021_1_Inven Model V 15" xfId="11666"/>
    <cellStyle name="___PERSONAL_2_EWC 43.5MW8oMtresc 3_25_021_1_Inven Model V 15 2" xfId="11667"/>
    <cellStyle name="___PERSONAL_2_EWC 43.5MW8oMtresc 3_25_021_1_Inven Model V 15_IWNA 3-Pack ECCA Sheldon Funding 01302009" xfId="11668"/>
    <cellStyle name="___PERSONAL_2_EWC 43.5MW8oMtresc 3_25_021_1_Inven Model V 15_IWNA 3-Pack ECCA Sheldon Funding 01302009 2" xfId="11669"/>
    <cellStyle name="___PERSONAL_2_EWC 43.5MW8oMtresc 3_25_021_1_Invenergy Model -- 9-5-08 base" xfId="11670"/>
    <cellStyle name="___PERSONAL_2_EWC 43.5MW8oMtresc 3_25_021_1_Invenergy Model -- 9-5-08 base 2" xfId="11671"/>
    <cellStyle name="___PERSONAL_2_EWC 43.5MW8oMtresc 3_25_021_1_Invenergy Model -- 9-5-08 base_IWNA 3-Pack ECCA Sheldon Funding 01302009" xfId="11672"/>
    <cellStyle name="___PERSONAL_2_EWC 43.5MW8oMtresc 3_25_021_1_Invenergy Model -- 9-5-08 base_IWNA 3-Pack ECCA Sheldon Funding 01302009 2" xfId="11673"/>
    <cellStyle name="___PERSONAL_2_EWC 43.5MW8oMtresc 3_25_021_1_Invenergy Model -- IIF 6-24-08rs" xfId="11674"/>
    <cellStyle name="___PERSONAL_2_EWC 43.5MW8oMtresc 3_25_021_1_Invenergy Model -- IIF 6-24-08rs 2" xfId="11675"/>
    <cellStyle name="___PERSONAL_2_EWC 43.5MW8oMtresc 3_25_021_1_Invenergy Model -- IIF 6-24-08rs_BeechR Pivot Table 12.2.09" xfId="11676"/>
    <cellStyle name="___PERSONAL_2_EWC 43.5MW8oMtresc 3_25_021_1_Invenergy Model -- IIF 6-24-08rs_BeechR Pivot Table 12.2.09 2" xfId="11677"/>
    <cellStyle name="___PERSONAL_2_EWC 43.5MW8oMtresc 3_25_021_1_Invenergy Model -- IIF 6-24-08rs_IWNA 3-Pack ECCA Sheldon Funding 01302009" xfId="11678"/>
    <cellStyle name="___PERSONAL_2_EWC 43.5MW8oMtresc 3_25_021_1_Invenergy Model -- IIF 6-24-08rs_IWNA 3-Pack ECCA Sheldon Funding 01302009 2" xfId="11679"/>
    <cellStyle name="___PERSONAL_2_EWC 43.5MW8oMtresc 3_25_021_1_Invenergy Model -- IIF 7-16-08" xfId="11680"/>
    <cellStyle name="___PERSONAL_2_EWC 43.5MW8oMtresc 3_25_021_1_Invenergy Model -- IIF 7-16-08 2" xfId="11681"/>
    <cellStyle name="___PERSONAL_2_EWC 43.5MW8oMtresc 3_25_021_1_Invenergy Model -- IIF 7-16-08_BeechR Pivot Table 12.2.09" xfId="11682"/>
    <cellStyle name="___PERSONAL_2_EWC 43.5MW8oMtresc 3_25_021_1_Invenergy Model -- IIF 7-16-08_BeechR Pivot Table 12.2.09 2" xfId="11683"/>
    <cellStyle name="___PERSONAL_2_EWC 43.5MW8oMtresc 3_25_021_1_Invenergy Model -- IIF 7-16-08_IWNA 3-Pack ECCA Sheldon Funding 01302009" xfId="11684"/>
    <cellStyle name="___PERSONAL_2_EWC 43.5MW8oMtresc 3_25_021_1_Invenergy Model -- IIF 7-16-08_IWNA 3-Pack ECCA Sheldon Funding 01302009 2" xfId="11685"/>
    <cellStyle name="___PERSONAL_2_EWC 43.5MW8oMtresc 3_25_021_1_Invenergy Model -- IIF 7-28-08" xfId="11686"/>
    <cellStyle name="___PERSONAL_2_EWC 43.5MW8oMtresc 3_25_021_1_Invenergy Model -- IIF 7-28-08 2" xfId="11687"/>
    <cellStyle name="___PERSONAL_2_EWC 43.5MW8oMtresc 3_25_021_1_Invenergy Model -- IIF 7-28-08_BeechR Pivot Table 12.2.09" xfId="11688"/>
    <cellStyle name="___PERSONAL_2_EWC 43.5MW8oMtresc 3_25_021_1_Invenergy Model -- IIF 7-28-08_BeechR Pivot Table 12.2.09 2" xfId="11689"/>
    <cellStyle name="___PERSONAL_2_EWC 43.5MW8oMtresc 3_25_021_1_Invenergy Model -- IIF 7-28-08_IWNA 3-Pack ECCA Sheldon Funding 01302009" xfId="11690"/>
    <cellStyle name="___PERSONAL_2_EWC 43.5MW8oMtresc 3_25_021_1_Invenergy Model -- IIF 7-28-08_IWNA 3-Pack ECCA Sheldon Funding 01302009 2" xfId="11691"/>
    <cellStyle name="___PERSONAL_2_EWC 43.5MW8oMtresc 3_25_021_1_Invenergy Model -- IIF 7-30-08" xfId="11692"/>
    <cellStyle name="___PERSONAL_2_EWC 43.5MW8oMtresc 3_25_021_1_Invenergy Model -- IIF 7-30-08 2" xfId="11693"/>
    <cellStyle name="___PERSONAL_2_EWC 43.5MW8oMtresc 3_25_021_1_Invenergy Model -- IIF 7-30-08_BeechR Pivot Table 12.2.09" xfId="11694"/>
    <cellStyle name="___PERSONAL_2_EWC 43.5MW8oMtresc 3_25_021_1_Invenergy Model -- IIF 7-30-08_BeechR Pivot Table 12.2.09 2" xfId="11695"/>
    <cellStyle name="___PERSONAL_2_EWC 43.5MW8oMtresc 3_25_021_1_Invenergy Model -- IIF 7-30-08_IWNA 3-Pack ECCA Sheldon Funding 01302009" xfId="11696"/>
    <cellStyle name="___PERSONAL_2_EWC 43.5MW8oMtresc 3_25_021_1_Invenergy Model -- IIF 7-30-08_IWNA 3-Pack ECCA Sheldon Funding 01302009 2" xfId="11697"/>
    <cellStyle name="___PERSONAL_2_EWC 43.5MW8oMtresc 3_25_021_1_Invenergy Model -- IIF 8-26-08" xfId="11698"/>
    <cellStyle name="___PERSONAL_2_EWC 43.5MW8oMtresc 3_25_021_1_Invenergy Model -- IIF 8-26-08 2" xfId="11699"/>
    <cellStyle name="___PERSONAL_2_EWC 43.5MW8oMtresc 3_25_021_1_Invenergy Model -- IIF 8-26-08_IWNA 3-Pack ECCA Sheldon Funding 01302009" xfId="11700"/>
    <cellStyle name="___PERSONAL_2_EWC 43.5MW8oMtresc 3_25_021_1_Invenergy Model -- IIF 8-26-08_IWNA 3-Pack ECCA Sheldon Funding 01302009 2" xfId="11701"/>
    <cellStyle name="___PERSONAL_2_EWC 43.5MW8oMtresc 3_25_021_1_Invenergy Model -- IIF 8-8-08" xfId="11702"/>
    <cellStyle name="___PERSONAL_2_EWC 43.5MW8oMtresc 3_25_021_1_Invenergy Model -- IIF 8-8-08 2" xfId="11703"/>
    <cellStyle name="___PERSONAL_2_EWC 43.5MW8oMtresc 3_25_021_1_Invenergy Model -- IIF 8-8-08_BeechR Pivot Table 12.2.09" xfId="11704"/>
    <cellStyle name="___PERSONAL_2_EWC 43.5MW8oMtresc 3_25_021_1_Invenergy Model -- IIF 8-8-08_BeechR Pivot Table 12.2.09 2" xfId="11705"/>
    <cellStyle name="___PERSONAL_2_EWC 43.5MW8oMtresc 3_25_021_1_Invenergy Model -- IIF 8-8-08_IWNA 3-Pack ECCA Sheldon Funding 01302009" xfId="11706"/>
    <cellStyle name="___PERSONAL_2_EWC 43.5MW8oMtresc 3_25_021_1_Invenergy Model -- IIF 8-8-08_IWNA 3-Pack ECCA Sheldon Funding 01302009 2" xfId="11707"/>
    <cellStyle name="___PERSONAL_2_EWC 43.5MW8oMtresc 3_25_021_1_Invenergy Turkey Track Property Tax Estimate Working 05282008" xfId="11708"/>
    <cellStyle name="___PERSONAL_2_EWC 43.5MW8oMtresc 3_25_021_1_Invenergy Turkey Track Property Tax Estimate Working 05282008 2" xfId="11709"/>
    <cellStyle name="___PERSONAL_2_EWC 43.5MW8oMtresc 3_25_021_1_Invenergy Turkey Track Property Tax Estimate Working 05282008_BeechR Pivot Table 12.2.09" xfId="11710"/>
    <cellStyle name="___PERSONAL_2_EWC 43.5MW8oMtresc 3_25_021_1_Invenergy Turkey Track Property Tax Estimate Working 05282008_BeechR Pivot Table 12.2.09 2" xfId="11711"/>
    <cellStyle name="___PERSONAL_2_EWC 43.5MW8oMtresc 3_25_021_1_Invenergy Turkey Track Property Tax Estimate Working 05282008_IWNA 3-Pack ECCA Sheldon Funding 01302009" xfId="11712"/>
    <cellStyle name="___PERSONAL_2_EWC 43.5MW8oMtresc 3_25_021_1_Invenergy Turkey Track Property Tax Estimate Working 05282008_IWNA 3-Pack ECCA Sheldon Funding 01302009 2" xfId="11713"/>
    <cellStyle name="___PERSONAL_2_EWC 43.5MW8oMtresc 3_25_021_1_Invrg v0 10.5yr 7.25% 5.25yr cash cut 10% DRO P50" xfId="11714"/>
    <cellStyle name="___PERSONAL_2_EWC 43.5MW8oMtresc 3_25_021_1_Invrg v0 10.5yr 7.25% 5.25yr cash cut 10% DRO P50 2" xfId="11715"/>
    <cellStyle name="___PERSONAL_2_EWC 43.5MW8oMtresc 3_25_021_1_Invrg v0 10.5yr 7.25% 5.25yr cash cut 10% DRO P50_IWNA 3-Pack ECCA Sheldon Funding 01302009" xfId="11716"/>
    <cellStyle name="___PERSONAL_2_EWC 43.5MW8oMtresc 3_25_021_1_Invrg v0 10.5yr 7.25% 5.25yr cash cut 10% DRO P50_IWNA 3-Pack ECCA Sheldon Funding 01302009 2" xfId="11717"/>
    <cellStyle name="___PERSONAL_2_EWC 43.5MW8oMtresc 3_25_021_1_Invrg v0 10.5yr 7.25% 5.25yr cash cut P50" xfId="11718"/>
    <cellStyle name="___PERSONAL_2_EWC 43.5MW8oMtresc 3_25_021_1_Invrg v0 10.5yr 7.25% 5.25yr cash cut P50 2" xfId="11719"/>
    <cellStyle name="___PERSONAL_2_EWC 43.5MW8oMtresc 3_25_021_1_Invrg v0 10.5yr 7.25% 5.25yr cash cut P50 OLD" xfId="11720"/>
    <cellStyle name="___PERSONAL_2_EWC 43.5MW8oMtresc 3_25_021_1_Invrg v0 10.5yr 7.25% 5.25yr cash cut P50 OLD 2" xfId="11721"/>
    <cellStyle name="___PERSONAL_2_EWC 43.5MW8oMtresc 3_25_021_1_Invrg v0 10.5yr 7.25% 5.25yr cash cut P50 OLD_BeechR Pivot Table 12.2.09" xfId="11722"/>
    <cellStyle name="___PERSONAL_2_EWC 43.5MW8oMtresc 3_25_021_1_Invrg v0 10.5yr 7.25% 5.25yr cash cut P50 OLD_BeechR Pivot Table 12.2.09 2" xfId="11723"/>
    <cellStyle name="___PERSONAL_2_EWC 43.5MW8oMtresc 3_25_021_1_Invrg v0 10.5yr 7.25% 5.25yr cash cut P50 OLD_IWNA 3-Pack ECCA Sheldon Funding 01302009" xfId="11724"/>
    <cellStyle name="___PERSONAL_2_EWC 43.5MW8oMtresc 3_25_021_1_Invrg v0 10.5yr 7.25% 5.25yr cash cut P50 OLD_IWNA 3-Pack ECCA Sheldon Funding 01302009 2" xfId="11725"/>
    <cellStyle name="___PERSONAL_2_EWC 43.5MW8oMtresc 3_25_021_1_Invrg v0 10.5yr 7.25% 5.25yr cash cut P50_BeechR Pivot Table 12.2.09" xfId="11726"/>
    <cellStyle name="___PERSONAL_2_EWC 43.5MW8oMtresc 3_25_021_1_Invrg v0 10.5yr 7.25% 5.25yr cash cut P50_BeechR Pivot Table 12.2.09 2" xfId="11727"/>
    <cellStyle name="___PERSONAL_2_EWC 43.5MW8oMtresc 3_25_021_1_Invrg v0 10.5yr 7.25% 5.25yr cash cut P50_IWNA 3-Pack ECCA Sheldon Funding 01302009" xfId="11728"/>
    <cellStyle name="___PERSONAL_2_EWC 43.5MW8oMtresc 3_25_021_1_Invrg v0 10.5yr 7.25% 5.25yr cash cut P50_IWNA 3-Pack ECCA Sheldon Funding 01302009 2" xfId="11729"/>
    <cellStyle name="___PERSONAL_2_EWC 43.5MW8oMtresc 3_25_021_1_Invrg v2 10.5yr 7.25% 5.25yr cash cut P50 (Invenergy)_REVIEW" xfId="11730"/>
    <cellStyle name="___PERSONAL_2_EWC 43.5MW8oMtresc 3_25_021_1_Invrg v2 10.5yr 7.25% 5.25yr cash cut P50 (Invenergy)_REVIEW 2" xfId="11731"/>
    <cellStyle name="___PERSONAL_2_EWC 43.5MW8oMtresc 3_25_021_1_Invrg v2 10.5yr 7.25% 5.25yr cash cut P50 (Invenergy)_REVIEW_BeechR Pivot Table 12.2.09" xfId="11732"/>
    <cellStyle name="___PERSONAL_2_EWC 43.5MW8oMtresc 3_25_021_1_Invrg v2 10.5yr 7.25% 5.25yr cash cut P50 (Invenergy)_REVIEW_BeechR Pivot Table 12.2.09 2" xfId="11733"/>
    <cellStyle name="___PERSONAL_2_EWC 43.5MW8oMtresc 3_25_021_1_Invrg v2 10.5yr 7.25% 5.25yr cash cut P50 (Invenergy)_REVIEW_IWNA 3-Pack ECCA Sheldon Funding 01302009" xfId="11734"/>
    <cellStyle name="___PERSONAL_2_EWC 43.5MW8oMtresc 3_25_021_1_Invrg v2 10.5yr 7.25% 5.25yr cash cut P50 (Invenergy)_REVIEW_IWNA 3-Pack ECCA Sheldon Funding 01302009 2" xfId="11735"/>
    <cellStyle name="___PERSONAL_2_EWC 43.5MW8oMtresc 3_25_021_1_Invrg v3 10.5yr 7.25% 5.25yr cash cut P50" xfId="11736"/>
    <cellStyle name="___PERSONAL_2_EWC 43.5MW8oMtresc 3_25_021_1_Invrg v3 10.5yr 7.25% 5.25yr cash cut P50 2" xfId="11737"/>
    <cellStyle name="___PERSONAL_2_EWC 43.5MW8oMtresc 3_25_021_1_Invrg v3 10.5yr 7.25% 5.25yr cash cut P50_BeechR Pivot Table 12.2.09" xfId="11738"/>
    <cellStyle name="___PERSONAL_2_EWC 43.5MW8oMtresc 3_25_021_1_Invrg v3 10.5yr 7.25% 5.25yr cash cut P50_BeechR Pivot Table 12.2.09 2" xfId="11739"/>
    <cellStyle name="___PERSONAL_2_EWC 43.5MW8oMtresc 3_25_021_1_Invrg v3 10.5yr 7.25% 5.25yr cash cut P50_IWNA 3-Pack ECCA Sheldon Funding 01302009" xfId="11740"/>
    <cellStyle name="___PERSONAL_2_EWC 43.5MW8oMtresc 3_25_021_1_Invrg v3 10.5yr 7.25% 5.25yr cash cut P50_IWNA 3-Pack ECCA Sheldon Funding 01302009 2" xfId="11741"/>
    <cellStyle name="___PERSONAL_2_EWC 43.5MW8oMtresc 3_25_021_1_Invrg v3 pwr hedges no track accts 10.5yr 7.25% 4yr cash cut $51.73 P50" xfId="11742"/>
    <cellStyle name="___PERSONAL_2_EWC 43.5MW8oMtresc 3_25_021_1_Invrg v3 pwr hedges no track accts 10.5yr 7.25% 4yr cash cut $51.73 P50 2" xfId="11743"/>
    <cellStyle name="___PERSONAL_2_EWC 43.5MW8oMtresc 3_25_021_1_Invrg v3 pwr hedges no track accts 10.5yr 7.25% 4yr cash cut $51.73 P50_BeechR Pivot Table 12.2.09" xfId="11744"/>
    <cellStyle name="___PERSONAL_2_EWC 43.5MW8oMtresc 3_25_021_1_Invrg v3 pwr hedges no track accts 10.5yr 7.25% 4yr cash cut $51.73 P50_BeechR Pivot Table 12.2.09 2" xfId="11745"/>
    <cellStyle name="___PERSONAL_2_EWC 43.5MW8oMtresc 3_25_021_1_Invrg v3 pwr hedges no track accts 10.5yr 7.25% 4yr cash cut $51.73 P50_IWNA 3-Pack ECCA Sheldon Funding 01302009" xfId="11746"/>
    <cellStyle name="___PERSONAL_2_EWC 43.5MW8oMtresc 3_25_021_1_Invrg v3 pwr hedges no track accts 10.5yr 7.25% 4yr cash cut $51.73 P50_IWNA 3-Pack ECCA Sheldon Funding 01302009 2" xfId="11747"/>
    <cellStyle name="___PERSONAL_2_EWC 43.5MW8oMtresc 3_25_021_1_IWNA 3-Pack ECCA Sheldon Funding 01302009" xfId="11748"/>
    <cellStyle name="___PERSONAL_2_EWC 43.5MW8oMtresc 3_25_021_1_IWNA 3-Pack ECCA Sheldon Funding 01302009 2" xfId="11749"/>
    <cellStyle name="___PERSONAL_2_EWC 43.5MW8oMtresc 3_25_021_1_IWNA 3-Pack ECCA Sheldon Funding 03202009" xfId="11750"/>
    <cellStyle name="___PERSONAL_2_EWC 43.5MW8oMtresc 3_25_021_1_IWNA 3-Pack ECCA Sheldon Funding 03202009 2" xfId="11751"/>
    <cellStyle name="___PERSONAL_2_EWC 43.5MW8oMtresc 3_25_021_1_IWNA Ptfl v2 10yr 7.25% $320 upfront 99% hedge loss P50" xfId="11752"/>
    <cellStyle name="___PERSONAL_2_EWC 43.5MW8oMtresc 3_25_021_1_IWNA Ptfl v2 10yr 7.25% $320 upfront 99% hedge loss P50 2" xfId="11753"/>
    <cellStyle name="___PERSONAL_2_EWC 43.5MW8oMtresc 3_25_021_1_IWNA Ptfl v2 10yr 7.25% $320 upfront 99% hedge loss P50_IWNA 3-Pack ECCA Sheldon Funding 01302009" xfId="11754"/>
    <cellStyle name="___PERSONAL_2_EWC 43.5MW8oMtresc 3_25_021_1_IWNA Ptfl v2 10yr 7.25% $320 upfront 99% hedge loss P50_IWNA 3-Pack ECCA Sheldon Funding 01302009 2" xfId="11755"/>
    <cellStyle name="___PERSONAL_2_EWC 43.5MW8oMtresc 3_25_021_1_IWNA Ptfl v2 11yr 7.50% $320 upfront P50 with FVO" xfId="11756"/>
    <cellStyle name="___PERSONAL_2_EWC 43.5MW8oMtresc 3_25_021_1_IWNA Ptfl v2 11yr 7.50% $320 upfront P50 with FVO 2" xfId="11757"/>
    <cellStyle name="___PERSONAL_2_EWC 43.5MW8oMtresc 3_25_021_1_IWNA Ptfl v2 11yr 7.50% $320 upfront P50 with FVO_IWNA 3-Pack ECCA Sheldon Funding 01302009" xfId="11758"/>
    <cellStyle name="___PERSONAL_2_EWC 43.5MW8oMtresc 3_25_021_1_IWNA Ptfl v2 11yr 7.50% $320 upfront P50 with FVO_IWNA 3-Pack ECCA Sheldon Funding 01302009 2" xfId="11759"/>
    <cellStyle name="___PERSONAL_2_EWC 43.5MW8oMtresc 3_25_021_1_IWNA v1 10yr 7.25% $290 upfront no bonus 42% 2009 tax realloc P50" xfId="11760"/>
    <cellStyle name="___PERSONAL_2_EWC 43.5MW8oMtresc 3_25_021_1_IWNA v1 10yr 7.25% $290 upfront no bonus 42% 2009 tax realloc P50 2" xfId="11761"/>
    <cellStyle name="___PERSONAL_2_EWC 43.5MW8oMtresc 3_25_021_1_IWNA v1 10yr 7.25% $290 upfront no bonus 42% 2009 tax realloc P50_IWNA 3-Pack ECCA Sheldon Funding 01302009" xfId="11762"/>
    <cellStyle name="___PERSONAL_2_EWC 43.5MW8oMtresc 3_25_021_1_IWNA v1 10yr 7.25% $290 upfront no bonus 42% 2009 tax realloc P50_IWNA 3-Pack ECCA Sheldon Funding 01302009 2" xfId="11763"/>
    <cellStyle name="___PERSONAL_2_EWC 43.5MW8oMtresc 3_25_021_1_Key Results" xfId="11764"/>
    <cellStyle name="___PERSONAL_2_EWC 43.5MW8oMtresc 3_25_021_1_Key Results 2" xfId="11765"/>
    <cellStyle name="___PERSONAL_2_EWC 43.5MW8oMtresc 3_25_021_1_Key Results_BeechR Pivot Table 12.2.09" xfId="11766"/>
    <cellStyle name="___PERSONAL_2_EWC 43.5MW8oMtresc 3_25_021_1_Key Results_BeechR Pivot Table 12.2.09 2" xfId="11767"/>
    <cellStyle name="___PERSONAL_2_EWC 43.5MW8oMtresc 3_25_021_1_Key Results_IWNA 3-Pack ECCA Sheldon Funding 01302009" xfId="11768"/>
    <cellStyle name="___PERSONAL_2_EWC 43.5MW8oMtresc 3_25_021_1_Key Results_IWNA 3-Pack ECCA Sheldon Funding 01302009 2" xfId="11769"/>
    <cellStyle name="___PERSONAL_2_EWC 43.5MW8oMtresc 3_25_021_1_Ledge_0416_Grant and TE" xfId="11770"/>
    <cellStyle name="___PERSONAL_2_EWC 43.5MW8oMtresc 3_25_021_1_Ledge_0416_Grant and TE 2" xfId="11771"/>
    <cellStyle name="___PERSONAL_2_EWC 43.5MW8oMtresc 3_25_021_1_Levered Beech Ridge _100709" xfId="11772"/>
    <cellStyle name="___PERSONAL_2_EWC 43.5MW8oMtresc 3_25_021_1_Levered Beech Ridge _100709 2" xfId="11773"/>
    <cellStyle name="___PERSONAL_2_EWC 43.5MW8oMtresc 3_25_021_1_Levered Beech Ridge _100709_BeechR Pivot Table 12.2.09" xfId="11774"/>
    <cellStyle name="___PERSONAL_2_EWC 43.5MW8oMtresc 3_25_021_1_Levered Beech Ridge _100709_BeechR Pivot Table 12.2.09 2" xfId="11775"/>
    <cellStyle name="___PERSONAL_2_EWC 43.5MW8oMtresc 3_25_021_1_Levered Beech Ridge _102709" xfId="11776"/>
    <cellStyle name="___PERSONAL_2_EWC 43.5MW8oMtresc 3_25_021_1_Levered Beech Ridge _102709 2" xfId="11777"/>
    <cellStyle name="___PERSONAL_2_EWC 43.5MW8oMtresc 3_25_021_1_Levered Beech Ridge _102709_BeechR Pivot Table 12.2.09" xfId="11778"/>
    <cellStyle name="___PERSONAL_2_EWC 43.5MW8oMtresc 3_25_021_1_Levered Beech Ridge _102709_BeechR Pivot Table 12.2.09 2" xfId="11779"/>
    <cellStyle name="___PERSONAL_2_EWC 43.5MW8oMtresc 3_25_021_1_Levered Beech Ridge _110209" xfId="11780"/>
    <cellStyle name="___PERSONAL_2_EWC 43.5MW8oMtresc 3_25_021_1_Levered Beech Ridge _110209 2" xfId="11781"/>
    <cellStyle name="___PERSONAL_2_EWC 43.5MW8oMtresc 3_25_021_1_Levered Beech Ridge _110209_BeechR Pivot Table 12.2.09" xfId="11782"/>
    <cellStyle name="___PERSONAL_2_EWC 43.5MW8oMtresc 3_25_021_1_Levered Beech Ridge _110209_BeechR Pivot Table 12.2.09 2" xfId="11783"/>
    <cellStyle name="___PERSONAL_2_EWC 43.5MW8oMtresc 3_25_021_1_Levered Grand Ridge Exp 07082009_LIVE" xfId="11784"/>
    <cellStyle name="___PERSONAL_2_EWC 43.5MW8oMtresc 3_25_021_1_Levered Grand Ridge Exp 07082009_LIVE 2" xfId="11785"/>
    <cellStyle name="___PERSONAL_2_EWC 43.5MW8oMtresc 3_25_021_1_Levered Grand Ridge Exp 07082009_LIVE_BeechR Pivot Table 12.2.09" xfId="11786"/>
    <cellStyle name="___PERSONAL_2_EWC 43.5MW8oMtresc 3_25_021_1_Levered Grand Ridge Exp 07082009_LIVE_BeechR Pivot Table 12.2.09 2" xfId="11787"/>
    <cellStyle name="___PERSONAL_2_EWC 43.5MW8oMtresc 3_25_021_1_Levered Grand Ridge Exp_05042009" xfId="11788"/>
    <cellStyle name="___PERSONAL_2_EWC 43.5MW8oMtresc 3_25_021_1_Levered Grand Ridge Exp_05042009 2" xfId="11789"/>
    <cellStyle name="___PERSONAL_2_EWC 43.5MW8oMtresc 3_25_021_1_Levered Grand Ridge Exp_05042009_BeechR Pivot Table 12.2.09" xfId="11790"/>
    <cellStyle name="___PERSONAL_2_EWC 43.5MW8oMtresc 3_25_021_1_Levered Grand Ridge Exp_05042009_BeechR Pivot Table 12.2.09 2" xfId="11791"/>
    <cellStyle name="___PERSONAL_2_EWC 43.5MW8oMtresc 3_25_021_1_Levered Grand Ridge II-III_20yr 130 MW PPA_10032008" xfId="11792"/>
    <cellStyle name="___PERSONAL_2_EWC 43.5MW8oMtresc 3_25_021_1_Levered Grand Ridge II-III_20yr 130 MW PPA_10032008 2" xfId="11793"/>
    <cellStyle name="___PERSONAL_2_EWC 43.5MW8oMtresc 3_25_021_1_Levered Grand Ridge II-III_20yr 130 MW PPA_10032008_BeechR Pivot Table 12.2.09" xfId="11794"/>
    <cellStyle name="___PERSONAL_2_EWC 43.5MW8oMtresc 3_25_021_1_Levered Grand Ridge II-III_20yr 130 MW PPA_10032008_BeechR Pivot Table 12.2.09 2" xfId="11795"/>
    <cellStyle name="___PERSONAL_2_EWC 43.5MW8oMtresc 3_25_021_1_Levered White Oak 99 MW_shared reconductor with IP08_040308" xfId="11796"/>
    <cellStyle name="___PERSONAL_2_EWC 43.5MW8oMtresc 3_25_021_1_Levered White Oak 99 MW_shared reconductor with IP08_040308 2" xfId="11797"/>
    <cellStyle name="___PERSONAL_2_EWC 43.5MW8oMtresc 3_25_021_1_Levered White Oak 99 MW_shared reconductor with IP08_040308_BeechR Pivot Table 12.2.09" xfId="11798"/>
    <cellStyle name="___PERSONAL_2_EWC 43.5MW8oMtresc 3_25_021_1_Levered White Oak 99 MW_shared reconductor with IP08_040308_BeechR Pivot Table 12.2.09 2" xfId="11799"/>
    <cellStyle name="___PERSONAL_2_EWC 43.5MW8oMtresc 3_25_021_1_LeveredGrand_Ridge_II-III_020909_incl Grant NOL Bonus Dep" xfId="11800"/>
    <cellStyle name="___PERSONAL_2_EWC 43.5MW8oMtresc 3_25_021_1_LeveredGrand_Ridge_II-III_020909_incl Grant NOL Bonus Dep 2" xfId="11801"/>
    <cellStyle name="___PERSONAL_2_EWC 43.5MW8oMtresc 3_25_021_1_LeveredGrand_Ridge_II-III_020909_incl Grant NOL Bonus Dep_BeechR Pivot Table 12.2.09" xfId="11802"/>
    <cellStyle name="___PERSONAL_2_EWC 43.5MW8oMtresc 3_25_021_1_LeveredGrand_Ridge_II-III_020909_incl Grant NOL Bonus Dep_BeechR Pivot Table 12.2.09 2" xfId="11803"/>
    <cellStyle name="___PERSONAL_2_EWC 43.5MW8oMtresc 3_25_021_1_Naturener Montana Portfolio_temp_Part2" xfId="11804"/>
    <cellStyle name="___PERSONAL_2_EWC 43.5MW8oMtresc 3_25_021_1_Naturener Montana Portfolio_temp_Part2 2" xfId="11805"/>
    <cellStyle name="___PERSONAL_2_EWC 43.5MW8oMtresc 3_25_021_1_NEW GRII_III Debt_032509 v1 (2)" xfId="11806"/>
    <cellStyle name="___PERSONAL_2_EWC 43.5MW8oMtresc 3_25_021_1_NEW GRII_III Debt_032509 v1 (2) 2" xfId="11807"/>
    <cellStyle name="___PERSONAL_2_EWC 43.5MW8oMtresc 3_25_021_1_NEW GRII_III Debt_032509 v1 (2)_BeechR Pivot Table 12.2.09" xfId="11808"/>
    <cellStyle name="___PERSONAL_2_EWC 43.5MW8oMtresc 3_25_021_1_NEW GRII_III Debt_032509 v1 (2)_BeechR Pivot Table 12.2.09 2" xfId="11809"/>
    <cellStyle name="___PERSONAL_2_EWC 43.5MW8oMtresc 3_25_021_1_NEW Levered GRII&amp;III_04092009_MCF v1" xfId="11810"/>
    <cellStyle name="___PERSONAL_2_EWC 43.5MW8oMtresc 3_25_021_1_NEW Levered GRII&amp;III_04092009_MCF v1 2" xfId="11811"/>
    <cellStyle name="___PERSONAL_2_EWC 43.5MW8oMtresc 3_25_021_1_NEW Levered GRII&amp;III_04092009_MCF v1_BeechR Pivot Table 12.2.09" xfId="11812"/>
    <cellStyle name="___PERSONAL_2_EWC 43.5MW8oMtresc 3_25_021_1_NEW Levered GRII&amp;III_04092009_MCF v1_BeechR Pivot Table 12.2.09 2" xfId="11813"/>
    <cellStyle name="___PERSONAL_2_EWC 43.5MW8oMtresc 3_25_021_1_Oceana_142MW_Vesta1.8_101909" xfId="11814"/>
    <cellStyle name="___PERSONAL_2_EWC 43.5MW8oMtresc 3_25_021_1_Oceana_142MW_Vesta1.8_101909 2" xfId="11815"/>
    <cellStyle name="___PERSONAL_2_EWC 43.5MW8oMtresc 3_25_021_1_Ormat 6-7-2007  v19b accounting v4 12-19-07" xfId="11816"/>
    <cellStyle name="___PERSONAL_2_EWC 43.5MW8oMtresc 3_25_021_1_Ormat 6-7-2007  v19b accounting v4 12-19-07 2" xfId="11817"/>
    <cellStyle name="___PERSONAL_2_EWC 43.5MW8oMtresc 3_25_021_1_Prarie Breeze Developer Model_041409_v2" xfId="11818"/>
    <cellStyle name="___PERSONAL_2_EWC 43.5MW8oMtresc 3_25_021_1_Prarie Breeze Developer Model_041409_v2 2" xfId="11819"/>
    <cellStyle name="___PERSONAL_2_EWC 43.5MW8oMtresc 3_25_021_1_Pre-Tax GAAP" xfId="11820"/>
    <cellStyle name="___PERSONAL_2_EWC 43.5MW8oMtresc 3_25_021_1_Pre-Tax GAAP 2" xfId="11821"/>
    <cellStyle name="___PERSONAL_2_EWC 43.5MW8oMtresc 3_25_021_1_Raleigh Model (78MW) 09082009_V2" xfId="11822"/>
    <cellStyle name="___PERSONAL_2_EWC 43.5MW8oMtresc 3_25_021_1_Raleigh Model (78MW) 09082009_V2 2" xfId="11823"/>
    <cellStyle name="___PERSONAL_2_EWC 43.5MW8oMtresc 3_25_021_1_Raleigh Model (78MW) 09082009_V2_BeechR Pivot Table 12.2.09" xfId="11824"/>
    <cellStyle name="___PERSONAL_2_EWC 43.5MW8oMtresc 3_25_021_1_Raleigh Model (78MW) 09082009_V2_BeechR Pivot Table 12.2.09 2" xfId="11825"/>
    <cellStyle name="___PERSONAL_2_EWC 43.5MW8oMtresc 3_25_021_1_Sheet1" xfId="11826"/>
    <cellStyle name="___PERSONAL_2_EWC 43.5MW8oMtresc 3_25_021_1_Sheet1 2" xfId="11827"/>
    <cellStyle name="___PERSONAL_2_EWC 43.5MW8oMtresc 3_25_021_1_Sweden Hills 51MW_081809_AEP bid" xfId="11828"/>
    <cellStyle name="___PERSONAL_2_EWC 43.5MW8oMtresc 3_25_021_1_Sweden Hills 51MW_081809_AEP bid 2" xfId="11829"/>
    <cellStyle name="___PERSONAL_2_EWC 43.5MW8oMtresc 3_25_021_1_Tri-County Wind_042409_Grant and TE_as bid" xfId="11830"/>
    <cellStyle name="___PERSONAL_2_EWC 43.5MW8oMtresc 3_25_021_1_Tri-County Wind_042409_Grant and TE_as bid 2" xfId="11831"/>
    <cellStyle name="___PERSONAL_2_EWC 43.5MW8oMtresc 3_25_021_1_Tri-County Wind_101309_Grant and TE_200MW_1.6XLE" xfId="11832"/>
    <cellStyle name="___PERSONAL_2_EWC 43.5MW8oMtresc 3_25_021_1_Tri-County Wind_101309_Grant and TE_200MW_1.6XLE 2" xfId="11833"/>
    <cellStyle name="___PERSONAL_2_EWC 43.5MW8oMtresc 3_25_021_1_Tri-County Wind_101509_Grant and TE_200MW_1.6XLE" xfId="11834"/>
    <cellStyle name="___PERSONAL_2_EWC 43.5MW8oMtresc 3_25_021_1_Tri-County Wind_101509_Grant and TE_200MW_1.6XLE 2" xfId="11835"/>
    <cellStyle name="___PERSONAL_2_EWC 43.5MW8oMtresc 3_25_021_1_Turkey Track Completion Reserve Acct_11 10 08" xfId="11836"/>
    <cellStyle name="___PERSONAL_2_EWC 43.5MW8oMtresc 3_25_021_1_Turkey Track Completion Reserve Acct_11 10 08 2" xfId="11837"/>
    <cellStyle name="___PERSONAL_2_EWC 43.5MW8oMtresc 3_25_021_1_Turkey Track Completion Reserve Acct_11 10 08_IWNA 3-Pack ECCA Sheldon Funding 01302009" xfId="11838"/>
    <cellStyle name="___PERSONAL_2_EWC 43.5MW8oMtresc 3_25_021_1_Turkey Track Completion Reserve Acct_11 10 08_IWNA 3-Pack ECCA Sheldon Funding 01302009 2" xfId="11839"/>
    <cellStyle name="___PERSONAL_2_EWC 43.5MW8oMtresc 3_25_021_1_Unlev McAdoo &amp; GR Combined 022008- Final" xfId="11840"/>
    <cellStyle name="___PERSONAL_2_EWC 43.5MW8oMtresc 3_25_021_1_Unlev McAdoo &amp; GR Combined 022008- Final 2" xfId="11841"/>
    <cellStyle name="___PERSONAL_2_EWC 43.5MW8oMtresc 3_25_021_1_Unlev McAdoo &amp; GR Combined 022008- Final_BeechR Pivot Table 12.2.09" xfId="11842"/>
    <cellStyle name="___PERSONAL_2_EWC 43.5MW8oMtresc 3_25_021_1_Unlev McAdoo &amp; GR Combined 022008- Final_BeechR Pivot Table 12.2.09 2" xfId="11843"/>
    <cellStyle name="___PERSONAL_2_EWC 43.5MW8oMtresc 3_25_021_1_Unlev McAdoo &amp; GR Combined 022008- Final_IWNA 3-Pack ECCA Sheldon Funding 01302009" xfId="11844"/>
    <cellStyle name="___PERSONAL_2_EWC 43.5MW8oMtresc 3_25_021_1_Unlev McAdoo &amp; GR Combined 022008- Final_IWNA 3-Pack ECCA Sheldon Funding 01302009 2" xfId="11845"/>
    <cellStyle name="___PERSONAL_2_EWC 43.5MW8oMtresc 3_25_021_1_Unlev McAdoo &amp; GR Combined 10242008-funding v8" xfId="11846"/>
    <cellStyle name="___PERSONAL_2_EWC 43.5MW8oMtresc 3_25_021_1_Unlev McAdoo &amp; GR Combined 10242008-funding v8 2" xfId="11847"/>
    <cellStyle name="___PERSONAL_2_EWC 43.5MW8oMtresc 3_25_021_1_Unlev McAdoo &amp; GR Combined 10242008-funding v8_BeechR Pivot Table 12.2.09" xfId="11848"/>
    <cellStyle name="___PERSONAL_2_EWC 43.5MW8oMtresc 3_25_021_1_Unlev McAdoo &amp; GR Combined 10242008-funding v8_BeechR Pivot Table 12.2.09 2" xfId="11849"/>
    <cellStyle name="___PERSONAL_2_EWC 43.5MW8oMtresc 3_25_021_1_Unlev McAdoo &amp; GR Combined 10242008-funding v8_IWNA 3-Pack ECCA Sheldon Funding 01302009" xfId="11850"/>
    <cellStyle name="___PERSONAL_2_EWC 43.5MW8oMtresc 3_25_021_1_Unlev McAdoo &amp; GR Combined 10242008-funding v8_IWNA 3-Pack ECCA Sheldon Funding 01302009 2" xfId="11851"/>
    <cellStyle name="___PERSONAL_2_EWC 43.5MW8oMtresc 3_25_021_1_Unlev McAdoo &amp; GR Combined 10242008-funding v8_wake effect" xfId="11852"/>
    <cellStyle name="___PERSONAL_2_EWC 43.5MW8oMtresc 3_25_021_1_Unlev McAdoo &amp; GR Combined 10242008-funding v8_wake effect 2" xfId="11853"/>
    <cellStyle name="___PERSONAL_2_EWC 43.5MW8oMtresc 3_25_021_1_Unlev McAdoo &amp; GR Combined 10242008-funding v8_wake effect_BeechR Pivot Table 12.2.09" xfId="11854"/>
    <cellStyle name="___PERSONAL_2_EWC 43.5MW8oMtresc 3_25_021_1_Unlev McAdoo &amp; GR Combined 10242008-funding v8_wake effect_BeechR Pivot Table 12.2.09 2" xfId="11855"/>
    <cellStyle name="___PERSONAL_2_EWC 43.5MW8oMtresc 3_25_021_1_Unlevered Wildcat 04222008_Dep Update" xfId="11856"/>
    <cellStyle name="___PERSONAL_2_EWC 43.5MW8oMtresc 3_25_021_1_Unlevered Wildcat 04222008_Dep Update 2" xfId="11857"/>
    <cellStyle name="___PERSONAL_2_EWC 43.5MW8oMtresc 3_25_021_1_Unlevered Wildcat 04222008_Dep Update v2" xfId="11858"/>
    <cellStyle name="___PERSONAL_2_EWC 43.5MW8oMtresc 3_25_021_1_Unlevered Wildcat 04222008_Dep Update v2 2" xfId="11859"/>
    <cellStyle name="___PERSONAL_2_EWC 43.5MW8oMtresc 3_25_021_1_Unlevered Wildcat 04222008_Dep Update v2_BeechR Pivot Table 12.2.09" xfId="11860"/>
    <cellStyle name="___PERSONAL_2_EWC 43.5MW8oMtresc 3_25_021_1_Unlevered Wildcat 04222008_Dep Update v2_BeechR Pivot Table 12.2.09 2" xfId="11861"/>
    <cellStyle name="___PERSONAL_2_EWC 43.5MW8oMtresc 3_25_021_1_Unlevered Wildcat 04222008_Dep Update v2_IWNA 3-Pack ECCA Sheldon Funding 01302009" xfId="11862"/>
    <cellStyle name="___PERSONAL_2_EWC 43.5MW8oMtresc 3_25_021_1_Unlevered Wildcat 04222008_Dep Update v2_IWNA 3-Pack ECCA Sheldon Funding 01302009 2" xfId="11863"/>
    <cellStyle name="___PERSONAL_2_EWC 43.5MW8oMtresc 3_25_021_1_Unlevered Wildcat 04222008_Dep Update with 2008 stub year" xfId="11864"/>
    <cellStyle name="___PERSONAL_2_EWC 43.5MW8oMtresc 3_25_021_1_Unlevered Wildcat 04222008_Dep Update with 2008 stub year 2" xfId="11865"/>
    <cellStyle name="___PERSONAL_2_EWC 43.5MW8oMtresc 3_25_021_1_Unlevered Wildcat 04222008_Dep Update with 2008 stub year_BeechR Pivot Table 12.2.09" xfId="11866"/>
    <cellStyle name="___PERSONAL_2_EWC 43.5MW8oMtresc 3_25_021_1_Unlevered Wildcat 04222008_Dep Update with 2008 stub year_BeechR Pivot Table 12.2.09 2" xfId="11867"/>
    <cellStyle name="___PERSONAL_2_EWC 43.5MW8oMtresc 3_25_021_1_Unlevered Wildcat 04222008_Dep Update with 2008 stub year_IWNA 3-Pack ECCA Sheldon Funding 01302009" xfId="11868"/>
    <cellStyle name="___PERSONAL_2_EWC 43.5MW8oMtresc 3_25_021_1_Unlevered Wildcat 04222008_Dep Update with 2008 stub year_IWNA 3-Pack ECCA Sheldon Funding 01302009 2" xfId="11869"/>
    <cellStyle name="___PERSONAL_2_EWC 43.5MW8oMtresc 3_25_021_1_Unlevered Wildcat 04222008_Dep Update_BeechR Pivot Table 12.2.09" xfId="11870"/>
    <cellStyle name="___PERSONAL_2_EWC 43.5MW8oMtresc 3_25_021_1_Unlevered Wildcat 04222008_Dep Update_BeechR Pivot Table 12.2.09 2" xfId="11871"/>
    <cellStyle name="___PERSONAL_2_EWC 43.5MW8oMtresc 3_25_021_1_Unlevered Wildcat 04222008_Dep Update_IWNA 3-Pack ECCA Sheldon Funding 01302009" xfId="11872"/>
    <cellStyle name="___PERSONAL_2_EWC 43.5MW8oMtresc 3_25_021_1_Unlevered Wildcat 04222008_Dep Update_IWNA 3-Pack ECCA Sheldon Funding 01302009 2" xfId="11873"/>
    <cellStyle name="___PERSONAL_2_EWC 43.5MW8oMtresc 3_25_021_1_Unlevered Willow Creek 72MWs_111907" xfId="11874"/>
    <cellStyle name="___PERSONAL_2_EWC 43.5MW8oMtresc 3_25_021_1_Unlevered Willow Creek 72MWs_111907 2" xfId="11875"/>
    <cellStyle name="___PERSONAL_2_EWC 43.5MW8oMtresc 3_25_021_1_Unlevered Willow Creek 72MWs_111907_BeechR Pivot Table 12.2.09" xfId="11876"/>
    <cellStyle name="___PERSONAL_2_EWC 43.5MW8oMtresc 3_25_021_1_Unlevered Willow Creek 72MWs_111907_BeechR Pivot Table 12.2.09 2" xfId="11877"/>
    <cellStyle name="___PERSONAL_2_EWC 43.5MW8oMtresc 3_25_021_1_Unlevered Willow Creek 72MWs_111907_IWNA 3-Pack ECCA Sheldon Funding 01302009" xfId="11878"/>
    <cellStyle name="___PERSONAL_2_EWC 43.5MW8oMtresc 3_25_021_1_Unlevered Willow Creek 72MWs_111907_IWNA 3-Pack ECCA Sheldon Funding 01302009 2" xfId="11879"/>
    <cellStyle name="___PERSONAL_2_EWC 43.5MW8oMtresc 3_25_021_1_Unlevered_Beech_Ridge_100_5MW_021009_optimized NCF" xfId="11880"/>
    <cellStyle name="___PERSONAL_2_EWC 43.5MW8oMtresc 3_25_021_1_Unlevered_Beech_Ridge_100_5MW_021009_optimized NCF 2" xfId="11881"/>
    <cellStyle name="___PERSONAL_2_EWC 43.5MW8oMtresc 3_25_021_1_Unlevered_Grand Ridge_010809_v3" xfId="11882"/>
    <cellStyle name="___PERSONAL_2_EWC 43.5MW8oMtresc 3_25_021_1_Unlevered_Grand Ridge_010809_v3 2" xfId="11883"/>
    <cellStyle name="___PERSONAL_2_EWC 43.5MW8oMtresc 3_25_021_1_Unlevered_Grand Ridge_010809_v3_BeechR Pivot Table 12.2.09" xfId="11884"/>
    <cellStyle name="___PERSONAL_2_EWC 43.5MW8oMtresc 3_25_021_1_Unlevered_Grand Ridge_010809_v3_BeechR Pivot Table 12.2.09 2" xfId="11885"/>
    <cellStyle name="___PERSONAL_2_EWC 43.5MW8oMtresc 3_25_021_1_UPC New York Wind 1-8-08 v equity method FINAL" xfId="11886"/>
    <cellStyle name="___PERSONAL_2_EWC 43.5MW8oMtresc 3_25_021_1_UPC New York Wind 1-8-08 v equity method FINAL 2" xfId="11887"/>
    <cellStyle name="___PERSONAL_2_EWC 43.5MW8oMtresc 3_25_021_1_Vantage Cash FLow 100609" xfId="11888"/>
    <cellStyle name="___PERSONAL_2_EWC 43.5MW8oMtresc 3_25_021_1_Vantage Cash FLow 100609 2" xfId="11889"/>
    <cellStyle name="___PERSONAL_2_EWC 43.5MW8oMtresc 3_25_021_1_Vantage Model_PGE 15yr PPA_062409" xfId="11890"/>
    <cellStyle name="___PERSONAL_2_EWC 43.5MW8oMtresc 3_25_021_1_Vantage Model_PGE 15yr PPA_062409 2" xfId="11891"/>
    <cellStyle name="___PERSONAL_2_EWC 43.5MW8oMtresc 3_25_021_1_Vantage Model_PGE 15yr PPA_073009_JAR" xfId="11892"/>
    <cellStyle name="___PERSONAL_2_EWC 43.5MW8oMtresc 3_25_021_1_Vantage Model_PGE 15yr PPA_073009_JAR 2" xfId="11893"/>
    <cellStyle name="___PERSONAL_2_EWC 43.5MW8oMtresc 3_25_021_1_Vantage Model_PGE 15yr PPA_100909" xfId="11894"/>
    <cellStyle name="___PERSONAL_2_EWC 43.5MW8oMtresc 3_25_021_1_Vantage Model_PGE 15yr PPA_100909 2" xfId="11895"/>
    <cellStyle name="___PERSONAL_2_EWC 43.5MW8oMtresc 3_25_021_1_Vento III v17i (8.9% Haircut, 60% Tax)" xfId="11896"/>
    <cellStyle name="___PERSONAL_2_EWC 43.5MW8oMtresc 3_25_021_1_Vento III v22i (Haircut, 6Y CF, 76% tax)" xfId="11897"/>
    <cellStyle name="___PERSONAL_2_EWC 43.5MW8oMtresc 3_25_021_1_Vento III v28g Base" xfId="11898"/>
    <cellStyle name="___PERSONAL_2_EWC 43.5MW8oMtresc 3_25_021_1_Vento III v28k JPMyyy" xfId="11899"/>
    <cellStyle name="___PERSONAL_2_EWC 43.5MW8oMtresc 3_25_021_1_White Oak_67.5_150MW_110409_OUR CASE" xfId="11900"/>
    <cellStyle name="___PERSONAL_2_EWC 43.5MW8oMtresc 3_25_021_1_White Oak_67.5_150MW_110409_OUR CASE 2" xfId="11901"/>
    <cellStyle name="___PERSONAL_2_EWC 43.5MW8oMtresc 3_25_021_1_WPP - Ormat 6-5-2007  v19i with internal accounting v3 eq method FINAL" xfId="11902"/>
    <cellStyle name="___PERSONAL_2_EWC 43.5MW8oMtresc 3_25_021_1_WPP - Ormat 6-5-2007  v19i with internal accounting v3 eq method FINAL 2" xfId="11903"/>
    <cellStyle name="___PERSONAL_2_EWC 43.5MW8oMtresc 3_25_021_CHECK - White Creek Final Closing Model_2007 11 16 vequity method FINAL" xfId="11904"/>
    <cellStyle name="___PERSONAL_2_EWC 43.5MW8oMtresc 3_25_021_CHECK - White Creek Final Closing Model_2007 11 16 vequity method FINAL 2" xfId="11905"/>
    <cellStyle name="___PERSONAL_2_EWC 43.5MW8oMtresc 3_25_021_CHECK - White Creek Final Closing Model_2007 11 16 vequity method FINAL 2 2" xfId="11906"/>
    <cellStyle name="___PERSONAL_2_EWC 43.5MW8oMtresc 3_25_021_CHECK - White Creek Final Closing Model_2007 11 16 vequity method FINAL 3" xfId="11907"/>
    <cellStyle name="___PERSONAL_2_EWC 43.5MW8oMtresc 3_25_021_Horizon round 1 model vFINAL" xfId="11908"/>
    <cellStyle name="___PERSONAL_2_EWC 43.5MW8oMtresc 3_25_021_Horizon round 1 model vFINAL 2" xfId="11909"/>
    <cellStyle name="___PERSONAL_2_EWC 43.5MW8oMtresc 3_25_021_Horizon round 1 model vFINAL 2 2" xfId="11910"/>
    <cellStyle name="___PERSONAL_2_EWC 43.5MW8oMtresc 3_25_021_Horizon round 1 model vFINAL 3" xfId="11911"/>
    <cellStyle name="___PERSONAL_2_EWC 43.5MW8oMtresc 3_25_021_Horizon round 1 model vFINAL 3 2" xfId="11912"/>
    <cellStyle name="___PERSONAL_2_EWC 43.5MW8oMtresc 3_25_021_Horizon round 1 model vFINAL 4" xfId="11913"/>
    <cellStyle name="___PERSONAL_2_EWC 43.5MW8oMtresc 3_25_021_Horizon round 1 model vFINAL_1" xfId="11914"/>
    <cellStyle name="___PERSONAL_2_EWC 43.5MW8oMtresc 3_25_021_Horizon round 1 model vFINAL_1 2" xfId="11915"/>
    <cellStyle name="___PERSONAL_2_EWC 43.5MW8oMtresc 3_25_021_Horizon round 1 model vFINAL_1 2 2" xfId="11916"/>
    <cellStyle name="___PERSONAL_2_EWC 43.5MW8oMtresc 3_25_021_Horizon round 1 model vFINAL_1 3" xfId="11917"/>
    <cellStyle name="___PERSONAL_2_EWC 43.5MW8oMtresc 3_25_021_Horizon round 1 model vFINAL_1 3 2" xfId="11918"/>
    <cellStyle name="___PERSONAL_2_EWC 43.5MW8oMtresc 3_25_021_Horizon round 1 model vFINAL_1 4" xfId="11919"/>
    <cellStyle name="___PERSONAL_2_EWC 43.5MW8oMtresc 3_25_021_Horizon round 1 model vFINAL_1_Project Farwest III Model 03-20-07 v135" xfId="11920"/>
    <cellStyle name="___PERSONAL_2_EWC 43.5MW8oMtresc 3_25_021_Horizon round 1 model vFINAL_1_Project Farwest III Model 03-20-07 v135 2" xfId="11921"/>
    <cellStyle name="___PERSONAL_2_EWC 43.5MW8oMtresc 3_25_021_Horizon round 1 model vFINAL_1_Project Farwest III Model 03-20-07 v135 2 2" xfId="11922"/>
    <cellStyle name="___PERSONAL_2_EWC 43.5MW8oMtresc 3_25_021_Horizon round 1 model vFINAL_1_Project Farwest III Model 03-20-07 v135 3" xfId="11923"/>
    <cellStyle name="___PERSONAL_2_EWC 43.5MW8oMtresc 3_25_021_Horizon round 1 model vFINAL_1_Project Farwest III Model 03-20-07 v135 3 2" xfId="11924"/>
    <cellStyle name="___PERSONAL_2_EWC 43.5MW8oMtresc 3_25_021_Horizon round 1 model vFINAL_1_Project Farwest III Model 03-20-07 v135 4" xfId="11925"/>
    <cellStyle name="___PERSONAL_2_EWC 43.5MW8oMtresc 3_25_021_Horizon round 1 model vFINAL_1_Project Farwest III Model 03-20-07 v135_UPC G&amp;A (5-3-07)" xfId="11926"/>
    <cellStyle name="___PERSONAL_2_EWC 43.5MW8oMtresc 3_25_021_Horizon round 1 model vFINAL_1_Project Farwest III Model 03-20-07 v135_UPC G&amp;A (5-3-07) 2" xfId="11927"/>
    <cellStyle name="___PERSONAL_2_EWC 43.5MW8oMtresc 3_25_021_Horizon round 1 model vFINAL_1_Project Farwest III Model 03-20-07 v135_UPC G&amp;A (5-3-07) 2 2" xfId="11928"/>
    <cellStyle name="___PERSONAL_2_EWC 43.5MW8oMtresc 3_25_021_Horizon round 1 model vFINAL_1_Project Farwest III Model 03-20-07 v135_UPC G&amp;A (5-3-07) 3" xfId="11929"/>
    <cellStyle name="___PERSONAL_2_EWC 43.5MW8oMtresc 3_25_021_Horizon round 1 model vFINAL_1_Project Farwest III Model 03-20-07 v135_UPC G&amp;A (5-3-07) 3 2" xfId="11930"/>
    <cellStyle name="___PERSONAL_2_EWC 43.5MW8oMtresc 3_25_021_Horizon round 1 model vFINAL_1_Project Farwest III Model 03-20-07 v135_UPC G&amp;A (5-3-07) 4" xfId="11931"/>
    <cellStyle name="___PERSONAL_2_EWC 43.5MW8oMtresc 3_25_021_Horizon round 1 model vFINAL_1_Project Makani Model 04-11-07 v6" xfId="11932"/>
    <cellStyle name="___PERSONAL_2_EWC 43.5MW8oMtresc 3_25_021_Horizon round 1 model vFINAL_1_Project Makani Model 04-11-07 v6 2" xfId="11933"/>
    <cellStyle name="___PERSONAL_2_EWC 43.5MW8oMtresc 3_25_021_Horizon round 1 model vFINAL_1_Project Makani Model 04-11-07 v6 2 2" xfId="11934"/>
    <cellStyle name="___PERSONAL_2_EWC 43.5MW8oMtresc 3_25_021_Horizon round 1 model vFINAL_1_Project Makani Model 04-11-07 v6 3" xfId="11935"/>
    <cellStyle name="___PERSONAL_2_EWC 43.5MW8oMtresc 3_25_021_Horizon round 1 model vFINAL_1_Project Makani Model 04-11-07 v6 3 2" xfId="11936"/>
    <cellStyle name="___PERSONAL_2_EWC 43.5MW8oMtresc 3_25_021_Horizon round 1 model vFINAL_1_Project Makani Model 04-11-07 v6 4" xfId="11937"/>
    <cellStyle name="___PERSONAL_2_EWC 43.5MW8oMtresc 3_25_021_Horizon round 1 model vFINAL_1_Project Makani Model 04-11-07 v6_UPC G&amp;A (5-3-07)" xfId="11938"/>
    <cellStyle name="___PERSONAL_2_EWC 43.5MW8oMtresc 3_25_021_Horizon round 1 model vFINAL_1_Project Makani Model 04-11-07 v6_UPC G&amp;A (5-3-07) 2" xfId="11939"/>
    <cellStyle name="___PERSONAL_2_EWC 43.5MW8oMtresc 3_25_021_Horizon round 1 model vFINAL_1_Project Makani Model 04-11-07 v6_UPC G&amp;A (5-3-07) 2 2" xfId="11940"/>
    <cellStyle name="___PERSONAL_2_EWC 43.5MW8oMtresc 3_25_021_Horizon round 1 model vFINAL_1_Project Makani Model 04-11-07 v6_UPC G&amp;A (5-3-07) 3" xfId="11941"/>
    <cellStyle name="___PERSONAL_2_EWC 43.5MW8oMtresc 3_25_021_Horizon round 1 model vFINAL_1_Project Makani Model 04-11-07 v6_UPC G&amp;A (5-3-07) 3 2" xfId="11942"/>
    <cellStyle name="___PERSONAL_2_EWC 43.5MW8oMtresc 3_25_021_Horizon round 1 model vFINAL_1_Project Makani Model 04-11-07 v6_UPC G&amp;A (5-3-07) 4" xfId="11943"/>
    <cellStyle name="___PERSONAL_2_EWC 43.5MW8oMtresc 3_25_021_Pre-Tax GAAP" xfId="11944"/>
    <cellStyle name="___PERSONAL_2_EWC 43.5MW8oMtresc 3_25_021_Pre-Tax GAAP 2" xfId="11945"/>
    <cellStyle name="___PERSONAL_2_EWC 43.5MW8oMtresc 3_25_021_Pre-Tax GAAP 2 2" xfId="11946"/>
    <cellStyle name="___PERSONAL_2_EWC 43.5MW8oMtresc 3_25_021_Pre-Tax GAAP 3" xfId="11947"/>
    <cellStyle name="___PERSONAL_2_EWC 43.5MW8oMtresc 3_25_021_WPP - Ormat 6-5-2007  v19i with internal accounting v3 eq method FINAL" xfId="11948"/>
    <cellStyle name="___PERSONAL_2_EWC 43.5MW8oMtresc 3_25_021_WPP - Ormat 6-5-2007  v19i with internal accounting v3 eq method FINAL 2" xfId="11949"/>
    <cellStyle name="___PERSONAL_2_EWC 43.5MW8oMtresc 3_25_021_WPP - Ormat 6-5-2007  v19i with internal accounting v3 eq method FINAL 2 2" xfId="11950"/>
    <cellStyle name="___PERSONAL_2_EWC 43.5MW8oMtresc 3_25_021_WPP - Ormat 6-5-2007  v19i with internal accounting v3 eq method FINAL 3" xfId="11951"/>
    <cellStyle name="___PERSONAL_2_EWC 43.5MW8oMtresc 3_25_02v2" xfId="11952"/>
    <cellStyle name="___PERSONAL_2_EWC 43.5MW8oMtresc 3_25_02v2 2" xfId="11953"/>
    <cellStyle name="___PERSONAL_2_EWC 43.5MW8oMtresc 3_25_02v2 2 2" xfId="11954"/>
    <cellStyle name="___PERSONAL_2_EWC 43.5MW8oMtresc 3_25_02v2 2 2 2" xfId="11955"/>
    <cellStyle name="___PERSONAL_2_EWC 43.5MW8oMtresc 3_25_02v2 2 3" xfId="11956"/>
    <cellStyle name="___PERSONAL_2_EWC 43.5MW8oMtresc 3_25_02v2 2 3 2" xfId="11957"/>
    <cellStyle name="___PERSONAL_2_EWC 43.5MW8oMtresc 3_25_02v2 2 4" xfId="11958"/>
    <cellStyle name="___PERSONAL_2_EWC 43.5MW8oMtresc 3_25_02v2 2 4 2" xfId="11959"/>
    <cellStyle name="___PERSONAL_2_EWC 43.5MW8oMtresc 3_25_02v2 2 5" xfId="11960"/>
    <cellStyle name="___PERSONAL_2_EWC 43.5MW8oMtresc 3_25_02v2 2 5 2" xfId="11961"/>
    <cellStyle name="___PERSONAL_2_EWC 43.5MW8oMtresc 3_25_02v2 2 6" xfId="11962"/>
    <cellStyle name="___PERSONAL_2_EWC 43.5MW8oMtresc 3_25_02v2 3" xfId="11963"/>
    <cellStyle name="___PERSONAL_2_EWC 43.5MW8oMtresc 3_25_02v2 3 2" xfId="11964"/>
    <cellStyle name="___PERSONAL_2_EWC 43.5MW8oMtresc 3_25_02v2 3 2 2" xfId="11965"/>
    <cellStyle name="___PERSONAL_2_EWC 43.5MW8oMtresc 3_25_02v2 3 3" xfId="11966"/>
    <cellStyle name="___PERSONAL_2_EWC 43.5MW8oMtresc 3_25_02v2 3 3 2" xfId="11967"/>
    <cellStyle name="___PERSONAL_2_EWC 43.5MW8oMtresc 3_25_02v2 3 4" xfId="11968"/>
    <cellStyle name="___PERSONAL_2_EWC 43.5MW8oMtresc 3_25_02v2 3 4 2" xfId="11969"/>
    <cellStyle name="___PERSONAL_2_EWC 43.5MW8oMtresc 3_25_02v2 3 5" xfId="11970"/>
    <cellStyle name="___PERSONAL_2_EWC 43.5MW8oMtresc 3_25_02v2 3 5 2" xfId="11971"/>
    <cellStyle name="___PERSONAL_2_EWC 43.5MW8oMtresc 3_25_02v2 3 6" xfId="11972"/>
    <cellStyle name="___PERSONAL_2_EWC 43.5MW8oMtresc 3_25_02v2 4" xfId="11973"/>
    <cellStyle name="___PERSONAL_2_EWC 43.5MW8oMtresc 3_25_02v2_CHECK - White Creek Final Closing Model_2007 11 16 vequity method FINAL" xfId="11974"/>
    <cellStyle name="___PERSONAL_2_EWC 43.5MW8oMtresc 3_25_02v2_CHECK - White Creek Final Closing Model_2007 11 16 vequity method FINAL 2" xfId="11975"/>
    <cellStyle name="___PERSONAL_2_EWC 43.5MW8oMtresc 3_25_02v2_CHECK - White Creek Final Closing Model_2007 11 16 vequity method FINAL 2 2" xfId="11976"/>
    <cellStyle name="___PERSONAL_2_EWC 43.5MW8oMtresc 3_25_02v2_CHECK - White Creek Final Closing Model_2007 11 16 vequity method FINAL 3" xfId="11977"/>
    <cellStyle name="___PERSONAL_2_EWC 43.5MW8oMtresc 3_25_02v2_Horizon round 1 model vFINAL" xfId="11978"/>
    <cellStyle name="___PERSONAL_2_EWC 43.5MW8oMtresc 3_25_02v2_Horizon round 1 model vFINAL 2" xfId="11979"/>
    <cellStyle name="___PERSONAL_2_EWC 43.5MW8oMtresc 3_25_02v2_Horizon round 1 model vFINAL 2 2" xfId="11980"/>
    <cellStyle name="___PERSONAL_2_EWC 43.5MW8oMtresc 3_25_02v2_Horizon round 1 model vFINAL 3" xfId="11981"/>
    <cellStyle name="___PERSONAL_2_EWC 43.5MW8oMtresc 3_25_02v2_Horizon round 1 model vFINAL 3 2" xfId="11982"/>
    <cellStyle name="___PERSONAL_2_EWC 43.5MW8oMtresc 3_25_02v2_Horizon round 1 model vFINAL 4" xfId="11983"/>
    <cellStyle name="___PERSONAL_2_EWC 43.5MW8oMtresc 3_25_02v2_Horizon round 1 model vFINAL_1" xfId="11984"/>
    <cellStyle name="___PERSONAL_2_EWC 43.5MW8oMtresc 3_25_02v2_Horizon round 1 model vFINAL_1 2" xfId="11985"/>
    <cellStyle name="___PERSONAL_2_EWC 43.5MW8oMtresc 3_25_02v2_Horizon round 1 model vFINAL_1 2 2" xfId="11986"/>
    <cellStyle name="___PERSONAL_2_EWC 43.5MW8oMtresc 3_25_02v2_Horizon round 1 model vFINAL_1 3" xfId="11987"/>
    <cellStyle name="___PERSONAL_2_EWC 43.5MW8oMtresc 3_25_02v2_Horizon round 1 model vFINAL_1 3 2" xfId="11988"/>
    <cellStyle name="___PERSONAL_2_EWC 43.5MW8oMtresc 3_25_02v2_Horizon round 1 model vFINAL_1 4" xfId="11989"/>
    <cellStyle name="___PERSONAL_2_EWC 43.5MW8oMtresc 3_25_02v2_Horizon round 1 model vFINAL_1_Project Farwest III Model 03-20-07 v135" xfId="11990"/>
    <cellStyle name="___PERSONAL_2_EWC 43.5MW8oMtresc 3_25_02v2_Horizon round 1 model vFINAL_1_Project Farwest III Model 03-20-07 v135 2" xfId="11991"/>
    <cellStyle name="___PERSONAL_2_EWC 43.5MW8oMtresc 3_25_02v2_Horizon round 1 model vFINAL_1_Project Farwest III Model 03-20-07 v135 2 2" xfId="11992"/>
    <cellStyle name="___PERSONAL_2_EWC 43.5MW8oMtresc 3_25_02v2_Horizon round 1 model vFINAL_1_Project Farwest III Model 03-20-07 v135 3" xfId="11993"/>
    <cellStyle name="___PERSONAL_2_EWC 43.5MW8oMtresc 3_25_02v2_Horizon round 1 model vFINAL_1_Project Farwest III Model 03-20-07 v135 3 2" xfId="11994"/>
    <cellStyle name="___PERSONAL_2_EWC 43.5MW8oMtresc 3_25_02v2_Horizon round 1 model vFINAL_1_Project Farwest III Model 03-20-07 v135 4" xfId="11995"/>
    <cellStyle name="___PERSONAL_2_EWC 43.5MW8oMtresc 3_25_02v2_Horizon round 1 model vFINAL_1_Project Farwest III Model 03-20-07 v135_UPC G&amp;A (5-3-07)" xfId="11996"/>
    <cellStyle name="___PERSONAL_2_EWC 43.5MW8oMtresc 3_25_02v2_Horizon round 1 model vFINAL_1_Project Farwest III Model 03-20-07 v135_UPC G&amp;A (5-3-07) 2" xfId="11997"/>
    <cellStyle name="___PERSONAL_2_EWC 43.5MW8oMtresc 3_25_02v2_Horizon round 1 model vFINAL_1_Project Farwest III Model 03-20-07 v135_UPC G&amp;A (5-3-07) 2 2" xfId="11998"/>
    <cellStyle name="___PERSONAL_2_EWC 43.5MW8oMtresc 3_25_02v2_Horizon round 1 model vFINAL_1_Project Farwest III Model 03-20-07 v135_UPC G&amp;A (5-3-07) 3" xfId="11999"/>
    <cellStyle name="___PERSONAL_2_EWC 43.5MW8oMtresc 3_25_02v2_Horizon round 1 model vFINAL_1_Project Farwest III Model 03-20-07 v135_UPC G&amp;A (5-3-07) 3 2" xfId="12000"/>
    <cellStyle name="___PERSONAL_2_EWC 43.5MW8oMtresc 3_25_02v2_Horizon round 1 model vFINAL_1_Project Farwest III Model 03-20-07 v135_UPC G&amp;A (5-3-07) 4" xfId="12001"/>
    <cellStyle name="___PERSONAL_2_EWC 43.5MW8oMtresc 3_25_02v2_Horizon round 1 model vFINAL_1_Project Makani Model 04-11-07 v6" xfId="12002"/>
    <cellStyle name="___PERSONAL_2_EWC 43.5MW8oMtresc 3_25_02v2_Horizon round 1 model vFINAL_1_Project Makani Model 04-11-07 v6 2" xfId="12003"/>
    <cellStyle name="___PERSONAL_2_EWC 43.5MW8oMtresc 3_25_02v2_Horizon round 1 model vFINAL_1_Project Makani Model 04-11-07 v6 2 2" xfId="12004"/>
    <cellStyle name="___PERSONAL_2_EWC 43.5MW8oMtresc 3_25_02v2_Horizon round 1 model vFINAL_1_Project Makani Model 04-11-07 v6 3" xfId="12005"/>
    <cellStyle name="___PERSONAL_2_EWC 43.5MW8oMtresc 3_25_02v2_Horizon round 1 model vFINAL_1_Project Makani Model 04-11-07 v6 3 2" xfId="12006"/>
    <cellStyle name="___PERSONAL_2_EWC 43.5MW8oMtresc 3_25_02v2_Horizon round 1 model vFINAL_1_Project Makani Model 04-11-07 v6 4" xfId="12007"/>
    <cellStyle name="___PERSONAL_2_EWC 43.5MW8oMtresc 3_25_02v2_Horizon round 1 model vFINAL_1_Project Makani Model 04-11-07 v6_UPC G&amp;A (5-3-07)" xfId="12008"/>
    <cellStyle name="___PERSONAL_2_EWC 43.5MW8oMtresc 3_25_02v2_Horizon round 1 model vFINAL_1_Project Makani Model 04-11-07 v6_UPC G&amp;A (5-3-07) 2" xfId="12009"/>
    <cellStyle name="___PERSONAL_2_EWC 43.5MW8oMtresc 3_25_02v2_Horizon round 1 model vFINAL_1_Project Makani Model 04-11-07 v6_UPC G&amp;A (5-3-07) 2 2" xfId="12010"/>
    <cellStyle name="___PERSONAL_2_EWC 43.5MW8oMtresc 3_25_02v2_Horizon round 1 model vFINAL_1_Project Makani Model 04-11-07 v6_UPC G&amp;A (5-3-07) 3" xfId="12011"/>
    <cellStyle name="___PERSONAL_2_EWC 43.5MW8oMtresc 3_25_02v2_Horizon round 1 model vFINAL_1_Project Makani Model 04-11-07 v6_UPC G&amp;A (5-3-07) 3 2" xfId="12012"/>
    <cellStyle name="___PERSONAL_2_EWC 43.5MW8oMtresc 3_25_02v2_Horizon round 1 model vFINAL_1_Project Makani Model 04-11-07 v6_UPC G&amp;A (5-3-07) 4" xfId="12013"/>
    <cellStyle name="___PERSONAL_2_EWC 43.5MW8oMtresc 3_25_02v2_Pre-Tax GAAP" xfId="12014"/>
    <cellStyle name="___PERSONAL_2_EWC 43.5MW8oMtresc 3_25_02v2_Pre-Tax GAAP 2" xfId="12015"/>
    <cellStyle name="___PERSONAL_2_EWC 43.5MW8oMtresc 3_25_02v2_Pre-Tax GAAP 2 2" xfId="12016"/>
    <cellStyle name="___PERSONAL_2_EWC 43.5MW8oMtresc 3_25_02v2_Pre-Tax GAAP 3" xfId="12017"/>
    <cellStyle name="___PERSONAL_2_EWC 43.5MW8oMtresc 3_25_02v2_WPP - Ormat 6-5-2007  v19i with internal accounting v3 eq method FINAL" xfId="12018"/>
    <cellStyle name="___PERSONAL_2_EWC 43.5MW8oMtresc 3_25_02v2_WPP - Ormat 6-5-2007  v19i with internal accounting v3 eq method FINAL 2" xfId="12019"/>
    <cellStyle name="___PERSONAL_2_EWC 43.5MW8oMtresc 3_25_02v2_WPP - Ormat 6-5-2007  v19i with internal accounting v3 eq method FINAL 2 2" xfId="12020"/>
    <cellStyle name="___PERSONAL_2_EWC 43.5MW8oMtresc 3_25_02v2_WPP - Ormat 6-5-2007  v19i with internal accounting v3 eq method FINAL 3" xfId="12021"/>
    <cellStyle name="___PERSONAL_2_EWC 43.5MW8oMtresc 3_25_02v2w_esc" xfId="12022"/>
    <cellStyle name="___PERSONAL_2_EWC 43.5MW8oMtresc 3_25_02v2w_esc 2" xfId="12023"/>
    <cellStyle name="___PERSONAL_2_EWC 43.5MW8oMtresc 3_25_02v2w_esc 2 2" xfId="12024"/>
    <cellStyle name="___PERSONAL_2_EWC 43.5MW8oMtresc 3_25_02v2w_esc 2_Accounting" xfId="12025"/>
    <cellStyle name="___PERSONAL_2_EWC 43.5MW8oMtresc 3_25_02v2w_esc 2_Accounting 2" xfId="12026"/>
    <cellStyle name="___PERSONAL_2_EWC 43.5MW8oMtresc 3_25_02v2w_esc 2_Book3" xfId="12027"/>
    <cellStyle name="___PERSONAL_2_EWC 43.5MW8oMtresc 3_25_02v2w_esc 2_Book3 2" xfId="12028"/>
    <cellStyle name="___PERSONAL_2_EWC 43.5MW8oMtresc 3_25_02v2w_esc 2_Naturener Montana Portfolio_temp_Part2" xfId="12029"/>
    <cellStyle name="___PERSONAL_2_EWC 43.5MW8oMtresc 3_25_02v2w_esc 2_Naturener Montana Portfolio_temp_Part2 2" xfId="12030"/>
    <cellStyle name="___PERSONAL_2_EWC 43.5MW8oMtresc 3_25_02v2w_esc 3" xfId="12031"/>
    <cellStyle name="___PERSONAL_2_EWC 43.5MW8oMtresc 3_25_02v2w_esc 3 2" xfId="12032"/>
    <cellStyle name="___PERSONAL_2_EWC 43.5MW8oMtresc 3_25_02v2w_esc 4" xfId="12033"/>
    <cellStyle name="___PERSONAL_2_EWC 43.5MW8oMtresc 3_25_02v2w_esc 4 2" xfId="12034"/>
    <cellStyle name="___PERSONAL_2_EWC 43.5MW8oMtresc 3_25_02v2w_esc 5" xfId="12035"/>
    <cellStyle name="___PERSONAL_2_EWC 43.5MW8oMtresc 3_25_02v2w_esc 5 2" xfId="12036"/>
    <cellStyle name="___PERSONAL_2_EWC 43.5MW8oMtresc 3_25_02v2w_esc 6" xfId="12037"/>
    <cellStyle name="___PERSONAL_2_EWC 43.5MW8oMtresc 3_25_02v2w_esc 6 2" xfId="12038"/>
    <cellStyle name="___PERSONAL_2_EWC 43.5MW8oMtresc 3_25_02v2w_esc 7" xfId="12039"/>
    <cellStyle name="___PERSONAL_2_EWC 43.5MW8oMtresc 3_25_02v2w_esc 7 2" xfId="12040"/>
    <cellStyle name="___PERSONAL_2_EWC 43.5MW8oMtresc 3_25_02v2w_esc 8" xfId="12041"/>
    <cellStyle name="___PERSONAL_2_EWC 43.5MW8oMtresc 3_25_02v2w_esc_#1 Levered Beech Ridge_021109_Grant,Bonus,No PTCs,MACRs,Term Debt NOL" xfId="12042"/>
    <cellStyle name="___PERSONAL_2_EWC 43.5MW8oMtresc 3_25_02v2w_esc_#1 Levered Beech Ridge_021109_Grant,Bonus,No PTCs,MACRs,Term Debt NOL 2" xfId="12043"/>
    <cellStyle name="___PERSONAL_2_EWC 43.5MW8oMtresc 3_25_02v2w_esc_#1 LeveredGrand_Ridge_II-III_021009_Grant,Bonus,No PTCs,MACRs,Term Debt, NOL" xfId="12044"/>
    <cellStyle name="___PERSONAL_2_EWC 43.5MW8oMtresc 3_25_02v2w_esc_#1 LeveredGrand_Ridge_II-III_021009_Grant,Bonus,No PTCs,MACRs,Term Debt, NOL 2" xfId="12045"/>
    <cellStyle name="___PERSONAL_2_EWC 43.5MW8oMtresc 3_25_02v2w_esc_#1 LeveredGrand_Ridge_II-III_021009_Grant,Bonus,No PTCs,MACRs,Term Debt, NOL_BeechR Pivot Table 12.2.09" xfId="12046"/>
    <cellStyle name="___PERSONAL_2_EWC 43.5MW8oMtresc 3_25_02v2w_esc_#1 LeveredGrand_Ridge_II-III_021009_Grant,Bonus,No PTCs,MACRs,Term Debt, NOL_BeechR Pivot Table 12.2.09 2" xfId="12047"/>
    <cellStyle name="___PERSONAL_2_EWC 43.5MW8oMtresc 3_25_02v2w_esc_071212 Unlevered McCormick Model - 2003 version" xfId="12048"/>
    <cellStyle name="___PERSONAL_2_EWC 43.5MW8oMtresc 3_25_02v2w_esc_071212 Unlevered McCormick Model - 2003 version 2" xfId="12049"/>
    <cellStyle name="___PERSONAL_2_EWC 43.5MW8oMtresc 3_25_02v2w_esc_071212 Unlevered McCormick Model - 2003 version_Accounting" xfId="12050"/>
    <cellStyle name="___PERSONAL_2_EWC 43.5MW8oMtresc 3_25_02v2w_esc_071212 Unlevered McCormick Model - 2003 version_Accounting 2" xfId="12051"/>
    <cellStyle name="___PERSONAL_2_EWC 43.5MW8oMtresc 3_25_02v2w_esc_071212 Unlevered McCormick Model - 2003 version_Book3" xfId="12052"/>
    <cellStyle name="___PERSONAL_2_EWC 43.5MW8oMtresc 3_25_02v2w_esc_071212 Unlevered McCormick Model - 2003 version_Book3 2" xfId="12053"/>
    <cellStyle name="___PERSONAL_2_EWC 43.5MW8oMtresc 3_25_02v2w_esc_071212 Unlevered McCormick Model - 2003 version_Naturener Montana Portfolio_temp_Part2" xfId="12054"/>
    <cellStyle name="___PERSONAL_2_EWC 43.5MW8oMtresc 3_25_02v2w_esc_071212 Unlevered McCormick Model - 2003 version_Naturener Montana Portfolio_temp_Part2 2" xfId="12055"/>
    <cellStyle name="___PERSONAL_2_EWC 43.5MW8oMtresc 3_25_02v2w_esc_1" xfId="12056"/>
    <cellStyle name="___PERSONAL_2_EWC 43.5MW8oMtresc 3_25_02v2w_esc_1 2" xfId="12057"/>
    <cellStyle name="___PERSONAL_2_EWC 43.5MW8oMtresc 3_25_02v2w_esc_1 2 2" xfId="12058"/>
    <cellStyle name="___PERSONAL_2_EWC 43.5MW8oMtresc 3_25_02v2w_esc_1 3" xfId="12059"/>
    <cellStyle name="___PERSONAL_2_EWC 43.5MW8oMtresc 3_25_02v2w_esc_1 3 2" xfId="12060"/>
    <cellStyle name="___PERSONAL_2_EWC 43.5MW8oMtresc 3_25_02v2w_esc_1 4" xfId="12061"/>
    <cellStyle name="___PERSONAL_2_EWC 43.5MW8oMtresc 3_25_02v2w_esc_1 4 2" xfId="12062"/>
    <cellStyle name="___PERSONAL_2_EWC 43.5MW8oMtresc 3_25_02v2w_esc_1 5" xfId="12063"/>
    <cellStyle name="___PERSONAL_2_EWC 43.5MW8oMtresc 3_25_02v2w_esc_1 5 2" xfId="12064"/>
    <cellStyle name="___PERSONAL_2_EWC 43.5MW8oMtresc 3_25_02v2w_esc_1 6" xfId="12065"/>
    <cellStyle name="___PERSONAL_2_EWC 43.5MW8oMtresc 3_25_02v2w_esc_1 6 2" xfId="12066"/>
    <cellStyle name="___PERSONAL_2_EWC 43.5MW8oMtresc 3_25_02v2w_esc_1 7" xfId="12067"/>
    <cellStyle name="___PERSONAL_2_EWC 43.5MW8oMtresc 3_25_02v2w_esc_1 7 2" xfId="12068"/>
    <cellStyle name="___PERSONAL_2_EWC 43.5MW8oMtresc 3_25_02v2w_esc_1 8" xfId="12069"/>
    <cellStyle name="___PERSONAL_2_EWC 43.5MW8oMtresc 3_25_02v2w_esc_1.Inputs" xfId="12070"/>
    <cellStyle name="___PERSONAL_2_EWC 43.5MW8oMtresc 3_25_02v2w_esc_1_071212 Unlevered McCormick Model - 2003 version" xfId="12071"/>
    <cellStyle name="___PERSONAL_2_EWC 43.5MW8oMtresc 3_25_02v2w_esc_1_071212 Unlevered McCormick Model - 2003 version 2" xfId="12072"/>
    <cellStyle name="___PERSONAL_2_EWC 43.5MW8oMtresc 3_25_02v2w_esc_2008 IWNA 7.75% 53% ERISA P50 (Invnergy)_FROM JPM" xfId="12073"/>
    <cellStyle name="___PERSONAL_2_EWC 43.5MW8oMtresc 3_25_02v2w_esc_2008 IWNA 7.75% 53% ERISA P50 (Invnergy)_FROM JPM 2" xfId="12074"/>
    <cellStyle name="___PERSONAL_2_EWC 43.5MW8oMtresc 3_25_02v2w_esc_2008 IWNA 7.75% 53% ERISA P50 (Invnergy)_FROM JPM_IWNA 3-Pack ECCA Sheldon Funding 01302009" xfId="12075"/>
    <cellStyle name="___PERSONAL_2_EWC 43.5MW8oMtresc 3_25_02v2w_esc_2008 IWNA 7.75% 53% ERISA P50 (Invnergy)_FROM JPM_IWNA 3-Pack ECCA Sheldon Funding 01302009 2" xfId="12076"/>
    <cellStyle name="___PERSONAL_2_EWC 43.5MW8oMtresc 3_25_02v2w_esc_2008 IWNA Portfolio 06182008 v2 (WC Hedge)_JPM BL sizing" xfId="12077"/>
    <cellStyle name="___PERSONAL_2_EWC 43.5MW8oMtresc 3_25_02v2w_esc_2008 IWNA Portfolio 06182008 v2 (WC Hedge)_JPM BL sizing 2" xfId="12078"/>
    <cellStyle name="___PERSONAL_2_EWC 43.5MW8oMtresc 3_25_02v2w_esc_2008 IWNA Portfolio 06182008 v2 (WC Hedge)_JPM BL sizing_BeechR Pivot Table 12.2.09" xfId="12079"/>
    <cellStyle name="___PERSONAL_2_EWC 43.5MW8oMtresc 3_25_02v2w_esc_2008 IWNA Portfolio 06182008 v2 (WC Hedge)_JPM BL sizing_BeechR Pivot Table 12.2.09 2" xfId="12080"/>
    <cellStyle name="___PERSONAL_2_EWC 43.5MW8oMtresc 3_25_02v2w_esc_2008 IWNA Portfolio 06182008 v2 (WC Hedge)_JPM BL sizing_IWNA 3-Pack ECCA Sheldon Funding 01302009" xfId="12081"/>
    <cellStyle name="___PERSONAL_2_EWC 43.5MW8oMtresc 3_25_02v2w_esc_2008 IWNA Portfolio 06182008 v2 (WC Hedge)_JPM BL sizing_IWNA 3-Pack ECCA Sheldon Funding 01302009 2" xfId="12082"/>
    <cellStyle name="___PERSONAL_2_EWC 43.5MW8oMtresc 3_25_02v2w_esc_2008 IWNA Portfolio 06232008 (JPM)_BL Sizing" xfId="12083"/>
    <cellStyle name="___PERSONAL_2_EWC 43.5MW8oMtresc 3_25_02v2w_esc_2008 IWNA Portfolio 06232008 (JPM)_BL Sizing 2" xfId="12084"/>
    <cellStyle name="___PERSONAL_2_EWC 43.5MW8oMtresc 3_25_02v2w_esc_2008 IWNA Portfolio 06232008 (JPM)_BL Sizing_BeechR Pivot Table 12.2.09" xfId="12085"/>
    <cellStyle name="___PERSONAL_2_EWC 43.5MW8oMtresc 3_25_02v2w_esc_2008 IWNA Portfolio 06232008 (JPM)_BL Sizing_BeechR Pivot Table 12.2.09 2" xfId="12086"/>
    <cellStyle name="___PERSONAL_2_EWC 43.5MW8oMtresc 3_25_02v2w_esc_2008 IWNA Portfolio 06232008 (JPM)_BL Sizing_IWNA 3-Pack ECCA Sheldon Funding 01302009" xfId="12087"/>
    <cellStyle name="___PERSONAL_2_EWC 43.5MW8oMtresc 3_25_02v2w_esc_2008 IWNA Portfolio 06232008 (JPM)_BL Sizing_IWNA 3-Pack ECCA Sheldon Funding 01302009 2" xfId="12088"/>
    <cellStyle name="___PERSONAL_2_EWC 43.5MW8oMtresc 3_25_02v2w_esc_2008 IWNA Portfolio 08022008 (JPM TE) updated for WC vol" xfId="12089"/>
    <cellStyle name="___PERSONAL_2_EWC 43.5MW8oMtresc 3_25_02v2w_esc_2008 IWNA Portfolio 08022008 (JPM TE) updated for WC vol 2" xfId="12090"/>
    <cellStyle name="___PERSONAL_2_EWC 43.5MW8oMtresc 3_25_02v2w_esc_2008 IWNA Portfolio 08022008 (JPM TE) updated for WC vol_BeechR Pivot Table 12.2.09" xfId="12091"/>
    <cellStyle name="___PERSONAL_2_EWC 43.5MW8oMtresc 3_25_02v2w_esc_2008 IWNA Portfolio 08022008 (JPM TE) updated for WC vol_BeechR Pivot Table 12.2.09 2" xfId="12092"/>
    <cellStyle name="___PERSONAL_2_EWC 43.5MW8oMtresc 3_25_02v2w_esc_2008 IWNA Portfolio 08022008 (JPM TE) updated for WC vol_IWNA 3-Pack ECCA Sheldon Funding 01302009" xfId="12093"/>
    <cellStyle name="___PERSONAL_2_EWC 43.5MW8oMtresc 3_25_02v2w_esc_2008 IWNA Portfolio 08022008 (JPM TE) updated for WC vol_IWNA 3-Pack ECCA Sheldon Funding 01302009 2" xfId="12094"/>
    <cellStyle name="___PERSONAL_2_EWC 43.5MW8oMtresc 3_25_02v2w_esc_2008 IWNA Portfolio 09262008 (JPM TE &amp; CE)__TE Assumps" xfId="12095"/>
    <cellStyle name="___PERSONAL_2_EWC 43.5MW8oMtresc 3_25_02v2w_esc_2008 IWNA Portfolio 09262008 (JPM TE &amp; CE)__TE Assumps 2" xfId="12096"/>
    <cellStyle name="___PERSONAL_2_EWC 43.5MW8oMtresc 3_25_02v2w_esc_2008 IWNA Portfolio 09262008 (JPM TE &amp; CE)__TE Assumps_IWNA 3-Pack ECCA Sheldon Funding 01302009" xfId="12097"/>
    <cellStyle name="___PERSONAL_2_EWC 43.5MW8oMtresc 3_25_02v2w_esc_2008 IWNA Portfolio 09262008 (JPM TE &amp; CE)__TE Assumps_IWNA 3-Pack ECCA Sheldon Funding 01302009 2" xfId="12098"/>
    <cellStyle name="___PERSONAL_2_EWC 43.5MW8oMtresc 3_25_02v2w_esc_2008 IWNA v12 7.75% 53% TaxEx P50 (Invenergy)_10242008" xfId="12099"/>
    <cellStyle name="___PERSONAL_2_EWC 43.5MW8oMtresc 3_25_02v2w_esc_2008 IWNA v12 7.75% 53% TaxEx P50 (Invenergy)_10242008 2" xfId="12100"/>
    <cellStyle name="___PERSONAL_2_EWC 43.5MW8oMtresc 3_25_02v2w_esc_2008 IWNA v12 7.75% 53% TaxEx P50 (Invenergy)_10242008_IWNA 3-Pack ECCA Sheldon Funding 01302009" xfId="12101"/>
    <cellStyle name="___PERSONAL_2_EWC 43.5MW8oMtresc 3_25_02v2w_esc_2008 IWNA v12 7.75% 53% TaxEx P50 (Invenergy)_10242008_IWNA 3-Pack ECCA Sheldon Funding 01302009 2" xfId="12102"/>
    <cellStyle name="___PERSONAL_2_EWC 43.5MW8oMtresc 3_25_02v2w_esc_2008 IWNA v12 7.75% 53% TaxEx P50 (Invenergy)_NO HAIRCUTS" xfId="12103"/>
    <cellStyle name="___PERSONAL_2_EWC 43.5MW8oMtresc 3_25_02v2w_esc_2008 IWNA v12 7.75% 53% TaxEx P50 (Invenergy)_NO HAIRCUTS 2" xfId="12104"/>
    <cellStyle name="___PERSONAL_2_EWC 43.5MW8oMtresc 3_25_02v2w_esc_2008 IWNA v12 7.75% 53% TaxEx P50 (Invenergy)_NO HAIRCUTS_IWNA 3-Pack ECCA Sheldon Funding 01302009" xfId="12105"/>
    <cellStyle name="___PERSONAL_2_EWC 43.5MW8oMtresc 3_25_02v2w_esc_2008 IWNA v12 7.75% 53% TaxEx P50 (Invenergy)_NO HAIRCUTS_IWNA 3-Pack ECCA Sheldon Funding 01302009 2" xfId="12106"/>
    <cellStyle name="___PERSONAL_2_EWC 43.5MW8oMtresc 3_25_02v2w_esc_Accounting" xfId="12107"/>
    <cellStyle name="___PERSONAL_2_EWC 43.5MW8oMtresc 3_25_02v2w_esc_Accounting 2" xfId="12108"/>
    <cellStyle name="___PERSONAL_2_EWC 43.5MW8oMtresc 3_25_02v2w_esc_Alta Mesa v3 10yr 6.75% $10m no Bonus P50" xfId="12109"/>
    <cellStyle name="___PERSONAL_2_EWC 43.5MW8oMtresc 3_25_02v2w_esc_Alta Mesa v3 10yr 6.75% $10m no Bonus P50 2" xfId="12110"/>
    <cellStyle name="___PERSONAL_2_EWC 43.5MW8oMtresc 3_25_02v2w_esc_Alta Mesa v3 10yr 6.75% $10m no Bonus P50_BeechR Pivot Table 12.2.09" xfId="12111"/>
    <cellStyle name="___PERSONAL_2_EWC 43.5MW8oMtresc 3_25_02v2w_esc_Alta Mesa v3 10yr 6.75% $10m no Bonus P50_BeechR Pivot Table 12.2.09 2" xfId="12112"/>
    <cellStyle name="___PERSONAL_2_EWC 43.5MW8oMtresc 3_25_02v2w_esc_Alta Mesa v3 10yr 6.75% $10m no Bonus P50_IWNA 3-Pack ECCA Sheldon Funding 01302009" xfId="12113"/>
    <cellStyle name="___PERSONAL_2_EWC 43.5MW8oMtresc 3_25_02v2w_esc_Alta Mesa v3 10yr 6.75% $10m no Bonus P50_IWNA 3-Pack ECCA Sheldon Funding 01302009 2" xfId="12114"/>
    <cellStyle name="___PERSONAL_2_EWC 43.5MW8oMtresc 3_25_02v2w_esc_Alta Mesa v3 10yr 7.25% $10m Bonus P50" xfId="12115"/>
    <cellStyle name="___PERSONAL_2_EWC 43.5MW8oMtresc 3_25_02v2w_esc_Alta Mesa v3 10yr 7.25% $10m Bonus P50 2" xfId="12116"/>
    <cellStyle name="___PERSONAL_2_EWC 43.5MW8oMtresc 3_25_02v2w_esc_Alta Mesa v3 10yr 7.25% $10m Bonus P50_BeechR Pivot Table 12.2.09" xfId="12117"/>
    <cellStyle name="___PERSONAL_2_EWC 43.5MW8oMtresc 3_25_02v2w_esc_Alta Mesa v3 10yr 7.25% $10m Bonus P50_BeechR Pivot Table 12.2.09 2" xfId="12118"/>
    <cellStyle name="___PERSONAL_2_EWC 43.5MW8oMtresc 3_25_02v2w_esc_Alta Mesa v3 10yr 7.25% $10m Bonus P50_IWNA 3-Pack ECCA Sheldon Funding 01302009" xfId="12119"/>
    <cellStyle name="___PERSONAL_2_EWC 43.5MW8oMtresc 3_25_02v2w_esc_Alta Mesa v3 10yr 7.25% $10m Bonus P50_IWNA 3-Pack ECCA Sheldon Funding 01302009 2" xfId="12120"/>
    <cellStyle name="___PERSONAL_2_EWC 43.5MW8oMtresc 3_25_02v2w_esc_BeechR Pivot Table 12.2.09" xfId="12121"/>
    <cellStyle name="___PERSONAL_2_EWC 43.5MW8oMtresc 3_25_02v2w_esc_BeechR Pivot Table 12.2.09 2" xfId="12122"/>
    <cellStyle name="___PERSONAL_2_EWC 43.5MW8oMtresc 3_25_02v2w_esc_Big Otter 101209 Grant and TE 100.5MW_20mileT" xfId="12123"/>
    <cellStyle name="___PERSONAL_2_EWC 43.5MW8oMtresc 3_25_02v2w_esc_Big Otter 101209 Grant and TE 100.5MW_20mileT 2" xfId="12124"/>
    <cellStyle name="___PERSONAL_2_EWC 43.5MW8oMtresc 3_25_02v2w_esc_Bish Hill_$77.5_lowncf_ Bundled Price_Lenders_092909" xfId="12125"/>
    <cellStyle name="___PERSONAL_2_EWC 43.5MW8oMtresc 3_25_02v2w_esc_Bish Hill_$77.5_lowncf_ Bundled Price_Lenders_092909 2" xfId="12126"/>
    <cellStyle name="___PERSONAL_2_EWC 43.5MW8oMtresc 3_25_02v2w_esc_BishHilll_1.25M per WTG with $72 bundled price_200MWs_BF" xfId="12127"/>
    <cellStyle name="___PERSONAL_2_EWC 43.5MW8oMtresc 3_25_02v2w_esc_BishHilll_1.25M per WTG with $72 bundled price_200MWs_BF 2" xfId="12128"/>
    <cellStyle name="___PERSONAL_2_EWC 43.5MW8oMtresc 3_25_02v2w_esc_Bishop Hill_Grant_082409_200MW" xfId="12129"/>
    <cellStyle name="___PERSONAL_2_EWC 43.5MW8oMtresc 3_25_02v2w_esc_Bishop Hill_Grant_082409_200MW 2" xfId="12130"/>
    <cellStyle name="___PERSONAL_2_EWC 43.5MW8oMtresc 3_25_02v2w_esc_Book3" xfId="12131"/>
    <cellStyle name="___PERSONAL_2_EWC 43.5MW8oMtresc 3_25_02v2w_esc_Book3 2" xfId="12132"/>
    <cellStyle name="___PERSONAL_2_EWC 43.5MW8oMtresc 3_25_02v2w_esc_Buzzard Creek_250MW_PTC_010610" xfId="12133"/>
    <cellStyle name="___PERSONAL_2_EWC 43.5MW8oMtresc 3_25_02v2w_esc_Buzzard Creek_250MW_PTC_010610 2" xfId="12134"/>
    <cellStyle name="___PERSONAL_2_EWC 43.5MW8oMtresc 3_25_02v2w_esc_California Ridge 120109 and 200MW" xfId="12135"/>
    <cellStyle name="___PERSONAL_2_EWC 43.5MW8oMtresc 3_25_02v2w_esc_California Ridge 120109 and 200MW 2" xfId="12136"/>
    <cellStyle name="___PERSONAL_2_EWC 43.5MW8oMtresc 3_25_02v2w_esc_California Ridge_042909_Grant and TE_99M_as bid" xfId="12137"/>
    <cellStyle name="___PERSONAL_2_EWC 43.5MW8oMtresc 3_25_02v2w_esc_California Ridge_042909_Grant and TE_99M_as bid 2" xfId="12138"/>
    <cellStyle name="___PERSONAL_2_EWC 43.5MW8oMtresc 3_25_02v2w_esc_California Ridge_042909_Grant and TE_99Mw" xfId="12139"/>
    <cellStyle name="___PERSONAL_2_EWC 43.5MW8oMtresc 3_25_02v2w_esc_California Ridge_042909_Grant and TE_99Mw 2" xfId="12140"/>
    <cellStyle name="___PERSONAL_2_EWC 43.5MW8oMtresc 3_25_02v2w_esc_CHECK - White Creek Final Closing Model_2007 11 16 vequity method FINAL" xfId="12141"/>
    <cellStyle name="___PERSONAL_2_EWC 43.5MW8oMtresc 3_25_02v2w_esc_CHECK - White Creek Final Closing Model_2007 11 16 vequity method FINAL 2" xfId="12142"/>
    <cellStyle name="___PERSONAL_2_EWC 43.5MW8oMtresc 3_25_02v2w_esc_Copy of G&amp;A_reports_v4" xfId="12143"/>
    <cellStyle name="___PERSONAL_2_EWC 43.5MW8oMtresc 3_25_02v2w_esc_Copy of NEW Levered GRIIIII_03312009_MCF v2" xfId="12144"/>
    <cellStyle name="___PERSONAL_2_EWC 43.5MW8oMtresc 3_25_02v2w_esc_Copy of NEW Levered GRIIIII_03312009_MCF v2 2" xfId="12145"/>
    <cellStyle name="___PERSONAL_2_EWC 43.5MW8oMtresc 3_25_02v2w_esc_Copy of NEW Levered GRIIIII_03312009_MCF v2_BeechR Pivot Table 12.2.09" xfId="12146"/>
    <cellStyle name="___PERSONAL_2_EWC 43.5MW8oMtresc 3_25_02v2w_esc_Copy of NEW Levered GRIIIII_03312009_MCF v2_BeechR Pivot Table 12.2.09 2" xfId="12147"/>
    <cellStyle name="___PERSONAL_2_EWC 43.5MW8oMtresc 3_25_02v2w_esc_Copy of Vento III v27i P50 1st" xfId="12148"/>
    <cellStyle name="___PERSONAL_2_EWC 43.5MW8oMtresc 3_25_02v2w_esc_Distribution Break Out" xfId="12149"/>
    <cellStyle name="___PERSONAL_2_EWC 43.5MW8oMtresc 3_25_02v2w_esc_Distribution Break Out 2" xfId="12150"/>
    <cellStyle name="___PERSONAL_2_EWC 43.5MW8oMtresc 3_25_02v2w_esc_Distribution Break Out_BeechR Pivot Table 12.2.09" xfId="12151"/>
    <cellStyle name="___PERSONAL_2_EWC 43.5MW8oMtresc 3_25_02v2w_esc_Distribution Break Out_BeechR Pivot Table 12.2.09 2" xfId="12152"/>
    <cellStyle name="___PERSONAL_2_EWC 43.5MW8oMtresc 3_25_02v2w_esc_Distribution Break Out_IWNA 3-Pack ECCA Sheldon Funding 01302009" xfId="12153"/>
    <cellStyle name="___PERSONAL_2_EWC 43.5MW8oMtresc 3_25_02v2w_esc_Distribution Break Out_IWNA 3-Pack ECCA Sheldon Funding 01302009 2" xfId="12154"/>
    <cellStyle name="___PERSONAL_2_EWC 43.5MW8oMtresc 3_25_02v2w_esc_Final Internal Accounting UPC toggle Stetson v2 equity method FINAL v55" xfId="12155"/>
    <cellStyle name="___PERSONAL_2_EWC 43.5MW8oMtresc 3_25_02v2w_esc_Final Internal Accounting UPC toggle Stetson v2 equity method FINAL v55 2" xfId="12156"/>
    <cellStyle name="___PERSONAL_2_EWC 43.5MW8oMtresc 3_25_02v2w_esc_Final Internal Accounting UPC toggle Stetson v2 equity method FINAL v57" xfId="12157"/>
    <cellStyle name="___PERSONAL_2_EWC 43.5MW8oMtresc 3_25_02v2w_esc_Final Internal Accounting UPC toggle Stetson v2 equity method FINAL v57 2" xfId="12158"/>
    <cellStyle name="___PERSONAL_2_EWC 43.5MW8oMtresc 3_25_02v2w_esc_FVO" xfId="12159"/>
    <cellStyle name="___PERSONAL_2_EWC 43.5MW8oMtresc 3_25_02v2w_esc_FVO 2" xfId="12160"/>
    <cellStyle name="___PERSONAL_2_EWC 43.5MW8oMtresc 3_25_02v2w_esc_FVO_IWNA 3-Pack ECCA Sheldon Funding 01302009" xfId="12161"/>
    <cellStyle name="___PERSONAL_2_EWC 43.5MW8oMtresc 3_25_02v2w_esc_FVO_IWNA 3-Pack ECCA Sheldon Funding 01302009 2" xfId="12162"/>
    <cellStyle name="___PERSONAL_2_EWC 43.5MW8oMtresc 3_25_02v2w_esc_GRE 03252009_tpm_tables" xfId="12163"/>
    <cellStyle name="___PERSONAL_2_EWC 43.5MW8oMtresc 3_25_02v2w_esc_GRE 03252009_tpm_tables 2" xfId="12164"/>
    <cellStyle name="___PERSONAL_2_EWC 43.5MW8oMtresc 3_25_02v2w_esc_GRE 03252009_tpm_tables_BeechR Pivot Table 12.2.09" xfId="12165"/>
    <cellStyle name="___PERSONAL_2_EWC 43.5MW8oMtresc 3_25_02v2w_esc_GRE 03252009_tpm_tables_BeechR Pivot Table 12.2.09 2" xfId="12166"/>
    <cellStyle name="___PERSONAL_2_EWC 43.5MW8oMtresc 3_25_02v2w_esc_Hardin Grant 08312009_300MW" xfId="12167"/>
    <cellStyle name="___PERSONAL_2_EWC 43.5MW8oMtresc 3_25_02v2w_esc_Hardin Grant 08312009_300MW 2" xfId="12168"/>
    <cellStyle name="___PERSONAL_2_EWC 43.5MW8oMtresc 3_25_02v2w_esc_HoldCo Cap Accounts" xfId="12169"/>
    <cellStyle name="___PERSONAL_2_EWC 43.5MW8oMtresc 3_25_02v2w_esc_HoldCo Cap Accounts 2" xfId="12170"/>
    <cellStyle name="___PERSONAL_2_EWC 43.5MW8oMtresc 3_25_02v2w_esc_HoldCo Cap Accounts_BeechR Pivot Table 12.2.09" xfId="12171"/>
    <cellStyle name="___PERSONAL_2_EWC 43.5MW8oMtresc 3_25_02v2w_esc_HoldCo Cap Accounts_BeechR Pivot Table 12.2.09 2" xfId="12172"/>
    <cellStyle name="___PERSONAL_2_EWC 43.5MW8oMtresc 3_25_02v2w_esc_HoldCo Cap Accounts_IWNA 3-Pack ECCA Sheldon Funding 01302009" xfId="12173"/>
    <cellStyle name="___PERSONAL_2_EWC 43.5MW8oMtresc 3_25_02v2w_esc_HoldCo Cap Accounts_IWNA 3-Pack ECCA Sheldon Funding 01302009 2" xfId="12174"/>
    <cellStyle name="___PERSONAL_2_EWC 43.5MW8oMtresc 3_25_02v2w_esc_Inputs-General" xfId="12175"/>
    <cellStyle name="___PERSONAL_2_EWC 43.5MW8oMtresc 3_25_02v2w_esc_Inputs-General 2" xfId="12176"/>
    <cellStyle name="___PERSONAL_2_EWC 43.5MW8oMtresc 3_25_02v2w_esc_Inven Model V 15" xfId="12177"/>
    <cellStyle name="___PERSONAL_2_EWC 43.5MW8oMtresc 3_25_02v2w_esc_Inven Model V 15 2" xfId="12178"/>
    <cellStyle name="___PERSONAL_2_EWC 43.5MW8oMtresc 3_25_02v2w_esc_Inven Model V 15_IWNA 3-Pack ECCA Sheldon Funding 01302009" xfId="12179"/>
    <cellStyle name="___PERSONAL_2_EWC 43.5MW8oMtresc 3_25_02v2w_esc_Inven Model V 15_IWNA 3-Pack ECCA Sheldon Funding 01302009 2" xfId="12180"/>
    <cellStyle name="___PERSONAL_2_EWC 43.5MW8oMtresc 3_25_02v2w_esc_Invenergy Model -- 9-5-08 base" xfId="12181"/>
    <cellStyle name="___PERSONAL_2_EWC 43.5MW8oMtresc 3_25_02v2w_esc_Invenergy Model -- 9-5-08 base 2" xfId="12182"/>
    <cellStyle name="___PERSONAL_2_EWC 43.5MW8oMtresc 3_25_02v2w_esc_Invenergy Model -- 9-5-08 base_IWNA 3-Pack ECCA Sheldon Funding 01302009" xfId="12183"/>
    <cellStyle name="___PERSONAL_2_EWC 43.5MW8oMtresc 3_25_02v2w_esc_Invenergy Model -- 9-5-08 base_IWNA 3-Pack ECCA Sheldon Funding 01302009 2" xfId="12184"/>
    <cellStyle name="___PERSONAL_2_EWC 43.5MW8oMtresc 3_25_02v2w_esc_Invenergy Model -- IIF 6-24-08rs" xfId="12185"/>
    <cellStyle name="___PERSONAL_2_EWC 43.5MW8oMtresc 3_25_02v2w_esc_Invenergy Model -- IIF 6-24-08rs 2" xfId="12186"/>
    <cellStyle name="___PERSONAL_2_EWC 43.5MW8oMtresc 3_25_02v2w_esc_Invenergy Model -- IIF 6-24-08rs_BeechR Pivot Table 12.2.09" xfId="12187"/>
    <cellStyle name="___PERSONAL_2_EWC 43.5MW8oMtresc 3_25_02v2w_esc_Invenergy Model -- IIF 6-24-08rs_BeechR Pivot Table 12.2.09 2" xfId="12188"/>
    <cellStyle name="___PERSONAL_2_EWC 43.5MW8oMtresc 3_25_02v2w_esc_Invenergy Model -- IIF 6-24-08rs_IWNA 3-Pack ECCA Sheldon Funding 01302009" xfId="12189"/>
    <cellStyle name="___PERSONAL_2_EWC 43.5MW8oMtresc 3_25_02v2w_esc_Invenergy Model -- IIF 6-24-08rs_IWNA 3-Pack ECCA Sheldon Funding 01302009 2" xfId="12190"/>
    <cellStyle name="___PERSONAL_2_EWC 43.5MW8oMtresc 3_25_02v2w_esc_Invenergy Model -- IIF 7-16-08" xfId="12191"/>
    <cellStyle name="___PERSONAL_2_EWC 43.5MW8oMtresc 3_25_02v2w_esc_Invenergy Model -- IIF 7-16-08 2" xfId="12192"/>
    <cellStyle name="___PERSONAL_2_EWC 43.5MW8oMtresc 3_25_02v2w_esc_Invenergy Model -- IIF 7-16-08_BeechR Pivot Table 12.2.09" xfId="12193"/>
    <cellStyle name="___PERSONAL_2_EWC 43.5MW8oMtresc 3_25_02v2w_esc_Invenergy Model -- IIF 7-16-08_BeechR Pivot Table 12.2.09 2" xfId="12194"/>
    <cellStyle name="___PERSONAL_2_EWC 43.5MW8oMtresc 3_25_02v2w_esc_Invenergy Model -- IIF 7-16-08_IWNA 3-Pack ECCA Sheldon Funding 01302009" xfId="12195"/>
    <cellStyle name="___PERSONAL_2_EWC 43.5MW8oMtresc 3_25_02v2w_esc_Invenergy Model -- IIF 7-16-08_IWNA 3-Pack ECCA Sheldon Funding 01302009 2" xfId="12196"/>
    <cellStyle name="___PERSONAL_2_EWC 43.5MW8oMtresc 3_25_02v2w_esc_Invenergy Model -- IIF 7-28-08" xfId="12197"/>
    <cellStyle name="___PERSONAL_2_EWC 43.5MW8oMtresc 3_25_02v2w_esc_Invenergy Model -- IIF 7-28-08 2" xfId="12198"/>
    <cellStyle name="___PERSONAL_2_EWC 43.5MW8oMtresc 3_25_02v2w_esc_Invenergy Model -- IIF 7-28-08_BeechR Pivot Table 12.2.09" xfId="12199"/>
    <cellStyle name="___PERSONAL_2_EWC 43.5MW8oMtresc 3_25_02v2w_esc_Invenergy Model -- IIF 7-28-08_BeechR Pivot Table 12.2.09 2" xfId="12200"/>
    <cellStyle name="___PERSONAL_2_EWC 43.5MW8oMtresc 3_25_02v2w_esc_Invenergy Model -- IIF 7-28-08_IWNA 3-Pack ECCA Sheldon Funding 01302009" xfId="12201"/>
    <cellStyle name="___PERSONAL_2_EWC 43.5MW8oMtresc 3_25_02v2w_esc_Invenergy Model -- IIF 7-28-08_IWNA 3-Pack ECCA Sheldon Funding 01302009 2" xfId="12202"/>
    <cellStyle name="___PERSONAL_2_EWC 43.5MW8oMtresc 3_25_02v2w_esc_Invenergy Model -- IIF 7-30-08" xfId="12203"/>
    <cellStyle name="___PERSONAL_2_EWC 43.5MW8oMtresc 3_25_02v2w_esc_Invenergy Model -- IIF 7-30-08 2" xfId="12204"/>
    <cellStyle name="___PERSONAL_2_EWC 43.5MW8oMtresc 3_25_02v2w_esc_Invenergy Model -- IIF 7-30-08_BeechR Pivot Table 12.2.09" xfId="12205"/>
    <cellStyle name="___PERSONAL_2_EWC 43.5MW8oMtresc 3_25_02v2w_esc_Invenergy Model -- IIF 7-30-08_BeechR Pivot Table 12.2.09 2" xfId="12206"/>
    <cellStyle name="___PERSONAL_2_EWC 43.5MW8oMtresc 3_25_02v2w_esc_Invenergy Model -- IIF 7-30-08_IWNA 3-Pack ECCA Sheldon Funding 01302009" xfId="12207"/>
    <cellStyle name="___PERSONAL_2_EWC 43.5MW8oMtresc 3_25_02v2w_esc_Invenergy Model -- IIF 7-30-08_IWNA 3-Pack ECCA Sheldon Funding 01302009 2" xfId="12208"/>
    <cellStyle name="___PERSONAL_2_EWC 43.5MW8oMtresc 3_25_02v2w_esc_Invenergy Model -- IIF 8-26-08" xfId="12209"/>
    <cellStyle name="___PERSONAL_2_EWC 43.5MW8oMtresc 3_25_02v2w_esc_Invenergy Model -- IIF 8-26-08 2" xfId="12210"/>
    <cellStyle name="___PERSONAL_2_EWC 43.5MW8oMtresc 3_25_02v2w_esc_Invenergy Model -- IIF 8-26-08_IWNA 3-Pack ECCA Sheldon Funding 01302009" xfId="12211"/>
    <cellStyle name="___PERSONAL_2_EWC 43.5MW8oMtresc 3_25_02v2w_esc_Invenergy Model -- IIF 8-26-08_IWNA 3-Pack ECCA Sheldon Funding 01302009 2" xfId="12212"/>
    <cellStyle name="___PERSONAL_2_EWC 43.5MW8oMtresc 3_25_02v2w_esc_Invenergy Model -- IIF 8-8-08" xfId="12213"/>
    <cellStyle name="___PERSONAL_2_EWC 43.5MW8oMtresc 3_25_02v2w_esc_Invenergy Model -- IIF 8-8-08 2" xfId="12214"/>
    <cellStyle name="___PERSONAL_2_EWC 43.5MW8oMtresc 3_25_02v2w_esc_Invenergy Model -- IIF 8-8-08_BeechR Pivot Table 12.2.09" xfId="12215"/>
    <cellStyle name="___PERSONAL_2_EWC 43.5MW8oMtresc 3_25_02v2w_esc_Invenergy Model -- IIF 8-8-08_BeechR Pivot Table 12.2.09 2" xfId="12216"/>
    <cellStyle name="___PERSONAL_2_EWC 43.5MW8oMtresc 3_25_02v2w_esc_Invenergy Model -- IIF 8-8-08_IWNA 3-Pack ECCA Sheldon Funding 01302009" xfId="12217"/>
    <cellStyle name="___PERSONAL_2_EWC 43.5MW8oMtresc 3_25_02v2w_esc_Invenergy Model -- IIF 8-8-08_IWNA 3-Pack ECCA Sheldon Funding 01302009 2" xfId="12218"/>
    <cellStyle name="___PERSONAL_2_EWC 43.5MW8oMtresc 3_25_02v2w_esc_Invenergy Turkey Track Property Tax Estimate Working 05282008" xfId="12219"/>
    <cellStyle name="___PERSONAL_2_EWC 43.5MW8oMtresc 3_25_02v2w_esc_Invenergy Turkey Track Property Tax Estimate Working 05282008 2" xfId="12220"/>
    <cellStyle name="___PERSONAL_2_EWC 43.5MW8oMtresc 3_25_02v2w_esc_Invenergy Turkey Track Property Tax Estimate Working 05282008_BeechR Pivot Table 12.2.09" xfId="12221"/>
    <cellStyle name="___PERSONAL_2_EWC 43.5MW8oMtresc 3_25_02v2w_esc_Invenergy Turkey Track Property Tax Estimate Working 05282008_BeechR Pivot Table 12.2.09 2" xfId="12222"/>
    <cellStyle name="___PERSONAL_2_EWC 43.5MW8oMtresc 3_25_02v2w_esc_Invenergy Turkey Track Property Tax Estimate Working 05282008_IWNA 3-Pack ECCA Sheldon Funding 01302009" xfId="12223"/>
    <cellStyle name="___PERSONAL_2_EWC 43.5MW8oMtresc 3_25_02v2w_esc_Invenergy Turkey Track Property Tax Estimate Working 05282008_IWNA 3-Pack ECCA Sheldon Funding 01302009 2" xfId="12224"/>
    <cellStyle name="___PERSONAL_2_EWC 43.5MW8oMtresc 3_25_02v2w_esc_Invrg v0 10.5yr 7.25% 5.25yr cash cut 10% DRO P50" xfId="12225"/>
    <cellStyle name="___PERSONAL_2_EWC 43.5MW8oMtresc 3_25_02v2w_esc_Invrg v0 10.5yr 7.25% 5.25yr cash cut 10% DRO P50 2" xfId="12226"/>
    <cellStyle name="___PERSONAL_2_EWC 43.5MW8oMtresc 3_25_02v2w_esc_Invrg v0 10.5yr 7.25% 5.25yr cash cut 10% DRO P50_IWNA 3-Pack ECCA Sheldon Funding 01302009" xfId="12227"/>
    <cellStyle name="___PERSONAL_2_EWC 43.5MW8oMtresc 3_25_02v2w_esc_Invrg v0 10.5yr 7.25% 5.25yr cash cut 10% DRO P50_IWNA 3-Pack ECCA Sheldon Funding 01302009 2" xfId="12228"/>
    <cellStyle name="___PERSONAL_2_EWC 43.5MW8oMtresc 3_25_02v2w_esc_Invrg v0 10.5yr 7.25% 5.25yr cash cut P50" xfId="12229"/>
    <cellStyle name="___PERSONAL_2_EWC 43.5MW8oMtresc 3_25_02v2w_esc_Invrg v0 10.5yr 7.25% 5.25yr cash cut P50 2" xfId="12230"/>
    <cellStyle name="___PERSONAL_2_EWC 43.5MW8oMtresc 3_25_02v2w_esc_Invrg v0 10.5yr 7.25% 5.25yr cash cut P50 OLD" xfId="12231"/>
    <cellStyle name="___PERSONAL_2_EWC 43.5MW8oMtresc 3_25_02v2w_esc_Invrg v0 10.5yr 7.25% 5.25yr cash cut P50 OLD 2" xfId="12232"/>
    <cellStyle name="___PERSONAL_2_EWC 43.5MW8oMtresc 3_25_02v2w_esc_Invrg v0 10.5yr 7.25% 5.25yr cash cut P50 OLD_BeechR Pivot Table 12.2.09" xfId="12233"/>
    <cellStyle name="___PERSONAL_2_EWC 43.5MW8oMtresc 3_25_02v2w_esc_Invrg v0 10.5yr 7.25% 5.25yr cash cut P50 OLD_BeechR Pivot Table 12.2.09 2" xfId="12234"/>
    <cellStyle name="___PERSONAL_2_EWC 43.5MW8oMtresc 3_25_02v2w_esc_Invrg v0 10.5yr 7.25% 5.25yr cash cut P50 OLD_IWNA 3-Pack ECCA Sheldon Funding 01302009" xfId="12235"/>
    <cellStyle name="___PERSONAL_2_EWC 43.5MW8oMtresc 3_25_02v2w_esc_Invrg v0 10.5yr 7.25% 5.25yr cash cut P50 OLD_IWNA 3-Pack ECCA Sheldon Funding 01302009 2" xfId="12236"/>
    <cellStyle name="___PERSONAL_2_EWC 43.5MW8oMtresc 3_25_02v2w_esc_Invrg v0 10.5yr 7.25% 5.25yr cash cut P50_BeechR Pivot Table 12.2.09" xfId="12237"/>
    <cellStyle name="___PERSONAL_2_EWC 43.5MW8oMtresc 3_25_02v2w_esc_Invrg v0 10.5yr 7.25% 5.25yr cash cut P50_BeechR Pivot Table 12.2.09 2" xfId="12238"/>
    <cellStyle name="___PERSONAL_2_EWC 43.5MW8oMtresc 3_25_02v2w_esc_Invrg v0 10.5yr 7.25% 5.25yr cash cut P50_IWNA 3-Pack ECCA Sheldon Funding 01302009" xfId="12239"/>
    <cellStyle name="___PERSONAL_2_EWC 43.5MW8oMtresc 3_25_02v2w_esc_Invrg v0 10.5yr 7.25% 5.25yr cash cut P50_IWNA 3-Pack ECCA Sheldon Funding 01302009 2" xfId="12240"/>
    <cellStyle name="___PERSONAL_2_EWC 43.5MW8oMtresc 3_25_02v2w_esc_Invrg v2 10.5yr 7.25% 5.25yr cash cut P50 (Invenergy)_REVIEW" xfId="12241"/>
    <cellStyle name="___PERSONAL_2_EWC 43.5MW8oMtresc 3_25_02v2w_esc_Invrg v2 10.5yr 7.25% 5.25yr cash cut P50 (Invenergy)_REVIEW 2" xfId="12242"/>
    <cellStyle name="___PERSONAL_2_EWC 43.5MW8oMtresc 3_25_02v2w_esc_Invrg v2 10.5yr 7.25% 5.25yr cash cut P50 (Invenergy)_REVIEW_BeechR Pivot Table 12.2.09" xfId="12243"/>
    <cellStyle name="___PERSONAL_2_EWC 43.5MW8oMtresc 3_25_02v2w_esc_Invrg v2 10.5yr 7.25% 5.25yr cash cut P50 (Invenergy)_REVIEW_BeechR Pivot Table 12.2.09 2" xfId="12244"/>
    <cellStyle name="___PERSONAL_2_EWC 43.5MW8oMtresc 3_25_02v2w_esc_Invrg v2 10.5yr 7.25% 5.25yr cash cut P50 (Invenergy)_REVIEW_IWNA 3-Pack ECCA Sheldon Funding 01302009" xfId="12245"/>
    <cellStyle name="___PERSONAL_2_EWC 43.5MW8oMtresc 3_25_02v2w_esc_Invrg v2 10.5yr 7.25% 5.25yr cash cut P50 (Invenergy)_REVIEW_IWNA 3-Pack ECCA Sheldon Funding 01302009 2" xfId="12246"/>
    <cellStyle name="___PERSONAL_2_EWC 43.5MW8oMtresc 3_25_02v2w_esc_Invrg v3 10.5yr 7.25% 5.25yr cash cut P50" xfId="12247"/>
    <cellStyle name="___PERSONAL_2_EWC 43.5MW8oMtresc 3_25_02v2w_esc_Invrg v3 10.5yr 7.25% 5.25yr cash cut P50 2" xfId="12248"/>
    <cellStyle name="___PERSONAL_2_EWC 43.5MW8oMtresc 3_25_02v2w_esc_Invrg v3 10.5yr 7.25% 5.25yr cash cut P50_BeechR Pivot Table 12.2.09" xfId="12249"/>
    <cellStyle name="___PERSONAL_2_EWC 43.5MW8oMtresc 3_25_02v2w_esc_Invrg v3 10.5yr 7.25% 5.25yr cash cut P50_BeechR Pivot Table 12.2.09 2" xfId="12250"/>
    <cellStyle name="___PERSONAL_2_EWC 43.5MW8oMtresc 3_25_02v2w_esc_Invrg v3 10.5yr 7.25% 5.25yr cash cut P50_IWNA 3-Pack ECCA Sheldon Funding 01302009" xfId="12251"/>
    <cellStyle name="___PERSONAL_2_EWC 43.5MW8oMtresc 3_25_02v2w_esc_Invrg v3 10.5yr 7.25% 5.25yr cash cut P50_IWNA 3-Pack ECCA Sheldon Funding 01302009 2" xfId="12252"/>
    <cellStyle name="___PERSONAL_2_EWC 43.5MW8oMtresc 3_25_02v2w_esc_Invrg v3 pwr hedges no track accts 10.5yr 7.25% 4yr cash cut $51.73 P50" xfId="12253"/>
    <cellStyle name="___PERSONAL_2_EWC 43.5MW8oMtresc 3_25_02v2w_esc_Invrg v3 pwr hedges no track accts 10.5yr 7.25% 4yr cash cut $51.73 P50 2" xfId="12254"/>
    <cellStyle name="___PERSONAL_2_EWC 43.5MW8oMtresc 3_25_02v2w_esc_Invrg v3 pwr hedges no track accts 10.5yr 7.25% 4yr cash cut $51.73 P50_BeechR Pivot Table 12.2.09" xfId="12255"/>
    <cellStyle name="___PERSONAL_2_EWC 43.5MW8oMtresc 3_25_02v2w_esc_Invrg v3 pwr hedges no track accts 10.5yr 7.25% 4yr cash cut $51.73 P50_BeechR Pivot Table 12.2.09 2" xfId="12256"/>
    <cellStyle name="___PERSONAL_2_EWC 43.5MW8oMtresc 3_25_02v2w_esc_Invrg v3 pwr hedges no track accts 10.5yr 7.25% 4yr cash cut $51.73 P50_IWNA 3-Pack ECCA Sheldon Funding 01302009" xfId="12257"/>
    <cellStyle name="___PERSONAL_2_EWC 43.5MW8oMtresc 3_25_02v2w_esc_Invrg v3 pwr hedges no track accts 10.5yr 7.25% 4yr cash cut $51.73 P50_IWNA 3-Pack ECCA Sheldon Funding 01302009 2" xfId="12258"/>
    <cellStyle name="___PERSONAL_2_EWC 43.5MW8oMtresc 3_25_02v2w_esc_IWNA 3-Pack ECCA Sheldon Funding 01302009" xfId="12259"/>
    <cellStyle name="___PERSONAL_2_EWC 43.5MW8oMtresc 3_25_02v2w_esc_IWNA 3-Pack ECCA Sheldon Funding 01302009 2" xfId="12260"/>
    <cellStyle name="___PERSONAL_2_EWC 43.5MW8oMtresc 3_25_02v2w_esc_IWNA 3-Pack ECCA Sheldon Funding 03202009" xfId="12261"/>
    <cellStyle name="___PERSONAL_2_EWC 43.5MW8oMtresc 3_25_02v2w_esc_IWNA 3-Pack ECCA Sheldon Funding 03202009 2" xfId="12262"/>
    <cellStyle name="___PERSONAL_2_EWC 43.5MW8oMtresc 3_25_02v2w_esc_IWNA Ptfl v2 10yr 7.25% $320 upfront 99% hedge loss P50" xfId="12263"/>
    <cellStyle name="___PERSONAL_2_EWC 43.5MW8oMtresc 3_25_02v2w_esc_IWNA Ptfl v2 10yr 7.25% $320 upfront 99% hedge loss P50 2" xfId="12264"/>
    <cellStyle name="___PERSONAL_2_EWC 43.5MW8oMtresc 3_25_02v2w_esc_IWNA Ptfl v2 10yr 7.25% $320 upfront 99% hedge loss P50_IWNA 3-Pack ECCA Sheldon Funding 01302009" xfId="12265"/>
    <cellStyle name="___PERSONAL_2_EWC 43.5MW8oMtresc 3_25_02v2w_esc_IWNA Ptfl v2 10yr 7.25% $320 upfront 99% hedge loss P50_IWNA 3-Pack ECCA Sheldon Funding 01302009 2" xfId="12266"/>
    <cellStyle name="___PERSONAL_2_EWC 43.5MW8oMtresc 3_25_02v2w_esc_IWNA Ptfl v2 11yr 7.50% $320 upfront P50 with FVO" xfId="12267"/>
    <cellStyle name="___PERSONAL_2_EWC 43.5MW8oMtresc 3_25_02v2w_esc_IWNA Ptfl v2 11yr 7.50% $320 upfront P50 with FVO 2" xfId="12268"/>
    <cellStyle name="___PERSONAL_2_EWC 43.5MW8oMtresc 3_25_02v2w_esc_IWNA Ptfl v2 11yr 7.50% $320 upfront P50 with FVO_IWNA 3-Pack ECCA Sheldon Funding 01302009" xfId="12269"/>
    <cellStyle name="___PERSONAL_2_EWC 43.5MW8oMtresc 3_25_02v2w_esc_IWNA Ptfl v2 11yr 7.50% $320 upfront P50 with FVO_IWNA 3-Pack ECCA Sheldon Funding 01302009 2" xfId="12270"/>
    <cellStyle name="___PERSONAL_2_EWC 43.5MW8oMtresc 3_25_02v2w_esc_IWNA v1 10yr 7.25% $290 upfront no bonus 42% 2009 tax realloc P50" xfId="12271"/>
    <cellStyle name="___PERSONAL_2_EWC 43.5MW8oMtresc 3_25_02v2w_esc_IWNA v1 10yr 7.25% $290 upfront no bonus 42% 2009 tax realloc P50 2" xfId="12272"/>
    <cellStyle name="___PERSONAL_2_EWC 43.5MW8oMtresc 3_25_02v2w_esc_IWNA v1 10yr 7.25% $290 upfront no bonus 42% 2009 tax realloc P50_IWNA 3-Pack ECCA Sheldon Funding 01302009" xfId="12273"/>
    <cellStyle name="___PERSONAL_2_EWC 43.5MW8oMtresc 3_25_02v2w_esc_IWNA v1 10yr 7.25% $290 upfront no bonus 42% 2009 tax realloc P50_IWNA 3-Pack ECCA Sheldon Funding 01302009 2" xfId="12274"/>
    <cellStyle name="___PERSONAL_2_EWC 43.5MW8oMtresc 3_25_02v2w_esc_Key Results" xfId="12275"/>
    <cellStyle name="___PERSONAL_2_EWC 43.5MW8oMtresc 3_25_02v2w_esc_Key Results 2" xfId="12276"/>
    <cellStyle name="___PERSONAL_2_EWC 43.5MW8oMtresc 3_25_02v2w_esc_Key Results_BeechR Pivot Table 12.2.09" xfId="12277"/>
    <cellStyle name="___PERSONAL_2_EWC 43.5MW8oMtresc 3_25_02v2w_esc_Key Results_BeechR Pivot Table 12.2.09 2" xfId="12278"/>
    <cellStyle name="___PERSONAL_2_EWC 43.5MW8oMtresc 3_25_02v2w_esc_Key Results_IWNA 3-Pack ECCA Sheldon Funding 01302009" xfId="12279"/>
    <cellStyle name="___PERSONAL_2_EWC 43.5MW8oMtresc 3_25_02v2w_esc_Key Results_IWNA 3-Pack ECCA Sheldon Funding 01302009 2" xfId="12280"/>
    <cellStyle name="___PERSONAL_2_EWC 43.5MW8oMtresc 3_25_02v2w_esc_Ledge_0416_Grant and TE" xfId="12281"/>
    <cellStyle name="___PERSONAL_2_EWC 43.5MW8oMtresc 3_25_02v2w_esc_Ledge_0416_Grant and TE 2" xfId="12282"/>
    <cellStyle name="___PERSONAL_2_EWC 43.5MW8oMtresc 3_25_02v2w_esc_Levered Beech Ridge _100709" xfId="12283"/>
    <cellStyle name="___PERSONAL_2_EWC 43.5MW8oMtresc 3_25_02v2w_esc_Levered Beech Ridge _100709 2" xfId="12284"/>
    <cellStyle name="___PERSONAL_2_EWC 43.5MW8oMtresc 3_25_02v2w_esc_Levered Beech Ridge _100709_BeechR Pivot Table 12.2.09" xfId="12285"/>
    <cellStyle name="___PERSONAL_2_EWC 43.5MW8oMtresc 3_25_02v2w_esc_Levered Beech Ridge _100709_BeechR Pivot Table 12.2.09 2" xfId="12286"/>
    <cellStyle name="___PERSONAL_2_EWC 43.5MW8oMtresc 3_25_02v2w_esc_Levered Beech Ridge _102709" xfId="12287"/>
    <cellStyle name="___PERSONAL_2_EWC 43.5MW8oMtresc 3_25_02v2w_esc_Levered Beech Ridge _102709 2" xfId="12288"/>
    <cellStyle name="___PERSONAL_2_EWC 43.5MW8oMtresc 3_25_02v2w_esc_Levered Beech Ridge _102709_BeechR Pivot Table 12.2.09" xfId="12289"/>
    <cellStyle name="___PERSONAL_2_EWC 43.5MW8oMtresc 3_25_02v2w_esc_Levered Beech Ridge _102709_BeechR Pivot Table 12.2.09 2" xfId="12290"/>
    <cellStyle name="___PERSONAL_2_EWC 43.5MW8oMtresc 3_25_02v2w_esc_Levered Beech Ridge _110209" xfId="12291"/>
    <cellStyle name="___PERSONAL_2_EWC 43.5MW8oMtresc 3_25_02v2w_esc_Levered Beech Ridge _110209 2" xfId="12292"/>
    <cellStyle name="___PERSONAL_2_EWC 43.5MW8oMtresc 3_25_02v2w_esc_Levered Beech Ridge _110209_BeechR Pivot Table 12.2.09" xfId="12293"/>
    <cellStyle name="___PERSONAL_2_EWC 43.5MW8oMtresc 3_25_02v2w_esc_Levered Beech Ridge _110209_BeechR Pivot Table 12.2.09 2" xfId="12294"/>
    <cellStyle name="___PERSONAL_2_EWC 43.5MW8oMtresc 3_25_02v2w_esc_Levered Grand Ridge Exp 07082009_LIVE" xfId="12295"/>
    <cellStyle name="___PERSONAL_2_EWC 43.5MW8oMtresc 3_25_02v2w_esc_Levered Grand Ridge Exp 07082009_LIVE 2" xfId="12296"/>
    <cellStyle name="___PERSONAL_2_EWC 43.5MW8oMtresc 3_25_02v2w_esc_Levered Grand Ridge Exp 07082009_LIVE_BeechR Pivot Table 12.2.09" xfId="12297"/>
    <cellStyle name="___PERSONAL_2_EWC 43.5MW8oMtresc 3_25_02v2w_esc_Levered Grand Ridge Exp 07082009_LIVE_BeechR Pivot Table 12.2.09 2" xfId="12298"/>
    <cellStyle name="___PERSONAL_2_EWC 43.5MW8oMtresc 3_25_02v2w_esc_Levered Grand Ridge Exp_05042009" xfId="12299"/>
    <cellStyle name="___PERSONAL_2_EWC 43.5MW8oMtresc 3_25_02v2w_esc_Levered Grand Ridge Exp_05042009 2" xfId="12300"/>
    <cellStyle name="___PERSONAL_2_EWC 43.5MW8oMtresc 3_25_02v2w_esc_Levered Grand Ridge Exp_05042009_BeechR Pivot Table 12.2.09" xfId="12301"/>
    <cellStyle name="___PERSONAL_2_EWC 43.5MW8oMtresc 3_25_02v2w_esc_Levered Grand Ridge Exp_05042009_BeechR Pivot Table 12.2.09 2" xfId="12302"/>
    <cellStyle name="___PERSONAL_2_EWC 43.5MW8oMtresc 3_25_02v2w_esc_Levered Grand Ridge II-III_20yr 130 MW PPA_10032008" xfId="12303"/>
    <cellStyle name="___PERSONAL_2_EWC 43.5MW8oMtresc 3_25_02v2w_esc_Levered Grand Ridge II-III_20yr 130 MW PPA_10032008 2" xfId="12304"/>
    <cellStyle name="___PERSONAL_2_EWC 43.5MW8oMtresc 3_25_02v2w_esc_Levered Grand Ridge II-III_20yr 130 MW PPA_10032008_BeechR Pivot Table 12.2.09" xfId="12305"/>
    <cellStyle name="___PERSONAL_2_EWC 43.5MW8oMtresc 3_25_02v2w_esc_Levered Grand Ridge II-III_20yr 130 MW PPA_10032008_BeechR Pivot Table 12.2.09 2" xfId="12306"/>
    <cellStyle name="___PERSONAL_2_EWC 43.5MW8oMtresc 3_25_02v2w_esc_Levered White Oak 99 MW_shared reconductor with IP08_040308" xfId="12307"/>
    <cellStyle name="___PERSONAL_2_EWC 43.5MW8oMtresc 3_25_02v2w_esc_Levered White Oak 99 MW_shared reconductor with IP08_040308 2" xfId="12308"/>
    <cellStyle name="___PERSONAL_2_EWC 43.5MW8oMtresc 3_25_02v2w_esc_Levered White Oak 99 MW_shared reconductor with IP08_040308_BeechR Pivot Table 12.2.09" xfId="12309"/>
    <cellStyle name="___PERSONAL_2_EWC 43.5MW8oMtresc 3_25_02v2w_esc_Levered White Oak 99 MW_shared reconductor with IP08_040308_BeechR Pivot Table 12.2.09 2" xfId="12310"/>
    <cellStyle name="___PERSONAL_2_EWC 43.5MW8oMtresc 3_25_02v2w_esc_LeveredGrand_Ridge_II-III_020909_incl Grant NOL Bonus Dep" xfId="12311"/>
    <cellStyle name="___PERSONAL_2_EWC 43.5MW8oMtresc 3_25_02v2w_esc_LeveredGrand_Ridge_II-III_020909_incl Grant NOL Bonus Dep 2" xfId="12312"/>
    <cellStyle name="___PERSONAL_2_EWC 43.5MW8oMtresc 3_25_02v2w_esc_LeveredGrand_Ridge_II-III_020909_incl Grant NOL Bonus Dep_BeechR Pivot Table 12.2.09" xfId="12313"/>
    <cellStyle name="___PERSONAL_2_EWC 43.5MW8oMtresc 3_25_02v2w_esc_LeveredGrand_Ridge_II-III_020909_incl Grant NOL Bonus Dep_BeechR Pivot Table 12.2.09 2" xfId="12314"/>
    <cellStyle name="___PERSONAL_2_EWC 43.5MW8oMtresc 3_25_02v2w_esc_Naturener Montana Portfolio_temp_Part2" xfId="12315"/>
    <cellStyle name="___PERSONAL_2_EWC 43.5MW8oMtresc 3_25_02v2w_esc_Naturener Montana Portfolio_temp_Part2 2" xfId="12316"/>
    <cellStyle name="___PERSONAL_2_EWC 43.5MW8oMtresc 3_25_02v2w_esc_NEW GRII_III Debt_032509 v1 (2)" xfId="12317"/>
    <cellStyle name="___PERSONAL_2_EWC 43.5MW8oMtresc 3_25_02v2w_esc_NEW GRII_III Debt_032509 v1 (2) 2" xfId="12318"/>
    <cellStyle name="___PERSONAL_2_EWC 43.5MW8oMtresc 3_25_02v2w_esc_NEW GRII_III Debt_032509 v1 (2)_BeechR Pivot Table 12.2.09" xfId="12319"/>
    <cellStyle name="___PERSONAL_2_EWC 43.5MW8oMtresc 3_25_02v2w_esc_NEW GRII_III Debt_032509 v1 (2)_BeechR Pivot Table 12.2.09 2" xfId="12320"/>
    <cellStyle name="___PERSONAL_2_EWC 43.5MW8oMtresc 3_25_02v2w_esc_NEW Levered GRII&amp;III_04092009_MCF v1" xfId="12321"/>
    <cellStyle name="___PERSONAL_2_EWC 43.5MW8oMtresc 3_25_02v2w_esc_NEW Levered GRII&amp;III_04092009_MCF v1 2" xfId="12322"/>
    <cellStyle name="___PERSONAL_2_EWC 43.5MW8oMtresc 3_25_02v2w_esc_NEW Levered GRII&amp;III_04092009_MCF v1_BeechR Pivot Table 12.2.09" xfId="12323"/>
    <cellStyle name="___PERSONAL_2_EWC 43.5MW8oMtresc 3_25_02v2w_esc_NEW Levered GRII&amp;III_04092009_MCF v1_BeechR Pivot Table 12.2.09 2" xfId="12324"/>
    <cellStyle name="___PERSONAL_2_EWC 43.5MW8oMtresc 3_25_02v2w_esc_Oceana_142MW_Vesta1.8_101909" xfId="12325"/>
    <cellStyle name="___PERSONAL_2_EWC 43.5MW8oMtresc 3_25_02v2w_esc_Oceana_142MW_Vesta1.8_101909 2" xfId="12326"/>
    <cellStyle name="___PERSONAL_2_EWC 43.5MW8oMtresc 3_25_02v2w_esc_Ormat 6-7-2007  v19b accounting v4 12-19-07" xfId="12327"/>
    <cellStyle name="___PERSONAL_2_EWC 43.5MW8oMtresc 3_25_02v2w_esc_Ormat 6-7-2007  v19b accounting v4 12-19-07 2" xfId="12328"/>
    <cellStyle name="___PERSONAL_2_EWC 43.5MW8oMtresc 3_25_02v2w_esc_Prarie Breeze Developer Model_041409_v2" xfId="12329"/>
    <cellStyle name="___PERSONAL_2_EWC 43.5MW8oMtresc 3_25_02v2w_esc_Prarie Breeze Developer Model_041409_v2 2" xfId="12330"/>
    <cellStyle name="___PERSONAL_2_EWC 43.5MW8oMtresc 3_25_02v2w_esc_Pre-Tax GAAP" xfId="12331"/>
    <cellStyle name="___PERSONAL_2_EWC 43.5MW8oMtresc 3_25_02v2w_esc_Pre-Tax GAAP 2" xfId="12332"/>
    <cellStyle name="___PERSONAL_2_EWC 43.5MW8oMtresc 3_25_02v2w_esc_Raleigh Model (78MW) 09082009_V2" xfId="12333"/>
    <cellStyle name="___PERSONAL_2_EWC 43.5MW8oMtresc 3_25_02v2w_esc_Raleigh Model (78MW) 09082009_V2 2" xfId="12334"/>
    <cellStyle name="___PERSONAL_2_EWC 43.5MW8oMtresc 3_25_02v2w_esc_Raleigh Model (78MW) 09082009_V2_BeechR Pivot Table 12.2.09" xfId="12335"/>
    <cellStyle name="___PERSONAL_2_EWC 43.5MW8oMtresc 3_25_02v2w_esc_Raleigh Model (78MW) 09082009_V2_BeechR Pivot Table 12.2.09 2" xfId="12336"/>
    <cellStyle name="___PERSONAL_2_EWC 43.5MW8oMtresc 3_25_02v2w_esc_Sheet1" xfId="12337"/>
    <cellStyle name="___PERSONAL_2_EWC 43.5MW8oMtresc 3_25_02v2w_esc_Sheet1 2" xfId="12338"/>
    <cellStyle name="___PERSONAL_2_EWC 43.5MW8oMtresc 3_25_02v2w_esc_Sweden Hills 51MW_081809_AEP bid" xfId="12339"/>
    <cellStyle name="___PERSONAL_2_EWC 43.5MW8oMtresc 3_25_02v2w_esc_Sweden Hills 51MW_081809_AEP bid 2" xfId="12340"/>
    <cellStyle name="___PERSONAL_2_EWC 43.5MW8oMtresc 3_25_02v2w_esc_Tri-County Wind_042409_Grant and TE_as bid" xfId="12341"/>
    <cellStyle name="___PERSONAL_2_EWC 43.5MW8oMtresc 3_25_02v2w_esc_Tri-County Wind_042409_Grant and TE_as bid 2" xfId="12342"/>
    <cellStyle name="___PERSONAL_2_EWC 43.5MW8oMtresc 3_25_02v2w_esc_Tri-County Wind_101309_Grant and TE_200MW_1.6XLE" xfId="12343"/>
    <cellStyle name="___PERSONAL_2_EWC 43.5MW8oMtresc 3_25_02v2w_esc_Tri-County Wind_101309_Grant and TE_200MW_1.6XLE 2" xfId="12344"/>
    <cellStyle name="___PERSONAL_2_EWC 43.5MW8oMtresc 3_25_02v2w_esc_Tri-County Wind_101509_Grant and TE_200MW_1.6XLE" xfId="12345"/>
    <cellStyle name="___PERSONAL_2_EWC 43.5MW8oMtresc 3_25_02v2w_esc_Tri-County Wind_101509_Grant and TE_200MW_1.6XLE 2" xfId="12346"/>
    <cellStyle name="___PERSONAL_2_EWC 43.5MW8oMtresc 3_25_02v2w_esc_Turkey Track Completion Reserve Acct_11 10 08" xfId="12347"/>
    <cellStyle name="___PERSONAL_2_EWC 43.5MW8oMtresc 3_25_02v2w_esc_Turkey Track Completion Reserve Acct_11 10 08 2" xfId="12348"/>
    <cellStyle name="___PERSONAL_2_EWC 43.5MW8oMtresc 3_25_02v2w_esc_Turkey Track Completion Reserve Acct_11 10 08_IWNA 3-Pack ECCA Sheldon Funding 01302009" xfId="12349"/>
    <cellStyle name="___PERSONAL_2_EWC 43.5MW8oMtresc 3_25_02v2w_esc_Turkey Track Completion Reserve Acct_11 10 08_IWNA 3-Pack ECCA Sheldon Funding 01302009 2" xfId="12350"/>
    <cellStyle name="___PERSONAL_2_EWC 43.5MW8oMtresc 3_25_02v2w_esc_Unlev McAdoo &amp; GR Combined 022008- Final" xfId="12351"/>
    <cellStyle name="___PERSONAL_2_EWC 43.5MW8oMtresc 3_25_02v2w_esc_Unlev McAdoo &amp; GR Combined 022008- Final 2" xfId="12352"/>
    <cellStyle name="___PERSONAL_2_EWC 43.5MW8oMtresc 3_25_02v2w_esc_Unlev McAdoo &amp; GR Combined 022008- Final_BeechR Pivot Table 12.2.09" xfId="12353"/>
    <cellStyle name="___PERSONAL_2_EWC 43.5MW8oMtresc 3_25_02v2w_esc_Unlev McAdoo &amp; GR Combined 022008- Final_BeechR Pivot Table 12.2.09 2" xfId="12354"/>
    <cellStyle name="___PERSONAL_2_EWC 43.5MW8oMtresc 3_25_02v2w_esc_Unlev McAdoo &amp; GR Combined 022008- Final_IWNA 3-Pack ECCA Sheldon Funding 01302009" xfId="12355"/>
    <cellStyle name="___PERSONAL_2_EWC 43.5MW8oMtresc 3_25_02v2w_esc_Unlev McAdoo &amp; GR Combined 022008- Final_IWNA 3-Pack ECCA Sheldon Funding 01302009 2" xfId="12356"/>
    <cellStyle name="___PERSONAL_2_EWC 43.5MW8oMtresc 3_25_02v2w_esc_Unlev McAdoo &amp; GR Combined 10242008-funding v8" xfId="12357"/>
    <cellStyle name="___PERSONAL_2_EWC 43.5MW8oMtresc 3_25_02v2w_esc_Unlev McAdoo &amp; GR Combined 10242008-funding v8 2" xfId="12358"/>
    <cellStyle name="___PERSONAL_2_EWC 43.5MW8oMtresc 3_25_02v2w_esc_Unlev McAdoo &amp; GR Combined 10242008-funding v8_BeechR Pivot Table 12.2.09" xfId="12359"/>
    <cellStyle name="___PERSONAL_2_EWC 43.5MW8oMtresc 3_25_02v2w_esc_Unlev McAdoo &amp; GR Combined 10242008-funding v8_BeechR Pivot Table 12.2.09 2" xfId="12360"/>
    <cellStyle name="___PERSONAL_2_EWC 43.5MW8oMtresc 3_25_02v2w_esc_Unlev McAdoo &amp; GR Combined 10242008-funding v8_IWNA 3-Pack ECCA Sheldon Funding 01302009" xfId="12361"/>
    <cellStyle name="___PERSONAL_2_EWC 43.5MW8oMtresc 3_25_02v2w_esc_Unlev McAdoo &amp; GR Combined 10242008-funding v8_IWNA 3-Pack ECCA Sheldon Funding 01302009 2" xfId="12362"/>
    <cellStyle name="___PERSONAL_2_EWC 43.5MW8oMtresc 3_25_02v2w_esc_Unlev McAdoo &amp; GR Combined 10242008-funding v8_wake effect" xfId="12363"/>
    <cellStyle name="___PERSONAL_2_EWC 43.5MW8oMtresc 3_25_02v2w_esc_Unlev McAdoo &amp; GR Combined 10242008-funding v8_wake effect 2" xfId="12364"/>
    <cellStyle name="___PERSONAL_2_EWC 43.5MW8oMtresc 3_25_02v2w_esc_Unlev McAdoo &amp; GR Combined 10242008-funding v8_wake effect_BeechR Pivot Table 12.2.09" xfId="12365"/>
    <cellStyle name="___PERSONAL_2_EWC 43.5MW8oMtresc 3_25_02v2w_esc_Unlev McAdoo &amp; GR Combined 10242008-funding v8_wake effect_BeechR Pivot Table 12.2.09 2" xfId="12366"/>
    <cellStyle name="___PERSONAL_2_EWC 43.5MW8oMtresc 3_25_02v2w_esc_Unlevered Wildcat 04222008_Dep Update" xfId="12367"/>
    <cellStyle name="___PERSONAL_2_EWC 43.5MW8oMtresc 3_25_02v2w_esc_Unlevered Wildcat 04222008_Dep Update 2" xfId="12368"/>
    <cellStyle name="___PERSONAL_2_EWC 43.5MW8oMtresc 3_25_02v2w_esc_Unlevered Wildcat 04222008_Dep Update v2" xfId="12369"/>
    <cellStyle name="___PERSONAL_2_EWC 43.5MW8oMtresc 3_25_02v2w_esc_Unlevered Wildcat 04222008_Dep Update v2 2" xfId="12370"/>
    <cellStyle name="___PERSONAL_2_EWC 43.5MW8oMtresc 3_25_02v2w_esc_Unlevered Wildcat 04222008_Dep Update v2_BeechR Pivot Table 12.2.09" xfId="12371"/>
    <cellStyle name="___PERSONAL_2_EWC 43.5MW8oMtresc 3_25_02v2w_esc_Unlevered Wildcat 04222008_Dep Update v2_BeechR Pivot Table 12.2.09 2" xfId="12372"/>
    <cellStyle name="___PERSONAL_2_EWC 43.5MW8oMtresc 3_25_02v2w_esc_Unlevered Wildcat 04222008_Dep Update v2_IWNA 3-Pack ECCA Sheldon Funding 01302009" xfId="12373"/>
    <cellStyle name="___PERSONAL_2_EWC 43.5MW8oMtresc 3_25_02v2w_esc_Unlevered Wildcat 04222008_Dep Update v2_IWNA 3-Pack ECCA Sheldon Funding 01302009 2" xfId="12374"/>
    <cellStyle name="___PERSONAL_2_EWC 43.5MW8oMtresc 3_25_02v2w_esc_Unlevered Wildcat 04222008_Dep Update with 2008 stub year" xfId="12375"/>
    <cellStyle name="___PERSONAL_2_EWC 43.5MW8oMtresc 3_25_02v2w_esc_Unlevered Wildcat 04222008_Dep Update with 2008 stub year 2" xfId="12376"/>
    <cellStyle name="___PERSONAL_2_EWC 43.5MW8oMtresc 3_25_02v2w_esc_Unlevered Wildcat 04222008_Dep Update with 2008 stub year_BeechR Pivot Table 12.2.09" xfId="12377"/>
    <cellStyle name="___PERSONAL_2_EWC 43.5MW8oMtresc 3_25_02v2w_esc_Unlevered Wildcat 04222008_Dep Update with 2008 stub year_BeechR Pivot Table 12.2.09 2" xfId="12378"/>
    <cellStyle name="___PERSONAL_2_EWC 43.5MW8oMtresc 3_25_02v2w_esc_Unlevered Wildcat 04222008_Dep Update with 2008 stub year_IWNA 3-Pack ECCA Sheldon Funding 01302009" xfId="12379"/>
    <cellStyle name="___PERSONAL_2_EWC 43.5MW8oMtresc 3_25_02v2w_esc_Unlevered Wildcat 04222008_Dep Update with 2008 stub year_IWNA 3-Pack ECCA Sheldon Funding 01302009 2" xfId="12380"/>
    <cellStyle name="___PERSONAL_2_EWC 43.5MW8oMtresc 3_25_02v2w_esc_Unlevered Wildcat 04222008_Dep Update_BeechR Pivot Table 12.2.09" xfId="12381"/>
    <cellStyle name="___PERSONAL_2_EWC 43.5MW8oMtresc 3_25_02v2w_esc_Unlevered Wildcat 04222008_Dep Update_BeechR Pivot Table 12.2.09 2" xfId="12382"/>
    <cellStyle name="___PERSONAL_2_EWC 43.5MW8oMtresc 3_25_02v2w_esc_Unlevered Wildcat 04222008_Dep Update_IWNA 3-Pack ECCA Sheldon Funding 01302009" xfId="12383"/>
    <cellStyle name="___PERSONAL_2_EWC 43.5MW8oMtresc 3_25_02v2w_esc_Unlevered Wildcat 04222008_Dep Update_IWNA 3-Pack ECCA Sheldon Funding 01302009 2" xfId="12384"/>
    <cellStyle name="___PERSONAL_2_EWC 43.5MW8oMtresc 3_25_02v2w_esc_Unlevered Willow Creek 72MWs_111907" xfId="12385"/>
    <cellStyle name="___PERSONAL_2_EWC 43.5MW8oMtresc 3_25_02v2w_esc_Unlevered Willow Creek 72MWs_111907 2" xfId="12386"/>
    <cellStyle name="___PERSONAL_2_EWC 43.5MW8oMtresc 3_25_02v2w_esc_Unlevered Willow Creek 72MWs_111907_BeechR Pivot Table 12.2.09" xfId="12387"/>
    <cellStyle name="___PERSONAL_2_EWC 43.5MW8oMtresc 3_25_02v2w_esc_Unlevered Willow Creek 72MWs_111907_BeechR Pivot Table 12.2.09 2" xfId="12388"/>
    <cellStyle name="___PERSONAL_2_EWC 43.5MW8oMtresc 3_25_02v2w_esc_Unlevered Willow Creek 72MWs_111907_IWNA 3-Pack ECCA Sheldon Funding 01302009" xfId="12389"/>
    <cellStyle name="___PERSONAL_2_EWC 43.5MW8oMtresc 3_25_02v2w_esc_Unlevered Willow Creek 72MWs_111907_IWNA 3-Pack ECCA Sheldon Funding 01302009 2" xfId="12390"/>
    <cellStyle name="___PERSONAL_2_EWC 43.5MW8oMtresc 3_25_02v2w_esc_Unlevered_Beech_Ridge_100_5MW_021009_optimized NCF" xfId="12391"/>
    <cellStyle name="___PERSONAL_2_EWC 43.5MW8oMtresc 3_25_02v2w_esc_Unlevered_Beech_Ridge_100_5MW_021009_optimized NCF 2" xfId="12392"/>
    <cellStyle name="___PERSONAL_2_EWC 43.5MW8oMtresc 3_25_02v2w_esc_Unlevered_Grand Ridge_010809_v3" xfId="12393"/>
    <cellStyle name="___PERSONAL_2_EWC 43.5MW8oMtresc 3_25_02v2w_esc_Unlevered_Grand Ridge_010809_v3 2" xfId="12394"/>
    <cellStyle name="___PERSONAL_2_EWC 43.5MW8oMtresc 3_25_02v2w_esc_Unlevered_Grand Ridge_010809_v3_BeechR Pivot Table 12.2.09" xfId="12395"/>
    <cellStyle name="___PERSONAL_2_EWC 43.5MW8oMtresc 3_25_02v2w_esc_Unlevered_Grand Ridge_010809_v3_BeechR Pivot Table 12.2.09 2" xfId="12396"/>
    <cellStyle name="___PERSONAL_2_EWC 43.5MW8oMtresc 3_25_02v2w_esc_UPC New York Wind 1-8-08 v equity method FINAL" xfId="12397"/>
    <cellStyle name="___PERSONAL_2_EWC 43.5MW8oMtresc 3_25_02v2w_esc_UPC New York Wind 1-8-08 v equity method FINAL 2" xfId="12398"/>
    <cellStyle name="___PERSONAL_2_EWC 43.5MW8oMtresc 3_25_02v2w_esc_Vantage Cash FLow 100609" xfId="12399"/>
    <cellStyle name="___PERSONAL_2_EWC 43.5MW8oMtresc 3_25_02v2w_esc_Vantage Cash FLow 100609 2" xfId="12400"/>
    <cellStyle name="___PERSONAL_2_EWC 43.5MW8oMtresc 3_25_02v2w_esc_Vantage Model_PGE 15yr PPA_062409" xfId="12401"/>
    <cellStyle name="___PERSONAL_2_EWC 43.5MW8oMtresc 3_25_02v2w_esc_Vantage Model_PGE 15yr PPA_062409 2" xfId="12402"/>
    <cellStyle name="___PERSONAL_2_EWC 43.5MW8oMtresc 3_25_02v2w_esc_Vantage Model_PGE 15yr PPA_073009_JAR" xfId="12403"/>
    <cellStyle name="___PERSONAL_2_EWC 43.5MW8oMtresc 3_25_02v2w_esc_Vantage Model_PGE 15yr PPA_073009_JAR 2" xfId="12404"/>
    <cellStyle name="___PERSONAL_2_EWC 43.5MW8oMtresc 3_25_02v2w_esc_Vantage Model_PGE 15yr PPA_100909" xfId="12405"/>
    <cellStyle name="___PERSONAL_2_EWC 43.5MW8oMtresc 3_25_02v2w_esc_Vantage Model_PGE 15yr PPA_100909 2" xfId="12406"/>
    <cellStyle name="___PERSONAL_2_EWC 43.5MW8oMtresc 3_25_02v2w_esc_Vento III v17i (8.9% Haircut, 60% Tax)" xfId="12407"/>
    <cellStyle name="___PERSONAL_2_EWC 43.5MW8oMtresc 3_25_02v2w_esc_Vento III v22i (Haircut, 6Y CF, 76% tax)" xfId="12408"/>
    <cellStyle name="___PERSONAL_2_EWC 43.5MW8oMtresc 3_25_02v2w_esc_Vento III v28g Base" xfId="12409"/>
    <cellStyle name="___PERSONAL_2_EWC 43.5MW8oMtresc 3_25_02v2w_esc_Vento III v28k JPMyyy" xfId="12410"/>
    <cellStyle name="___PERSONAL_2_EWC 43.5MW8oMtresc 3_25_02v2w_esc_White Oak_67.5_150MW_110409_OUR CASE" xfId="12411"/>
    <cellStyle name="___PERSONAL_2_EWC 43.5MW8oMtresc 3_25_02v2w_esc_White Oak_67.5_150MW_110409_OUR CASE 2" xfId="12412"/>
    <cellStyle name="___PERSONAL_2_EWC 43.5MW8oMtresc 3_25_02v2w_esc_WPP - Ormat 6-5-2007  v19i with internal accounting v3 eq method FINAL" xfId="12413"/>
    <cellStyle name="___PERSONAL_2_EWC 43.5MW8oMtresc 3_25_02v2w_esc_WPP - Ormat 6-5-2007  v19i with internal accounting v3 eq method FINAL 2" xfId="12414"/>
    <cellStyle name="___PERSONAL_2_Final Internal Accounting UPC toggle Stetson v2 equity method FINAL v55" xfId="12415"/>
    <cellStyle name="___PERSONAL_2_Final Internal Accounting UPC toggle Stetson v2 equity method FINAL v55 2" xfId="12416"/>
    <cellStyle name="___PERSONAL_2_Final Internal Accounting UPC toggle Stetson v2 equity method FINAL v57" xfId="12417"/>
    <cellStyle name="___PERSONAL_2_Final Internal Accounting UPC toggle Stetson v2 equity method FINAL v57 2" xfId="12418"/>
    <cellStyle name="___PERSONAL_2_FVO" xfId="12419"/>
    <cellStyle name="___PERSONAL_2_FVO 2" xfId="12420"/>
    <cellStyle name="___PERSONAL_2_FVO_IWNA 3-Pack ECCA Sheldon Funding 01302009" xfId="12421"/>
    <cellStyle name="___PERSONAL_2_FVO_IWNA 3-Pack ECCA Sheldon Funding 01302009 2" xfId="12422"/>
    <cellStyle name="___PERSONAL_2_GRE 03252009_tpm_tables" xfId="12423"/>
    <cellStyle name="___PERSONAL_2_GRE 03252009_tpm_tables 2" xfId="12424"/>
    <cellStyle name="___PERSONAL_2_GRE 03252009_tpm_tables_BeechR Pivot Table 12.2.09" xfId="12425"/>
    <cellStyle name="___PERSONAL_2_GRE 03252009_tpm_tables_BeechR Pivot Table 12.2.09 2" xfId="12426"/>
    <cellStyle name="___PERSONAL_2_Hardin Grant 08312009_300MW" xfId="12427"/>
    <cellStyle name="___PERSONAL_2_Hardin Grant 08312009_300MW 2" xfId="12428"/>
    <cellStyle name="___PERSONAL_2_HoldCo Cap Accounts" xfId="12429"/>
    <cellStyle name="___PERSONAL_2_HoldCo Cap Accounts 2" xfId="12430"/>
    <cellStyle name="___PERSONAL_2_HoldCo Cap Accounts_BeechR Pivot Table 12.2.09" xfId="12431"/>
    <cellStyle name="___PERSONAL_2_HoldCo Cap Accounts_BeechR Pivot Table 12.2.09 2" xfId="12432"/>
    <cellStyle name="___PERSONAL_2_HoldCo Cap Accounts_IWNA 3-Pack ECCA Sheldon Funding 01302009" xfId="12433"/>
    <cellStyle name="___PERSONAL_2_HoldCo Cap Accounts_IWNA 3-Pack ECCA Sheldon Funding 01302009 2" xfId="12434"/>
    <cellStyle name="___PERSONAL_2_Inputs-General" xfId="12435"/>
    <cellStyle name="___PERSONAL_2_Inputs-General 2" xfId="12436"/>
    <cellStyle name="___PERSONAL_2_Inven Model V 15" xfId="12437"/>
    <cellStyle name="___PERSONAL_2_Inven Model V 15 2" xfId="12438"/>
    <cellStyle name="___PERSONAL_2_Inven Model V 15_IWNA 3-Pack ECCA Sheldon Funding 01302009" xfId="12439"/>
    <cellStyle name="___PERSONAL_2_Inven Model V 15_IWNA 3-Pack ECCA Sheldon Funding 01302009 2" xfId="12440"/>
    <cellStyle name="___PERSONAL_2_Invenergy Model -- 9-5-08 base" xfId="12441"/>
    <cellStyle name="___PERSONAL_2_Invenergy Model -- 9-5-08 base 2" xfId="12442"/>
    <cellStyle name="___PERSONAL_2_Invenergy Model -- 9-5-08 base_IWNA 3-Pack ECCA Sheldon Funding 01302009" xfId="12443"/>
    <cellStyle name="___PERSONAL_2_Invenergy Model -- 9-5-08 base_IWNA 3-Pack ECCA Sheldon Funding 01302009 2" xfId="12444"/>
    <cellStyle name="___PERSONAL_2_Invenergy Model -- IIF 6-24-08rs" xfId="12445"/>
    <cellStyle name="___PERSONAL_2_Invenergy Model -- IIF 6-24-08rs 2" xfId="12446"/>
    <cellStyle name="___PERSONAL_2_Invenergy Model -- IIF 6-24-08rs_BeechR Pivot Table 12.2.09" xfId="12447"/>
    <cellStyle name="___PERSONAL_2_Invenergy Model -- IIF 6-24-08rs_BeechR Pivot Table 12.2.09 2" xfId="12448"/>
    <cellStyle name="___PERSONAL_2_Invenergy Model -- IIF 6-24-08rs_IWNA 3-Pack ECCA Sheldon Funding 01302009" xfId="12449"/>
    <cellStyle name="___PERSONAL_2_Invenergy Model -- IIF 6-24-08rs_IWNA 3-Pack ECCA Sheldon Funding 01302009 2" xfId="12450"/>
    <cellStyle name="___PERSONAL_2_Invenergy Model -- IIF 7-16-08" xfId="12451"/>
    <cellStyle name="___PERSONAL_2_Invenergy Model -- IIF 7-16-08 2" xfId="12452"/>
    <cellStyle name="___PERSONAL_2_Invenergy Model -- IIF 7-16-08_BeechR Pivot Table 12.2.09" xfId="12453"/>
    <cellStyle name="___PERSONAL_2_Invenergy Model -- IIF 7-16-08_BeechR Pivot Table 12.2.09 2" xfId="12454"/>
    <cellStyle name="___PERSONAL_2_Invenergy Model -- IIF 7-16-08_IWNA 3-Pack ECCA Sheldon Funding 01302009" xfId="12455"/>
    <cellStyle name="___PERSONAL_2_Invenergy Model -- IIF 7-16-08_IWNA 3-Pack ECCA Sheldon Funding 01302009 2" xfId="12456"/>
    <cellStyle name="___PERSONAL_2_Invenergy Model -- IIF 7-28-08" xfId="12457"/>
    <cellStyle name="___PERSONAL_2_Invenergy Model -- IIF 7-28-08 2" xfId="12458"/>
    <cellStyle name="___PERSONAL_2_Invenergy Model -- IIF 7-28-08_BeechR Pivot Table 12.2.09" xfId="12459"/>
    <cellStyle name="___PERSONAL_2_Invenergy Model -- IIF 7-28-08_BeechR Pivot Table 12.2.09 2" xfId="12460"/>
    <cellStyle name="___PERSONAL_2_Invenergy Model -- IIF 7-28-08_IWNA 3-Pack ECCA Sheldon Funding 01302009" xfId="12461"/>
    <cellStyle name="___PERSONAL_2_Invenergy Model -- IIF 7-28-08_IWNA 3-Pack ECCA Sheldon Funding 01302009 2" xfId="12462"/>
    <cellStyle name="___PERSONAL_2_Invenergy Model -- IIF 7-30-08" xfId="12463"/>
    <cellStyle name="___PERSONAL_2_Invenergy Model -- IIF 7-30-08 2" xfId="12464"/>
    <cellStyle name="___PERSONAL_2_Invenergy Model -- IIF 7-30-08_BeechR Pivot Table 12.2.09" xfId="12465"/>
    <cellStyle name="___PERSONAL_2_Invenergy Model -- IIF 7-30-08_BeechR Pivot Table 12.2.09 2" xfId="12466"/>
    <cellStyle name="___PERSONAL_2_Invenergy Model -- IIF 7-30-08_IWNA 3-Pack ECCA Sheldon Funding 01302009" xfId="12467"/>
    <cellStyle name="___PERSONAL_2_Invenergy Model -- IIF 7-30-08_IWNA 3-Pack ECCA Sheldon Funding 01302009 2" xfId="12468"/>
    <cellStyle name="___PERSONAL_2_Invenergy Model -- IIF 8-26-08" xfId="12469"/>
    <cellStyle name="___PERSONAL_2_Invenergy Model -- IIF 8-26-08 2" xfId="12470"/>
    <cellStyle name="___PERSONAL_2_Invenergy Model -- IIF 8-26-08_IWNA 3-Pack ECCA Sheldon Funding 01302009" xfId="12471"/>
    <cellStyle name="___PERSONAL_2_Invenergy Model -- IIF 8-26-08_IWNA 3-Pack ECCA Sheldon Funding 01302009 2" xfId="12472"/>
    <cellStyle name="___PERSONAL_2_Invenergy Model -- IIF 8-8-08" xfId="12473"/>
    <cellStyle name="___PERSONAL_2_Invenergy Model -- IIF 8-8-08 2" xfId="12474"/>
    <cellStyle name="___PERSONAL_2_Invenergy Model -- IIF 8-8-08_BeechR Pivot Table 12.2.09" xfId="12475"/>
    <cellStyle name="___PERSONAL_2_Invenergy Model -- IIF 8-8-08_BeechR Pivot Table 12.2.09 2" xfId="12476"/>
    <cellStyle name="___PERSONAL_2_Invenergy Model -- IIF 8-8-08_IWNA 3-Pack ECCA Sheldon Funding 01302009" xfId="12477"/>
    <cellStyle name="___PERSONAL_2_Invenergy Model -- IIF 8-8-08_IWNA 3-Pack ECCA Sheldon Funding 01302009 2" xfId="12478"/>
    <cellStyle name="___PERSONAL_2_Invenergy Turkey Track Property Tax Estimate Working 05282008" xfId="12479"/>
    <cellStyle name="___PERSONAL_2_Invenergy Turkey Track Property Tax Estimate Working 05282008 2" xfId="12480"/>
    <cellStyle name="___PERSONAL_2_Invenergy Turkey Track Property Tax Estimate Working 05282008_BeechR Pivot Table 12.2.09" xfId="12481"/>
    <cellStyle name="___PERSONAL_2_Invenergy Turkey Track Property Tax Estimate Working 05282008_BeechR Pivot Table 12.2.09 2" xfId="12482"/>
    <cellStyle name="___PERSONAL_2_Invenergy Turkey Track Property Tax Estimate Working 05282008_IWNA 3-Pack ECCA Sheldon Funding 01302009" xfId="12483"/>
    <cellStyle name="___PERSONAL_2_Invenergy Turkey Track Property Tax Estimate Working 05282008_IWNA 3-Pack ECCA Sheldon Funding 01302009 2" xfId="12484"/>
    <cellStyle name="___PERSONAL_2_Invrg v0 10.5yr 7.25% 5.25yr cash cut 10% DRO P50" xfId="12485"/>
    <cellStyle name="___PERSONAL_2_Invrg v0 10.5yr 7.25% 5.25yr cash cut 10% DRO P50 2" xfId="12486"/>
    <cellStyle name="___PERSONAL_2_Invrg v0 10.5yr 7.25% 5.25yr cash cut 10% DRO P50_IWNA 3-Pack ECCA Sheldon Funding 01302009" xfId="12487"/>
    <cellStyle name="___PERSONAL_2_Invrg v0 10.5yr 7.25% 5.25yr cash cut 10% DRO P50_IWNA 3-Pack ECCA Sheldon Funding 01302009 2" xfId="12488"/>
    <cellStyle name="___PERSONAL_2_Invrg v0 10.5yr 7.25% 5.25yr cash cut P50" xfId="12489"/>
    <cellStyle name="___PERSONAL_2_Invrg v0 10.5yr 7.25% 5.25yr cash cut P50 2" xfId="12490"/>
    <cellStyle name="___PERSONAL_2_Invrg v0 10.5yr 7.25% 5.25yr cash cut P50 OLD" xfId="12491"/>
    <cellStyle name="___PERSONAL_2_Invrg v0 10.5yr 7.25% 5.25yr cash cut P50 OLD 2" xfId="12492"/>
    <cellStyle name="___PERSONAL_2_Invrg v0 10.5yr 7.25% 5.25yr cash cut P50 OLD_BeechR Pivot Table 12.2.09" xfId="12493"/>
    <cellStyle name="___PERSONAL_2_Invrg v0 10.5yr 7.25% 5.25yr cash cut P50 OLD_BeechR Pivot Table 12.2.09 2" xfId="12494"/>
    <cellStyle name="___PERSONAL_2_Invrg v0 10.5yr 7.25% 5.25yr cash cut P50 OLD_IWNA 3-Pack ECCA Sheldon Funding 01302009" xfId="12495"/>
    <cellStyle name="___PERSONAL_2_Invrg v0 10.5yr 7.25% 5.25yr cash cut P50 OLD_IWNA 3-Pack ECCA Sheldon Funding 01302009 2" xfId="12496"/>
    <cellStyle name="___PERSONAL_2_Invrg v0 10.5yr 7.25% 5.25yr cash cut P50_BeechR Pivot Table 12.2.09" xfId="12497"/>
    <cellStyle name="___PERSONAL_2_Invrg v0 10.5yr 7.25% 5.25yr cash cut P50_BeechR Pivot Table 12.2.09 2" xfId="12498"/>
    <cellStyle name="___PERSONAL_2_Invrg v0 10.5yr 7.25% 5.25yr cash cut P50_IWNA 3-Pack ECCA Sheldon Funding 01302009" xfId="12499"/>
    <cellStyle name="___PERSONAL_2_Invrg v0 10.5yr 7.25% 5.25yr cash cut P50_IWNA 3-Pack ECCA Sheldon Funding 01302009 2" xfId="12500"/>
    <cellStyle name="___PERSONAL_2_Invrg v2 10.5yr 7.25% 5.25yr cash cut P50 (Invenergy)_REVIEW" xfId="12501"/>
    <cellStyle name="___PERSONAL_2_Invrg v2 10.5yr 7.25% 5.25yr cash cut P50 (Invenergy)_REVIEW 2" xfId="12502"/>
    <cellStyle name="___PERSONAL_2_Invrg v2 10.5yr 7.25% 5.25yr cash cut P50 (Invenergy)_REVIEW_BeechR Pivot Table 12.2.09" xfId="12503"/>
    <cellStyle name="___PERSONAL_2_Invrg v2 10.5yr 7.25% 5.25yr cash cut P50 (Invenergy)_REVIEW_BeechR Pivot Table 12.2.09 2" xfId="12504"/>
    <cellStyle name="___PERSONAL_2_Invrg v2 10.5yr 7.25% 5.25yr cash cut P50 (Invenergy)_REVIEW_IWNA 3-Pack ECCA Sheldon Funding 01302009" xfId="12505"/>
    <cellStyle name="___PERSONAL_2_Invrg v2 10.5yr 7.25% 5.25yr cash cut P50 (Invenergy)_REVIEW_IWNA 3-Pack ECCA Sheldon Funding 01302009 2" xfId="12506"/>
    <cellStyle name="___PERSONAL_2_Invrg v3 10.5yr 7.25% 5.25yr cash cut P50" xfId="12507"/>
    <cellStyle name="___PERSONAL_2_Invrg v3 10.5yr 7.25% 5.25yr cash cut P50 2" xfId="12508"/>
    <cellStyle name="___PERSONAL_2_Invrg v3 10.5yr 7.25% 5.25yr cash cut P50_BeechR Pivot Table 12.2.09" xfId="12509"/>
    <cellStyle name="___PERSONAL_2_Invrg v3 10.5yr 7.25% 5.25yr cash cut P50_BeechR Pivot Table 12.2.09 2" xfId="12510"/>
    <cellStyle name="___PERSONAL_2_Invrg v3 10.5yr 7.25% 5.25yr cash cut P50_IWNA 3-Pack ECCA Sheldon Funding 01302009" xfId="12511"/>
    <cellStyle name="___PERSONAL_2_Invrg v3 10.5yr 7.25% 5.25yr cash cut P50_IWNA 3-Pack ECCA Sheldon Funding 01302009 2" xfId="12512"/>
    <cellStyle name="___PERSONAL_2_Invrg v3 pwr hedges no track accts 10.5yr 7.25% 4yr cash cut $51.73 P50" xfId="12513"/>
    <cellStyle name="___PERSONAL_2_Invrg v3 pwr hedges no track accts 10.5yr 7.25% 4yr cash cut $51.73 P50 2" xfId="12514"/>
    <cellStyle name="___PERSONAL_2_Invrg v3 pwr hedges no track accts 10.5yr 7.25% 4yr cash cut $51.73 P50_BeechR Pivot Table 12.2.09" xfId="12515"/>
    <cellStyle name="___PERSONAL_2_Invrg v3 pwr hedges no track accts 10.5yr 7.25% 4yr cash cut $51.73 P50_BeechR Pivot Table 12.2.09 2" xfId="12516"/>
    <cellStyle name="___PERSONAL_2_Invrg v3 pwr hedges no track accts 10.5yr 7.25% 4yr cash cut $51.73 P50_IWNA 3-Pack ECCA Sheldon Funding 01302009" xfId="12517"/>
    <cellStyle name="___PERSONAL_2_Invrg v3 pwr hedges no track accts 10.5yr 7.25% 4yr cash cut $51.73 P50_IWNA 3-Pack ECCA Sheldon Funding 01302009 2" xfId="12518"/>
    <cellStyle name="___PERSONAL_2_IWNA 3-Pack ECCA Sheldon Funding 01302009" xfId="12519"/>
    <cellStyle name="___PERSONAL_2_IWNA 3-Pack ECCA Sheldon Funding 01302009 2" xfId="12520"/>
    <cellStyle name="___PERSONAL_2_IWNA 3-Pack ECCA Sheldon Funding 03202009" xfId="12521"/>
    <cellStyle name="___PERSONAL_2_IWNA 3-Pack ECCA Sheldon Funding 03202009 2" xfId="12522"/>
    <cellStyle name="___PERSONAL_2_IWNA Ptfl v2 10yr 7.25% $320 upfront 99% hedge loss P50" xfId="12523"/>
    <cellStyle name="___PERSONAL_2_IWNA Ptfl v2 10yr 7.25% $320 upfront 99% hedge loss P50 2" xfId="12524"/>
    <cellStyle name="___PERSONAL_2_IWNA Ptfl v2 10yr 7.25% $320 upfront 99% hedge loss P50_IWNA 3-Pack ECCA Sheldon Funding 01302009" xfId="12525"/>
    <cellStyle name="___PERSONAL_2_IWNA Ptfl v2 10yr 7.25% $320 upfront 99% hedge loss P50_IWNA 3-Pack ECCA Sheldon Funding 01302009 2" xfId="12526"/>
    <cellStyle name="___PERSONAL_2_IWNA Ptfl v2 11yr 7.50% $320 upfront P50 with FVO" xfId="12527"/>
    <cellStyle name="___PERSONAL_2_IWNA Ptfl v2 11yr 7.50% $320 upfront P50 with FVO 2" xfId="12528"/>
    <cellStyle name="___PERSONAL_2_IWNA Ptfl v2 11yr 7.50% $320 upfront P50 with FVO_IWNA 3-Pack ECCA Sheldon Funding 01302009" xfId="12529"/>
    <cellStyle name="___PERSONAL_2_IWNA Ptfl v2 11yr 7.50% $320 upfront P50 with FVO_IWNA 3-Pack ECCA Sheldon Funding 01302009 2" xfId="12530"/>
    <cellStyle name="___PERSONAL_2_IWNA v1 10yr 7.25% $290 upfront no bonus 42% 2009 tax realloc P50" xfId="12531"/>
    <cellStyle name="___PERSONAL_2_IWNA v1 10yr 7.25% $290 upfront no bonus 42% 2009 tax realloc P50 2" xfId="12532"/>
    <cellStyle name="___PERSONAL_2_IWNA v1 10yr 7.25% $290 upfront no bonus 42% 2009 tax realloc P50_IWNA 3-Pack ECCA Sheldon Funding 01302009" xfId="12533"/>
    <cellStyle name="___PERSONAL_2_IWNA v1 10yr 7.25% $290 upfront no bonus 42% 2009 tax realloc P50_IWNA 3-Pack ECCA Sheldon Funding 01302009 2" xfId="12534"/>
    <cellStyle name="___PERSONAL_2_Key Results" xfId="12535"/>
    <cellStyle name="___PERSONAL_2_Key Results 2" xfId="12536"/>
    <cellStyle name="___PERSONAL_2_Key Results_BeechR Pivot Table 12.2.09" xfId="12537"/>
    <cellStyle name="___PERSONAL_2_Key Results_BeechR Pivot Table 12.2.09 2" xfId="12538"/>
    <cellStyle name="___PERSONAL_2_Key Results_IWNA 3-Pack ECCA Sheldon Funding 01302009" xfId="12539"/>
    <cellStyle name="___PERSONAL_2_Key Results_IWNA 3-Pack ECCA Sheldon Funding 01302009 2" xfId="12540"/>
    <cellStyle name="___PERSONAL_2_Ledge_0416_Grant and TE" xfId="12541"/>
    <cellStyle name="___PERSONAL_2_Ledge_0416_Grant and TE 2" xfId="12542"/>
    <cellStyle name="___PERSONAL_2_Levered Beech Ridge _100709" xfId="12543"/>
    <cellStyle name="___PERSONAL_2_Levered Beech Ridge _100709 2" xfId="12544"/>
    <cellStyle name="___PERSONAL_2_Levered Beech Ridge _100709_BeechR Pivot Table 12.2.09" xfId="12545"/>
    <cellStyle name="___PERSONAL_2_Levered Beech Ridge _100709_BeechR Pivot Table 12.2.09 2" xfId="12546"/>
    <cellStyle name="___PERSONAL_2_Levered Beech Ridge _102709" xfId="12547"/>
    <cellStyle name="___PERSONAL_2_Levered Beech Ridge _102709 2" xfId="12548"/>
    <cellStyle name="___PERSONAL_2_Levered Beech Ridge _102709_BeechR Pivot Table 12.2.09" xfId="12549"/>
    <cellStyle name="___PERSONAL_2_Levered Beech Ridge _102709_BeechR Pivot Table 12.2.09 2" xfId="12550"/>
    <cellStyle name="___PERSONAL_2_Levered Beech Ridge _110209" xfId="12551"/>
    <cellStyle name="___PERSONAL_2_Levered Beech Ridge _110209 2" xfId="12552"/>
    <cellStyle name="___PERSONAL_2_Levered Beech Ridge _110209_BeechR Pivot Table 12.2.09" xfId="12553"/>
    <cellStyle name="___PERSONAL_2_Levered Beech Ridge _110209_BeechR Pivot Table 12.2.09 2" xfId="12554"/>
    <cellStyle name="___PERSONAL_2_Levered Grand Ridge Exp 07082009_LIVE" xfId="12555"/>
    <cellStyle name="___PERSONAL_2_Levered Grand Ridge Exp 07082009_LIVE 2" xfId="12556"/>
    <cellStyle name="___PERSONAL_2_Levered Grand Ridge Exp 07082009_LIVE_BeechR Pivot Table 12.2.09" xfId="12557"/>
    <cellStyle name="___PERSONAL_2_Levered Grand Ridge Exp 07082009_LIVE_BeechR Pivot Table 12.2.09 2" xfId="12558"/>
    <cellStyle name="___PERSONAL_2_Levered Grand Ridge Exp_05042009" xfId="12559"/>
    <cellStyle name="___PERSONAL_2_Levered Grand Ridge Exp_05042009 2" xfId="12560"/>
    <cellStyle name="___PERSONAL_2_Levered Grand Ridge Exp_05042009_BeechR Pivot Table 12.2.09" xfId="12561"/>
    <cellStyle name="___PERSONAL_2_Levered Grand Ridge Exp_05042009_BeechR Pivot Table 12.2.09 2" xfId="12562"/>
    <cellStyle name="___PERSONAL_2_Levered Grand Ridge II-III_20yr 130 MW PPA_10032008" xfId="12563"/>
    <cellStyle name="___PERSONAL_2_Levered Grand Ridge II-III_20yr 130 MW PPA_10032008 2" xfId="12564"/>
    <cellStyle name="___PERSONAL_2_Levered Grand Ridge II-III_20yr 130 MW PPA_10032008_BeechR Pivot Table 12.2.09" xfId="12565"/>
    <cellStyle name="___PERSONAL_2_Levered Grand Ridge II-III_20yr 130 MW PPA_10032008_BeechR Pivot Table 12.2.09 2" xfId="12566"/>
    <cellStyle name="___PERSONAL_2_Levered White Oak 99 MW_shared reconductor with IP08_040308" xfId="12567"/>
    <cellStyle name="___PERSONAL_2_Levered White Oak 99 MW_shared reconductor with IP08_040308 2" xfId="12568"/>
    <cellStyle name="___PERSONAL_2_Levered White Oak 99 MW_shared reconductor with IP08_040308_BeechR Pivot Table 12.2.09" xfId="12569"/>
    <cellStyle name="___PERSONAL_2_Levered White Oak 99 MW_shared reconductor with IP08_040308_BeechR Pivot Table 12.2.09 2" xfId="12570"/>
    <cellStyle name="___PERSONAL_2_LeveredGrand_Ridge_II-III_020909_incl Grant NOL Bonus Dep" xfId="12571"/>
    <cellStyle name="___PERSONAL_2_LeveredGrand_Ridge_II-III_020909_incl Grant NOL Bonus Dep 2" xfId="12572"/>
    <cellStyle name="___PERSONAL_2_LeveredGrand_Ridge_II-III_020909_incl Grant NOL Bonus Dep_BeechR Pivot Table 12.2.09" xfId="12573"/>
    <cellStyle name="___PERSONAL_2_LeveredGrand_Ridge_II-III_020909_incl Grant NOL Bonus Dep_BeechR Pivot Table 12.2.09 2" xfId="12574"/>
    <cellStyle name="___PERSONAL_2_Naturener Montana Portfolio_temp_Part2" xfId="12575"/>
    <cellStyle name="___PERSONAL_2_Naturener Montana Portfolio_temp_Part2 2" xfId="12576"/>
    <cellStyle name="___PERSONAL_2_NEW GRII_III Debt_032509 v1 (2)" xfId="12577"/>
    <cellStyle name="___PERSONAL_2_NEW GRII_III Debt_032509 v1 (2) 2" xfId="12578"/>
    <cellStyle name="___PERSONAL_2_NEW GRII_III Debt_032509 v1 (2)_BeechR Pivot Table 12.2.09" xfId="12579"/>
    <cellStyle name="___PERSONAL_2_NEW GRII_III Debt_032509 v1 (2)_BeechR Pivot Table 12.2.09 2" xfId="12580"/>
    <cellStyle name="___PERSONAL_2_NEW Levered GRII&amp;III_04092009_MCF v1" xfId="12581"/>
    <cellStyle name="___PERSONAL_2_NEW Levered GRII&amp;III_04092009_MCF v1 2" xfId="12582"/>
    <cellStyle name="___PERSONAL_2_NEW Levered GRII&amp;III_04092009_MCF v1_BeechR Pivot Table 12.2.09" xfId="12583"/>
    <cellStyle name="___PERSONAL_2_NEW Levered GRII&amp;III_04092009_MCF v1_BeechR Pivot Table 12.2.09 2" xfId="12584"/>
    <cellStyle name="___PERSONAL_2_Oceana_142MW_Vesta1.8_101909" xfId="12585"/>
    <cellStyle name="___PERSONAL_2_Oceana_142MW_Vesta1.8_101909 2" xfId="12586"/>
    <cellStyle name="___PERSONAL_2_Ormat 6-7-2007  v19b accounting v4 12-19-07" xfId="12587"/>
    <cellStyle name="___PERSONAL_2_Ormat 6-7-2007  v19b accounting v4 12-19-07 2" xfId="12588"/>
    <cellStyle name="___PERSONAL_2_Prarie Breeze Developer Model_041409_v2" xfId="12589"/>
    <cellStyle name="___PERSONAL_2_Prarie Breeze Developer Model_041409_v2 2" xfId="12590"/>
    <cellStyle name="___PERSONAL_2_Pre-Tax GAAP" xfId="12591"/>
    <cellStyle name="___PERSONAL_2_Pre-Tax GAAP 2" xfId="12592"/>
    <cellStyle name="___PERSONAL_2_Raleigh Model (78MW) 09082009_V2" xfId="12593"/>
    <cellStyle name="___PERSONAL_2_Raleigh Model (78MW) 09082009_V2 2" xfId="12594"/>
    <cellStyle name="___PERSONAL_2_Raleigh Model (78MW) 09082009_V2_BeechR Pivot Table 12.2.09" xfId="12595"/>
    <cellStyle name="___PERSONAL_2_Raleigh Model (78MW) 09082009_V2_BeechR Pivot Table 12.2.09 2" xfId="12596"/>
    <cellStyle name="___PERSONAL_2_Sheet1" xfId="12597"/>
    <cellStyle name="___PERSONAL_2_Sheet1 2" xfId="12598"/>
    <cellStyle name="___PERSONAL_2_Sweden Hills 51MW_081809_AEP bid" xfId="12599"/>
    <cellStyle name="___PERSONAL_2_Sweden Hills 51MW_081809_AEP bid 2" xfId="12600"/>
    <cellStyle name="___PERSONAL_2_Tri-County Wind_042409_Grant and TE_as bid" xfId="12601"/>
    <cellStyle name="___PERSONAL_2_Tri-County Wind_042409_Grant and TE_as bid 2" xfId="12602"/>
    <cellStyle name="___PERSONAL_2_Tri-County Wind_101309_Grant and TE_200MW_1.6XLE" xfId="12603"/>
    <cellStyle name="___PERSONAL_2_Tri-County Wind_101309_Grant and TE_200MW_1.6XLE 2" xfId="12604"/>
    <cellStyle name="___PERSONAL_2_Tri-County Wind_101509_Grant and TE_200MW_1.6XLE" xfId="12605"/>
    <cellStyle name="___PERSONAL_2_Tri-County Wind_101509_Grant and TE_200MW_1.6XLE 2" xfId="12606"/>
    <cellStyle name="___PERSONAL_2_Turkey Track Completion Reserve Acct_11 10 08" xfId="12607"/>
    <cellStyle name="___PERSONAL_2_Turkey Track Completion Reserve Acct_11 10 08 2" xfId="12608"/>
    <cellStyle name="___PERSONAL_2_Turkey Track Completion Reserve Acct_11 10 08_IWNA 3-Pack ECCA Sheldon Funding 01302009" xfId="12609"/>
    <cellStyle name="___PERSONAL_2_Turkey Track Completion Reserve Acct_11 10 08_IWNA 3-Pack ECCA Sheldon Funding 01302009 2" xfId="12610"/>
    <cellStyle name="___PERSONAL_2_Unlev McAdoo &amp; GR Combined 022008- Final" xfId="12611"/>
    <cellStyle name="___PERSONAL_2_Unlev McAdoo &amp; GR Combined 022008- Final 2" xfId="12612"/>
    <cellStyle name="___PERSONAL_2_Unlev McAdoo &amp; GR Combined 022008- Final_BeechR Pivot Table 12.2.09" xfId="12613"/>
    <cellStyle name="___PERSONAL_2_Unlev McAdoo &amp; GR Combined 022008- Final_BeechR Pivot Table 12.2.09 2" xfId="12614"/>
    <cellStyle name="___PERSONAL_2_Unlev McAdoo &amp; GR Combined 10242008-funding v8" xfId="12615"/>
    <cellStyle name="___PERSONAL_2_Unlev McAdoo &amp; GR Combined 10242008-funding v8 2" xfId="12616"/>
    <cellStyle name="___PERSONAL_2_Unlev McAdoo &amp; GR Combined 10242008-funding v8_BeechR Pivot Table 12.2.09" xfId="12617"/>
    <cellStyle name="___PERSONAL_2_Unlev McAdoo &amp; GR Combined 10242008-funding v8_BeechR Pivot Table 12.2.09 2" xfId="12618"/>
    <cellStyle name="___PERSONAL_2_Unlev McAdoo &amp; GR Combined 10242008-funding v8_wake effect" xfId="12619"/>
    <cellStyle name="___PERSONAL_2_Unlev McAdoo &amp; GR Combined 10242008-funding v8_wake effect 2" xfId="12620"/>
    <cellStyle name="___PERSONAL_2_Unlev McAdoo &amp; GR Combined 10242008-funding v8_wake effect_BeechR Pivot Table 12.2.09" xfId="12621"/>
    <cellStyle name="___PERSONAL_2_Unlev McAdoo &amp; GR Combined 10242008-funding v8_wake effect_BeechR Pivot Table 12.2.09 2" xfId="12622"/>
    <cellStyle name="___PERSONAL_2_Unlevered Wildcat 04222008_Dep Update" xfId="12623"/>
    <cellStyle name="___PERSONAL_2_Unlevered Wildcat 04222008_Dep Update 2" xfId="12624"/>
    <cellStyle name="___PERSONAL_2_Unlevered Wildcat 04222008_Dep Update v2" xfId="12625"/>
    <cellStyle name="___PERSONAL_2_Unlevered Wildcat 04222008_Dep Update v2 2" xfId="12626"/>
    <cellStyle name="___PERSONAL_2_Unlevered Wildcat 04222008_Dep Update v2_BeechR Pivot Table 12.2.09" xfId="12627"/>
    <cellStyle name="___PERSONAL_2_Unlevered Wildcat 04222008_Dep Update v2_BeechR Pivot Table 12.2.09 2" xfId="12628"/>
    <cellStyle name="___PERSONAL_2_Unlevered Wildcat 04222008_Dep Update with 2008 stub year" xfId="12629"/>
    <cellStyle name="___PERSONAL_2_Unlevered Wildcat 04222008_Dep Update with 2008 stub year 2" xfId="12630"/>
    <cellStyle name="___PERSONAL_2_Unlevered Wildcat 04222008_Dep Update with 2008 stub year_BeechR Pivot Table 12.2.09" xfId="12631"/>
    <cellStyle name="___PERSONAL_2_Unlevered Wildcat 04222008_Dep Update with 2008 stub year_BeechR Pivot Table 12.2.09 2" xfId="12632"/>
    <cellStyle name="___PERSONAL_2_Unlevered Wildcat 04222008_Dep Update_BeechR Pivot Table 12.2.09" xfId="12633"/>
    <cellStyle name="___PERSONAL_2_Unlevered Wildcat 04222008_Dep Update_BeechR Pivot Table 12.2.09 2" xfId="12634"/>
    <cellStyle name="___PERSONAL_2_Unlevered Willow Creek 72MWs_111907" xfId="12635"/>
    <cellStyle name="___PERSONAL_2_Unlevered Willow Creek 72MWs_111907 2" xfId="12636"/>
    <cellStyle name="___PERSONAL_2_Unlevered Willow Creek 72MWs_111907_BeechR Pivot Table 12.2.09" xfId="12637"/>
    <cellStyle name="___PERSONAL_2_Unlevered Willow Creek 72MWs_111907_BeechR Pivot Table 12.2.09 2" xfId="12638"/>
    <cellStyle name="___PERSONAL_2_Unlevered_Beech_Ridge_100_5MW_021009_optimized NCF" xfId="12639"/>
    <cellStyle name="___PERSONAL_2_Unlevered_Beech_Ridge_100_5MW_021009_optimized NCF 2" xfId="12640"/>
    <cellStyle name="___PERSONAL_2_Unlevered_Grand Ridge_010809_v3" xfId="12641"/>
    <cellStyle name="___PERSONAL_2_Unlevered_Grand Ridge_010809_v3 2" xfId="12642"/>
    <cellStyle name="___PERSONAL_2_Unlevered_Grand Ridge_010809_v3_BeechR Pivot Table 12.2.09" xfId="12643"/>
    <cellStyle name="___PERSONAL_2_Unlevered_Grand Ridge_010809_v3_BeechR Pivot Table 12.2.09 2" xfId="12644"/>
    <cellStyle name="___PERSONAL_2_UPC New York Wind 1-8-08 v equity method FINAL" xfId="12645"/>
    <cellStyle name="___PERSONAL_2_UPC New York Wind 1-8-08 v equity method FINAL 2" xfId="12646"/>
    <cellStyle name="___PERSONAL_2_Vantage Cash FLow 100609" xfId="12647"/>
    <cellStyle name="___PERSONAL_2_Vantage Cash FLow 100609 2" xfId="12648"/>
    <cellStyle name="___PERSONAL_2_Vantage Model_PGE 15yr PPA_062409" xfId="12649"/>
    <cellStyle name="___PERSONAL_2_Vantage Model_PGE 15yr PPA_062409 2" xfId="12650"/>
    <cellStyle name="___PERSONAL_2_Vantage Model_PGE 15yr PPA_073009_JAR" xfId="12651"/>
    <cellStyle name="___PERSONAL_2_Vantage Model_PGE 15yr PPA_073009_JAR 2" xfId="12652"/>
    <cellStyle name="___PERSONAL_2_Vantage Model_PGE 15yr PPA_100909" xfId="12653"/>
    <cellStyle name="___PERSONAL_2_Vantage Model_PGE 15yr PPA_100909 2" xfId="12654"/>
    <cellStyle name="___PERSONAL_2_Vento III v17i (8.9% Haircut, 60% Tax)" xfId="12655"/>
    <cellStyle name="___PERSONAL_2_Vento III v22i (Haircut, 6Y CF, 76% tax)" xfId="12656"/>
    <cellStyle name="___PERSONAL_2_Vento III v28g Base" xfId="12657"/>
    <cellStyle name="___PERSONAL_2_Vento III v28k JPMyyy" xfId="12658"/>
    <cellStyle name="___PERSONAL_2_White Oak_67.5_150MW_110409_OUR CASE" xfId="12659"/>
    <cellStyle name="___PERSONAL_2_White Oak_67.5_150MW_110409_OUR CASE 2" xfId="12660"/>
    <cellStyle name="___PERSONAL_2_Wind farm - operation CF" xfId="12661"/>
    <cellStyle name="___PERSONAL_2_Wind farm - operation CF 2" xfId="12662"/>
    <cellStyle name="___PERSONAL_2_Wind farm - operation CF 2 2" xfId="12663"/>
    <cellStyle name="___PERSONAL_2_Wind farm - operation CF 3" xfId="12664"/>
    <cellStyle name="___PERSONAL_2_Wind farm - operation CF 3 2" xfId="12665"/>
    <cellStyle name="___PERSONAL_2_Wind farm - operation CF 4" xfId="12666"/>
    <cellStyle name="___PERSONAL_2_Wind farm - operation CF 4 2" xfId="12667"/>
    <cellStyle name="___PERSONAL_2_Wind farm - operation CF 5" xfId="12668"/>
    <cellStyle name="___PERSONAL_2_Wind farm - operation CF 5 2" xfId="12669"/>
    <cellStyle name="___PERSONAL_2_Wind farm - operation CF 6" xfId="12670"/>
    <cellStyle name="___PERSONAL_2_Wind farm - operation CF 6 2" xfId="12671"/>
    <cellStyle name="___PERSONAL_2_Wind farm - operation CF 7" xfId="12672"/>
    <cellStyle name="___PERSONAL_2_Wind farm - operation CF 7 2" xfId="12673"/>
    <cellStyle name="___PERSONAL_2_Wind farm - operation CF 8" xfId="12674"/>
    <cellStyle name="___PERSONAL_2_Wind farm - operation CF_071212 Unlevered McCormick Model - 2003 version" xfId="12675"/>
    <cellStyle name="___PERSONAL_2_Wind farm - operation CF_071212 Unlevered McCormick Model - 2003 version 2" xfId="12676"/>
    <cellStyle name="___PERSONAL_2_Wind farm - operation CF_1" xfId="12677"/>
    <cellStyle name="___PERSONAL_2_Wind farm - operation CF_1 2" xfId="12678"/>
    <cellStyle name="___PERSONAL_2_Wind farm - operation CF_1 2 2" xfId="12679"/>
    <cellStyle name="___PERSONAL_2_Wind farm - operation CF_1 2 2 2" xfId="12680"/>
    <cellStyle name="___PERSONAL_2_Wind farm - operation CF_1 2 3" xfId="12681"/>
    <cellStyle name="___PERSONAL_2_Wind farm - operation CF_1 2 3 2" xfId="12682"/>
    <cellStyle name="___PERSONAL_2_Wind farm - operation CF_1 2 4" xfId="12683"/>
    <cellStyle name="___PERSONAL_2_Wind farm - operation CF_1 2 4 2" xfId="12684"/>
    <cellStyle name="___PERSONAL_2_Wind farm - operation CF_1 2 5" xfId="12685"/>
    <cellStyle name="___PERSONAL_2_Wind farm - operation CF_1 2 5 2" xfId="12686"/>
    <cellStyle name="___PERSONAL_2_Wind farm - operation CF_1 2 6" xfId="12687"/>
    <cellStyle name="___PERSONAL_2_Wind farm - operation CF_1 3" xfId="12688"/>
    <cellStyle name="___PERSONAL_2_Wind farm - operation CF_1 3 2" xfId="12689"/>
    <cellStyle name="___PERSONAL_2_Wind farm - operation CF_1 3 2 2" xfId="12690"/>
    <cellStyle name="___PERSONAL_2_Wind farm - operation CF_1 3 3" xfId="12691"/>
    <cellStyle name="___PERSONAL_2_Wind farm - operation CF_1 3 3 2" xfId="12692"/>
    <cellStyle name="___PERSONAL_2_Wind farm - operation CF_1 3 4" xfId="12693"/>
    <cellStyle name="___PERSONAL_2_Wind farm - operation CF_1 3 4 2" xfId="12694"/>
    <cellStyle name="___PERSONAL_2_Wind farm - operation CF_1 3 5" xfId="12695"/>
    <cellStyle name="___PERSONAL_2_Wind farm - operation CF_1 3 5 2" xfId="12696"/>
    <cellStyle name="___PERSONAL_2_Wind farm - operation CF_1 3 6" xfId="12697"/>
    <cellStyle name="___PERSONAL_2_Wind farm - operation CF_1 4" xfId="12698"/>
    <cellStyle name="___PERSONAL_2_Wind farm - operation CF_1_CHECK - White Creek Final Closing Model_2007 11 16 vequity method FINAL" xfId="12699"/>
    <cellStyle name="___PERSONAL_2_Wind farm - operation CF_1_CHECK - White Creek Final Closing Model_2007 11 16 vequity method FINAL 2" xfId="12700"/>
    <cellStyle name="___PERSONAL_2_Wind farm - operation CF_1_CHECK - White Creek Final Closing Model_2007 11 16 vequity method FINAL 2 2" xfId="12701"/>
    <cellStyle name="___PERSONAL_2_Wind farm - operation CF_1_CHECK - White Creek Final Closing Model_2007 11 16 vequity method FINAL 3" xfId="12702"/>
    <cellStyle name="___PERSONAL_2_Wind farm - operation CF_1_Horizon round 1 model vFINAL" xfId="12703"/>
    <cellStyle name="___PERSONAL_2_Wind farm - operation CF_1_Horizon round 1 model vFINAL 2" xfId="12704"/>
    <cellStyle name="___PERSONAL_2_Wind farm - operation CF_1_Horizon round 1 model vFINAL 2 2" xfId="12705"/>
    <cellStyle name="___PERSONAL_2_Wind farm - operation CF_1_Horizon round 1 model vFINAL 3" xfId="12706"/>
    <cellStyle name="___PERSONAL_2_Wind farm - operation CF_1_Horizon round 1 model vFINAL 3 2" xfId="12707"/>
    <cellStyle name="___PERSONAL_2_Wind farm - operation CF_1_Horizon round 1 model vFINAL 4" xfId="12708"/>
    <cellStyle name="___PERSONAL_2_Wind farm - operation CF_1_Horizon round 1 model vFINAL_1" xfId="12709"/>
    <cellStyle name="___PERSONAL_2_Wind farm - operation CF_1_Horizon round 1 model vFINAL_1 2" xfId="12710"/>
    <cellStyle name="___PERSONAL_2_Wind farm - operation CF_1_Horizon round 1 model vFINAL_1 2 2" xfId="12711"/>
    <cellStyle name="___PERSONAL_2_Wind farm - operation CF_1_Horizon round 1 model vFINAL_1 3" xfId="12712"/>
    <cellStyle name="___PERSONAL_2_Wind farm - operation CF_1_Horizon round 1 model vFINAL_1 3 2" xfId="12713"/>
    <cellStyle name="___PERSONAL_2_Wind farm - operation CF_1_Horizon round 1 model vFINAL_1 4" xfId="12714"/>
    <cellStyle name="___PERSONAL_2_Wind farm - operation CF_1_Horizon round 1 model vFINAL_1_Project Farwest III Model 03-20-07 v135" xfId="12715"/>
    <cellStyle name="___PERSONAL_2_Wind farm - operation CF_1_Horizon round 1 model vFINAL_1_Project Farwest III Model 03-20-07 v135 2" xfId="12716"/>
    <cellStyle name="___PERSONAL_2_Wind farm - operation CF_1_Horizon round 1 model vFINAL_1_Project Farwest III Model 03-20-07 v135 2 2" xfId="12717"/>
    <cellStyle name="___PERSONAL_2_Wind farm - operation CF_1_Horizon round 1 model vFINAL_1_Project Farwest III Model 03-20-07 v135 3" xfId="12718"/>
    <cellStyle name="___PERSONAL_2_Wind farm - operation CF_1_Horizon round 1 model vFINAL_1_Project Farwest III Model 03-20-07 v135 3 2" xfId="12719"/>
    <cellStyle name="___PERSONAL_2_Wind farm - operation CF_1_Horizon round 1 model vFINAL_1_Project Farwest III Model 03-20-07 v135 4" xfId="12720"/>
    <cellStyle name="___PERSONAL_2_Wind farm - operation CF_1_Horizon round 1 model vFINAL_1_Project Farwest III Model 03-20-07 v135_UPC G&amp;A (5-3-07)" xfId="12721"/>
    <cellStyle name="___PERSONAL_2_Wind farm - operation CF_1_Horizon round 1 model vFINAL_1_Project Farwest III Model 03-20-07 v135_UPC G&amp;A (5-3-07) 2" xfId="12722"/>
    <cellStyle name="___PERSONAL_2_Wind farm - operation CF_1_Horizon round 1 model vFINAL_1_Project Farwest III Model 03-20-07 v135_UPC G&amp;A (5-3-07) 2 2" xfId="12723"/>
    <cellStyle name="___PERSONAL_2_Wind farm - operation CF_1_Horizon round 1 model vFINAL_1_Project Farwest III Model 03-20-07 v135_UPC G&amp;A (5-3-07) 3" xfId="12724"/>
    <cellStyle name="___PERSONAL_2_Wind farm - operation CF_1_Horizon round 1 model vFINAL_1_Project Farwest III Model 03-20-07 v135_UPC G&amp;A (5-3-07) 3 2" xfId="12725"/>
    <cellStyle name="___PERSONAL_2_Wind farm - operation CF_1_Horizon round 1 model vFINAL_1_Project Farwest III Model 03-20-07 v135_UPC G&amp;A (5-3-07) 4" xfId="12726"/>
    <cellStyle name="___PERSONAL_2_Wind farm - operation CF_1_Horizon round 1 model vFINAL_1_Project Makani Model 04-11-07 v6" xfId="12727"/>
    <cellStyle name="___PERSONAL_2_Wind farm - operation CF_1_Horizon round 1 model vFINAL_1_Project Makani Model 04-11-07 v6 2" xfId="12728"/>
    <cellStyle name="___PERSONAL_2_Wind farm - operation CF_1_Horizon round 1 model vFINAL_1_Project Makani Model 04-11-07 v6 2 2" xfId="12729"/>
    <cellStyle name="___PERSONAL_2_Wind farm - operation CF_1_Horizon round 1 model vFINAL_1_Project Makani Model 04-11-07 v6 3" xfId="12730"/>
    <cellStyle name="___PERSONAL_2_Wind farm - operation CF_1_Horizon round 1 model vFINAL_1_Project Makani Model 04-11-07 v6 3 2" xfId="12731"/>
    <cellStyle name="___PERSONAL_2_Wind farm - operation CF_1_Horizon round 1 model vFINAL_1_Project Makani Model 04-11-07 v6 4" xfId="12732"/>
    <cellStyle name="___PERSONAL_2_Wind farm - operation CF_1_Horizon round 1 model vFINAL_1_Project Makani Model 04-11-07 v6_UPC G&amp;A (5-3-07)" xfId="12733"/>
    <cellStyle name="___PERSONAL_2_Wind farm - operation CF_1_Horizon round 1 model vFINAL_1_Project Makani Model 04-11-07 v6_UPC G&amp;A (5-3-07) 2" xfId="12734"/>
    <cellStyle name="___PERSONAL_2_Wind farm - operation CF_1_Horizon round 1 model vFINAL_1_Project Makani Model 04-11-07 v6_UPC G&amp;A (5-3-07) 2 2" xfId="12735"/>
    <cellStyle name="___PERSONAL_2_Wind farm - operation CF_1_Horizon round 1 model vFINAL_1_Project Makani Model 04-11-07 v6_UPC G&amp;A (5-3-07) 3" xfId="12736"/>
    <cellStyle name="___PERSONAL_2_Wind farm - operation CF_1_Horizon round 1 model vFINAL_1_Project Makani Model 04-11-07 v6_UPC G&amp;A (5-3-07) 3 2" xfId="12737"/>
    <cellStyle name="___PERSONAL_2_Wind farm - operation CF_1_Horizon round 1 model vFINAL_1_Project Makani Model 04-11-07 v6_UPC G&amp;A (5-3-07) 4" xfId="12738"/>
    <cellStyle name="___PERSONAL_2_Wind farm - operation CF_1_Pre-Tax GAAP" xfId="12739"/>
    <cellStyle name="___PERSONAL_2_Wind farm - operation CF_1_Pre-Tax GAAP 2" xfId="12740"/>
    <cellStyle name="___PERSONAL_2_Wind farm - operation CF_1_Pre-Tax GAAP 2 2" xfId="12741"/>
    <cellStyle name="___PERSONAL_2_Wind farm - operation CF_1_Pre-Tax GAAP 3" xfId="12742"/>
    <cellStyle name="___PERSONAL_2_Wind farm - operation CF_1_WPP - Ormat 6-5-2007  v19i with internal accounting v3 eq method FINAL" xfId="12743"/>
    <cellStyle name="___PERSONAL_2_Wind farm - operation CF_1_WPP - Ormat 6-5-2007  v19i with internal accounting v3 eq method FINAL 2" xfId="12744"/>
    <cellStyle name="___PERSONAL_2_Wind farm - operation CF_1_WPP - Ormat 6-5-2007  v19i with internal accounting v3 eq method FINAL 2 2" xfId="12745"/>
    <cellStyle name="___PERSONAL_2_Wind farm - operation CF_1_WPP - Ormat 6-5-2007  v19i with internal accounting v3 eq method FINAL 3" xfId="12746"/>
    <cellStyle name="___PERSONAL_2_WPP - Ormat 6-5-2007  v19i with internal accounting v3 eq method FINAL" xfId="12747"/>
    <cellStyle name="___PERSONAL_2_WPP - Ormat 6-5-2007  v19i with internal accounting v3 eq method FINAL 2" xfId="12748"/>
    <cellStyle name="___PERSONAL_3" xfId="12749"/>
    <cellStyle name="___PERSONAL_3_071212 Unlevered McCormick Model - 2003 version" xfId="12750"/>
    <cellStyle name="___PERSONAL_3_ClearSky_AEP_Min_04.04.02_Bank" xfId="12751"/>
    <cellStyle name="___PERSONAL_3_ClearSky_AEP_Min_04.04.02_Bank 2" xfId="12752"/>
    <cellStyle name="___PERSONAL_3_ClearSky_AEP_Min_04.04.02_Bank 2 2" xfId="12753"/>
    <cellStyle name="___PERSONAL_3_ClearSky_AEP_Min_04.04.02_Bank 3" xfId="12754"/>
    <cellStyle name="___PERSONAL_3_ClearSky_AEP_Min_04.04.02_Bank 3 2" xfId="12755"/>
    <cellStyle name="___PERSONAL_3_ClearSky_AEP_Min_04.04.02_Bank 4" xfId="12756"/>
    <cellStyle name="___PERSONAL_3_ClearSky_AEP_Min_04.04.02_Bank 4 2" xfId="12757"/>
    <cellStyle name="___PERSONAL_3_ClearSky_AEP_Min_04.04.02_Bank 5" xfId="12758"/>
    <cellStyle name="___PERSONAL_3_ClearSky_AEP_Min_04.04.02_Bank 5 2" xfId="12759"/>
    <cellStyle name="___PERSONAL_3_ClearSky_AEP_Min_04.04.02_Bank 6" xfId="12760"/>
    <cellStyle name="___PERSONAL_3_Clearsky_internal_050301" xfId="12761"/>
    <cellStyle name="___PERSONAL_3_Clearsky_internal_070201" xfId="12762"/>
    <cellStyle name="___PERSONAL_3_Clearsky_internal_070201.xls Chart 2" xfId="12763"/>
    <cellStyle name="___PERSONAL_3_Clearsky_internal_070201.xls Chart 2 2" xfId="12764"/>
    <cellStyle name="___PERSONAL_3_Clearsky_internal_070201.xls Chart 2 2 2" xfId="12765"/>
    <cellStyle name="___PERSONAL_3_Clearsky_internal_070201.xls Chart 2 3" xfId="12766"/>
    <cellStyle name="___PERSONAL_3_Clearsky_internal_070201.xls Chart 2 3 2" xfId="12767"/>
    <cellStyle name="___PERSONAL_3_Clearsky_internal_070201.xls Chart 2 4" xfId="12768"/>
    <cellStyle name="___PERSONAL_3_Clearsky_internal_070201.xls Chart 2 4 2" xfId="12769"/>
    <cellStyle name="___PERSONAL_3_Clearsky_internal_070201.xls Chart 2 5" xfId="12770"/>
    <cellStyle name="___PERSONAL_3_Clearsky_internal_070201.xls Chart 2 5 2" xfId="12771"/>
    <cellStyle name="___PERSONAL_3_Clearsky_internal_070201.xls Chart 2 6" xfId="12772"/>
    <cellStyle name="___PERSONAL_3_Clearsky_internal_070201_1" xfId="12773"/>
    <cellStyle name="___PERSONAL_3_Clearsky_internal_070201_1 2" xfId="12774"/>
    <cellStyle name="___PERSONAL_3_Clearsky_internal_070201_1 2 2" xfId="12775"/>
    <cellStyle name="___PERSONAL_3_Clearsky_internal_070201_1 3" xfId="12776"/>
    <cellStyle name="___PERSONAL_3_Clearsky_internal_070201_1 3 2" xfId="12777"/>
    <cellStyle name="___PERSONAL_3_Clearsky_internal_070201_1 4" xfId="12778"/>
    <cellStyle name="___PERSONAL_3_Clearsky_internal_070201_1 4 2" xfId="12779"/>
    <cellStyle name="___PERSONAL_3_Clearsky_internal_070201_1 5" xfId="12780"/>
    <cellStyle name="___PERSONAL_3_Clearsky_internal_070201_1 5 2" xfId="12781"/>
    <cellStyle name="___PERSONAL_3_Clearsky_internal_070201_1 6" xfId="12782"/>
    <cellStyle name="___PERSONAL_3_Clearsky_internal_070201_Clearsky_Outside_070201.xls Chart 2" xfId="12783"/>
    <cellStyle name="___PERSONAL_3_Clearsky_internal_070201_Clearsky_Outside_070201.xls Chart 2 2" xfId="12784"/>
    <cellStyle name="___PERSONAL_3_Clearsky_internal_070201_Clearsky_Outside_070201.xls Chart 2 2 2" xfId="12785"/>
    <cellStyle name="___PERSONAL_3_Clearsky_internal_070201_Clearsky_Outside_070201.xls Chart 2 3" xfId="12786"/>
    <cellStyle name="___PERSONAL_3_Clearsky_internal_070201_Clearsky_Outside_070201.xls Chart 2 3 2" xfId="12787"/>
    <cellStyle name="___PERSONAL_3_Clearsky_internal_070201_Clearsky_Outside_070201.xls Chart 2 4" xfId="12788"/>
    <cellStyle name="___PERSONAL_3_Clearsky_internal_070201_Clearsky_Outside_070201.xls Chart 2 4 2" xfId="12789"/>
    <cellStyle name="___PERSONAL_3_Clearsky_internal_070201_Clearsky_Outside_070201.xls Chart 2 5" xfId="12790"/>
    <cellStyle name="___PERSONAL_3_Clearsky_internal_070201_Clearsky_Outside_070201.xls Chart 2 5 2" xfId="12791"/>
    <cellStyle name="___PERSONAL_3_Clearsky_internal_070201_Clearsky_Outside_070201.xls Chart 2 6" xfId="12792"/>
    <cellStyle name="___PERSONAL_3_Clearsky_Outside_070201.xls Chart 2" xfId="12793"/>
    <cellStyle name="___PERSONAL_3_EWC 43.5MW8oMtresc 3_25_021" xfId="12794"/>
    <cellStyle name="___PERSONAL_3_EWC 43.5MW8oMtresc 3_25_021_071212 Unlevered McCormick Model - 2003 version" xfId="12795"/>
    <cellStyle name="___PERSONAL_3_EWC 43.5MW8oMtresc 3_25_02v2" xfId="12796"/>
    <cellStyle name="___PERSONAL_3_EWC 43.5MW8oMtresc 3_25_02v2_071212 Unlevered McCormick Model - 2003 version" xfId="12797"/>
    <cellStyle name="___PERSONAL_3_EWC 43.5MW8oMtresc 3_25_02v2w_esc" xfId="12798"/>
    <cellStyle name="___PERSONAL_3_EWC 43.5MW8oMtresc 3_25_02v2w_esc_071212 Unlevered McCormick Model - 2003 version" xfId="12799"/>
    <cellStyle name="___PERSONAL_3_EWC 43.5MW8oMtresc 3_25_02v2w_esc_1" xfId="12800"/>
    <cellStyle name="___PERSONAL_3_EWC 43.5MW8oMtresc 3_25_02v2w_esc_1 2" xfId="12801"/>
    <cellStyle name="___PERSONAL_3_EWC 43.5MW8oMtresc 3_25_02v2w_esc_1 2 2" xfId="12802"/>
    <cellStyle name="___PERSONAL_3_EWC 43.5MW8oMtresc 3_25_02v2w_esc_1 2 2 2" xfId="12803"/>
    <cellStyle name="___PERSONAL_3_EWC 43.5MW8oMtresc 3_25_02v2w_esc_1 2 3" xfId="12804"/>
    <cellStyle name="___PERSONAL_3_EWC 43.5MW8oMtresc 3_25_02v2w_esc_1 2 3 2" xfId="12805"/>
    <cellStyle name="___PERSONAL_3_EWC 43.5MW8oMtresc 3_25_02v2w_esc_1 2 4" xfId="12806"/>
    <cellStyle name="___PERSONAL_3_EWC 43.5MW8oMtresc 3_25_02v2w_esc_1 2 4 2" xfId="12807"/>
    <cellStyle name="___PERSONAL_3_EWC 43.5MW8oMtresc 3_25_02v2w_esc_1 2 5" xfId="12808"/>
    <cellStyle name="___PERSONAL_3_EWC 43.5MW8oMtresc 3_25_02v2w_esc_1 2 5 2" xfId="12809"/>
    <cellStyle name="___PERSONAL_3_EWC 43.5MW8oMtresc 3_25_02v2w_esc_1 2 6" xfId="12810"/>
    <cellStyle name="___PERSONAL_3_EWC 43.5MW8oMtresc 3_25_02v2w_esc_1 3" xfId="12811"/>
    <cellStyle name="___PERSONAL_3_EWC 43.5MW8oMtresc 3_25_02v2w_esc_1 3 2" xfId="12812"/>
    <cellStyle name="___PERSONAL_3_EWC 43.5MW8oMtresc 3_25_02v2w_esc_1 3 2 2" xfId="12813"/>
    <cellStyle name="___PERSONAL_3_EWC 43.5MW8oMtresc 3_25_02v2w_esc_1 3 3" xfId="12814"/>
    <cellStyle name="___PERSONAL_3_EWC 43.5MW8oMtresc 3_25_02v2w_esc_1 3 3 2" xfId="12815"/>
    <cellStyle name="___PERSONAL_3_EWC 43.5MW8oMtresc 3_25_02v2w_esc_1 3 4" xfId="12816"/>
    <cellStyle name="___PERSONAL_3_EWC 43.5MW8oMtresc 3_25_02v2w_esc_1 3 4 2" xfId="12817"/>
    <cellStyle name="___PERSONAL_3_EWC 43.5MW8oMtresc 3_25_02v2w_esc_1 3 5" xfId="12818"/>
    <cellStyle name="___PERSONAL_3_EWC 43.5MW8oMtresc 3_25_02v2w_esc_1 3 5 2" xfId="12819"/>
    <cellStyle name="___PERSONAL_3_EWC 43.5MW8oMtresc 3_25_02v2w_esc_1 3 6" xfId="12820"/>
    <cellStyle name="___PERSONAL_3_EWC 43.5MW8oMtresc 3_25_02v2w_esc_1 4" xfId="12821"/>
    <cellStyle name="___PERSONAL_3_EWC 43.5MW8oMtresc 3_25_02v2w_esc_1_CHECK - White Creek Final Closing Model_2007 11 16 vequity method FINAL" xfId="12822"/>
    <cellStyle name="___PERSONAL_3_EWC 43.5MW8oMtresc 3_25_02v2w_esc_1_CHECK - White Creek Final Closing Model_2007 11 16 vequity method FINAL 2" xfId="12823"/>
    <cellStyle name="___PERSONAL_3_EWC 43.5MW8oMtresc 3_25_02v2w_esc_1_CHECK - White Creek Final Closing Model_2007 11 16 vequity method FINAL 2 2" xfId="12824"/>
    <cellStyle name="___PERSONAL_3_EWC 43.5MW8oMtresc 3_25_02v2w_esc_1_CHECK - White Creek Final Closing Model_2007 11 16 vequity method FINAL 3" xfId="12825"/>
    <cellStyle name="___PERSONAL_3_EWC 43.5MW8oMtresc 3_25_02v2w_esc_1_Horizon round 1 model vFINAL" xfId="12826"/>
    <cellStyle name="___PERSONAL_3_EWC 43.5MW8oMtresc 3_25_02v2w_esc_1_Horizon round 1 model vFINAL 2" xfId="12827"/>
    <cellStyle name="___PERSONAL_3_EWC 43.5MW8oMtresc 3_25_02v2w_esc_1_Horizon round 1 model vFINAL 2 2" xfId="12828"/>
    <cellStyle name="___PERSONAL_3_EWC 43.5MW8oMtresc 3_25_02v2w_esc_1_Horizon round 1 model vFINAL 3" xfId="12829"/>
    <cellStyle name="___PERSONAL_3_EWC 43.5MW8oMtresc 3_25_02v2w_esc_1_Horizon round 1 model vFINAL 3 2" xfId="12830"/>
    <cellStyle name="___PERSONAL_3_EWC 43.5MW8oMtresc 3_25_02v2w_esc_1_Horizon round 1 model vFINAL 4" xfId="12831"/>
    <cellStyle name="___PERSONAL_3_EWC 43.5MW8oMtresc 3_25_02v2w_esc_1_Horizon round 1 model vFINAL_1" xfId="12832"/>
    <cellStyle name="___PERSONAL_3_EWC 43.5MW8oMtresc 3_25_02v2w_esc_1_Horizon round 1 model vFINAL_1 2" xfId="12833"/>
    <cellStyle name="___PERSONAL_3_EWC 43.5MW8oMtresc 3_25_02v2w_esc_1_Horizon round 1 model vFINAL_1 2 2" xfId="12834"/>
    <cellStyle name="___PERSONAL_3_EWC 43.5MW8oMtresc 3_25_02v2w_esc_1_Horizon round 1 model vFINAL_1 3" xfId="12835"/>
    <cellStyle name="___PERSONAL_3_EWC 43.5MW8oMtresc 3_25_02v2w_esc_1_Horizon round 1 model vFINAL_1 3 2" xfId="12836"/>
    <cellStyle name="___PERSONAL_3_EWC 43.5MW8oMtresc 3_25_02v2w_esc_1_Horizon round 1 model vFINAL_1 4" xfId="12837"/>
    <cellStyle name="___PERSONAL_3_EWC 43.5MW8oMtresc 3_25_02v2w_esc_1_Horizon round 1 model vFINAL_1_Project Farwest III Model 03-20-07 v135" xfId="12838"/>
    <cellStyle name="___PERSONAL_3_EWC 43.5MW8oMtresc 3_25_02v2w_esc_1_Horizon round 1 model vFINAL_1_Project Farwest III Model 03-20-07 v135 2" xfId="12839"/>
    <cellStyle name="___PERSONAL_3_EWC 43.5MW8oMtresc 3_25_02v2w_esc_1_Horizon round 1 model vFINAL_1_Project Farwest III Model 03-20-07 v135 2 2" xfId="12840"/>
    <cellStyle name="___PERSONAL_3_EWC 43.5MW8oMtresc 3_25_02v2w_esc_1_Horizon round 1 model vFINAL_1_Project Farwest III Model 03-20-07 v135 3" xfId="12841"/>
    <cellStyle name="___PERSONAL_3_EWC 43.5MW8oMtresc 3_25_02v2w_esc_1_Horizon round 1 model vFINAL_1_Project Farwest III Model 03-20-07 v135 3 2" xfId="12842"/>
    <cellStyle name="___PERSONAL_3_EWC 43.5MW8oMtresc 3_25_02v2w_esc_1_Horizon round 1 model vFINAL_1_Project Farwest III Model 03-20-07 v135 4" xfId="12843"/>
    <cellStyle name="___PERSONAL_3_EWC 43.5MW8oMtresc 3_25_02v2w_esc_1_Horizon round 1 model vFINAL_1_Project Farwest III Model 03-20-07 v135_UPC G&amp;A (5-3-07)" xfId="12844"/>
    <cellStyle name="___PERSONAL_3_EWC 43.5MW8oMtresc 3_25_02v2w_esc_1_Horizon round 1 model vFINAL_1_Project Farwest III Model 03-20-07 v135_UPC G&amp;A (5-3-07) 2" xfId="12845"/>
    <cellStyle name="___PERSONAL_3_EWC 43.5MW8oMtresc 3_25_02v2w_esc_1_Horizon round 1 model vFINAL_1_Project Farwest III Model 03-20-07 v135_UPC G&amp;A (5-3-07) 2 2" xfId="12846"/>
    <cellStyle name="___PERSONAL_3_EWC 43.5MW8oMtresc 3_25_02v2w_esc_1_Horizon round 1 model vFINAL_1_Project Farwest III Model 03-20-07 v135_UPC G&amp;A (5-3-07) 3" xfId="12847"/>
    <cellStyle name="___PERSONAL_3_EWC 43.5MW8oMtresc 3_25_02v2w_esc_1_Horizon round 1 model vFINAL_1_Project Farwest III Model 03-20-07 v135_UPC G&amp;A (5-3-07) 3 2" xfId="12848"/>
    <cellStyle name="___PERSONAL_3_EWC 43.5MW8oMtresc 3_25_02v2w_esc_1_Horizon round 1 model vFINAL_1_Project Farwest III Model 03-20-07 v135_UPC G&amp;A (5-3-07) 4" xfId="12849"/>
    <cellStyle name="___PERSONAL_3_EWC 43.5MW8oMtresc 3_25_02v2w_esc_1_Horizon round 1 model vFINAL_1_Project Makani Model 04-11-07 v6" xfId="12850"/>
    <cellStyle name="___PERSONAL_3_EWC 43.5MW8oMtresc 3_25_02v2w_esc_1_Horizon round 1 model vFINAL_1_Project Makani Model 04-11-07 v6 2" xfId="12851"/>
    <cellStyle name="___PERSONAL_3_EWC 43.5MW8oMtresc 3_25_02v2w_esc_1_Horizon round 1 model vFINAL_1_Project Makani Model 04-11-07 v6 2 2" xfId="12852"/>
    <cellStyle name="___PERSONAL_3_EWC 43.5MW8oMtresc 3_25_02v2w_esc_1_Horizon round 1 model vFINAL_1_Project Makani Model 04-11-07 v6 3" xfId="12853"/>
    <cellStyle name="___PERSONAL_3_EWC 43.5MW8oMtresc 3_25_02v2w_esc_1_Horizon round 1 model vFINAL_1_Project Makani Model 04-11-07 v6 3 2" xfId="12854"/>
    <cellStyle name="___PERSONAL_3_EWC 43.5MW8oMtresc 3_25_02v2w_esc_1_Horizon round 1 model vFINAL_1_Project Makani Model 04-11-07 v6 4" xfId="12855"/>
    <cellStyle name="___PERSONAL_3_EWC 43.5MW8oMtresc 3_25_02v2w_esc_1_Horizon round 1 model vFINAL_1_Project Makani Model 04-11-07 v6_UPC G&amp;A (5-3-07)" xfId="12856"/>
    <cellStyle name="___PERSONAL_3_EWC 43.5MW8oMtresc 3_25_02v2w_esc_1_Horizon round 1 model vFINAL_1_Project Makani Model 04-11-07 v6_UPC G&amp;A (5-3-07) 2" xfId="12857"/>
    <cellStyle name="___PERSONAL_3_EWC 43.5MW8oMtresc 3_25_02v2w_esc_1_Horizon round 1 model vFINAL_1_Project Makani Model 04-11-07 v6_UPC G&amp;A (5-3-07) 2 2" xfId="12858"/>
    <cellStyle name="___PERSONAL_3_EWC 43.5MW8oMtresc 3_25_02v2w_esc_1_Horizon round 1 model vFINAL_1_Project Makani Model 04-11-07 v6_UPC G&amp;A (5-3-07) 3" xfId="12859"/>
    <cellStyle name="___PERSONAL_3_EWC 43.5MW8oMtresc 3_25_02v2w_esc_1_Horizon round 1 model vFINAL_1_Project Makani Model 04-11-07 v6_UPC G&amp;A (5-3-07) 3 2" xfId="12860"/>
    <cellStyle name="___PERSONAL_3_EWC 43.5MW8oMtresc 3_25_02v2w_esc_1_Horizon round 1 model vFINAL_1_Project Makani Model 04-11-07 v6_UPC G&amp;A (5-3-07) 4" xfId="12861"/>
    <cellStyle name="___PERSONAL_3_EWC 43.5MW8oMtresc 3_25_02v2w_esc_1_Pre-Tax GAAP" xfId="12862"/>
    <cellStyle name="___PERSONAL_3_EWC 43.5MW8oMtresc 3_25_02v2w_esc_1_Pre-Tax GAAP 2" xfId="12863"/>
    <cellStyle name="___PERSONAL_3_EWC 43.5MW8oMtresc 3_25_02v2w_esc_1_Pre-Tax GAAP 2 2" xfId="12864"/>
    <cellStyle name="___PERSONAL_3_EWC 43.5MW8oMtresc 3_25_02v2w_esc_1_Pre-Tax GAAP 3" xfId="12865"/>
    <cellStyle name="___PERSONAL_3_EWC 43.5MW8oMtresc 3_25_02v2w_esc_1_WPP - Ormat 6-5-2007  v19i with internal accounting v3 eq method FINAL" xfId="12866"/>
    <cellStyle name="___PERSONAL_3_EWC 43.5MW8oMtresc 3_25_02v2w_esc_1_WPP - Ormat 6-5-2007  v19i with internal accounting v3 eq method FINAL 2" xfId="12867"/>
    <cellStyle name="___PERSONAL_3_EWC 43.5MW8oMtresc 3_25_02v2w_esc_1_WPP - Ormat 6-5-2007  v19i with internal accounting v3 eq method FINAL 2 2" xfId="12868"/>
    <cellStyle name="___PERSONAL_3_EWC 43.5MW8oMtresc 3_25_02v2w_esc_1_WPP - Ormat 6-5-2007  v19i with internal accounting v3 eq method FINAL 3" xfId="12869"/>
    <cellStyle name="___PERSONAL_3_Wind farm - operation CF" xfId="12870"/>
    <cellStyle name="___PERSONAL_3_Wind farm - operation CF 2" xfId="12871"/>
    <cellStyle name="___PERSONAL_3_Wind farm - operation CF 2 2" xfId="12872"/>
    <cellStyle name="___PERSONAL_3_Wind farm - operation CF 2 2 2" xfId="12873"/>
    <cellStyle name="___PERSONAL_3_Wind farm - operation CF 2 3" xfId="12874"/>
    <cellStyle name="___PERSONAL_3_Wind farm - operation CF 2 3 2" xfId="12875"/>
    <cellStyle name="___PERSONAL_3_Wind farm - operation CF 2 4" xfId="12876"/>
    <cellStyle name="___PERSONAL_3_Wind farm - operation CF 2 4 2" xfId="12877"/>
    <cellStyle name="___PERSONAL_3_Wind farm - operation CF 2 5" xfId="12878"/>
    <cellStyle name="___PERSONAL_3_Wind farm - operation CF 2 5 2" xfId="12879"/>
    <cellStyle name="___PERSONAL_3_Wind farm - operation CF 2 6" xfId="12880"/>
    <cellStyle name="___PERSONAL_3_Wind farm - operation CF 3" xfId="12881"/>
    <cellStyle name="___PERSONAL_3_Wind farm - operation CF 3 2" xfId="12882"/>
    <cellStyle name="___PERSONAL_3_Wind farm - operation CF 3 2 2" xfId="12883"/>
    <cellStyle name="___PERSONAL_3_Wind farm - operation CF 3 3" xfId="12884"/>
    <cellStyle name="___PERSONAL_3_Wind farm - operation CF 3 3 2" xfId="12885"/>
    <cellStyle name="___PERSONAL_3_Wind farm - operation CF 3 4" xfId="12886"/>
    <cellStyle name="___PERSONAL_3_Wind farm - operation CF 3 4 2" xfId="12887"/>
    <cellStyle name="___PERSONAL_3_Wind farm - operation CF 3 5" xfId="12888"/>
    <cellStyle name="___PERSONAL_3_Wind farm - operation CF 3 5 2" xfId="12889"/>
    <cellStyle name="___PERSONAL_3_Wind farm - operation CF 3 6" xfId="12890"/>
    <cellStyle name="___PERSONAL_3_Wind farm - operation CF 4" xfId="12891"/>
    <cellStyle name="___PERSONAL_3_Wind farm - operation CF_CHECK - White Creek Final Closing Model_2007 11 16 vequity method FINAL" xfId="12892"/>
    <cellStyle name="___PERSONAL_3_Wind farm - operation CF_CHECK - White Creek Final Closing Model_2007 11 16 vequity method FINAL 2" xfId="12893"/>
    <cellStyle name="___PERSONAL_3_Wind farm - operation CF_CHECK - White Creek Final Closing Model_2007 11 16 vequity method FINAL 2 2" xfId="12894"/>
    <cellStyle name="___PERSONAL_3_Wind farm - operation CF_CHECK - White Creek Final Closing Model_2007 11 16 vequity method FINAL 3" xfId="12895"/>
    <cellStyle name="___PERSONAL_3_Wind farm - operation CF_Horizon round 1 model vFINAL" xfId="12896"/>
    <cellStyle name="___PERSONAL_3_Wind farm - operation CF_Horizon round 1 model vFINAL 2" xfId="12897"/>
    <cellStyle name="___PERSONAL_3_Wind farm - operation CF_Horizon round 1 model vFINAL 2 2" xfId="12898"/>
    <cellStyle name="___PERSONAL_3_Wind farm - operation CF_Horizon round 1 model vFINAL 3" xfId="12899"/>
    <cellStyle name="___PERSONAL_3_Wind farm - operation CF_Horizon round 1 model vFINAL 3 2" xfId="12900"/>
    <cellStyle name="___PERSONAL_3_Wind farm - operation CF_Horizon round 1 model vFINAL 4" xfId="12901"/>
    <cellStyle name="___PERSONAL_3_Wind farm - operation CF_Horizon round 1 model vFINAL_1" xfId="12902"/>
    <cellStyle name="___PERSONAL_3_Wind farm - operation CF_Horizon round 1 model vFINAL_1 2" xfId="12903"/>
    <cellStyle name="___PERSONAL_3_Wind farm - operation CF_Horizon round 1 model vFINAL_1 2 2" xfId="12904"/>
    <cellStyle name="___PERSONAL_3_Wind farm - operation CF_Horizon round 1 model vFINAL_1 3" xfId="12905"/>
    <cellStyle name="___PERSONAL_3_Wind farm - operation CF_Horizon round 1 model vFINAL_1 3 2" xfId="12906"/>
    <cellStyle name="___PERSONAL_3_Wind farm - operation CF_Horizon round 1 model vFINAL_1 4" xfId="12907"/>
    <cellStyle name="___PERSONAL_3_Wind farm - operation CF_Horizon round 1 model vFINAL_1_Project Farwest III Model 03-20-07 v135" xfId="12908"/>
    <cellStyle name="___PERSONAL_3_Wind farm - operation CF_Horizon round 1 model vFINAL_1_Project Farwest III Model 03-20-07 v135 2" xfId="12909"/>
    <cellStyle name="___PERSONAL_3_Wind farm - operation CF_Horizon round 1 model vFINAL_1_Project Farwest III Model 03-20-07 v135 2 2" xfId="12910"/>
    <cellStyle name="___PERSONAL_3_Wind farm - operation CF_Horizon round 1 model vFINAL_1_Project Farwest III Model 03-20-07 v135 3" xfId="12911"/>
    <cellStyle name="___PERSONAL_3_Wind farm - operation CF_Horizon round 1 model vFINAL_1_Project Farwest III Model 03-20-07 v135 3 2" xfId="12912"/>
    <cellStyle name="___PERSONAL_3_Wind farm - operation CF_Horizon round 1 model vFINAL_1_Project Farwest III Model 03-20-07 v135 4" xfId="12913"/>
    <cellStyle name="___PERSONAL_3_Wind farm - operation CF_Horizon round 1 model vFINAL_1_Project Farwest III Model 03-20-07 v135_UPC G&amp;A (5-3-07)" xfId="12914"/>
    <cellStyle name="___PERSONAL_3_Wind farm - operation CF_Horizon round 1 model vFINAL_1_Project Farwest III Model 03-20-07 v135_UPC G&amp;A (5-3-07) 2" xfId="12915"/>
    <cellStyle name="___PERSONAL_3_Wind farm - operation CF_Horizon round 1 model vFINAL_1_Project Farwest III Model 03-20-07 v135_UPC G&amp;A (5-3-07) 2 2" xfId="12916"/>
    <cellStyle name="___PERSONAL_3_Wind farm - operation CF_Horizon round 1 model vFINAL_1_Project Farwest III Model 03-20-07 v135_UPC G&amp;A (5-3-07) 3" xfId="12917"/>
    <cellStyle name="___PERSONAL_3_Wind farm - operation CF_Horizon round 1 model vFINAL_1_Project Farwest III Model 03-20-07 v135_UPC G&amp;A (5-3-07) 3 2" xfId="12918"/>
    <cellStyle name="___PERSONAL_3_Wind farm - operation CF_Horizon round 1 model vFINAL_1_Project Farwest III Model 03-20-07 v135_UPC G&amp;A (5-3-07) 4" xfId="12919"/>
    <cellStyle name="___PERSONAL_3_Wind farm - operation CF_Horizon round 1 model vFINAL_1_Project Makani Model 04-11-07 v6" xfId="12920"/>
    <cellStyle name="___PERSONAL_3_Wind farm - operation CF_Horizon round 1 model vFINAL_1_Project Makani Model 04-11-07 v6 2" xfId="12921"/>
    <cellStyle name="___PERSONAL_3_Wind farm - operation CF_Horizon round 1 model vFINAL_1_Project Makani Model 04-11-07 v6 2 2" xfId="12922"/>
    <cellStyle name="___PERSONAL_3_Wind farm - operation CF_Horizon round 1 model vFINAL_1_Project Makani Model 04-11-07 v6 3" xfId="12923"/>
    <cellStyle name="___PERSONAL_3_Wind farm - operation CF_Horizon round 1 model vFINAL_1_Project Makani Model 04-11-07 v6 3 2" xfId="12924"/>
    <cellStyle name="___PERSONAL_3_Wind farm - operation CF_Horizon round 1 model vFINAL_1_Project Makani Model 04-11-07 v6 4" xfId="12925"/>
    <cellStyle name="___PERSONAL_3_Wind farm - operation CF_Horizon round 1 model vFINAL_1_Project Makani Model 04-11-07 v6_UPC G&amp;A (5-3-07)" xfId="12926"/>
    <cellStyle name="___PERSONAL_3_Wind farm - operation CF_Horizon round 1 model vFINAL_1_Project Makani Model 04-11-07 v6_UPC G&amp;A (5-3-07) 2" xfId="12927"/>
    <cellStyle name="___PERSONAL_3_Wind farm - operation CF_Horizon round 1 model vFINAL_1_Project Makani Model 04-11-07 v6_UPC G&amp;A (5-3-07) 2 2" xfId="12928"/>
    <cellStyle name="___PERSONAL_3_Wind farm - operation CF_Horizon round 1 model vFINAL_1_Project Makani Model 04-11-07 v6_UPC G&amp;A (5-3-07) 3" xfId="12929"/>
    <cellStyle name="___PERSONAL_3_Wind farm - operation CF_Horizon round 1 model vFINAL_1_Project Makani Model 04-11-07 v6_UPC G&amp;A (5-3-07) 3 2" xfId="12930"/>
    <cellStyle name="___PERSONAL_3_Wind farm - operation CF_Horizon round 1 model vFINAL_1_Project Makani Model 04-11-07 v6_UPC G&amp;A (5-3-07) 4" xfId="12931"/>
    <cellStyle name="___PERSONAL_3_Wind farm - operation CF_Pre-Tax GAAP" xfId="12932"/>
    <cellStyle name="___PERSONAL_3_Wind farm - operation CF_Pre-Tax GAAP 2" xfId="12933"/>
    <cellStyle name="___PERSONAL_3_Wind farm - operation CF_Pre-Tax GAAP 2 2" xfId="12934"/>
    <cellStyle name="___PERSONAL_3_Wind farm - operation CF_Pre-Tax GAAP 3" xfId="12935"/>
    <cellStyle name="___PERSONAL_3_Wind farm - operation CF_WPP - Ormat 6-5-2007  v19i with internal accounting v3 eq method FINAL" xfId="12936"/>
    <cellStyle name="___PERSONAL_3_Wind farm - operation CF_WPP - Ormat 6-5-2007  v19i with internal accounting v3 eq method FINAL 2" xfId="12937"/>
    <cellStyle name="___PERSONAL_3_Wind farm - operation CF_WPP - Ormat 6-5-2007  v19i with internal accounting v3 eq method FINAL 2 2" xfId="12938"/>
    <cellStyle name="___PERSONAL_3_Wind farm - operation CF_WPP - Ormat 6-5-2007  v19i with internal accounting v3 eq method FINAL 3" xfId="12939"/>
    <cellStyle name="___PERSONAL_4" xfId="12940"/>
    <cellStyle name="___PERSONAL_4_071212 Unlevered McCormick Model - 2003 version" xfId="12941"/>
    <cellStyle name="___PERSONAL_CHECK - White Creek Final Closing Model_2007 11 16 vequity method FINAL" xfId="12942"/>
    <cellStyle name="___PERSONAL_ClearSky_AEP_Min_04.04.02_Bank" xfId="12943"/>
    <cellStyle name="___PERSONAL_ClearSky_AEP_Min_04.04.02_Bank 2" xfId="12944"/>
    <cellStyle name="___PERSONAL_ClearSky_AEP_Min_04.04.02_Bank_1" xfId="12945"/>
    <cellStyle name="___PERSONAL_ClearSky_AEP_Min_04.04.02_Bank_1 2" xfId="12946"/>
    <cellStyle name="___PERSONAL_ClearSky_AEP_Min_04.04.02_Bank_1 2 2" xfId="12947"/>
    <cellStyle name="___PERSONAL_ClearSky_AEP_Min_04.04.02_Bank_1 3" xfId="12948"/>
    <cellStyle name="___PERSONAL_ClearSky_AEP_Min_04.04.02_Bank_1 3 2" xfId="12949"/>
    <cellStyle name="___PERSONAL_ClearSky_AEP_Min_04.04.02_Bank_1 4" xfId="12950"/>
    <cellStyle name="___PERSONAL_ClearSky_AEP_Min_04.04.02_Bank_1 4 2" xfId="12951"/>
    <cellStyle name="___PERSONAL_ClearSky_AEP_Min_04.04.02_Bank_1 5" xfId="12952"/>
    <cellStyle name="___PERSONAL_ClearSky_AEP_Min_04.04.02_Bank_1 5 2" xfId="12953"/>
    <cellStyle name="___PERSONAL_ClearSky_AEP_Min_04.04.02_Bank_1 6" xfId="12954"/>
    <cellStyle name="___PERSONAL_Clearsky_internal_050301" xfId="12955"/>
    <cellStyle name="___PERSONAL_Clearsky_internal_050301 2" xfId="12956"/>
    <cellStyle name="___PERSONAL_Clearsky_internal_050301_1" xfId="12957"/>
    <cellStyle name="___PERSONAL_Clearsky_internal_050301_1 2" xfId="12958"/>
    <cellStyle name="___PERSONAL_Clearsky_internal_050301_1 2 2" xfId="12959"/>
    <cellStyle name="___PERSONAL_Clearsky_internal_050301_1 3" xfId="12960"/>
    <cellStyle name="___PERSONAL_Clearsky_internal_050301_1 3 2" xfId="12961"/>
    <cellStyle name="___PERSONAL_Clearsky_internal_050301_1 4" xfId="12962"/>
    <cellStyle name="___PERSONAL_Clearsky_internal_050301_1 4 2" xfId="12963"/>
    <cellStyle name="___PERSONAL_Clearsky_internal_050301_1 5" xfId="12964"/>
    <cellStyle name="___PERSONAL_Clearsky_internal_050301_1 5 2" xfId="12965"/>
    <cellStyle name="___PERSONAL_Clearsky_internal_050301_1 6" xfId="12966"/>
    <cellStyle name="___PERSONAL_Clearsky_internal_070201" xfId="12967"/>
    <cellStyle name="___PERSONAL_Clearsky_internal_070201 2" xfId="12968"/>
    <cellStyle name="___PERSONAL_Clearsky_internal_070201.xls Chart 2" xfId="12969"/>
    <cellStyle name="___PERSONAL_Clearsky_internal_070201.xls Chart 2 2" xfId="12970"/>
    <cellStyle name="___PERSONAL_Clearsky_internal_070201.xls Chart 2_1" xfId="12971"/>
    <cellStyle name="___PERSONAL_Clearsky_internal_070201.xls Chart 2_1 2" xfId="12972"/>
    <cellStyle name="___PERSONAL_Clearsky_internal_070201.xls Chart 2_1 2 2" xfId="12973"/>
    <cellStyle name="___PERSONAL_Clearsky_internal_070201.xls Chart 2_1 3" xfId="12974"/>
    <cellStyle name="___PERSONAL_Clearsky_internal_070201.xls Chart 2_1 3 2" xfId="12975"/>
    <cellStyle name="___PERSONAL_Clearsky_internal_070201.xls Chart 2_1 4" xfId="12976"/>
    <cellStyle name="___PERSONAL_Clearsky_internal_070201.xls Chart 2_1 4 2" xfId="12977"/>
    <cellStyle name="___PERSONAL_Clearsky_internal_070201.xls Chart 2_1 5" xfId="12978"/>
    <cellStyle name="___PERSONAL_Clearsky_internal_070201.xls Chart 2_1 5 2" xfId="12979"/>
    <cellStyle name="___PERSONAL_Clearsky_internal_070201.xls Chart 2_1 6" xfId="12980"/>
    <cellStyle name="___PERSONAL_Clearsky_internal_070201_1" xfId="12981"/>
    <cellStyle name="___PERSONAL_Clearsky_internal_070201_1 2" xfId="12982"/>
    <cellStyle name="___PERSONAL_Clearsky_internal_070201_1 2 2" xfId="12983"/>
    <cellStyle name="___PERSONAL_Clearsky_internal_070201_1 3" xfId="12984"/>
    <cellStyle name="___PERSONAL_Clearsky_internal_070201_1 3 2" xfId="12985"/>
    <cellStyle name="___PERSONAL_Clearsky_internal_070201_1 4" xfId="12986"/>
    <cellStyle name="___PERSONAL_Clearsky_internal_070201_1 4 2" xfId="12987"/>
    <cellStyle name="___PERSONAL_Clearsky_internal_070201_1 5" xfId="12988"/>
    <cellStyle name="___PERSONAL_Clearsky_internal_070201_1 5 2" xfId="12989"/>
    <cellStyle name="___PERSONAL_Clearsky_internal_070201_1 6" xfId="12990"/>
    <cellStyle name="___PERSONAL_Clearsky_internal_070201_1_Clearsky_internal_070201" xfId="12991"/>
    <cellStyle name="___PERSONAL_Clearsky_internal_070201_1_Clearsky_internal_070201 2" xfId="12992"/>
    <cellStyle name="___PERSONAL_Clearsky_internal_070201_1_Clearsky_Outside_070201.xls Chart 2" xfId="12993"/>
    <cellStyle name="___PERSONAL_Clearsky_internal_070201_1_Clearsky_Outside_070201.xls Chart 2 2" xfId="12994"/>
    <cellStyle name="___PERSONAL_Clearsky_internal_070201_2" xfId="12995"/>
    <cellStyle name="___PERSONAL_Clearsky_internal_070201_2 2" xfId="12996"/>
    <cellStyle name="___PERSONAL_Clearsky_internal_070201_2 2 2" xfId="12997"/>
    <cellStyle name="___PERSONAL_Clearsky_internal_070201_2 3" xfId="12998"/>
    <cellStyle name="___PERSONAL_Clearsky_internal_070201_2 3 2" xfId="12999"/>
    <cellStyle name="___PERSONAL_Clearsky_internal_070201_2 4" xfId="13000"/>
    <cellStyle name="___PERSONAL_Clearsky_internal_070201_2 4 2" xfId="13001"/>
    <cellStyle name="___PERSONAL_Clearsky_internal_070201_2 5" xfId="13002"/>
    <cellStyle name="___PERSONAL_Clearsky_internal_070201_2 5 2" xfId="13003"/>
    <cellStyle name="___PERSONAL_Clearsky_internal_070201_2 6" xfId="13004"/>
    <cellStyle name="___PERSONAL_Clearsky_internal_070201_Clearsky_Outside_070201.xls Chart 2" xfId="13005"/>
    <cellStyle name="___PERSONAL_Clearsky_internal_070201_Clearsky_Outside_070201.xls Chart 2 2" xfId="13006"/>
    <cellStyle name="___PERSONAL_Clearsky_internal_070201_Clearsky_Outside_070201.xls Chart 2 2 2" xfId="13007"/>
    <cellStyle name="___PERSONAL_Clearsky_internal_070201_Clearsky_Outside_070201.xls Chart 2 3" xfId="13008"/>
    <cellStyle name="___PERSONAL_Clearsky_internal_070201_Clearsky_Outside_070201.xls Chart 2 3 2" xfId="13009"/>
    <cellStyle name="___PERSONAL_Clearsky_internal_070201_Clearsky_Outside_070201.xls Chart 2 4" xfId="13010"/>
    <cellStyle name="___PERSONAL_Clearsky_internal_070201_Clearsky_Outside_070201.xls Chart 2 4 2" xfId="13011"/>
    <cellStyle name="___PERSONAL_Clearsky_internal_070201_Clearsky_Outside_070201.xls Chart 2 5" xfId="13012"/>
    <cellStyle name="___PERSONAL_Clearsky_internal_070201_Clearsky_Outside_070201.xls Chart 2 5 2" xfId="13013"/>
    <cellStyle name="___PERSONAL_Clearsky_internal_070201_Clearsky_Outside_070201.xls Chart 2 6" xfId="13014"/>
    <cellStyle name="___PERSONAL_Clearsky_Outside_070201.xls Chart 2" xfId="13015"/>
    <cellStyle name="___PERSONAL_Clearsky_Outside_070201.xls Chart 2 2" xfId="13016"/>
    <cellStyle name="___PERSONAL_Clearsky_Outside_070201.xls Chart 2_1" xfId="13017"/>
    <cellStyle name="___PERSONAL_Clearsky_Outside_070201.xls Chart 2_1 2" xfId="13018"/>
    <cellStyle name="___PERSONAL_Clearsky_Outside_070201.xls Chart 2_1 2 2" xfId="13019"/>
    <cellStyle name="___PERSONAL_Clearsky_Outside_070201.xls Chart 2_1 3" xfId="13020"/>
    <cellStyle name="___PERSONAL_Clearsky_Outside_070201.xls Chart 2_1 3 2" xfId="13021"/>
    <cellStyle name="___PERSONAL_Clearsky_Outside_070201.xls Chart 2_1 4" xfId="13022"/>
    <cellStyle name="___PERSONAL_Clearsky_Outside_070201.xls Chart 2_1 4 2" xfId="13023"/>
    <cellStyle name="___PERSONAL_Clearsky_Outside_070201.xls Chart 2_1 5" xfId="13024"/>
    <cellStyle name="___PERSONAL_Clearsky_Outside_070201.xls Chart 2_1 5 2" xfId="13025"/>
    <cellStyle name="___PERSONAL_Clearsky_Outside_070201.xls Chart 2_1 6" xfId="13026"/>
    <cellStyle name="___PERSONAL_EWC 43.5MW8oMtresc 3_25_021" xfId="13027"/>
    <cellStyle name="___PERSONAL_EWC 43.5MW8oMtresc 3_25_021 2" xfId="13028"/>
    <cellStyle name="___PERSONAL_EWC 43.5MW8oMtresc 3_25_021 2 2" xfId="13029"/>
    <cellStyle name="___PERSONAL_EWC 43.5MW8oMtresc 3_25_021 2 2 2" xfId="13030"/>
    <cellStyle name="___PERSONAL_EWC 43.5MW8oMtresc 3_25_021 2 3" xfId="13031"/>
    <cellStyle name="___PERSONAL_EWC 43.5MW8oMtresc 3_25_021 2 3 2" xfId="13032"/>
    <cellStyle name="___PERSONAL_EWC 43.5MW8oMtresc 3_25_021 2 4" xfId="13033"/>
    <cellStyle name="___PERSONAL_EWC 43.5MW8oMtresc 3_25_021 2 4 2" xfId="13034"/>
    <cellStyle name="___PERSONAL_EWC 43.5MW8oMtresc 3_25_021 2 5" xfId="13035"/>
    <cellStyle name="___PERSONAL_EWC 43.5MW8oMtresc 3_25_021 2 5 2" xfId="13036"/>
    <cellStyle name="___PERSONAL_EWC 43.5MW8oMtresc 3_25_021 2 6" xfId="13037"/>
    <cellStyle name="___PERSONAL_EWC 43.5MW8oMtresc 3_25_021 3" xfId="13038"/>
    <cellStyle name="___PERSONAL_EWC 43.5MW8oMtresc 3_25_021 3 2" xfId="13039"/>
    <cellStyle name="___PERSONAL_EWC 43.5MW8oMtresc 3_25_021 3 2 2" xfId="13040"/>
    <cellStyle name="___PERSONAL_EWC 43.5MW8oMtresc 3_25_021 3 3" xfId="13041"/>
    <cellStyle name="___PERSONAL_EWC 43.5MW8oMtresc 3_25_021 3 3 2" xfId="13042"/>
    <cellStyle name="___PERSONAL_EWC 43.5MW8oMtresc 3_25_021 3 4" xfId="13043"/>
    <cellStyle name="___PERSONAL_EWC 43.5MW8oMtresc 3_25_021 3 4 2" xfId="13044"/>
    <cellStyle name="___PERSONAL_EWC 43.5MW8oMtresc 3_25_021 3 5" xfId="13045"/>
    <cellStyle name="___PERSONAL_EWC 43.5MW8oMtresc 3_25_021 3 5 2" xfId="13046"/>
    <cellStyle name="___PERSONAL_EWC 43.5MW8oMtresc 3_25_021 3 6" xfId="13047"/>
    <cellStyle name="___PERSONAL_EWC 43.5MW8oMtresc 3_25_021 4" xfId="13048"/>
    <cellStyle name="___PERSONAL_EWC 43.5MW8oMtresc 3_25_021_CHECK - White Creek Final Closing Model_2007 11 16 vequity method FINAL" xfId="13049"/>
    <cellStyle name="___PERSONAL_EWC 43.5MW8oMtresc 3_25_021_CHECK - White Creek Final Closing Model_2007 11 16 vequity method FINAL 2" xfId="13050"/>
    <cellStyle name="___PERSONAL_EWC 43.5MW8oMtresc 3_25_021_CHECK - White Creek Final Closing Model_2007 11 16 vequity method FINAL 2 2" xfId="13051"/>
    <cellStyle name="___PERSONAL_EWC 43.5MW8oMtresc 3_25_021_CHECK - White Creek Final Closing Model_2007 11 16 vequity method FINAL 3" xfId="13052"/>
    <cellStyle name="___PERSONAL_EWC 43.5MW8oMtresc 3_25_021_Horizon round 1 model vFINAL" xfId="13053"/>
    <cellStyle name="___PERSONAL_EWC 43.5MW8oMtresc 3_25_021_Horizon round 1 model vFINAL 2" xfId="13054"/>
    <cellStyle name="___PERSONAL_EWC 43.5MW8oMtresc 3_25_021_Horizon round 1 model vFINAL 2 2" xfId="13055"/>
    <cellStyle name="___PERSONAL_EWC 43.5MW8oMtresc 3_25_021_Horizon round 1 model vFINAL 3" xfId="13056"/>
    <cellStyle name="___PERSONAL_EWC 43.5MW8oMtresc 3_25_021_Horizon round 1 model vFINAL 3 2" xfId="13057"/>
    <cellStyle name="___PERSONAL_EWC 43.5MW8oMtresc 3_25_021_Horizon round 1 model vFINAL 4" xfId="13058"/>
    <cellStyle name="___PERSONAL_EWC 43.5MW8oMtresc 3_25_021_Horizon round 1 model vFINAL_1" xfId="13059"/>
    <cellStyle name="___PERSONAL_EWC 43.5MW8oMtresc 3_25_021_Horizon round 1 model vFINAL_1 2" xfId="13060"/>
    <cellStyle name="___PERSONAL_EWC 43.5MW8oMtresc 3_25_021_Horizon round 1 model vFINAL_1 2 2" xfId="13061"/>
    <cellStyle name="___PERSONAL_EWC 43.5MW8oMtresc 3_25_021_Horizon round 1 model vFINAL_1 3" xfId="13062"/>
    <cellStyle name="___PERSONAL_EWC 43.5MW8oMtresc 3_25_021_Horizon round 1 model vFINAL_1 3 2" xfId="13063"/>
    <cellStyle name="___PERSONAL_EWC 43.5MW8oMtresc 3_25_021_Horizon round 1 model vFINAL_1 4" xfId="13064"/>
    <cellStyle name="___PERSONAL_EWC 43.5MW8oMtresc 3_25_021_Horizon round 1 model vFINAL_1_Project Farwest III Model 03-20-07 v135" xfId="13065"/>
    <cellStyle name="___PERSONAL_EWC 43.5MW8oMtresc 3_25_021_Horizon round 1 model vFINAL_1_Project Farwest III Model 03-20-07 v135 2" xfId="13066"/>
    <cellStyle name="___PERSONAL_EWC 43.5MW8oMtresc 3_25_021_Horizon round 1 model vFINAL_1_Project Farwest III Model 03-20-07 v135 2 2" xfId="13067"/>
    <cellStyle name="___PERSONAL_EWC 43.5MW8oMtresc 3_25_021_Horizon round 1 model vFINAL_1_Project Farwest III Model 03-20-07 v135 3" xfId="13068"/>
    <cellStyle name="___PERSONAL_EWC 43.5MW8oMtresc 3_25_021_Horizon round 1 model vFINAL_1_Project Farwest III Model 03-20-07 v135 3 2" xfId="13069"/>
    <cellStyle name="___PERSONAL_EWC 43.5MW8oMtresc 3_25_021_Horizon round 1 model vFINAL_1_Project Farwest III Model 03-20-07 v135 4" xfId="13070"/>
    <cellStyle name="___PERSONAL_EWC 43.5MW8oMtresc 3_25_021_Horizon round 1 model vFINAL_1_Project Farwest III Model 03-20-07 v135_UPC G&amp;A (5-3-07)" xfId="13071"/>
    <cellStyle name="___PERSONAL_EWC 43.5MW8oMtresc 3_25_021_Horizon round 1 model vFINAL_1_Project Farwest III Model 03-20-07 v135_UPC G&amp;A (5-3-07) 2" xfId="13072"/>
    <cellStyle name="___PERSONAL_EWC 43.5MW8oMtresc 3_25_021_Horizon round 1 model vFINAL_1_Project Farwest III Model 03-20-07 v135_UPC G&amp;A (5-3-07) 2 2" xfId="13073"/>
    <cellStyle name="___PERSONAL_EWC 43.5MW8oMtresc 3_25_021_Horizon round 1 model vFINAL_1_Project Farwest III Model 03-20-07 v135_UPC G&amp;A (5-3-07) 3" xfId="13074"/>
    <cellStyle name="___PERSONAL_EWC 43.5MW8oMtresc 3_25_021_Horizon round 1 model vFINAL_1_Project Farwest III Model 03-20-07 v135_UPC G&amp;A (5-3-07) 3 2" xfId="13075"/>
    <cellStyle name="___PERSONAL_EWC 43.5MW8oMtresc 3_25_021_Horizon round 1 model vFINAL_1_Project Farwest III Model 03-20-07 v135_UPC G&amp;A (5-3-07) 4" xfId="13076"/>
    <cellStyle name="___PERSONAL_EWC 43.5MW8oMtresc 3_25_021_Horizon round 1 model vFINAL_1_Project Makani Model 04-11-07 v6" xfId="13077"/>
    <cellStyle name="___PERSONAL_EWC 43.5MW8oMtresc 3_25_021_Horizon round 1 model vFINAL_1_Project Makani Model 04-11-07 v6 2" xfId="13078"/>
    <cellStyle name="___PERSONAL_EWC 43.5MW8oMtresc 3_25_021_Horizon round 1 model vFINAL_1_Project Makani Model 04-11-07 v6 2 2" xfId="13079"/>
    <cellStyle name="___PERSONAL_EWC 43.5MW8oMtresc 3_25_021_Horizon round 1 model vFINAL_1_Project Makani Model 04-11-07 v6 3" xfId="13080"/>
    <cellStyle name="___PERSONAL_EWC 43.5MW8oMtresc 3_25_021_Horizon round 1 model vFINAL_1_Project Makani Model 04-11-07 v6 3 2" xfId="13081"/>
    <cellStyle name="___PERSONAL_EWC 43.5MW8oMtresc 3_25_021_Horizon round 1 model vFINAL_1_Project Makani Model 04-11-07 v6 4" xfId="13082"/>
    <cellStyle name="___PERSONAL_EWC 43.5MW8oMtresc 3_25_021_Horizon round 1 model vFINAL_1_Project Makani Model 04-11-07 v6_UPC G&amp;A (5-3-07)" xfId="13083"/>
    <cellStyle name="___PERSONAL_EWC 43.5MW8oMtresc 3_25_021_Horizon round 1 model vFINAL_1_Project Makani Model 04-11-07 v6_UPC G&amp;A (5-3-07) 2" xfId="13084"/>
    <cellStyle name="___PERSONAL_EWC 43.5MW8oMtresc 3_25_021_Horizon round 1 model vFINAL_1_Project Makani Model 04-11-07 v6_UPC G&amp;A (5-3-07) 2 2" xfId="13085"/>
    <cellStyle name="___PERSONAL_EWC 43.5MW8oMtresc 3_25_021_Horizon round 1 model vFINAL_1_Project Makani Model 04-11-07 v6_UPC G&amp;A (5-3-07) 3" xfId="13086"/>
    <cellStyle name="___PERSONAL_EWC 43.5MW8oMtresc 3_25_021_Horizon round 1 model vFINAL_1_Project Makani Model 04-11-07 v6_UPC G&amp;A (5-3-07) 3 2" xfId="13087"/>
    <cellStyle name="___PERSONAL_EWC 43.5MW8oMtresc 3_25_021_Horizon round 1 model vFINAL_1_Project Makani Model 04-11-07 v6_UPC G&amp;A (5-3-07) 4" xfId="13088"/>
    <cellStyle name="___PERSONAL_EWC 43.5MW8oMtresc 3_25_021_Pre-Tax GAAP" xfId="13089"/>
    <cellStyle name="___PERSONAL_EWC 43.5MW8oMtresc 3_25_021_Pre-Tax GAAP 2" xfId="13090"/>
    <cellStyle name="___PERSONAL_EWC 43.5MW8oMtresc 3_25_021_Pre-Tax GAAP 2 2" xfId="13091"/>
    <cellStyle name="___PERSONAL_EWC 43.5MW8oMtresc 3_25_021_Pre-Tax GAAP 3" xfId="13092"/>
    <cellStyle name="___PERSONAL_EWC 43.5MW8oMtresc 3_25_021_WPP - Ormat 6-5-2007  v19i with internal accounting v3 eq method FINAL" xfId="13093"/>
    <cellStyle name="___PERSONAL_EWC 43.5MW8oMtresc 3_25_021_WPP - Ormat 6-5-2007  v19i with internal accounting v3 eq method FINAL 2" xfId="13094"/>
    <cellStyle name="___PERSONAL_EWC 43.5MW8oMtresc 3_25_021_WPP - Ormat 6-5-2007  v19i with internal accounting v3 eq method FINAL 2 2" xfId="13095"/>
    <cellStyle name="___PERSONAL_EWC 43.5MW8oMtresc 3_25_021_WPP - Ormat 6-5-2007  v19i with internal accounting v3 eq method FINAL 3" xfId="13096"/>
    <cellStyle name="___PERSONAL_EWC 43.5MW8oMtresc 3_25_02v2" xfId="13097"/>
    <cellStyle name="___PERSONAL_EWC 43.5MW8oMtresc 3_25_02v2 2" xfId="13098"/>
    <cellStyle name="___PERSONAL_EWC 43.5MW8oMtresc 3_25_02v2 2 2" xfId="13099"/>
    <cellStyle name="___PERSONAL_EWC 43.5MW8oMtresc 3_25_02v2 2 2 2" xfId="13100"/>
    <cellStyle name="___PERSONAL_EWC 43.5MW8oMtresc 3_25_02v2 2 3" xfId="13101"/>
    <cellStyle name="___PERSONAL_EWC 43.5MW8oMtresc 3_25_02v2 2 3 2" xfId="13102"/>
    <cellStyle name="___PERSONAL_EWC 43.5MW8oMtresc 3_25_02v2 2 4" xfId="13103"/>
    <cellStyle name="___PERSONAL_EWC 43.5MW8oMtresc 3_25_02v2 2 4 2" xfId="13104"/>
    <cellStyle name="___PERSONAL_EWC 43.5MW8oMtresc 3_25_02v2 2 5" xfId="13105"/>
    <cellStyle name="___PERSONAL_EWC 43.5MW8oMtresc 3_25_02v2 2 5 2" xfId="13106"/>
    <cellStyle name="___PERSONAL_EWC 43.5MW8oMtresc 3_25_02v2 2 6" xfId="13107"/>
    <cellStyle name="___PERSONAL_EWC 43.5MW8oMtresc 3_25_02v2 3" xfId="13108"/>
    <cellStyle name="___PERSONAL_EWC 43.5MW8oMtresc 3_25_02v2 3 2" xfId="13109"/>
    <cellStyle name="___PERSONAL_EWC 43.5MW8oMtresc 3_25_02v2 3 2 2" xfId="13110"/>
    <cellStyle name="___PERSONAL_EWC 43.5MW8oMtresc 3_25_02v2 3 3" xfId="13111"/>
    <cellStyle name="___PERSONAL_EWC 43.5MW8oMtresc 3_25_02v2 3 3 2" xfId="13112"/>
    <cellStyle name="___PERSONAL_EWC 43.5MW8oMtresc 3_25_02v2 3 4" xfId="13113"/>
    <cellStyle name="___PERSONAL_EWC 43.5MW8oMtresc 3_25_02v2 3 4 2" xfId="13114"/>
    <cellStyle name="___PERSONAL_EWC 43.5MW8oMtresc 3_25_02v2 3 5" xfId="13115"/>
    <cellStyle name="___PERSONAL_EWC 43.5MW8oMtresc 3_25_02v2 3 5 2" xfId="13116"/>
    <cellStyle name="___PERSONAL_EWC 43.5MW8oMtresc 3_25_02v2 3 6" xfId="13117"/>
    <cellStyle name="___PERSONAL_EWC 43.5MW8oMtresc 3_25_02v2 4" xfId="13118"/>
    <cellStyle name="___PERSONAL_EWC 43.5MW8oMtresc 3_25_02v2_1" xfId="13119"/>
    <cellStyle name="___PERSONAL_EWC 43.5MW8oMtresc 3_25_02v2_1 2" xfId="13120"/>
    <cellStyle name="___PERSONAL_EWC 43.5MW8oMtresc 3_25_02v2_1 3" xfId="13121"/>
    <cellStyle name="___PERSONAL_EWC 43.5MW8oMtresc 3_25_02v2_1_071212 Unlevered McCormick Model - 2003 version" xfId="13122"/>
    <cellStyle name="___PERSONAL_EWC 43.5MW8oMtresc 3_25_02v2_1_CHECK - White Creek Final Closing Model_2007 11 16 vequity method FINAL" xfId="13123"/>
    <cellStyle name="___PERSONAL_EWC 43.5MW8oMtresc 3_25_02v2_1_Final Internal Accounting UPC toggle Stetson v2 equity method FINAL v55" xfId="13124"/>
    <cellStyle name="___PERSONAL_EWC 43.5MW8oMtresc 3_25_02v2_1_Final Internal Accounting UPC toggle Stetson v2 equity method FINAL v57" xfId="13125"/>
    <cellStyle name="___PERSONAL_EWC 43.5MW8oMtresc 3_25_02v2_1_NY Wind Hedge Analysis" xfId="13126"/>
    <cellStyle name="___PERSONAL_EWC 43.5MW8oMtresc 3_25_02v2_1_Pre-Tax GAAP" xfId="13127"/>
    <cellStyle name="___PERSONAL_EWC 43.5MW8oMtresc 3_25_02v2_1_UPC HoldCo Financial Model (09-07-07) - Working Version" xfId="13128"/>
    <cellStyle name="___PERSONAL_EWC 43.5MW8oMtresc 3_25_02v2_1_UPC New York Wind 1-8-08 v equity method FINAL" xfId="13129"/>
    <cellStyle name="___PERSONAL_EWC 43.5MW8oMtresc 3_25_02v2_1_UPC_Northeast_Wind_-_08-20-07" xfId="13130"/>
    <cellStyle name="___PERSONAL_EWC 43.5MW8oMtresc 3_25_02v2_1_WPP - Ormat 6-5-2007  v19i with internal accounting v3 eq method FINAL" xfId="13131"/>
    <cellStyle name="___PERSONAL_EWC 43.5MW8oMtresc 3_25_02v2_CHECK - White Creek Final Closing Model_2007 11 16 vequity method FINAL" xfId="13132"/>
    <cellStyle name="___PERSONAL_EWC 43.5MW8oMtresc 3_25_02v2_CHECK - White Creek Final Closing Model_2007 11 16 vequity method FINAL 2" xfId="13133"/>
    <cellStyle name="___PERSONAL_EWC 43.5MW8oMtresc 3_25_02v2_CHECK - White Creek Final Closing Model_2007 11 16 vequity method FINAL 2 2" xfId="13134"/>
    <cellStyle name="___PERSONAL_EWC 43.5MW8oMtresc 3_25_02v2_CHECK - White Creek Final Closing Model_2007 11 16 vequity method FINAL 3" xfId="13135"/>
    <cellStyle name="___PERSONAL_EWC 43.5MW8oMtresc 3_25_02v2_Horizon round 1 model vFINAL" xfId="13136"/>
    <cellStyle name="___PERSONAL_EWC 43.5MW8oMtresc 3_25_02v2_Horizon round 1 model vFINAL 2" xfId="13137"/>
    <cellStyle name="___PERSONAL_EWC 43.5MW8oMtresc 3_25_02v2_Horizon round 1 model vFINAL 2 2" xfId="13138"/>
    <cellStyle name="___PERSONAL_EWC 43.5MW8oMtresc 3_25_02v2_Horizon round 1 model vFINAL 3" xfId="13139"/>
    <cellStyle name="___PERSONAL_EWC 43.5MW8oMtresc 3_25_02v2_Horizon round 1 model vFINAL 3 2" xfId="13140"/>
    <cellStyle name="___PERSONAL_EWC 43.5MW8oMtresc 3_25_02v2_Horizon round 1 model vFINAL 4" xfId="13141"/>
    <cellStyle name="___PERSONAL_EWC 43.5MW8oMtresc 3_25_02v2_Horizon round 1 model vFINAL_1" xfId="13142"/>
    <cellStyle name="___PERSONAL_EWC 43.5MW8oMtresc 3_25_02v2_Horizon round 1 model vFINAL_1 2" xfId="13143"/>
    <cellStyle name="___PERSONAL_EWC 43.5MW8oMtresc 3_25_02v2_Horizon round 1 model vFINAL_1 2 2" xfId="13144"/>
    <cellStyle name="___PERSONAL_EWC 43.5MW8oMtresc 3_25_02v2_Horizon round 1 model vFINAL_1 3" xfId="13145"/>
    <cellStyle name="___PERSONAL_EWC 43.5MW8oMtresc 3_25_02v2_Horizon round 1 model vFINAL_1 3 2" xfId="13146"/>
    <cellStyle name="___PERSONAL_EWC 43.5MW8oMtresc 3_25_02v2_Horizon round 1 model vFINAL_1 4" xfId="13147"/>
    <cellStyle name="___PERSONAL_EWC 43.5MW8oMtresc 3_25_02v2_Horizon round 1 model vFINAL_1_Project Farwest III Model 03-20-07 v135" xfId="13148"/>
    <cellStyle name="___PERSONAL_EWC 43.5MW8oMtresc 3_25_02v2_Horizon round 1 model vFINAL_1_Project Farwest III Model 03-20-07 v135 2" xfId="13149"/>
    <cellStyle name="___PERSONAL_EWC 43.5MW8oMtresc 3_25_02v2_Horizon round 1 model vFINAL_1_Project Farwest III Model 03-20-07 v135 2 2" xfId="13150"/>
    <cellStyle name="___PERSONAL_EWC 43.5MW8oMtresc 3_25_02v2_Horizon round 1 model vFINAL_1_Project Farwest III Model 03-20-07 v135 3" xfId="13151"/>
    <cellStyle name="___PERSONAL_EWC 43.5MW8oMtresc 3_25_02v2_Horizon round 1 model vFINAL_1_Project Farwest III Model 03-20-07 v135 3 2" xfId="13152"/>
    <cellStyle name="___PERSONAL_EWC 43.5MW8oMtresc 3_25_02v2_Horizon round 1 model vFINAL_1_Project Farwest III Model 03-20-07 v135 4" xfId="13153"/>
    <cellStyle name="___PERSONAL_EWC 43.5MW8oMtresc 3_25_02v2_Horizon round 1 model vFINAL_1_Project Farwest III Model 03-20-07 v135_UPC G&amp;A (5-3-07)" xfId="13154"/>
    <cellStyle name="___PERSONAL_EWC 43.5MW8oMtresc 3_25_02v2_Horizon round 1 model vFINAL_1_Project Farwest III Model 03-20-07 v135_UPC G&amp;A (5-3-07) 2" xfId="13155"/>
    <cellStyle name="___PERSONAL_EWC 43.5MW8oMtresc 3_25_02v2_Horizon round 1 model vFINAL_1_Project Farwest III Model 03-20-07 v135_UPC G&amp;A (5-3-07) 2 2" xfId="13156"/>
    <cellStyle name="___PERSONAL_EWC 43.5MW8oMtresc 3_25_02v2_Horizon round 1 model vFINAL_1_Project Farwest III Model 03-20-07 v135_UPC G&amp;A (5-3-07) 3" xfId="13157"/>
    <cellStyle name="___PERSONAL_EWC 43.5MW8oMtresc 3_25_02v2_Horizon round 1 model vFINAL_1_Project Farwest III Model 03-20-07 v135_UPC G&amp;A (5-3-07) 3 2" xfId="13158"/>
    <cellStyle name="___PERSONAL_EWC 43.5MW8oMtresc 3_25_02v2_Horizon round 1 model vFINAL_1_Project Farwest III Model 03-20-07 v135_UPC G&amp;A (5-3-07) 4" xfId="13159"/>
    <cellStyle name="___PERSONAL_EWC 43.5MW8oMtresc 3_25_02v2_Horizon round 1 model vFINAL_1_Project Makani Model 04-11-07 v6" xfId="13160"/>
    <cellStyle name="___PERSONAL_EWC 43.5MW8oMtresc 3_25_02v2_Horizon round 1 model vFINAL_1_Project Makani Model 04-11-07 v6 2" xfId="13161"/>
    <cellStyle name="___PERSONAL_EWC 43.5MW8oMtresc 3_25_02v2_Horizon round 1 model vFINAL_1_Project Makani Model 04-11-07 v6 2 2" xfId="13162"/>
    <cellStyle name="___PERSONAL_EWC 43.5MW8oMtresc 3_25_02v2_Horizon round 1 model vFINAL_1_Project Makani Model 04-11-07 v6 3" xfId="13163"/>
    <cellStyle name="___PERSONAL_EWC 43.5MW8oMtresc 3_25_02v2_Horizon round 1 model vFINAL_1_Project Makani Model 04-11-07 v6 3 2" xfId="13164"/>
    <cellStyle name="___PERSONAL_EWC 43.5MW8oMtresc 3_25_02v2_Horizon round 1 model vFINAL_1_Project Makani Model 04-11-07 v6 4" xfId="13165"/>
    <cellStyle name="___PERSONAL_EWC 43.5MW8oMtresc 3_25_02v2_Horizon round 1 model vFINAL_1_Project Makani Model 04-11-07 v6_UPC G&amp;A (5-3-07)" xfId="13166"/>
    <cellStyle name="___PERSONAL_EWC 43.5MW8oMtresc 3_25_02v2_Horizon round 1 model vFINAL_1_Project Makani Model 04-11-07 v6_UPC G&amp;A (5-3-07) 2" xfId="13167"/>
    <cellStyle name="___PERSONAL_EWC 43.5MW8oMtresc 3_25_02v2_Horizon round 1 model vFINAL_1_Project Makani Model 04-11-07 v6_UPC G&amp;A (5-3-07) 2 2" xfId="13168"/>
    <cellStyle name="___PERSONAL_EWC 43.5MW8oMtresc 3_25_02v2_Horizon round 1 model vFINAL_1_Project Makani Model 04-11-07 v6_UPC G&amp;A (5-3-07) 3" xfId="13169"/>
    <cellStyle name="___PERSONAL_EWC 43.5MW8oMtresc 3_25_02v2_Horizon round 1 model vFINAL_1_Project Makani Model 04-11-07 v6_UPC G&amp;A (5-3-07) 3 2" xfId="13170"/>
    <cellStyle name="___PERSONAL_EWC 43.5MW8oMtresc 3_25_02v2_Horizon round 1 model vFINAL_1_Project Makani Model 04-11-07 v6_UPC G&amp;A (5-3-07) 4" xfId="13171"/>
    <cellStyle name="___PERSONAL_EWC 43.5MW8oMtresc 3_25_02v2_Pre-Tax GAAP" xfId="13172"/>
    <cellStyle name="___PERSONAL_EWC 43.5MW8oMtresc 3_25_02v2_Pre-Tax GAAP 2" xfId="13173"/>
    <cellStyle name="___PERSONAL_EWC 43.5MW8oMtresc 3_25_02v2_Pre-Tax GAAP 2 2" xfId="13174"/>
    <cellStyle name="___PERSONAL_EWC 43.5MW8oMtresc 3_25_02v2_Pre-Tax GAAP 3" xfId="13175"/>
    <cellStyle name="___PERSONAL_EWC 43.5MW8oMtresc 3_25_02v2_WPP - Ormat 6-5-2007  v19i with internal accounting v3 eq method FINAL" xfId="13176"/>
    <cellStyle name="___PERSONAL_EWC 43.5MW8oMtresc 3_25_02v2_WPP - Ormat 6-5-2007  v19i with internal accounting v3 eq method FINAL 2" xfId="13177"/>
    <cellStyle name="___PERSONAL_EWC 43.5MW8oMtresc 3_25_02v2_WPP - Ormat 6-5-2007  v19i with internal accounting v3 eq method FINAL 2 2" xfId="13178"/>
    <cellStyle name="___PERSONAL_EWC 43.5MW8oMtresc 3_25_02v2_WPP - Ormat 6-5-2007  v19i with internal accounting v3 eq method FINAL 3" xfId="13179"/>
    <cellStyle name="___PERSONAL_EWC 43.5MW8oMtresc 3_25_02v2w_esc" xfId="13180"/>
    <cellStyle name="___PERSONAL_EWC 43.5MW8oMtresc 3_25_02v2w_esc 2" xfId="13181"/>
    <cellStyle name="___PERSONAL_EWC 43.5MW8oMtresc 3_25_02v2w_esc 2 2" xfId="13182"/>
    <cellStyle name="___PERSONAL_EWC 43.5MW8oMtresc 3_25_02v2w_esc 2 2 2" xfId="13183"/>
    <cellStyle name="___PERSONAL_EWC 43.5MW8oMtresc 3_25_02v2w_esc 2 3" xfId="13184"/>
    <cellStyle name="___PERSONAL_EWC 43.5MW8oMtresc 3_25_02v2w_esc 2 3 2" xfId="13185"/>
    <cellStyle name="___PERSONAL_EWC 43.5MW8oMtresc 3_25_02v2w_esc 2 4" xfId="13186"/>
    <cellStyle name="___PERSONAL_EWC 43.5MW8oMtresc 3_25_02v2w_esc 2 4 2" xfId="13187"/>
    <cellStyle name="___PERSONAL_EWC 43.5MW8oMtresc 3_25_02v2w_esc 2 5" xfId="13188"/>
    <cellStyle name="___PERSONAL_EWC 43.5MW8oMtresc 3_25_02v2w_esc 2 5 2" xfId="13189"/>
    <cellStyle name="___PERSONAL_EWC 43.5MW8oMtresc 3_25_02v2w_esc 2 6" xfId="13190"/>
    <cellStyle name="___PERSONAL_EWC 43.5MW8oMtresc 3_25_02v2w_esc 3" xfId="13191"/>
    <cellStyle name="___PERSONAL_EWC 43.5MW8oMtresc 3_25_02v2w_esc 3 2" xfId="13192"/>
    <cellStyle name="___PERSONAL_EWC 43.5MW8oMtresc 3_25_02v2w_esc 3 2 2" xfId="13193"/>
    <cellStyle name="___PERSONAL_EWC 43.5MW8oMtresc 3_25_02v2w_esc 3 3" xfId="13194"/>
    <cellStyle name="___PERSONAL_EWC 43.5MW8oMtresc 3_25_02v2w_esc 3 3 2" xfId="13195"/>
    <cellStyle name="___PERSONAL_EWC 43.5MW8oMtresc 3_25_02v2w_esc 3 4" xfId="13196"/>
    <cellStyle name="___PERSONAL_EWC 43.5MW8oMtresc 3_25_02v2w_esc 3 4 2" xfId="13197"/>
    <cellStyle name="___PERSONAL_EWC 43.5MW8oMtresc 3_25_02v2w_esc 3 5" xfId="13198"/>
    <cellStyle name="___PERSONAL_EWC 43.5MW8oMtresc 3_25_02v2w_esc 3 5 2" xfId="13199"/>
    <cellStyle name="___PERSONAL_EWC 43.5MW8oMtresc 3_25_02v2w_esc 3 6" xfId="13200"/>
    <cellStyle name="___PERSONAL_EWC 43.5MW8oMtresc 3_25_02v2w_esc 4" xfId="13201"/>
    <cellStyle name="___PERSONAL_EWC 43.5MW8oMtresc 3_25_02v2w_esc_1" xfId="13202"/>
    <cellStyle name="___PERSONAL_EWC 43.5MW8oMtresc 3_25_02v2w_esc_1 2" xfId="13203"/>
    <cellStyle name="___PERSONAL_EWC 43.5MW8oMtresc 3_25_02v2w_esc_1 2 2" xfId="13204"/>
    <cellStyle name="___PERSONAL_EWC 43.5MW8oMtresc 3_25_02v2w_esc_1 2 2 2" xfId="13205"/>
    <cellStyle name="___PERSONAL_EWC 43.5MW8oMtresc 3_25_02v2w_esc_1 2 3" xfId="13206"/>
    <cellStyle name="___PERSONAL_EWC 43.5MW8oMtresc 3_25_02v2w_esc_1 2 3 2" xfId="13207"/>
    <cellStyle name="___PERSONAL_EWC 43.5MW8oMtresc 3_25_02v2w_esc_1 2 4" xfId="13208"/>
    <cellStyle name="___PERSONAL_EWC 43.5MW8oMtresc 3_25_02v2w_esc_1 2 4 2" xfId="13209"/>
    <cellStyle name="___PERSONAL_EWC 43.5MW8oMtresc 3_25_02v2w_esc_1 2 5" xfId="13210"/>
    <cellStyle name="___PERSONAL_EWC 43.5MW8oMtresc 3_25_02v2w_esc_1 2 5 2" xfId="13211"/>
    <cellStyle name="___PERSONAL_EWC 43.5MW8oMtresc 3_25_02v2w_esc_1 2 6" xfId="13212"/>
    <cellStyle name="___PERSONAL_EWC 43.5MW8oMtresc 3_25_02v2w_esc_1 3" xfId="13213"/>
    <cellStyle name="___PERSONAL_EWC 43.5MW8oMtresc 3_25_02v2w_esc_1 3 2" xfId="13214"/>
    <cellStyle name="___PERSONAL_EWC 43.5MW8oMtresc 3_25_02v2w_esc_1 3 2 2" xfId="13215"/>
    <cellStyle name="___PERSONAL_EWC 43.5MW8oMtresc 3_25_02v2w_esc_1 3 3" xfId="13216"/>
    <cellStyle name="___PERSONAL_EWC 43.5MW8oMtresc 3_25_02v2w_esc_1 3 3 2" xfId="13217"/>
    <cellStyle name="___PERSONAL_EWC 43.5MW8oMtresc 3_25_02v2w_esc_1 3 4" xfId="13218"/>
    <cellStyle name="___PERSONAL_EWC 43.5MW8oMtresc 3_25_02v2w_esc_1 3 4 2" xfId="13219"/>
    <cellStyle name="___PERSONAL_EWC 43.5MW8oMtresc 3_25_02v2w_esc_1 3 5" xfId="13220"/>
    <cellStyle name="___PERSONAL_EWC 43.5MW8oMtresc 3_25_02v2w_esc_1 3 5 2" xfId="13221"/>
    <cellStyle name="___PERSONAL_EWC 43.5MW8oMtresc 3_25_02v2w_esc_1 3 6" xfId="13222"/>
    <cellStyle name="___PERSONAL_EWC 43.5MW8oMtresc 3_25_02v2w_esc_1 4" xfId="13223"/>
    <cellStyle name="___PERSONAL_EWC 43.5MW8oMtresc 3_25_02v2w_esc_1_CHECK - White Creek Final Closing Model_2007 11 16 vequity method FINAL" xfId="13224"/>
    <cellStyle name="___PERSONAL_EWC 43.5MW8oMtresc 3_25_02v2w_esc_1_CHECK - White Creek Final Closing Model_2007 11 16 vequity method FINAL 2" xfId="13225"/>
    <cellStyle name="___PERSONAL_EWC 43.5MW8oMtresc 3_25_02v2w_esc_1_CHECK - White Creek Final Closing Model_2007 11 16 vequity method FINAL 2 2" xfId="13226"/>
    <cellStyle name="___PERSONAL_EWC 43.5MW8oMtresc 3_25_02v2w_esc_1_CHECK - White Creek Final Closing Model_2007 11 16 vequity method FINAL 3" xfId="13227"/>
    <cellStyle name="___PERSONAL_EWC 43.5MW8oMtresc 3_25_02v2w_esc_1_Horizon round 1 model vFINAL" xfId="13228"/>
    <cellStyle name="___PERSONAL_EWC 43.5MW8oMtresc 3_25_02v2w_esc_1_Horizon round 1 model vFINAL 2" xfId="13229"/>
    <cellStyle name="___PERSONAL_EWC 43.5MW8oMtresc 3_25_02v2w_esc_1_Horizon round 1 model vFINAL 2 2" xfId="13230"/>
    <cellStyle name="___PERSONAL_EWC 43.5MW8oMtresc 3_25_02v2w_esc_1_Horizon round 1 model vFINAL 3" xfId="13231"/>
    <cellStyle name="___PERSONAL_EWC 43.5MW8oMtresc 3_25_02v2w_esc_1_Horizon round 1 model vFINAL 3 2" xfId="13232"/>
    <cellStyle name="___PERSONAL_EWC 43.5MW8oMtresc 3_25_02v2w_esc_1_Horizon round 1 model vFINAL 4" xfId="13233"/>
    <cellStyle name="___PERSONAL_EWC 43.5MW8oMtresc 3_25_02v2w_esc_1_Horizon round 1 model vFINAL_1" xfId="13234"/>
    <cellStyle name="___PERSONAL_EWC 43.5MW8oMtresc 3_25_02v2w_esc_1_Horizon round 1 model vFINAL_1 2" xfId="13235"/>
    <cellStyle name="___PERSONAL_EWC 43.5MW8oMtresc 3_25_02v2w_esc_1_Horizon round 1 model vFINAL_1 2 2" xfId="13236"/>
    <cellStyle name="___PERSONAL_EWC 43.5MW8oMtresc 3_25_02v2w_esc_1_Horizon round 1 model vFINAL_1 3" xfId="13237"/>
    <cellStyle name="___PERSONAL_EWC 43.5MW8oMtresc 3_25_02v2w_esc_1_Horizon round 1 model vFINAL_1 3 2" xfId="13238"/>
    <cellStyle name="___PERSONAL_EWC 43.5MW8oMtresc 3_25_02v2w_esc_1_Horizon round 1 model vFINAL_1 4" xfId="13239"/>
    <cellStyle name="___PERSONAL_EWC 43.5MW8oMtresc 3_25_02v2w_esc_1_Horizon round 1 model vFINAL_1_Project Farwest III Model 03-20-07 v135" xfId="13240"/>
    <cellStyle name="___PERSONAL_EWC 43.5MW8oMtresc 3_25_02v2w_esc_1_Horizon round 1 model vFINAL_1_Project Farwest III Model 03-20-07 v135 2" xfId="13241"/>
    <cellStyle name="___PERSONAL_EWC 43.5MW8oMtresc 3_25_02v2w_esc_1_Horizon round 1 model vFINAL_1_Project Farwest III Model 03-20-07 v135 2 2" xfId="13242"/>
    <cellStyle name="___PERSONAL_EWC 43.5MW8oMtresc 3_25_02v2w_esc_1_Horizon round 1 model vFINAL_1_Project Farwest III Model 03-20-07 v135 3" xfId="13243"/>
    <cellStyle name="___PERSONAL_EWC 43.5MW8oMtresc 3_25_02v2w_esc_1_Horizon round 1 model vFINAL_1_Project Farwest III Model 03-20-07 v135 3 2" xfId="13244"/>
    <cellStyle name="___PERSONAL_EWC 43.5MW8oMtresc 3_25_02v2w_esc_1_Horizon round 1 model vFINAL_1_Project Farwest III Model 03-20-07 v135 4" xfId="13245"/>
    <cellStyle name="___PERSONAL_EWC 43.5MW8oMtresc 3_25_02v2w_esc_1_Horizon round 1 model vFINAL_1_Project Farwest III Model 03-20-07 v135_UPC G&amp;A (5-3-07)" xfId="13246"/>
    <cellStyle name="___PERSONAL_EWC 43.5MW8oMtresc 3_25_02v2w_esc_1_Horizon round 1 model vFINAL_1_Project Farwest III Model 03-20-07 v135_UPC G&amp;A (5-3-07) 2" xfId="13247"/>
    <cellStyle name="___PERSONAL_EWC 43.5MW8oMtresc 3_25_02v2w_esc_1_Horizon round 1 model vFINAL_1_Project Farwest III Model 03-20-07 v135_UPC G&amp;A (5-3-07) 2 2" xfId="13248"/>
    <cellStyle name="___PERSONAL_EWC 43.5MW8oMtresc 3_25_02v2w_esc_1_Horizon round 1 model vFINAL_1_Project Farwest III Model 03-20-07 v135_UPC G&amp;A (5-3-07) 3" xfId="13249"/>
    <cellStyle name="___PERSONAL_EWC 43.5MW8oMtresc 3_25_02v2w_esc_1_Horizon round 1 model vFINAL_1_Project Farwest III Model 03-20-07 v135_UPC G&amp;A (5-3-07) 3 2" xfId="13250"/>
    <cellStyle name="___PERSONAL_EWC 43.5MW8oMtresc 3_25_02v2w_esc_1_Horizon round 1 model vFINAL_1_Project Farwest III Model 03-20-07 v135_UPC G&amp;A (5-3-07) 4" xfId="13251"/>
    <cellStyle name="___PERSONAL_EWC 43.5MW8oMtresc 3_25_02v2w_esc_1_Horizon round 1 model vFINAL_1_Project Makani Model 04-11-07 v6" xfId="13252"/>
    <cellStyle name="___PERSONAL_EWC 43.5MW8oMtresc 3_25_02v2w_esc_1_Horizon round 1 model vFINAL_1_Project Makani Model 04-11-07 v6 2" xfId="13253"/>
    <cellStyle name="___PERSONAL_EWC 43.5MW8oMtresc 3_25_02v2w_esc_1_Horizon round 1 model vFINAL_1_Project Makani Model 04-11-07 v6 2 2" xfId="13254"/>
    <cellStyle name="___PERSONAL_EWC 43.5MW8oMtresc 3_25_02v2w_esc_1_Horizon round 1 model vFINAL_1_Project Makani Model 04-11-07 v6 3" xfId="13255"/>
    <cellStyle name="___PERSONAL_EWC 43.5MW8oMtresc 3_25_02v2w_esc_1_Horizon round 1 model vFINAL_1_Project Makani Model 04-11-07 v6 3 2" xfId="13256"/>
    <cellStyle name="___PERSONAL_EWC 43.5MW8oMtresc 3_25_02v2w_esc_1_Horizon round 1 model vFINAL_1_Project Makani Model 04-11-07 v6 4" xfId="13257"/>
    <cellStyle name="___PERSONAL_EWC 43.5MW8oMtresc 3_25_02v2w_esc_1_Horizon round 1 model vFINAL_1_Project Makani Model 04-11-07 v6_UPC G&amp;A (5-3-07)" xfId="13258"/>
    <cellStyle name="___PERSONAL_EWC 43.5MW8oMtresc 3_25_02v2w_esc_1_Horizon round 1 model vFINAL_1_Project Makani Model 04-11-07 v6_UPC G&amp;A (5-3-07) 2" xfId="13259"/>
    <cellStyle name="___PERSONAL_EWC 43.5MW8oMtresc 3_25_02v2w_esc_1_Horizon round 1 model vFINAL_1_Project Makani Model 04-11-07 v6_UPC G&amp;A (5-3-07) 2 2" xfId="13260"/>
    <cellStyle name="___PERSONAL_EWC 43.5MW8oMtresc 3_25_02v2w_esc_1_Horizon round 1 model vFINAL_1_Project Makani Model 04-11-07 v6_UPC G&amp;A (5-3-07) 3" xfId="13261"/>
    <cellStyle name="___PERSONAL_EWC 43.5MW8oMtresc 3_25_02v2w_esc_1_Horizon round 1 model vFINAL_1_Project Makani Model 04-11-07 v6_UPC G&amp;A (5-3-07) 3 2" xfId="13262"/>
    <cellStyle name="___PERSONAL_EWC 43.5MW8oMtresc 3_25_02v2w_esc_1_Horizon round 1 model vFINAL_1_Project Makani Model 04-11-07 v6_UPC G&amp;A (5-3-07) 4" xfId="13263"/>
    <cellStyle name="___PERSONAL_EWC 43.5MW8oMtresc 3_25_02v2w_esc_1_Pre-Tax GAAP" xfId="13264"/>
    <cellStyle name="___PERSONAL_EWC 43.5MW8oMtresc 3_25_02v2w_esc_1_Pre-Tax GAAP 2" xfId="13265"/>
    <cellStyle name="___PERSONAL_EWC 43.5MW8oMtresc 3_25_02v2w_esc_1_Pre-Tax GAAP 2 2" xfId="13266"/>
    <cellStyle name="___PERSONAL_EWC 43.5MW8oMtresc 3_25_02v2w_esc_1_Pre-Tax GAAP 3" xfId="13267"/>
    <cellStyle name="___PERSONAL_EWC 43.5MW8oMtresc 3_25_02v2w_esc_1_WPP - Ormat 6-5-2007  v19i with internal accounting v3 eq method FINAL" xfId="13268"/>
    <cellStyle name="___PERSONAL_EWC 43.5MW8oMtresc 3_25_02v2w_esc_1_WPP - Ormat 6-5-2007  v19i with internal accounting v3 eq method FINAL 2" xfId="13269"/>
    <cellStyle name="___PERSONAL_EWC 43.5MW8oMtresc 3_25_02v2w_esc_1_WPP - Ormat 6-5-2007  v19i with internal accounting v3 eq method FINAL 2 2" xfId="13270"/>
    <cellStyle name="___PERSONAL_EWC 43.5MW8oMtresc 3_25_02v2w_esc_1_WPP - Ormat 6-5-2007  v19i with internal accounting v3 eq method FINAL 3" xfId="13271"/>
    <cellStyle name="___PERSONAL_EWC 43.5MW8oMtresc 3_25_02v2w_esc_CHECK - White Creek Final Closing Model_2007 11 16 vequity method FINAL" xfId="13272"/>
    <cellStyle name="___PERSONAL_EWC 43.5MW8oMtresc 3_25_02v2w_esc_CHECK - White Creek Final Closing Model_2007 11 16 vequity method FINAL 2" xfId="13273"/>
    <cellStyle name="___PERSONAL_EWC 43.5MW8oMtresc 3_25_02v2w_esc_CHECK - White Creek Final Closing Model_2007 11 16 vequity method FINAL 2 2" xfId="13274"/>
    <cellStyle name="___PERSONAL_EWC 43.5MW8oMtresc 3_25_02v2w_esc_CHECK - White Creek Final Closing Model_2007 11 16 vequity method FINAL 3" xfId="13275"/>
    <cellStyle name="___PERSONAL_EWC 43.5MW8oMtresc 3_25_02v2w_esc_Horizon round 1 model vFINAL" xfId="13276"/>
    <cellStyle name="___PERSONAL_EWC 43.5MW8oMtresc 3_25_02v2w_esc_Horizon round 1 model vFINAL 2" xfId="13277"/>
    <cellStyle name="___PERSONAL_EWC 43.5MW8oMtresc 3_25_02v2w_esc_Horizon round 1 model vFINAL 2 2" xfId="13278"/>
    <cellStyle name="___PERSONAL_EWC 43.5MW8oMtresc 3_25_02v2w_esc_Horizon round 1 model vFINAL 3" xfId="13279"/>
    <cellStyle name="___PERSONAL_EWC 43.5MW8oMtresc 3_25_02v2w_esc_Horizon round 1 model vFINAL 3 2" xfId="13280"/>
    <cellStyle name="___PERSONAL_EWC 43.5MW8oMtresc 3_25_02v2w_esc_Horizon round 1 model vFINAL 4" xfId="13281"/>
    <cellStyle name="___PERSONAL_EWC 43.5MW8oMtresc 3_25_02v2w_esc_Horizon round 1 model vFINAL_1" xfId="13282"/>
    <cellStyle name="___PERSONAL_EWC 43.5MW8oMtresc 3_25_02v2w_esc_Horizon round 1 model vFINAL_1 2" xfId="13283"/>
    <cellStyle name="___PERSONAL_EWC 43.5MW8oMtresc 3_25_02v2w_esc_Horizon round 1 model vFINAL_1 2 2" xfId="13284"/>
    <cellStyle name="___PERSONAL_EWC 43.5MW8oMtresc 3_25_02v2w_esc_Horizon round 1 model vFINAL_1 3" xfId="13285"/>
    <cellStyle name="___PERSONAL_EWC 43.5MW8oMtresc 3_25_02v2w_esc_Horizon round 1 model vFINAL_1 3 2" xfId="13286"/>
    <cellStyle name="___PERSONAL_EWC 43.5MW8oMtresc 3_25_02v2w_esc_Horizon round 1 model vFINAL_1 4" xfId="13287"/>
    <cellStyle name="___PERSONAL_EWC 43.5MW8oMtresc 3_25_02v2w_esc_Horizon round 1 model vFINAL_1_Project Farwest III Model 03-20-07 v135" xfId="13288"/>
    <cellStyle name="___PERSONAL_EWC 43.5MW8oMtresc 3_25_02v2w_esc_Horizon round 1 model vFINAL_1_Project Farwest III Model 03-20-07 v135 2" xfId="13289"/>
    <cellStyle name="___PERSONAL_EWC 43.5MW8oMtresc 3_25_02v2w_esc_Horizon round 1 model vFINAL_1_Project Farwest III Model 03-20-07 v135 2 2" xfId="13290"/>
    <cellStyle name="___PERSONAL_EWC 43.5MW8oMtresc 3_25_02v2w_esc_Horizon round 1 model vFINAL_1_Project Farwest III Model 03-20-07 v135 3" xfId="13291"/>
    <cellStyle name="___PERSONAL_EWC 43.5MW8oMtresc 3_25_02v2w_esc_Horizon round 1 model vFINAL_1_Project Farwest III Model 03-20-07 v135 3 2" xfId="13292"/>
    <cellStyle name="___PERSONAL_EWC 43.5MW8oMtresc 3_25_02v2w_esc_Horizon round 1 model vFINAL_1_Project Farwest III Model 03-20-07 v135 4" xfId="13293"/>
    <cellStyle name="___PERSONAL_EWC 43.5MW8oMtresc 3_25_02v2w_esc_Horizon round 1 model vFINAL_1_Project Farwest III Model 03-20-07 v135_UPC G&amp;A (5-3-07)" xfId="13294"/>
    <cellStyle name="___PERSONAL_EWC 43.5MW8oMtresc 3_25_02v2w_esc_Horizon round 1 model vFINAL_1_Project Farwest III Model 03-20-07 v135_UPC G&amp;A (5-3-07) 2" xfId="13295"/>
    <cellStyle name="___PERSONAL_EWC 43.5MW8oMtresc 3_25_02v2w_esc_Horizon round 1 model vFINAL_1_Project Farwest III Model 03-20-07 v135_UPC G&amp;A (5-3-07) 2 2" xfId="13296"/>
    <cellStyle name="___PERSONAL_EWC 43.5MW8oMtresc 3_25_02v2w_esc_Horizon round 1 model vFINAL_1_Project Farwest III Model 03-20-07 v135_UPC G&amp;A (5-3-07) 3" xfId="13297"/>
    <cellStyle name="___PERSONAL_EWC 43.5MW8oMtresc 3_25_02v2w_esc_Horizon round 1 model vFINAL_1_Project Farwest III Model 03-20-07 v135_UPC G&amp;A (5-3-07) 3 2" xfId="13298"/>
    <cellStyle name="___PERSONAL_EWC 43.5MW8oMtresc 3_25_02v2w_esc_Horizon round 1 model vFINAL_1_Project Farwest III Model 03-20-07 v135_UPC G&amp;A (5-3-07) 4" xfId="13299"/>
    <cellStyle name="___PERSONAL_EWC 43.5MW8oMtresc 3_25_02v2w_esc_Horizon round 1 model vFINAL_1_Project Makani Model 04-11-07 v6" xfId="13300"/>
    <cellStyle name="___PERSONAL_EWC 43.5MW8oMtresc 3_25_02v2w_esc_Horizon round 1 model vFINAL_1_Project Makani Model 04-11-07 v6 2" xfId="13301"/>
    <cellStyle name="___PERSONAL_EWC 43.5MW8oMtresc 3_25_02v2w_esc_Horizon round 1 model vFINAL_1_Project Makani Model 04-11-07 v6 2 2" xfId="13302"/>
    <cellStyle name="___PERSONAL_EWC 43.5MW8oMtresc 3_25_02v2w_esc_Horizon round 1 model vFINAL_1_Project Makani Model 04-11-07 v6 3" xfId="13303"/>
    <cellStyle name="___PERSONAL_EWC 43.5MW8oMtresc 3_25_02v2w_esc_Horizon round 1 model vFINAL_1_Project Makani Model 04-11-07 v6 3 2" xfId="13304"/>
    <cellStyle name="___PERSONAL_EWC 43.5MW8oMtresc 3_25_02v2w_esc_Horizon round 1 model vFINAL_1_Project Makani Model 04-11-07 v6 4" xfId="13305"/>
    <cellStyle name="___PERSONAL_EWC 43.5MW8oMtresc 3_25_02v2w_esc_Horizon round 1 model vFINAL_1_Project Makani Model 04-11-07 v6_UPC G&amp;A (5-3-07)" xfId="13306"/>
    <cellStyle name="___PERSONAL_EWC 43.5MW8oMtresc 3_25_02v2w_esc_Horizon round 1 model vFINAL_1_Project Makani Model 04-11-07 v6_UPC G&amp;A (5-3-07) 2" xfId="13307"/>
    <cellStyle name="___PERSONAL_EWC 43.5MW8oMtresc 3_25_02v2w_esc_Horizon round 1 model vFINAL_1_Project Makani Model 04-11-07 v6_UPC G&amp;A (5-3-07) 2 2" xfId="13308"/>
    <cellStyle name="___PERSONAL_EWC 43.5MW8oMtresc 3_25_02v2w_esc_Horizon round 1 model vFINAL_1_Project Makani Model 04-11-07 v6_UPC G&amp;A (5-3-07) 3" xfId="13309"/>
    <cellStyle name="___PERSONAL_EWC 43.5MW8oMtresc 3_25_02v2w_esc_Horizon round 1 model vFINAL_1_Project Makani Model 04-11-07 v6_UPC G&amp;A (5-3-07) 3 2" xfId="13310"/>
    <cellStyle name="___PERSONAL_EWC 43.5MW8oMtresc 3_25_02v2w_esc_Horizon round 1 model vFINAL_1_Project Makani Model 04-11-07 v6_UPC G&amp;A (5-3-07) 4" xfId="13311"/>
    <cellStyle name="___PERSONAL_EWC 43.5MW8oMtresc 3_25_02v2w_esc_Pre-Tax GAAP" xfId="13312"/>
    <cellStyle name="___PERSONAL_EWC 43.5MW8oMtresc 3_25_02v2w_esc_Pre-Tax GAAP 2" xfId="13313"/>
    <cellStyle name="___PERSONAL_EWC 43.5MW8oMtresc 3_25_02v2w_esc_Pre-Tax GAAP 2 2" xfId="13314"/>
    <cellStyle name="___PERSONAL_EWC 43.5MW8oMtresc 3_25_02v2w_esc_Pre-Tax GAAP 3" xfId="13315"/>
    <cellStyle name="___PERSONAL_EWC 43.5MW8oMtresc 3_25_02v2w_esc_WPP - Ormat 6-5-2007  v19i with internal accounting v3 eq method FINAL" xfId="13316"/>
    <cellStyle name="___PERSONAL_EWC 43.5MW8oMtresc 3_25_02v2w_esc_WPP - Ormat 6-5-2007  v19i with internal accounting v3 eq method FINAL 2" xfId="13317"/>
    <cellStyle name="___PERSONAL_EWC 43.5MW8oMtresc 3_25_02v2w_esc_WPP - Ormat 6-5-2007  v19i with internal accounting v3 eq method FINAL 2 2" xfId="13318"/>
    <cellStyle name="___PERSONAL_EWC 43.5MW8oMtresc 3_25_02v2w_esc_WPP - Ormat 6-5-2007  v19i with internal accounting v3 eq method FINAL 3" xfId="13319"/>
    <cellStyle name="___PERSONAL_Final Internal Accounting UPC toggle Stetson v2 equity method FINAL v55" xfId="13320"/>
    <cellStyle name="___PERSONAL_Final Internal Accounting UPC toggle Stetson v2 equity method FINAL v57" xfId="13321"/>
    <cellStyle name="___PERSONAL_NY Wind Hedge Analysis" xfId="13322"/>
    <cellStyle name="___PERSONAL_Pre-Tax GAAP" xfId="13323"/>
    <cellStyle name="___PERSONAL_UPC HoldCo Financial Model (09-07-07) - Working Version" xfId="13324"/>
    <cellStyle name="___PERSONAL_UPC New York Wind 1-8-08 v equity method FINAL" xfId="13325"/>
    <cellStyle name="___PERSONAL_UPC_Northeast_Wind_-_08-20-07" xfId="13326"/>
    <cellStyle name="___PERSONAL_Wind farm - operation CF" xfId="13327"/>
    <cellStyle name="___PERSONAL_Wind farm - operation CF 2" xfId="13328"/>
    <cellStyle name="___PERSONAL_Wind farm - operation CF 2 2" xfId="13329"/>
    <cellStyle name="___PERSONAL_Wind farm - operation CF 2 2 2" xfId="13330"/>
    <cellStyle name="___PERSONAL_Wind farm - operation CF 2 3" xfId="13331"/>
    <cellStyle name="___PERSONAL_Wind farm - operation CF 2 3 2" xfId="13332"/>
    <cellStyle name="___PERSONAL_Wind farm - operation CF 2 4" xfId="13333"/>
    <cellStyle name="___PERSONAL_Wind farm - operation CF 2 4 2" xfId="13334"/>
    <cellStyle name="___PERSONAL_Wind farm - operation CF 2 5" xfId="13335"/>
    <cellStyle name="___PERSONAL_Wind farm - operation CF 2 5 2" xfId="13336"/>
    <cellStyle name="___PERSONAL_Wind farm - operation CF 2 6" xfId="13337"/>
    <cellStyle name="___PERSONAL_Wind farm - operation CF 3" xfId="13338"/>
    <cellStyle name="___PERSONAL_Wind farm - operation CF 3 2" xfId="13339"/>
    <cellStyle name="___PERSONAL_Wind farm - operation CF 3 2 2" xfId="13340"/>
    <cellStyle name="___PERSONAL_Wind farm - operation CF 3 3" xfId="13341"/>
    <cellStyle name="___PERSONAL_Wind farm - operation CF 3 3 2" xfId="13342"/>
    <cellStyle name="___PERSONAL_Wind farm - operation CF 3 4" xfId="13343"/>
    <cellStyle name="___PERSONAL_Wind farm - operation CF 3 4 2" xfId="13344"/>
    <cellStyle name="___PERSONAL_Wind farm - operation CF 3 5" xfId="13345"/>
    <cellStyle name="___PERSONAL_Wind farm - operation CF 3 5 2" xfId="13346"/>
    <cellStyle name="___PERSONAL_Wind farm - operation CF 3 6" xfId="13347"/>
    <cellStyle name="___PERSONAL_Wind farm - operation CF 4" xfId="13348"/>
    <cellStyle name="___PERSONAL_Wind farm - operation CF_1" xfId="13349"/>
    <cellStyle name="___PERSONAL_Wind farm - operation CF_1 2" xfId="13350"/>
    <cellStyle name="___PERSONAL_Wind farm - operation CF_1 2 2" xfId="13351"/>
    <cellStyle name="___PERSONAL_Wind farm - operation CF_1 2 2 2" xfId="13352"/>
    <cellStyle name="___PERSONAL_Wind farm - operation CF_1 2 3" xfId="13353"/>
    <cellStyle name="___PERSONAL_Wind farm - operation CF_1 2 3 2" xfId="13354"/>
    <cellStyle name="___PERSONAL_Wind farm - operation CF_1 2 4" xfId="13355"/>
    <cellStyle name="___PERSONAL_Wind farm - operation CF_1 2 4 2" xfId="13356"/>
    <cellStyle name="___PERSONAL_Wind farm - operation CF_1 2 5" xfId="13357"/>
    <cellStyle name="___PERSONAL_Wind farm - operation CF_1 2 5 2" xfId="13358"/>
    <cellStyle name="___PERSONAL_Wind farm - operation CF_1 2 6" xfId="13359"/>
    <cellStyle name="___PERSONAL_Wind farm - operation CF_1 3" xfId="13360"/>
    <cellStyle name="___PERSONAL_Wind farm - operation CF_1 3 2" xfId="13361"/>
    <cellStyle name="___PERSONAL_Wind farm - operation CF_1 3 2 2" xfId="13362"/>
    <cellStyle name="___PERSONAL_Wind farm - operation CF_1 3 3" xfId="13363"/>
    <cellStyle name="___PERSONAL_Wind farm - operation CF_1 3 3 2" xfId="13364"/>
    <cellStyle name="___PERSONAL_Wind farm - operation CF_1 3 4" xfId="13365"/>
    <cellStyle name="___PERSONAL_Wind farm - operation CF_1 3 4 2" xfId="13366"/>
    <cellStyle name="___PERSONAL_Wind farm - operation CF_1 3 5" xfId="13367"/>
    <cellStyle name="___PERSONAL_Wind farm - operation CF_1 3 5 2" xfId="13368"/>
    <cellStyle name="___PERSONAL_Wind farm - operation CF_1 3 6" xfId="13369"/>
    <cellStyle name="___PERSONAL_Wind farm - operation CF_1 4" xfId="13370"/>
    <cellStyle name="___PERSONAL_Wind farm - operation CF_1_CHECK - White Creek Final Closing Model_2007 11 16 vequity method FINAL" xfId="13371"/>
    <cellStyle name="___PERSONAL_Wind farm - operation CF_1_CHECK - White Creek Final Closing Model_2007 11 16 vequity method FINAL 2" xfId="13372"/>
    <cellStyle name="___PERSONAL_Wind farm - operation CF_1_CHECK - White Creek Final Closing Model_2007 11 16 vequity method FINAL 2 2" xfId="13373"/>
    <cellStyle name="___PERSONAL_Wind farm - operation CF_1_CHECK - White Creek Final Closing Model_2007 11 16 vequity method FINAL 3" xfId="13374"/>
    <cellStyle name="___PERSONAL_Wind farm - operation CF_1_Horizon round 1 model vFINAL" xfId="13375"/>
    <cellStyle name="___PERSONAL_Wind farm - operation CF_1_Horizon round 1 model vFINAL 2" xfId="13376"/>
    <cellStyle name="___PERSONAL_Wind farm - operation CF_1_Horizon round 1 model vFINAL 2 2" xfId="13377"/>
    <cellStyle name="___PERSONAL_Wind farm - operation CF_1_Horizon round 1 model vFINAL 3" xfId="13378"/>
    <cellStyle name="___PERSONAL_Wind farm - operation CF_1_Horizon round 1 model vFINAL 3 2" xfId="13379"/>
    <cellStyle name="___PERSONAL_Wind farm - operation CF_1_Horizon round 1 model vFINAL 4" xfId="13380"/>
    <cellStyle name="___PERSONAL_Wind farm - operation CF_1_Horizon round 1 model vFINAL_1" xfId="13381"/>
    <cellStyle name="___PERSONAL_Wind farm - operation CF_1_Horizon round 1 model vFINAL_1 2" xfId="13382"/>
    <cellStyle name="___PERSONAL_Wind farm - operation CF_1_Horizon round 1 model vFINAL_1 2 2" xfId="13383"/>
    <cellStyle name="___PERSONAL_Wind farm - operation CF_1_Horizon round 1 model vFINAL_1 3" xfId="13384"/>
    <cellStyle name="___PERSONAL_Wind farm - operation CF_1_Horizon round 1 model vFINAL_1 3 2" xfId="13385"/>
    <cellStyle name="___PERSONAL_Wind farm - operation CF_1_Horizon round 1 model vFINAL_1 4" xfId="13386"/>
    <cellStyle name="___PERSONAL_Wind farm - operation CF_1_Horizon round 1 model vFINAL_1_Project Farwest III Model 03-20-07 v135" xfId="13387"/>
    <cellStyle name="___PERSONAL_Wind farm - operation CF_1_Horizon round 1 model vFINAL_1_Project Farwest III Model 03-20-07 v135 2" xfId="13388"/>
    <cellStyle name="___PERSONAL_Wind farm - operation CF_1_Horizon round 1 model vFINAL_1_Project Farwest III Model 03-20-07 v135 2 2" xfId="13389"/>
    <cellStyle name="___PERSONAL_Wind farm - operation CF_1_Horizon round 1 model vFINAL_1_Project Farwest III Model 03-20-07 v135 3" xfId="13390"/>
    <cellStyle name="___PERSONAL_Wind farm - operation CF_1_Horizon round 1 model vFINAL_1_Project Farwest III Model 03-20-07 v135 3 2" xfId="13391"/>
    <cellStyle name="___PERSONAL_Wind farm - operation CF_1_Horizon round 1 model vFINAL_1_Project Farwest III Model 03-20-07 v135 4" xfId="13392"/>
    <cellStyle name="___PERSONAL_Wind farm - operation CF_1_Horizon round 1 model vFINAL_1_Project Farwest III Model 03-20-07 v135_UPC G&amp;A (5-3-07)" xfId="13393"/>
    <cellStyle name="___PERSONAL_Wind farm - operation CF_1_Horizon round 1 model vFINAL_1_Project Farwest III Model 03-20-07 v135_UPC G&amp;A (5-3-07) 2" xfId="13394"/>
    <cellStyle name="___PERSONAL_Wind farm - operation CF_1_Horizon round 1 model vFINAL_1_Project Farwest III Model 03-20-07 v135_UPC G&amp;A (5-3-07) 2 2" xfId="13395"/>
    <cellStyle name="___PERSONAL_Wind farm - operation CF_1_Horizon round 1 model vFINAL_1_Project Farwest III Model 03-20-07 v135_UPC G&amp;A (5-3-07) 3" xfId="13396"/>
    <cellStyle name="___PERSONAL_Wind farm - operation CF_1_Horizon round 1 model vFINAL_1_Project Farwest III Model 03-20-07 v135_UPC G&amp;A (5-3-07) 3 2" xfId="13397"/>
    <cellStyle name="___PERSONAL_Wind farm - operation CF_1_Horizon round 1 model vFINAL_1_Project Farwest III Model 03-20-07 v135_UPC G&amp;A (5-3-07) 4" xfId="13398"/>
    <cellStyle name="___PERSONAL_Wind farm - operation CF_1_Horizon round 1 model vFINAL_1_Project Makani Model 04-11-07 v6" xfId="13399"/>
    <cellStyle name="___PERSONAL_Wind farm - operation CF_1_Horizon round 1 model vFINAL_1_Project Makani Model 04-11-07 v6 2" xfId="13400"/>
    <cellStyle name="___PERSONAL_Wind farm - operation CF_1_Horizon round 1 model vFINAL_1_Project Makani Model 04-11-07 v6 2 2" xfId="13401"/>
    <cellStyle name="___PERSONAL_Wind farm - operation CF_1_Horizon round 1 model vFINAL_1_Project Makani Model 04-11-07 v6 3" xfId="13402"/>
    <cellStyle name="___PERSONAL_Wind farm - operation CF_1_Horizon round 1 model vFINAL_1_Project Makani Model 04-11-07 v6 3 2" xfId="13403"/>
    <cellStyle name="___PERSONAL_Wind farm - operation CF_1_Horizon round 1 model vFINAL_1_Project Makani Model 04-11-07 v6 4" xfId="13404"/>
    <cellStyle name="___PERSONAL_Wind farm - operation CF_1_Horizon round 1 model vFINAL_1_Project Makani Model 04-11-07 v6_UPC G&amp;A (5-3-07)" xfId="13405"/>
    <cellStyle name="___PERSONAL_Wind farm - operation CF_1_Horizon round 1 model vFINAL_1_Project Makani Model 04-11-07 v6_UPC G&amp;A (5-3-07) 2" xfId="13406"/>
    <cellStyle name="___PERSONAL_Wind farm - operation CF_1_Horizon round 1 model vFINAL_1_Project Makani Model 04-11-07 v6_UPC G&amp;A (5-3-07) 2 2" xfId="13407"/>
    <cellStyle name="___PERSONAL_Wind farm - operation CF_1_Horizon round 1 model vFINAL_1_Project Makani Model 04-11-07 v6_UPC G&amp;A (5-3-07) 3" xfId="13408"/>
    <cellStyle name="___PERSONAL_Wind farm - operation CF_1_Horizon round 1 model vFINAL_1_Project Makani Model 04-11-07 v6_UPC G&amp;A (5-3-07) 3 2" xfId="13409"/>
    <cellStyle name="___PERSONAL_Wind farm - operation CF_1_Horizon round 1 model vFINAL_1_Project Makani Model 04-11-07 v6_UPC G&amp;A (5-3-07) 4" xfId="13410"/>
    <cellStyle name="___PERSONAL_Wind farm - operation CF_1_Pre-Tax GAAP" xfId="13411"/>
    <cellStyle name="___PERSONAL_Wind farm - operation CF_1_Pre-Tax GAAP 2" xfId="13412"/>
    <cellStyle name="___PERSONAL_Wind farm - operation CF_1_Pre-Tax GAAP 2 2" xfId="13413"/>
    <cellStyle name="___PERSONAL_Wind farm - operation CF_1_Pre-Tax GAAP 3" xfId="13414"/>
    <cellStyle name="___PERSONAL_Wind farm - operation CF_1_WPP - Ormat 6-5-2007  v19i with internal accounting v3 eq method FINAL" xfId="13415"/>
    <cellStyle name="___PERSONAL_Wind farm - operation CF_1_WPP - Ormat 6-5-2007  v19i with internal accounting v3 eq method FINAL 2" xfId="13416"/>
    <cellStyle name="___PERSONAL_Wind farm - operation CF_1_WPP - Ormat 6-5-2007  v19i with internal accounting v3 eq method FINAL 2 2" xfId="13417"/>
    <cellStyle name="___PERSONAL_Wind farm - operation CF_1_WPP - Ormat 6-5-2007  v19i with internal accounting v3 eq method FINAL 3" xfId="13418"/>
    <cellStyle name="___PERSONAL_Wind farm - operation CF_CHECK - White Creek Final Closing Model_2007 11 16 vequity method FINAL" xfId="13419"/>
    <cellStyle name="___PERSONAL_Wind farm - operation CF_CHECK - White Creek Final Closing Model_2007 11 16 vequity method FINAL 2" xfId="13420"/>
    <cellStyle name="___PERSONAL_Wind farm - operation CF_CHECK - White Creek Final Closing Model_2007 11 16 vequity method FINAL 2 2" xfId="13421"/>
    <cellStyle name="___PERSONAL_Wind farm - operation CF_CHECK - White Creek Final Closing Model_2007 11 16 vequity method FINAL 3" xfId="13422"/>
    <cellStyle name="___PERSONAL_Wind farm - operation CF_Horizon round 1 model vFINAL" xfId="13423"/>
    <cellStyle name="___PERSONAL_Wind farm - operation CF_Horizon round 1 model vFINAL 2" xfId="13424"/>
    <cellStyle name="___PERSONAL_Wind farm - operation CF_Horizon round 1 model vFINAL 2 2" xfId="13425"/>
    <cellStyle name="___PERSONAL_Wind farm - operation CF_Horizon round 1 model vFINAL 3" xfId="13426"/>
    <cellStyle name="___PERSONAL_Wind farm - operation CF_Horizon round 1 model vFINAL 3 2" xfId="13427"/>
    <cellStyle name="___PERSONAL_Wind farm - operation CF_Horizon round 1 model vFINAL 4" xfId="13428"/>
    <cellStyle name="___PERSONAL_Wind farm - operation CF_Horizon round 1 model vFINAL_1" xfId="13429"/>
    <cellStyle name="___PERSONAL_Wind farm - operation CF_Horizon round 1 model vFINAL_1 2" xfId="13430"/>
    <cellStyle name="___PERSONAL_Wind farm - operation CF_Horizon round 1 model vFINAL_1 2 2" xfId="13431"/>
    <cellStyle name="___PERSONAL_Wind farm - operation CF_Horizon round 1 model vFINAL_1 3" xfId="13432"/>
    <cellStyle name="___PERSONAL_Wind farm - operation CF_Horizon round 1 model vFINAL_1 3 2" xfId="13433"/>
    <cellStyle name="___PERSONAL_Wind farm - operation CF_Horizon round 1 model vFINAL_1 4" xfId="13434"/>
    <cellStyle name="___PERSONAL_Wind farm - operation CF_Horizon round 1 model vFINAL_1_Project Farwest III Model 03-20-07 v135" xfId="13435"/>
    <cellStyle name="___PERSONAL_Wind farm - operation CF_Horizon round 1 model vFINAL_1_Project Farwest III Model 03-20-07 v135 2" xfId="13436"/>
    <cellStyle name="___PERSONAL_Wind farm - operation CF_Horizon round 1 model vFINAL_1_Project Farwest III Model 03-20-07 v135 2 2" xfId="13437"/>
    <cellStyle name="___PERSONAL_Wind farm - operation CF_Horizon round 1 model vFINAL_1_Project Farwest III Model 03-20-07 v135 3" xfId="13438"/>
    <cellStyle name="___PERSONAL_Wind farm - operation CF_Horizon round 1 model vFINAL_1_Project Farwest III Model 03-20-07 v135 3 2" xfId="13439"/>
    <cellStyle name="___PERSONAL_Wind farm - operation CF_Horizon round 1 model vFINAL_1_Project Farwest III Model 03-20-07 v135 4" xfId="13440"/>
    <cellStyle name="___PERSONAL_Wind farm - operation CF_Horizon round 1 model vFINAL_1_Project Farwest III Model 03-20-07 v135_UPC G&amp;A (5-3-07)" xfId="13441"/>
    <cellStyle name="___PERSONAL_Wind farm - operation CF_Horizon round 1 model vFINAL_1_Project Farwest III Model 03-20-07 v135_UPC G&amp;A (5-3-07) 2" xfId="13442"/>
    <cellStyle name="___PERSONAL_Wind farm - operation CF_Horizon round 1 model vFINAL_1_Project Farwest III Model 03-20-07 v135_UPC G&amp;A (5-3-07) 2 2" xfId="13443"/>
    <cellStyle name="___PERSONAL_Wind farm - operation CF_Horizon round 1 model vFINAL_1_Project Farwest III Model 03-20-07 v135_UPC G&amp;A (5-3-07) 3" xfId="13444"/>
    <cellStyle name="___PERSONAL_Wind farm - operation CF_Horizon round 1 model vFINAL_1_Project Farwest III Model 03-20-07 v135_UPC G&amp;A (5-3-07) 3 2" xfId="13445"/>
    <cellStyle name="___PERSONAL_Wind farm - operation CF_Horizon round 1 model vFINAL_1_Project Farwest III Model 03-20-07 v135_UPC G&amp;A (5-3-07) 4" xfId="13446"/>
    <cellStyle name="___PERSONAL_Wind farm - operation CF_Horizon round 1 model vFINAL_1_Project Makani Model 04-11-07 v6" xfId="13447"/>
    <cellStyle name="___PERSONAL_Wind farm - operation CF_Horizon round 1 model vFINAL_1_Project Makani Model 04-11-07 v6 2" xfId="13448"/>
    <cellStyle name="___PERSONAL_Wind farm - operation CF_Horizon round 1 model vFINAL_1_Project Makani Model 04-11-07 v6 2 2" xfId="13449"/>
    <cellStyle name="___PERSONAL_Wind farm - operation CF_Horizon round 1 model vFINAL_1_Project Makani Model 04-11-07 v6 3" xfId="13450"/>
    <cellStyle name="___PERSONAL_Wind farm - operation CF_Horizon round 1 model vFINAL_1_Project Makani Model 04-11-07 v6 3 2" xfId="13451"/>
    <cellStyle name="___PERSONAL_Wind farm - operation CF_Horizon round 1 model vFINAL_1_Project Makani Model 04-11-07 v6 4" xfId="13452"/>
    <cellStyle name="___PERSONAL_Wind farm - operation CF_Horizon round 1 model vFINAL_1_Project Makani Model 04-11-07 v6_UPC G&amp;A (5-3-07)" xfId="13453"/>
    <cellStyle name="___PERSONAL_Wind farm - operation CF_Horizon round 1 model vFINAL_1_Project Makani Model 04-11-07 v6_UPC G&amp;A (5-3-07) 2" xfId="13454"/>
    <cellStyle name="___PERSONAL_Wind farm - operation CF_Horizon round 1 model vFINAL_1_Project Makani Model 04-11-07 v6_UPC G&amp;A (5-3-07) 2 2" xfId="13455"/>
    <cellStyle name="___PERSONAL_Wind farm - operation CF_Horizon round 1 model vFINAL_1_Project Makani Model 04-11-07 v6_UPC G&amp;A (5-3-07) 3" xfId="13456"/>
    <cellStyle name="___PERSONAL_Wind farm - operation CF_Horizon round 1 model vFINAL_1_Project Makani Model 04-11-07 v6_UPC G&amp;A (5-3-07) 3 2" xfId="13457"/>
    <cellStyle name="___PERSONAL_Wind farm - operation CF_Horizon round 1 model vFINAL_1_Project Makani Model 04-11-07 v6_UPC G&amp;A (5-3-07) 4" xfId="13458"/>
    <cellStyle name="___PERSONAL_Wind farm - operation CF_Pre-Tax GAAP" xfId="13459"/>
    <cellStyle name="___PERSONAL_Wind farm - operation CF_Pre-Tax GAAP 2" xfId="13460"/>
    <cellStyle name="___PERSONAL_Wind farm - operation CF_Pre-Tax GAAP 2 2" xfId="13461"/>
    <cellStyle name="___PERSONAL_Wind farm - operation CF_Pre-Tax GAAP 3" xfId="13462"/>
    <cellStyle name="___PERSONAL_Wind farm - operation CF_WPP - Ormat 6-5-2007  v19i with internal accounting v3 eq method FINAL" xfId="13463"/>
    <cellStyle name="___PERSONAL_Wind farm - operation CF_WPP - Ormat 6-5-2007  v19i with internal accounting v3 eq method FINAL 2" xfId="13464"/>
    <cellStyle name="___PERSONAL_Wind farm - operation CF_WPP - Ormat 6-5-2007  v19i with internal accounting v3 eq method FINAL 2 2" xfId="13465"/>
    <cellStyle name="___PERSONAL_Wind farm - operation CF_WPP - Ormat 6-5-2007  v19i with internal accounting v3 eq method FINAL 3" xfId="13466"/>
    <cellStyle name="___PERSONAL_WPP - Ormat 6-5-2007  v19i with internal accounting v3 eq method FINAL" xfId="13467"/>
    <cellStyle name="___Query11" xfId="13468"/>
    <cellStyle name="___Query11 2" xfId="13469"/>
    <cellStyle name="___Query11 2 2" xfId="13470"/>
    <cellStyle name="___Query11 2_Accounting" xfId="13471"/>
    <cellStyle name="___Query11 2_Accounting 2" xfId="13472"/>
    <cellStyle name="___Query11 2_Book3" xfId="13473"/>
    <cellStyle name="___Query11 2_Book3 2" xfId="13474"/>
    <cellStyle name="___Query11 2_Naturener Montana Portfolio_temp_Part2" xfId="13475"/>
    <cellStyle name="___Query11 2_Naturener Montana Portfolio_temp_Part2 2" xfId="13476"/>
    <cellStyle name="___Query11 3" xfId="13477"/>
    <cellStyle name="___Query11 3 2" xfId="13478"/>
    <cellStyle name="___Query11 4" xfId="13479"/>
    <cellStyle name="___Query11 4 2" xfId="13480"/>
    <cellStyle name="___Query11 5" xfId="13481"/>
    <cellStyle name="___Query11 5 2" xfId="13482"/>
    <cellStyle name="___Query11 6" xfId="13483"/>
    <cellStyle name="___Query11 6 2" xfId="13484"/>
    <cellStyle name="___Query11 7" xfId="13485"/>
    <cellStyle name="___Query11 7 2" xfId="13486"/>
    <cellStyle name="___Query11 8" xfId="13487"/>
    <cellStyle name="___Query11_#1 Levered Beech Ridge_021109_Grant,Bonus,No PTCs,MACRs,Term Debt NOL" xfId="13488"/>
    <cellStyle name="___Query11_#1 Levered Beech Ridge_021109_Grant,Bonus,No PTCs,MACRs,Term Debt NOL 2" xfId="13489"/>
    <cellStyle name="___Query11_#1 LeveredGrand_Ridge_II-III_021009_Grant,Bonus,No PTCs,MACRs,Term Debt, NOL" xfId="13490"/>
    <cellStyle name="___Query11_#1 LeveredGrand_Ridge_II-III_021009_Grant,Bonus,No PTCs,MACRs,Term Debt, NOL 2" xfId="13491"/>
    <cellStyle name="___Query11_#1 LeveredGrand_Ridge_II-III_021009_Grant,Bonus,No PTCs,MACRs,Term Debt, NOL_BeechR Pivot Table 12.2.09" xfId="13492"/>
    <cellStyle name="___Query11_#1 LeveredGrand_Ridge_II-III_021009_Grant,Bonus,No PTCs,MACRs,Term Debt, NOL_BeechR Pivot Table 12.2.09 2" xfId="13493"/>
    <cellStyle name="___Query11_071212 Unlevered McCormick Model - 2003 version" xfId="13494"/>
    <cellStyle name="___Query11_071212 Unlevered McCormick Model - 2003 version 2" xfId="13495"/>
    <cellStyle name="___Query11_071212 Unlevered McCormick Model - 2003 version_Accounting" xfId="13496"/>
    <cellStyle name="___Query11_071212 Unlevered McCormick Model - 2003 version_Accounting 2" xfId="13497"/>
    <cellStyle name="___Query11_071212 Unlevered McCormick Model - 2003 version_Book3" xfId="13498"/>
    <cellStyle name="___Query11_071212 Unlevered McCormick Model - 2003 version_Book3 2" xfId="13499"/>
    <cellStyle name="___Query11_071212 Unlevered McCormick Model - 2003 version_Naturener Montana Portfolio_temp_Part2" xfId="13500"/>
    <cellStyle name="___Query11_071212 Unlevered McCormick Model - 2003 version_Naturener Montana Portfolio_temp_Part2 2" xfId="13501"/>
    <cellStyle name="___Query11_1.Inputs" xfId="13502"/>
    <cellStyle name="___Query11_2008 IWNA 7.75% 53% ERISA P50 (Invnergy)_FROM JPM" xfId="13503"/>
    <cellStyle name="___Query11_2008 IWNA 7.75% 53% ERISA P50 (Invnergy)_FROM JPM 2" xfId="13504"/>
    <cellStyle name="___Query11_2008 IWNA Portfolio 06182008 v2 (WC Hedge)_JPM BL sizing" xfId="13505"/>
    <cellStyle name="___Query11_2008 IWNA Portfolio 06182008 v2 (WC Hedge)_JPM BL sizing 2" xfId="13506"/>
    <cellStyle name="___Query11_2008 IWNA Portfolio 06182008 v2 (WC Hedge)_JPM BL sizing_BeechR Pivot Table 12.2.09" xfId="13507"/>
    <cellStyle name="___Query11_2008 IWNA Portfolio 06182008 v2 (WC Hedge)_JPM BL sizing_BeechR Pivot Table 12.2.09 2" xfId="13508"/>
    <cellStyle name="___Query11_2008 IWNA Portfolio 06232008 (JPM)_BL Sizing" xfId="13509"/>
    <cellStyle name="___Query11_2008 IWNA Portfolio 06232008 (JPM)_BL Sizing 2" xfId="13510"/>
    <cellStyle name="___Query11_2008 IWNA Portfolio 06232008 (JPM)_BL Sizing_BeechR Pivot Table 12.2.09" xfId="13511"/>
    <cellStyle name="___Query11_2008 IWNA Portfolio 06232008 (JPM)_BL Sizing_BeechR Pivot Table 12.2.09 2" xfId="13512"/>
    <cellStyle name="___Query11_2008 IWNA Portfolio 08022008 (JPM TE) updated for WC vol" xfId="13513"/>
    <cellStyle name="___Query11_2008 IWNA Portfolio 08022008 (JPM TE) updated for WC vol 2" xfId="13514"/>
    <cellStyle name="___Query11_2008 IWNA Portfolio 08022008 (JPM TE) updated for WC vol_BeechR Pivot Table 12.2.09" xfId="13515"/>
    <cellStyle name="___Query11_2008 IWNA Portfolio 08022008 (JPM TE) updated for WC vol_BeechR Pivot Table 12.2.09 2" xfId="13516"/>
    <cellStyle name="___Query11_2008 IWNA Portfolio 09262008 (JPM TE &amp; CE)__TE Assumps" xfId="13517"/>
    <cellStyle name="___Query11_2008 IWNA Portfolio 09262008 (JPM TE &amp; CE)__TE Assumps 2" xfId="13518"/>
    <cellStyle name="___Query11_2008 IWNA v12 7.75% 53% TaxEx P50 (Invenergy)_10242008" xfId="13519"/>
    <cellStyle name="___Query11_2008 IWNA v12 7.75% 53% TaxEx P50 (Invenergy)_10242008 2" xfId="13520"/>
    <cellStyle name="___Query11_2008 IWNA v12 7.75% 53% TaxEx P50 (Invenergy)_NO HAIRCUTS" xfId="13521"/>
    <cellStyle name="___Query11_2008 IWNA v12 7.75% 53% TaxEx P50 (Invenergy)_NO HAIRCUTS 2" xfId="13522"/>
    <cellStyle name="___Query11_Accounting" xfId="13523"/>
    <cellStyle name="___Query11_Accounting 2" xfId="13524"/>
    <cellStyle name="___Query11_Alta Mesa v3 10yr 6.75% $10m no Bonus P50" xfId="13525"/>
    <cellStyle name="___Query11_Alta Mesa v3 10yr 6.75% $10m no Bonus P50 2" xfId="13526"/>
    <cellStyle name="___Query11_Alta Mesa v3 10yr 6.75% $10m no Bonus P50_BeechR Pivot Table 12.2.09" xfId="13527"/>
    <cellStyle name="___Query11_Alta Mesa v3 10yr 6.75% $10m no Bonus P50_BeechR Pivot Table 12.2.09 2" xfId="13528"/>
    <cellStyle name="___Query11_Alta Mesa v3 10yr 7.25% $10m Bonus P50" xfId="13529"/>
    <cellStyle name="___Query11_Alta Mesa v3 10yr 7.25% $10m Bonus P50 2" xfId="13530"/>
    <cellStyle name="___Query11_Alta Mesa v3 10yr 7.25% $10m Bonus P50_BeechR Pivot Table 12.2.09" xfId="13531"/>
    <cellStyle name="___Query11_Alta Mesa v3 10yr 7.25% $10m Bonus P50_BeechR Pivot Table 12.2.09 2" xfId="13532"/>
    <cellStyle name="___Query11_BeechR Pivot Table 12.2.09" xfId="13533"/>
    <cellStyle name="___Query11_BeechR Pivot Table 12.2.09 2" xfId="13534"/>
    <cellStyle name="___Query11_Big Otter 101209 Grant and TE 100.5MW_20mileT" xfId="13535"/>
    <cellStyle name="___Query11_Big Otter 101209 Grant and TE 100.5MW_20mileT 2" xfId="13536"/>
    <cellStyle name="___Query11_Bish Hill_$77.5_lowncf_ Bundled Price_Lenders_092909" xfId="13537"/>
    <cellStyle name="___Query11_Bish Hill_$77.5_lowncf_ Bundled Price_Lenders_092909 2" xfId="13538"/>
    <cellStyle name="___Query11_BishHilll_1.25M per WTG with $72 bundled price_200MWs_BF" xfId="13539"/>
    <cellStyle name="___Query11_BishHilll_1.25M per WTG with $72 bundled price_200MWs_BF 2" xfId="13540"/>
    <cellStyle name="___Query11_Bishop Hill_Grant_082409_200MW" xfId="13541"/>
    <cellStyle name="___Query11_Bishop Hill_Grant_082409_200MW 2" xfId="13542"/>
    <cellStyle name="___Query11_Book3" xfId="13543"/>
    <cellStyle name="___Query11_Book3 2" xfId="13544"/>
    <cellStyle name="___Query11_Buzzard Creek_250MW_PTC_010610" xfId="13545"/>
    <cellStyle name="___Query11_Buzzard Creek_250MW_PTC_010610 2" xfId="13546"/>
    <cellStyle name="___Query11_California Ridge 120109 and 200MW" xfId="13547"/>
    <cellStyle name="___Query11_California Ridge 120109 and 200MW 2" xfId="13548"/>
    <cellStyle name="___Query11_California Ridge_042909_Grant and TE_99M_as bid" xfId="13549"/>
    <cellStyle name="___Query11_California Ridge_042909_Grant and TE_99M_as bid 2" xfId="13550"/>
    <cellStyle name="___Query11_California Ridge_042909_Grant and TE_99Mw" xfId="13551"/>
    <cellStyle name="___Query11_California Ridge_042909_Grant and TE_99Mw 2" xfId="13552"/>
    <cellStyle name="___Query11_CHECK - White Creek Final Closing Model_2007 11 16 vequity method FINAL" xfId="13553"/>
    <cellStyle name="___Query11_CHECK - White Creek Final Closing Model_2007 11 16 vequity method FINAL 2" xfId="13554"/>
    <cellStyle name="___Query11_Copy of G&amp;A_reports_v4" xfId="13555"/>
    <cellStyle name="___Query11_Copy of NEW Levered GRIIIII_03312009_MCF v2" xfId="13556"/>
    <cellStyle name="___Query11_Copy of NEW Levered GRIIIII_03312009_MCF v2 2" xfId="13557"/>
    <cellStyle name="___Query11_Copy of NEW Levered GRIIIII_03312009_MCF v2_BeechR Pivot Table 12.2.09" xfId="13558"/>
    <cellStyle name="___Query11_Copy of NEW Levered GRIIIII_03312009_MCF v2_BeechR Pivot Table 12.2.09 2" xfId="13559"/>
    <cellStyle name="___Query11_Copy of Vento III v27i P50 1st" xfId="13560"/>
    <cellStyle name="___Query11_Distribution Break Out" xfId="13561"/>
    <cellStyle name="___Query11_Distribution Break Out 2" xfId="13562"/>
    <cellStyle name="___Query11_Distribution Break Out_BeechR Pivot Table 12.2.09" xfId="13563"/>
    <cellStyle name="___Query11_Distribution Break Out_BeechR Pivot Table 12.2.09 2" xfId="13564"/>
    <cellStyle name="___Query11_Final Internal Accounting UPC toggle Stetson v2 equity method FINAL v55" xfId="13565"/>
    <cellStyle name="___Query11_Final Internal Accounting UPC toggle Stetson v2 equity method FINAL v55 2" xfId="13566"/>
    <cellStyle name="___Query11_Final Internal Accounting UPC toggle Stetson v2 equity method FINAL v57" xfId="13567"/>
    <cellStyle name="___Query11_Final Internal Accounting UPC toggle Stetson v2 equity method FINAL v57 2" xfId="13568"/>
    <cellStyle name="___Query11_FVO" xfId="13569"/>
    <cellStyle name="___Query11_FVO 2" xfId="13570"/>
    <cellStyle name="___Query11_GRE 03252009_tpm_tables" xfId="13571"/>
    <cellStyle name="___Query11_GRE 03252009_tpm_tables 2" xfId="13572"/>
    <cellStyle name="___Query11_GRE 03252009_tpm_tables_BeechR Pivot Table 12.2.09" xfId="13573"/>
    <cellStyle name="___Query11_GRE 03252009_tpm_tables_BeechR Pivot Table 12.2.09 2" xfId="13574"/>
    <cellStyle name="___Query11_Hardin Grant 08312009_300MW" xfId="13575"/>
    <cellStyle name="___Query11_Hardin Grant 08312009_300MW 2" xfId="13576"/>
    <cellStyle name="___Query11_HoldCo Cap Accounts" xfId="13577"/>
    <cellStyle name="___Query11_HoldCo Cap Accounts 2" xfId="13578"/>
    <cellStyle name="___Query11_HoldCo Cap Accounts_BeechR Pivot Table 12.2.09" xfId="13579"/>
    <cellStyle name="___Query11_HoldCo Cap Accounts_BeechR Pivot Table 12.2.09 2" xfId="13580"/>
    <cellStyle name="___Query11_Inputs-General" xfId="13581"/>
    <cellStyle name="___Query11_Inputs-General 2" xfId="13582"/>
    <cellStyle name="___Query11_Inven Model V 15" xfId="13583"/>
    <cellStyle name="___Query11_Inven Model V 15 2" xfId="13584"/>
    <cellStyle name="___Query11_Invenergy Model -- 9-5-08 base" xfId="13585"/>
    <cellStyle name="___Query11_Invenergy Model -- 9-5-08 base 2" xfId="13586"/>
    <cellStyle name="___Query11_Invenergy Model -- IIF 6-24-08rs" xfId="13587"/>
    <cellStyle name="___Query11_Invenergy Model -- IIF 6-24-08rs 2" xfId="13588"/>
    <cellStyle name="___Query11_Invenergy Model -- IIF 6-24-08rs_BeechR Pivot Table 12.2.09" xfId="13589"/>
    <cellStyle name="___Query11_Invenergy Model -- IIF 6-24-08rs_BeechR Pivot Table 12.2.09 2" xfId="13590"/>
    <cellStyle name="___Query11_Invenergy Model -- IIF 7-16-08" xfId="13591"/>
    <cellStyle name="___Query11_Invenergy Model -- IIF 7-16-08 2" xfId="13592"/>
    <cellStyle name="___Query11_Invenergy Model -- IIF 7-16-08_BeechR Pivot Table 12.2.09" xfId="13593"/>
    <cellStyle name="___Query11_Invenergy Model -- IIF 7-16-08_BeechR Pivot Table 12.2.09 2" xfId="13594"/>
    <cellStyle name="___Query11_Invenergy Model -- IIF 7-28-08" xfId="13595"/>
    <cellStyle name="___Query11_Invenergy Model -- IIF 7-28-08 2" xfId="13596"/>
    <cellStyle name="___Query11_Invenergy Model -- IIF 7-28-08_BeechR Pivot Table 12.2.09" xfId="13597"/>
    <cellStyle name="___Query11_Invenergy Model -- IIF 7-28-08_BeechR Pivot Table 12.2.09 2" xfId="13598"/>
    <cellStyle name="___Query11_Invenergy Model -- IIF 7-30-08" xfId="13599"/>
    <cellStyle name="___Query11_Invenergy Model -- IIF 7-30-08 2" xfId="13600"/>
    <cellStyle name="___Query11_Invenergy Model -- IIF 7-30-08_BeechR Pivot Table 12.2.09" xfId="13601"/>
    <cellStyle name="___Query11_Invenergy Model -- IIF 7-30-08_BeechR Pivot Table 12.2.09 2" xfId="13602"/>
    <cellStyle name="___Query11_Invenergy Model -- IIF 8-26-08" xfId="13603"/>
    <cellStyle name="___Query11_Invenergy Model -- IIF 8-26-08 2" xfId="13604"/>
    <cellStyle name="___Query11_Invenergy Model -- IIF 8-8-08" xfId="13605"/>
    <cellStyle name="___Query11_Invenergy Model -- IIF 8-8-08 2" xfId="13606"/>
    <cellStyle name="___Query11_Invenergy Model -- IIF 8-8-08_BeechR Pivot Table 12.2.09" xfId="13607"/>
    <cellStyle name="___Query11_Invenergy Model -- IIF 8-8-08_BeechR Pivot Table 12.2.09 2" xfId="13608"/>
    <cellStyle name="___Query11_Invenergy Turkey Track Property Tax Estimate Working 05282008" xfId="13609"/>
    <cellStyle name="___Query11_Invenergy Turkey Track Property Tax Estimate Working 05282008 2" xfId="13610"/>
    <cellStyle name="___Query11_Invenergy Turkey Track Property Tax Estimate Working 05282008_BeechR Pivot Table 12.2.09" xfId="13611"/>
    <cellStyle name="___Query11_Invenergy Turkey Track Property Tax Estimate Working 05282008_BeechR Pivot Table 12.2.09 2" xfId="13612"/>
    <cellStyle name="___Query11_Invrg v0 10.5yr 7.25% 5.25yr cash cut 10% DRO P50" xfId="13613"/>
    <cellStyle name="___Query11_Invrg v0 10.5yr 7.25% 5.25yr cash cut 10% DRO P50 2" xfId="13614"/>
    <cellStyle name="___Query11_Invrg v0 10.5yr 7.25% 5.25yr cash cut P50" xfId="13615"/>
    <cellStyle name="___Query11_Invrg v0 10.5yr 7.25% 5.25yr cash cut P50 2" xfId="13616"/>
    <cellStyle name="___Query11_Invrg v0 10.5yr 7.25% 5.25yr cash cut P50 OLD" xfId="13617"/>
    <cellStyle name="___Query11_Invrg v0 10.5yr 7.25% 5.25yr cash cut P50 OLD 2" xfId="13618"/>
    <cellStyle name="___Query11_Invrg v0 10.5yr 7.25% 5.25yr cash cut P50 OLD_BeechR Pivot Table 12.2.09" xfId="13619"/>
    <cellStyle name="___Query11_Invrg v0 10.5yr 7.25% 5.25yr cash cut P50 OLD_BeechR Pivot Table 12.2.09 2" xfId="13620"/>
    <cellStyle name="___Query11_Invrg v0 10.5yr 7.25% 5.25yr cash cut P50_BeechR Pivot Table 12.2.09" xfId="13621"/>
    <cellStyle name="___Query11_Invrg v0 10.5yr 7.25% 5.25yr cash cut P50_BeechR Pivot Table 12.2.09 2" xfId="13622"/>
    <cellStyle name="___Query11_Invrg v2 10.5yr 7.25% 5.25yr cash cut P50 (Invenergy)_REVIEW" xfId="13623"/>
    <cellStyle name="___Query11_Invrg v2 10.5yr 7.25% 5.25yr cash cut P50 (Invenergy)_REVIEW 2" xfId="13624"/>
    <cellStyle name="___Query11_Invrg v2 10.5yr 7.25% 5.25yr cash cut P50 (Invenergy)_REVIEW_BeechR Pivot Table 12.2.09" xfId="13625"/>
    <cellStyle name="___Query11_Invrg v2 10.5yr 7.25% 5.25yr cash cut P50 (Invenergy)_REVIEW_BeechR Pivot Table 12.2.09 2" xfId="13626"/>
    <cellStyle name="___Query11_Invrg v3 10.5yr 7.25% 5.25yr cash cut P50" xfId="13627"/>
    <cellStyle name="___Query11_Invrg v3 10.5yr 7.25% 5.25yr cash cut P50 2" xfId="13628"/>
    <cellStyle name="___Query11_Invrg v3 10.5yr 7.25% 5.25yr cash cut P50_BeechR Pivot Table 12.2.09" xfId="13629"/>
    <cellStyle name="___Query11_Invrg v3 10.5yr 7.25% 5.25yr cash cut P50_BeechR Pivot Table 12.2.09 2" xfId="13630"/>
    <cellStyle name="___Query11_Invrg v3 pwr hedges no track accts 10.5yr 7.25% 4yr cash cut $51.73 P50" xfId="13631"/>
    <cellStyle name="___Query11_Invrg v3 pwr hedges no track accts 10.5yr 7.25% 4yr cash cut $51.73 P50 2" xfId="13632"/>
    <cellStyle name="___Query11_Invrg v3 pwr hedges no track accts 10.5yr 7.25% 4yr cash cut $51.73 P50_BeechR Pivot Table 12.2.09" xfId="13633"/>
    <cellStyle name="___Query11_Invrg v3 pwr hedges no track accts 10.5yr 7.25% 4yr cash cut $51.73 P50_BeechR Pivot Table 12.2.09 2" xfId="13634"/>
    <cellStyle name="___Query11_IWNA 3-Pack ECCA Sheldon Funding 03202009" xfId="13635"/>
    <cellStyle name="___Query11_IWNA 3-Pack ECCA Sheldon Funding 03202009 2" xfId="13636"/>
    <cellStyle name="___Query11_IWNA Ptfl v2 10yr 7.25% $320 upfront 99% hedge loss P50" xfId="13637"/>
    <cellStyle name="___Query11_IWNA Ptfl v2 10yr 7.25% $320 upfront 99% hedge loss P50 2" xfId="13638"/>
    <cellStyle name="___Query11_IWNA Ptfl v2 11yr 7.50% $320 upfront P50 with FVO" xfId="13639"/>
    <cellStyle name="___Query11_IWNA Ptfl v2 11yr 7.50% $320 upfront P50 with FVO 2" xfId="13640"/>
    <cellStyle name="___Query11_IWNA v1 10yr 7.25% $290 upfront no bonus 42% 2009 tax realloc P50" xfId="13641"/>
    <cellStyle name="___Query11_IWNA v1 10yr 7.25% $290 upfront no bonus 42% 2009 tax realloc P50 2" xfId="13642"/>
    <cellStyle name="___Query11_Key Results" xfId="13643"/>
    <cellStyle name="___Query11_Key Results 2" xfId="13644"/>
    <cellStyle name="___Query11_Key Results_BeechR Pivot Table 12.2.09" xfId="13645"/>
    <cellStyle name="___Query11_Key Results_BeechR Pivot Table 12.2.09 2" xfId="13646"/>
    <cellStyle name="___Query11_Ledge_0416_Grant and TE" xfId="13647"/>
    <cellStyle name="___Query11_Ledge_0416_Grant and TE 2" xfId="13648"/>
    <cellStyle name="___Query11_Levered Beech Ridge _100709" xfId="13649"/>
    <cellStyle name="___Query11_Levered Beech Ridge _100709 2" xfId="13650"/>
    <cellStyle name="___Query11_Levered Beech Ridge _100709_BeechR Pivot Table 12.2.09" xfId="13651"/>
    <cellStyle name="___Query11_Levered Beech Ridge _100709_BeechR Pivot Table 12.2.09 2" xfId="13652"/>
    <cellStyle name="___Query11_Levered Beech Ridge _102709" xfId="13653"/>
    <cellStyle name="___Query11_Levered Beech Ridge _102709 2" xfId="13654"/>
    <cellStyle name="___Query11_Levered Beech Ridge _102709_BeechR Pivot Table 12.2.09" xfId="13655"/>
    <cellStyle name="___Query11_Levered Beech Ridge _102709_BeechR Pivot Table 12.2.09 2" xfId="13656"/>
    <cellStyle name="___Query11_Levered Beech Ridge _110209" xfId="13657"/>
    <cellStyle name="___Query11_Levered Beech Ridge _110209 2" xfId="13658"/>
    <cellStyle name="___Query11_Levered Beech Ridge _110209_BeechR Pivot Table 12.2.09" xfId="13659"/>
    <cellStyle name="___Query11_Levered Beech Ridge _110209_BeechR Pivot Table 12.2.09 2" xfId="13660"/>
    <cellStyle name="___Query11_Levered Grand Ridge Exp 07082009_LIVE" xfId="13661"/>
    <cellStyle name="___Query11_Levered Grand Ridge Exp 07082009_LIVE 2" xfId="13662"/>
    <cellStyle name="___Query11_Levered Grand Ridge Exp 07082009_LIVE_BeechR Pivot Table 12.2.09" xfId="13663"/>
    <cellStyle name="___Query11_Levered Grand Ridge Exp 07082009_LIVE_BeechR Pivot Table 12.2.09 2" xfId="13664"/>
    <cellStyle name="___Query11_Levered Grand Ridge Exp_05042009" xfId="13665"/>
    <cellStyle name="___Query11_Levered Grand Ridge Exp_05042009 2" xfId="13666"/>
    <cellStyle name="___Query11_Levered Grand Ridge Exp_05042009_BeechR Pivot Table 12.2.09" xfId="13667"/>
    <cellStyle name="___Query11_Levered Grand Ridge Exp_05042009_BeechR Pivot Table 12.2.09 2" xfId="13668"/>
    <cellStyle name="___Query11_Levered Grand Ridge II-III_20yr 130 MW PPA_10032008" xfId="13669"/>
    <cellStyle name="___Query11_Levered Grand Ridge II-III_20yr 130 MW PPA_10032008 2" xfId="13670"/>
    <cellStyle name="___Query11_Levered Grand Ridge II-III_20yr 130 MW PPA_10032008_BeechR Pivot Table 12.2.09" xfId="13671"/>
    <cellStyle name="___Query11_Levered Grand Ridge II-III_20yr 130 MW PPA_10032008_BeechR Pivot Table 12.2.09 2" xfId="13672"/>
    <cellStyle name="___Query11_Levered White Oak 99 MW_shared reconductor with IP08_040308" xfId="13673"/>
    <cellStyle name="___Query11_Levered White Oak 99 MW_shared reconductor with IP08_040308 2" xfId="13674"/>
    <cellStyle name="___Query11_Levered White Oak 99 MW_shared reconductor with IP08_040308_BeechR Pivot Table 12.2.09" xfId="13675"/>
    <cellStyle name="___Query11_Levered White Oak 99 MW_shared reconductor with IP08_040308_BeechR Pivot Table 12.2.09 2" xfId="13676"/>
    <cellStyle name="___Query11_LeveredGrand_Ridge_II-III_020909_incl Grant NOL Bonus Dep" xfId="13677"/>
    <cellStyle name="___Query11_LeveredGrand_Ridge_II-III_020909_incl Grant NOL Bonus Dep 2" xfId="13678"/>
    <cellStyle name="___Query11_LeveredGrand_Ridge_II-III_020909_incl Grant NOL Bonus Dep_BeechR Pivot Table 12.2.09" xfId="13679"/>
    <cellStyle name="___Query11_LeveredGrand_Ridge_II-III_020909_incl Grant NOL Bonus Dep_BeechR Pivot Table 12.2.09 2" xfId="13680"/>
    <cellStyle name="___Query11_Naturener Montana Portfolio_temp_Part2" xfId="13681"/>
    <cellStyle name="___Query11_Naturener Montana Portfolio_temp_Part2 2" xfId="13682"/>
    <cellStyle name="___Query11_NEW GRII_III Debt_032509 v1 (2)" xfId="13683"/>
    <cellStyle name="___Query11_NEW GRII_III Debt_032509 v1 (2) 2" xfId="13684"/>
    <cellStyle name="___Query11_NEW GRII_III Debt_032509 v1 (2)_BeechR Pivot Table 12.2.09" xfId="13685"/>
    <cellStyle name="___Query11_NEW GRII_III Debt_032509 v1 (2)_BeechR Pivot Table 12.2.09 2" xfId="13686"/>
    <cellStyle name="___Query11_NEW Levered GRII&amp;III_04092009_MCF v1" xfId="13687"/>
    <cellStyle name="___Query11_NEW Levered GRII&amp;III_04092009_MCF v1 2" xfId="13688"/>
    <cellStyle name="___Query11_NEW Levered GRII&amp;III_04092009_MCF v1_BeechR Pivot Table 12.2.09" xfId="13689"/>
    <cellStyle name="___Query11_NEW Levered GRII&amp;III_04092009_MCF v1_BeechR Pivot Table 12.2.09 2" xfId="13690"/>
    <cellStyle name="___Query11_Oceana_142MW_Vesta1.8_101909" xfId="13691"/>
    <cellStyle name="___Query11_Oceana_142MW_Vesta1.8_101909 2" xfId="13692"/>
    <cellStyle name="___Query11_Ormat 6-7-2007  v19b accounting v4 12-19-07" xfId="13693"/>
    <cellStyle name="___Query11_Ormat 6-7-2007  v19b accounting v4 12-19-07 2" xfId="13694"/>
    <cellStyle name="___Query11_Prarie Breeze Developer Model_041409_v2" xfId="13695"/>
    <cellStyle name="___Query11_Prarie Breeze Developer Model_041409_v2 2" xfId="13696"/>
    <cellStyle name="___Query11_Pre-Tax GAAP" xfId="13697"/>
    <cellStyle name="___Query11_Pre-Tax GAAP 2" xfId="13698"/>
    <cellStyle name="___Query11_Raleigh Model (78MW) 09082009_V2" xfId="13699"/>
    <cellStyle name="___Query11_Raleigh Model (78MW) 09082009_V2 2" xfId="13700"/>
    <cellStyle name="___Query11_Raleigh Model (78MW) 09082009_V2_BeechR Pivot Table 12.2.09" xfId="13701"/>
    <cellStyle name="___Query11_Raleigh Model (78MW) 09082009_V2_BeechR Pivot Table 12.2.09 2" xfId="13702"/>
    <cellStyle name="___Query11_Sheet1" xfId="13703"/>
    <cellStyle name="___Query11_Sheet1 2" xfId="13704"/>
    <cellStyle name="___Query11_Sweden Hills 51MW_081809_AEP bid" xfId="13705"/>
    <cellStyle name="___Query11_Sweden Hills 51MW_081809_AEP bid 2" xfId="13706"/>
    <cellStyle name="___Query11_Tri-County Wind_042409_Grant and TE_as bid" xfId="13707"/>
    <cellStyle name="___Query11_Tri-County Wind_042409_Grant and TE_as bid 2" xfId="13708"/>
    <cellStyle name="___Query11_Tri-County Wind_101309_Grant and TE_200MW_1.6XLE" xfId="13709"/>
    <cellStyle name="___Query11_Tri-County Wind_101309_Grant and TE_200MW_1.6XLE 2" xfId="13710"/>
    <cellStyle name="___Query11_Tri-County Wind_101509_Grant and TE_200MW_1.6XLE" xfId="13711"/>
    <cellStyle name="___Query11_Tri-County Wind_101509_Grant and TE_200MW_1.6XLE 2" xfId="13712"/>
    <cellStyle name="___Query11_Turkey Track Completion Reserve Acct_11 10 08" xfId="13713"/>
    <cellStyle name="___Query11_Turkey Track Completion Reserve Acct_11 10 08 2" xfId="13714"/>
    <cellStyle name="___Query11_Unlev McAdoo &amp; GR Combined 022008- Final" xfId="13715"/>
    <cellStyle name="___Query11_Unlev McAdoo &amp; GR Combined 022008- Final 2" xfId="13716"/>
    <cellStyle name="___Query11_Unlev McAdoo &amp; GR Combined 022008- Final_BeechR Pivot Table 12.2.09" xfId="13717"/>
    <cellStyle name="___Query11_Unlev McAdoo &amp; GR Combined 022008- Final_BeechR Pivot Table 12.2.09 2" xfId="13718"/>
    <cellStyle name="___Query11_Unlev McAdoo &amp; GR Combined 10242008-funding v8" xfId="13719"/>
    <cellStyle name="___Query11_Unlev McAdoo &amp; GR Combined 10242008-funding v8 2" xfId="13720"/>
    <cellStyle name="___Query11_Unlev McAdoo &amp; GR Combined 10242008-funding v8_BeechR Pivot Table 12.2.09" xfId="13721"/>
    <cellStyle name="___Query11_Unlev McAdoo &amp; GR Combined 10242008-funding v8_BeechR Pivot Table 12.2.09 2" xfId="13722"/>
    <cellStyle name="___Query11_Unlev McAdoo &amp; GR Combined 10242008-funding v8_wake effect" xfId="13723"/>
    <cellStyle name="___Query11_Unlev McAdoo &amp; GR Combined 10242008-funding v8_wake effect 2" xfId="13724"/>
    <cellStyle name="___Query11_Unlev McAdoo &amp; GR Combined 10242008-funding v8_wake effect_BeechR Pivot Table 12.2.09" xfId="13725"/>
    <cellStyle name="___Query11_Unlev McAdoo &amp; GR Combined 10242008-funding v8_wake effect_BeechR Pivot Table 12.2.09 2" xfId="13726"/>
    <cellStyle name="___Query11_Unlevered Wildcat 04222008_Dep Update" xfId="13727"/>
    <cellStyle name="___Query11_Unlevered Wildcat 04222008_Dep Update 2" xfId="13728"/>
    <cellStyle name="___Query11_Unlevered Wildcat 04222008_Dep Update v2" xfId="13729"/>
    <cellStyle name="___Query11_Unlevered Wildcat 04222008_Dep Update v2 2" xfId="13730"/>
    <cellStyle name="___Query11_Unlevered Wildcat 04222008_Dep Update v2_BeechR Pivot Table 12.2.09" xfId="13731"/>
    <cellStyle name="___Query11_Unlevered Wildcat 04222008_Dep Update v2_BeechR Pivot Table 12.2.09 2" xfId="13732"/>
    <cellStyle name="___Query11_Unlevered Wildcat 04222008_Dep Update with 2008 stub year" xfId="13733"/>
    <cellStyle name="___Query11_Unlevered Wildcat 04222008_Dep Update with 2008 stub year 2" xfId="13734"/>
    <cellStyle name="___Query11_Unlevered Wildcat 04222008_Dep Update with 2008 stub year_BeechR Pivot Table 12.2.09" xfId="13735"/>
    <cellStyle name="___Query11_Unlevered Wildcat 04222008_Dep Update with 2008 stub year_BeechR Pivot Table 12.2.09 2" xfId="13736"/>
    <cellStyle name="___Query11_Unlevered Wildcat 04222008_Dep Update_BeechR Pivot Table 12.2.09" xfId="13737"/>
    <cellStyle name="___Query11_Unlevered Wildcat 04222008_Dep Update_BeechR Pivot Table 12.2.09 2" xfId="13738"/>
    <cellStyle name="___Query11_Unlevered Willow Creek 72MWs_111907" xfId="13739"/>
    <cellStyle name="___Query11_Unlevered Willow Creek 72MWs_111907 2" xfId="13740"/>
    <cellStyle name="___Query11_Unlevered Willow Creek 72MWs_111907_BeechR Pivot Table 12.2.09" xfId="13741"/>
    <cellStyle name="___Query11_Unlevered Willow Creek 72MWs_111907_BeechR Pivot Table 12.2.09 2" xfId="13742"/>
    <cellStyle name="___Query11_Unlevered_Beech_Ridge_100_5MW_021009_optimized NCF" xfId="13743"/>
    <cellStyle name="___Query11_Unlevered_Beech_Ridge_100_5MW_021009_optimized NCF 2" xfId="13744"/>
    <cellStyle name="___Query11_Unlevered_Grand Ridge_010809_v3" xfId="13745"/>
    <cellStyle name="___Query11_Unlevered_Grand Ridge_010809_v3 2" xfId="13746"/>
    <cellStyle name="___Query11_Unlevered_Grand Ridge_010809_v3_BeechR Pivot Table 12.2.09" xfId="13747"/>
    <cellStyle name="___Query11_Unlevered_Grand Ridge_010809_v3_BeechR Pivot Table 12.2.09 2" xfId="13748"/>
    <cellStyle name="___Query11_UPC New York Wind 1-8-08 v equity method FINAL" xfId="13749"/>
    <cellStyle name="___Query11_UPC New York Wind 1-8-08 v equity method FINAL 2" xfId="13750"/>
    <cellStyle name="___Query11_Vantage Cash FLow 100609" xfId="13751"/>
    <cellStyle name="___Query11_Vantage Cash FLow 100609 2" xfId="13752"/>
    <cellStyle name="___Query11_Vantage Model_PGE 15yr PPA_062409" xfId="13753"/>
    <cellStyle name="___Query11_Vantage Model_PGE 15yr PPA_062409 2" xfId="13754"/>
    <cellStyle name="___Query11_Vantage Model_PGE 15yr PPA_073009_JAR" xfId="13755"/>
    <cellStyle name="___Query11_Vantage Model_PGE 15yr PPA_073009_JAR 2" xfId="13756"/>
    <cellStyle name="___Query11_Vantage Model_PGE 15yr PPA_100909" xfId="13757"/>
    <cellStyle name="___Query11_Vantage Model_PGE 15yr PPA_100909 2" xfId="13758"/>
    <cellStyle name="___Query11_Vento III v17i (8.9% Haircut, 60% Tax)" xfId="13759"/>
    <cellStyle name="___Query11_Vento III v22i (Haircut, 6Y CF, 76% tax)" xfId="13760"/>
    <cellStyle name="___Query11_Vento III v28g Base" xfId="13761"/>
    <cellStyle name="___Query11_Vento III v28k JPMyyy" xfId="13762"/>
    <cellStyle name="___Query11_White Oak_67.5_150MW_110409_OUR CASE" xfId="13763"/>
    <cellStyle name="___Query11_White Oak_67.5_150MW_110409_OUR CASE 2" xfId="13764"/>
    <cellStyle name="___Query11_WPP - Ormat 6-5-2007  v19i with internal accounting v3 eq method FINAL" xfId="13765"/>
    <cellStyle name="___Query11_WPP - Ormat 6-5-2007  v19i with internal accounting v3 eq method FINAL 2" xfId="13766"/>
    <cellStyle name="___Sheet1" xfId="13767"/>
    <cellStyle name="___Sheet1 (2)" xfId="13768"/>
    <cellStyle name="___Sheet1 (2)_071212 Unlevered McCormick Model - 2003 version" xfId="13769"/>
    <cellStyle name="___Sheet1_071212 Unlevered McCormick Model - 2003 version" xfId="13770"/>
    <cellStyle name="___Sheet2" xfId="13771"/>
    <cellStyle name="___Sheet2_071212 Unlevered McCormick Model - 2003 version" xfId="13772"/>
    <cellStyle name="___Sheet2_ClearSky_AEP_Min_04.04.02_Bank" xfId="13773"/>
    <cellStyle name="___Sheet2_ClearSky_AEP_Min_04.04.02_Bank 2" xfId="13774"/>
    <cellStyle name="___Sheet2_ClearSky_AEP_Min_04.04.02_Bank 2 2" xfId="13775"/>
    <cellStyle name="___Sheet2_ClearSky_AEP_Min_04.04.02_Bank 3" xfId="13776"/>
    <cellStyle name="___Sheet2_ClearSky_AEP_Min_04.04.02_Bank 3 2" xfId="13777"/>
    <cellStyle name="___Sheet2_ClearSky_AEP_Min_04.04.02_Bank 4" xfId="13778"/>
    <cellStyle name="___Sheet2_ClearSky_AEP_Min_04.04.02_Bank 4 2" xfId="13779"/>
    <cellStyle name="___Sheet2_ClearSky_AEP_Min_04.04.02_Bank 5" xfId="13780"/>
    <cellStyle name="___Sheet2_ClearSky_AEP_Min_04.04.02_Bank 5 2" xfId="13781"/>
    <cellStyle name="___Sheet2_ClearSky_AEP_Min_04.04.02_Bank 6" xfId="13782"/>
    <cellStyle name="___Sheet2_Clearsky_internal_050301" xfId="13783"/>
    <cellStyle name="___Sheet2_Clearsky_internal_070201" xfId="13784"/>
    <cellStyle name="___Sheet2_Clearsky_internal_070201 2" xfId="13785"/>
    <cellStyle name="___Sheet2_Clearsky_internal_070201 2 2" xfId="13786"/>
    <cellStyle name="___Sheet2_Clearsky_internal_070201 3" xfId="13787"/>
    <cellStyle name="___Sheet2_Clearsky_internal_070201 3 2" xfId="13788"/>
    <cellStyle name="___Sheet2_Clearsky_internal_070201 4" xfId="13789"/>
    <cellStyle name="___Sheet2_Clearsky_internal_070201 4 2" xfId="13790"/>
    <cellStyle name="___Sheet2_Clearsky_internal_070201 5" xfId="13791"/>
    <cellStyle name="___Sheet2_Clearsky_internal_070201 5 2" xfId="13792"/>
    <cellStyle name="___Sheet2_Clearsky_internal_070201 6" xfId="13793"/>
    <cellStyle name="___Sheet2_Clearsky_internal_070201.xls Chart 2" xfId="13794"/>
    <cellStyle name="___Sheet2_Clearsky_internal_070201.xls Chart 2 2" xfId="13795"/>
    <cellStyle name="___Sheet2_Clearsky_internal_070201.xls Chart 2 2 2" xfId="13796"/>
    <cellStyle name="___Sheet2_Clearsky_internal_070201.xls Chart 2 3" xfId="13797"/>
    <cellStyle name="___Sheet2_Clearsky_internal_070201.xls Chart 2 3 2" xfId="13798"/>
    <cellStyle name="___Sheet2_Clearsky_internal_070201.xls Chart 2 4" xfId="13799"/>
    <cellStyle name="___Sheet2_Clearsky_internal_070201.xls Chart 2 4 2" xfId="13800"/>
    <cellStyle name="___Sheet2_Clearsky_internal_070201.xls Chart 2 5" xfId="13801"/>
    <cellStyle name="___Sheet2_Clearsky_internal_070201.xls Chart 2 5 2" xfId="13802"/>
    <cellStyle name="___Sheet2_Clearsky_internal_070201.xls Chart 2 6" xfId="13803"/>
    <cellStyle name="___Sheet2_Clearsky_internal_070201_1" xfId="13804"/>
    <cellStyle name="___Sheet2_Clearsky_internal_070201_Clearsky_Outside_070201.xls Chart 2" xfId="13805"/>
    <cellStyle name="___Sheet2_Clearsky_Outside_070201.xls Chart 2" xfId="13806"/>
    <cellStyle name="___Sheet2_EWC 43.5MW8oMtresc 3_25_021" xfId="13807"/>
    <cellStyle name="___Sheet2_EWC 43.5MW8oMtresc 3_25_021 2" xfId="13808"/>
    <cellStyle name="___Sheet2_EWC 43.5MW8oMtresc 3_25_021 2 2" xfId="13809"/>
    <cellStyle name="___Sheet2_EWC 43.5MW8oMtresc 3_25_021 2 2 2" xfId="13810"/>
    <cellStyle name="___Sheet2_EWC 43.5MW8oMtresc 3_25_021 2 3" xfId="13811"/>
    <cellStyle name="___Sheet2_EWC 43.5MW8oMtresc 3_25_021 2 3 2" xfId="13812"/>
    <cellStyle name="___Sheet2_EWC 43.5MW8oMtresc 3_25_021 2 4" xfId="13813"/>
    <cellStyle name="___Sheet2_EWC 43.5MW8oMtresc 3_25_021 2 4 2" xfId="13814"/>
    <cellStyle name="___Sheet2_EWC 43.5MW8oMtresc 3_25_021 2 5" xfId="13815"/>
    <cellStyle name="___Sheet2_EWC 43.5MW8oMtresc 3_25_021 2 5 2" xfId="13816"/>
    <cellStyle name="___Sheet2_EWC 43.5MW8oMtresc 3_25_021 2 6" xfId="13817"/>
    <cellStyle name="___Sheet2_EWC 43.5MW8oMtresc 3_25_021 3" xfId="13818"/>
    <cellStyle name="___Sheet2_EWC 43.5MW8oMtresc 3_25_021 3 2" xfId="13819"/>
    <cellStyle name="___Sheet2_EWC 43.5MW8oMtresc 3_25_021 3 2 2" xfId="13820"/>
    <cellStyle name="___Sheet2_EWC 43.5MW8oMtresc 3_25_021 3 3" xfId="13821"/>
    <cellStyle name="___Sheet2_EWC 43.5MW8oMtresc 3_25_021 3 3 2" xfId="13822"/>
    <cellStyle name="___Sheet2_EWC 43.5MW8oMtresc 3_25_021 3 4" xfId="13823"/>
    <cellStyle name="___Sheet2_EWC 43.5MW8oMtresc 3_25_021 3 4 2" xfId="13824"/>
    <cellStyle name="___Sheet2_EWC 43.5MW8oMtresc 3_25_021 3 5" xfId="13825"/>
    <cellStyle name="___Sheet2_EWC 43.5MW8oMtresc 3_25_021 3 5 2" xfId="13826"/>
    <cellStyle name="___Sheet2_EWC 43.5MW8oMtresc 3_25_021 3 6" xfId="13827"/>
    <cellStyle name="___Sheet2_EWC 43.5MW8oMtresc 3_25_021 4" xfId="13828"/>
    <cellStyle name="___Sheet2_EWC 43.5MW8oMtresc 3_25_021_1" xfId="13829"/>
    <cellStyle name="___Sheet2_EWC 43.5MW8oMtresc 3_25_021_1_071212 Unlevered McCormick Model - 2003 version" xfId="13830"/>
    <cellStyle name="___Sheet2_EWC 43.5MW8oMtresc 3_25_021_Book5" xfId="13831"/>
    <cellStyle name="___Sheet2_EWC 43.5MW8oMtresc 3_25_021_CHECK - White Creek Final Closing Model_2007 11 16 vequity method FINAL" xfId="13832"/>
    <cellStyle name="___Sheet2_EWC 43.5MW8oMtresc 3_25_021_CHECK - White Creek Final Closing Model_2007 11 16 vequity method FINAL 2" xfId="13833"/>
    <cellStyle name="___Sheet2_EWC 43.5MW8oMtresc 3_25_021_CHECK - White Creek Final Closing Model_2007 11 16 vequity method FINAL 2 2" xfId="13834"/>
    <cellStyle name="___Sheet2_EWC 43.5MW8oMtresc 3_25_021_CHECK - White Creek Final Closing Model_2007 11 16 vequity method FINAL 3" xfId="13835"/>
    <cellStyle name="___Sheet2_EWC 43.5MW8oMtresc 3_25_021_Horizon round 1 model vFINAL" xfId="13836"/>
    <cellStyle name="___Sheet2_EWC 43.5MW8oMtresc 3_25_021_Horizon round 1 model vFINAL 2" xfId="13837"/>
    <cellStyle name="___Sheet2_EWC 43.5MW8oMtresc 3_25_021_Horizon round 1 model vFINAL 2 2" xfId="13838"/>
    <cellStyle name="___Sheet2_EWC 43.5MW8oMtresc 3_25_021_Horizon round 1 model vFINAL 3" xfId="13839"/>
    <cellStyle name="___Sheet2_EWC 43.5MW8oMtresc 3_25_021_Horizon round 1 model vFINAL 3 2" xfId="13840"/>
    <cellStyle name="___Sheet2_EWC 43.5MW8oMtresc 3_25_021_Horizon round 1 model vFINAL 4" xfId="13841"/>
    <cellStyle name="___Sheet2_EWC 43.5MW8oMtresc 3_25_021_Horizon round 1 model vFINAL_1" xfId="13842"/>
    <cellStyle name="___Sheet2_EWC 43.5MW8oMtresc 3_25_021_Horizon round 1 model vFINAL_1 2" xfId="13843"/>
    <cellStyle name="___Sheet2_EWC 43.5MW8oMtresc 3_25_021_Horizon round 1 model vFINAL_1 2 2" xfId="13844"/>
    <cellStyle name="___Sheet2_EWC 43.5MW8oMtresc 3_25_021_Horizon round 1 model vFINAL_1 3" xfId="13845"/>
    <cellStyle name="___Sheet2_EWC 43.5MW8oMtresc 3_25_021_Horizon round 1 model vFINAL_1 3 2" xfId="13846"/>
    <cellStyle name="___Sheet2_EWC 43.5MW8oMtresc 3_25_021_Horizon round 1 model vFINAL_1 4" xfId="13847"/>
    <cellStyle name="___Sheet2_EWC 43.5MW8oMtresc 3_25_021_Horizon round 1 model vFINAL_1_Project Farwest III Model 03-20-07 v135" xfId="13848"/>
    <cellStyle name="___Sheet2_EWC 43.5MW8oMtresc 3_25_021_Horizon round 1 model vFINAL_1_Project Farwest III Model 03-20-07 v135 2" xfId="13849"/>
    <cellStyle name="___Sheet2_EWC 43.5MW8oMtresc 3_25_021_Horizon round 1 model vFINAL_1_Project Farwest III Model 03-20-07 v135 2 2" xfId="13850"/>
    <cellStyle name="___Sheet2_EWC 43.5MW8oMtresc 3_25_021_Horizon round 1 model vFINAL_1_Project Farwest III Model 03-20-07 v135 3" xfId="13851"/>
    <cellStyle name="___Sheet2_EWC 43.5MW8oMtresc 3_25_021_Horizon round 1 model vFINAL_1_Project Farwest III Model 03-20-07 v135 3 2" xfId="13852"/>
    <cellStyle name="___Sheet2_EWC 43.5MW8oMtresc 3_25_021_Horizon round 1 model vFINAL_1_Project Farwest III Model 03-20-07 v135 4" xfId="13853"/>
    <cellStyle name="___Sheet2_EWC 43.5MW8oMtresc 3_25_021_Horizon round 1 model vFINAL_1_Project Farwest III Model 03-20-07 v135_UPC G&amp;A (5-3-07)" xfId="13854"/>
    <cellStyle name="___Sheet2_EWC 43.5MW8oMtresc 3_25_021_Horizon round 1 model vFINAL_1_Project Farwest III Model 03-20-07 v135_UPC G&amp;A (5-3-07) 2" xfId="13855"/>
    <cellStyle name="___Sheet2_EWC 43.5MW8oMtresc 3_25_021_Horizon round 1 model vFINAL_1_Project Farwest III Model 03-20-07 v135_UPC G&amp;A (5-3-07) 2 2" xfId="13856"/>
    <cellStyle name="___Sheet2_EWC 43.5MW8oMtresc 3_25_021_Horizon round 1 model vFINAL_1_Project Farwest III Model 03-20-07 v135_UPC G&amp;A (5-3-07) 3" xfId="13857"/>
    <cellStyle name="___Sheet2_EWC 43.5MW8oMtresc 3_25_021_Horizon round 1 model vFINAL_1_Project Farwest III Model 03-20-07 v135_UPC G&amp;A (5-3-07) 3 2" xfId="13858"/>
    <cellStyle name="___Sheet2_EWC 43.5MW8oMtresc 3_25_021_Horizon round 1 model vFINAL_1_Project Farwest III Model 03-20-07 v135_UPC G&amp;A (5-3-07) 4" xfId="13859"/>
    <cellStyle name="___Sheet2_EWC 43.5MW8oMtresc 3_25_021_Horizon round 1 model vFINAL_1_Project Makani Model 04-11-07 v6" xfId="13860"/>
    <cellStyle name="___Sheet2_EWC 43.5MW8oMtresc 3_25_021_Horizon round 1 model vFINAL_1_Project Makani Model 04-11-07 v6 2" xfId="13861"/>
    <cellStyle name="___Sheet2_EWC 43.5MW8oMtresc 3_25_021_Horizon round 1 model vFINAL_1_Project Makani Model 04-11-07 v6 2 2" xfId="13862"/>
    <cellStyle name="___Sheet2_EWC 43.5MW8oMtresc 3_25_021_Horizon round 1 model vFINAL_1_Project Makani Model 04-11-07 v6 3" xfId="13863"/>
    <cellStyle name="___Sheet2_EWC 43.5MW8oMtresc 3_25_021_Horizon round 1 model vFINAL_1_Project Makani Model 04-11-07 v6 3 2" xfId="13864"/>
    <cellStyle name="___Sheet2_EWC 43.5MW8oMtresc 3_25_021_Horizon round 1 model vFINAL_1_Project Makani Model 04-11-07 v6 4" xfId="13865"/>
    <cellStyle name="___Sheet2_EWC 43.5MW8oMtresc 3_25_021_Horizon round 1 model vFINAL_1_Project Makani Model 04-11-07 v6_UPC G&amp;A (5-3-07)" xfId="13866"/>
    <cellStyle name="___Sheet2_EWC 43.5MW8oMtresc 3_25_021_Horizon round 1 model vFINAL_1_Project Makani Model 04-11-07 v6_UPC G&amp;A (5-3-07) 2" xfId="13867"/>
    <cellStyle name="___Sheet2_EWC 43.5MW8oMtresc 3_25_021_Horizon round 1 model vFINAL_1_Project Makani Model 04-11-07 v6_UPC G&amp;A (5-3-07) 2 2" xfId="13868"/>
    <cellStyle name="___Sheet2_EWC 43.5MW8oMtresc 3_25_021_Horizon round 1 model vFINAL_1_Project Makani Model 04-11-07 v6_UPC G&amp;A (5-3-07) 3" xfId="13869"/>
    <cellStyle name="___Sheet2_EWC 43.5MW8oMtresc 3_25_021_Horizon round 1 model vFINAL_1_Project Makani Model 04-11-07 v6_UPC G&amp;A (5-3-07) 3 2" xfId="13870"/>
    <cellStyle name="___Sheet2_EWC 43.5MW8oMtresc 3_25_021_Horizon round 1 model vFINAL_1_Project Makani Model 04-11-07 v6_UPC G&amp;A (5-3-07) 4" xfId="13871"/>
    <cellStyle name="___Sheet2_EWC 43.5MW8oMtresc 3_25_021_Pre-Tax GAAP" xfId="13872"/>
    <cellStyle name="___Sheet2_EWC 43.5MW8oMtresc 3_25_021_Pre-Tax GAAP 2" xfId="13873"/>
    <cellStyle name="___Sheet2_EWC 43.5MW8oMtresc 3_25_021_Pre-Tax GAAP 2 2" xfId="13874"/>
    <cellStyle name="___Sheet2_EWC 43.5MW8oMtresc 3_25_021_Pre-Tax GAAP 3" xfId="13875"/>
    <cellStyle name="___Sheet2_EWC 43.5MW8oMtresc 3_25_021_Pro Forma - Ravenswood - 2.28.08 - tax change" xfId="13876"/>
    <cellStyle name="___Sheet2_EWC 43.5MW8oMtresc 3_25_021_WPP - Ormat 6-5-2007  v19i with internal accounting v3 eq method FINAL" xfId="13877"/>
    <cellStyle name="___Sheet2_EWC 43.5MW8oMtresc 3_25_021_WPP - Ormat 6-5-2007  v19i with internal accounting v3 eq method FINAL 2" xfId="13878"/>
    <cellStyle name="___Sheet2_EWC 43.5MW8oMtresc 3_25_021_WPP - Ormat 6-5-2007  v19i with internal accounting v3 eq method FINAL 2 2" xfId="13879"/>
    <cellStyle name="___Sheet2_EWC 43.5MW8oMtresc 3_25_021_WPP - Ormat 6-5-2007  v19i with internal accounting v3 eq method FINAL 3" xfId="13880"/>
    <cellStyle name="___Sheet2_EWC 43.5MW8oMtresc 3_25_02v2" xfId="13881"/>
    <cellStyle name="___Sheet2_EWC 43.5MW8oMtresc 3_25_02v2 2" xfId="13882"/>
    <cellStyle name="___Sheet2_EWC 43.5MW8oMtresc 3_25_02v2 2 2" xfId="13883"/>
    <cellStyle name="___Sheet2_EWC 43.5MW8oMtresc 3_25_02v2 2 2 2" xfId="13884"/>
    <cellStyle name="___Sheet2_EWC 43.5MW8oMtresc 3_25_02v2 2 3" xfId="13885"/>
    <cellStyle name="___Sheet2_EWC 43.5MW8oMtresc 3_25_02v2 2 3 2" xfId="13886"/>
    <cellStyle name="___Sheet2_EWC 43.5MW8oMtresc 3_25_02v2 2 4" xfId="13887"/>
    <cellStyle name="___Sheet2_EWC 43.5MW8oMtresc 3_25_02v2 2 4 2" xfId="13888"/>
    <cellStyle name="___Sheet2_EWC 43.5MW8oMtresc 3_25_02v2 2 5" xfId="13889"/>
    <cellStyle name="___Sheet2_EWC 43.5MW8oMtresc 3_25_02v2 2 5 2" xfId="13890"/>
    <cellStyle name="___Sheet2_EWC 43.5MW8oMtresc 3_25_02v2 2 6" xfId="13891"/>
    <cellStyle name="___Sheet2_EWC 43.5MW8oMtresc 3_25_02v2 3" xfId="13892"/>
    <cellStyle name="___Sheet2_EWC 43.5MW8oMtresc 3_25_02v2 3 2" xfId="13893"/>
    <cellStyle name="___Sheet2_EWC 43.5MW8oMtresc 3_25_02v2 3 2 2" xfId="13894"/>
    <cellStyle name="___Sheet2_EWC 43.5MW8oMtresc 3_25_02v2 3 3" xfId="13895"/>
    <cellStyle name="___Sheet2_EWC 43.5MW8oMtresc 3_25_02v2 3 3 2" xfId="13896"/>
    <cellStyle name="___Sheet2_EWC 43.5MW8oMtresc 3_25_02v2 3 4" xfId="13897"/>
    <cellStyle name="___Sheet2_EWC 43.5MW8oMtresc 3_25_02v2 3 4 2" xfId="13898"/>
    <cellStyle name="___Sheet2_EWC 43.5MW8oMtresc 3_25_02v2 3 5" xfId="13899"/>
    <cellStyle name="___Sheet2_EWC 43.5MW8oMtresc 3_25_02v2 3 5 2" xfId="13900"/>
    <cellStyle name="___Sheet2_EWC 43.5MW8oMtresc 3_25_02v2 3 6" xfId="13901"/>
    <cellStyle name="___Sheet2_EWC 43.5MW8oMtresc 3_25_02v2 4" xfId="13902"/>
    <cellStyle name="___Sheet2_EWC 43.5MW8oMtresc 3_25_02v2_1" xfId="13903"/>
    <cellStyle name="___Sheet2_EWC 43.5MW8oMtresc 3_25_02v2_1_071212 Unlevered McCormick Model - 2003 version" xfId="13904"/>
    <cellStyle name="___Sheet2_EWC 43.5MW8oMtresc 3_25_02v2_CHECK - White Creek Final Closing Model_2007 11 16 vequity method FINAL" xfId="13905"/>
    <cellStyle name="___Sheet2_EWC 43.5MW8oMtresc 3_25_02v2_CHECK - White Creek Final Closing Model_2007 11 16 vequity method FINAL 2" xfId="13906"/>
    <cellStyle name="___Sheet2_EWC 43.5MW8oMtresc 3_25_02v2_CHECK - White Creek Final Closing Model_2007 11 16 vequity method FINAL 2 2" xfId="13907"/>
    <cellStyle name="___Sheet2_EWC 43.5MW8oMtresc 3_25_02v2_CHECK - White Creek Final Closing Model_2007 11 16 vequity method FINAL 3" xfId="13908"/>
    <cellStyle name="___Sheet2_EWC 43.5MW8oMtresc 3_25_02v2_Horizon round 1 model vFINAL" xfId="13909"/>
    <cellStyle name="___Sheet2_EWC 43.5MW8oMtresc 3_25_02v2_Horizon round 1 model vFINAL 2" xfId="13910"/>
    <cellStyle name="___Sheet2_EWC 43.5MW8oMtresc 3_25_02v2_Horizon round 1 model vFINAL 2 2" xfId="13911"/>
    <cellStyle name="___Sheet2_EWC 43.5MW8oMtresc 3_25_02v2_Horizon round 1 model vFINAL 3" xfId="13912"/>
    <cellStyle name="___Sheet2_EWC 43.5MW8oMtresc 3_25_02v2_Horizon round 1 model vFINAL 3 2" xfId="13913"/>
    <cellStyle name="___Sheet2_EWC 43.5MW8oMtresc 3_25_02v2_Horizon round 1 model vFINAL 4" xfId="13914"/>
    <cellStyle name="___Sheet2_EWC 43.5MW8oMtresc 3_25_02v2_Horizon round 1 model vFINAL_1" xfId="13915"/>
    <cellStyle name="___Sheet2_EWC 43.5MW8oMtresc 3_25_02v2_Horizon round 1 model vFINAL_1 2" xfId="13916"/>
    <cellStyle name="___Sheet2_EWC 43.5MW8oMtresc 3_25_02v2_Horizon round 1 model vFINAL_1 2 2" xfId="13917"/>
    <cellStyle name="___Sheet2_EWC 43.5MW8oMtresc 3_25_02v2_Horizon round 1 model vFINAL_1 3" xfId="13918"/>
    <cellStyle name="___Sheet2_EWC 43.5MW8oMtresc 3_25_02v2_Horizon round 1 model vFINAL_1 3 2" xfId="13919"/>
    <cellStyle name="___Sheet2_EWC 43.5MW8oMtresc 3_25_02v2_Horizon round 1 model vFINAL_1 4" xfId="13920"/>
    <cellStyle name="___Sheet2_EWC 43.5MW8oMtresc 3_25_02v2_Horizon round 1 model vFINAL_1_Project Farwest III Model 03-20-07 v135" xfId="13921"/>
    <cellStyle name="___Sheet2_EWC 43.5MW8oMtresc 3_25_02v2_Horizon round 1 model vFINAL_1_Project Farwest III Model 03-20-07 v135 2" xfId="13922"/>
    <cellStyle name="___Sheet2_EWC 43.5MW8oMtresc 3_25_02v2_Horizon round 1 model vFINAL_1_Project Farwest III Model 03-20-07 v135 2 2" xfId="13923"/>
    <cellStyle name="___Sheet2_EWC 43.5MW8oMtresc 3_25_02v2_Horizon round 1 model vFINAL_1_Project Farwest III Model 03-20-07 v135 3" xfId="13924"/>
    <cellStyle name="___Sheet2_EWC 43.5MW8oMtresc 3_25_02v2_Horizon round 1 model vFINAL_1_Project Farwest III Model 03-20-07 v135 3 2" xfId="13925"/>
    <cellStyle name="___Sheet2_EWC 43.5MW8oMtresc 3_25_02v2_Horizon round 1 model vFINAL_1_Project Farwest III Model 03-20-07 v135 4" xfId="13926"/>
    <cellStyle name="___Sheet2_EWC 43.5MW8oMtresc 3_25_02v2_Horizon round 1 model vFINAL_1_Project Farwest III Model 03-20-07 v135_UPC G&amp;A (5-3-07)" xfId="13927"/>
    <cellStyle name="___Sheet2_EWC 43.5MW8oMtresc 3_25_02v2_Horizon round 1 model vFINAL_1_Project Farwest III Model 03-20-07 v135_UPC G&amp;A (5-3-07) 2" xfId="13928"/>
    <cellStyle name="___Sheet2_EWC 43.5MW8oMtresc 3_25_02v2_Horizon round 1 model vFINAL_1_Project Farwest III Model 03-20-07 v135_UPC G&amp;A (5-3-07) 2 2" xfId="13929"/>
    <cellStyle name="___Sheet2_EWC 43.5MW8oMtresc 3_25_02v2_Horizon round 1 model vFINAL_1_Project Farwest III Model 03-20-07 v135_UPC G&amp;A (5-3-07) 3" xfId="13930"/>
    <cellStyle name="___Sheet2_EWC 43.5MW8oMtresc 3_25_02v2_Horizon round 1 model vFINAL_1_Project Farwest III Model 03-20-07 v135_UPC G&amp;A (5-3-07) 3 2" xfId="13931"/>
    <cellStyle name="___Sheet2_EWC 43.5MW8oMtresc 3_25_02v2_Horizon round 1 model vFINAL_1_Project Farwest III Model 03-20-07 v135_UPC G&amp;A (5-3-07) 4" xfId="13932"/>
    <cellStyle name="___Sheet2_EWC 43.5MW8oMtresc 3_25_02v2_Horizon round 1 model vFINAL_1_Project Makani Model 04-11-07 v6" xfId="13933"/>
    <cellStyle name="___Sheet2_EWC 43.5MW8oMtresc 3_25_02v2_Horizon round 1 model vFINAL_1_Project Makani Model 04-11-07 v6 2" xfId="13934"/>
    <cellStyle name="___Sheet2_EWC 43.5MW8oMtresc 3_25_02v2_Horizon round 1 model vFINAL_1_Project Makani Model 04-11-07 v6 2 2" xfId="13935"/>
    <cellStyle name="___Sheet2_EWC 43.5MW8oMtresc 3_25_02v2_Horizon round 1 model vFINAL_1_Project Makani Model 04-11-07 v6 3" xfId="13936"/>
    <cellStyle name="___Sheet2_EWC 43.5MW8oMtresc 3_25_02v2_Horizon round 1 model vFINAL_1_Project Makani Model 04-11-07 v6 3 2" xfId="13937"/>
    <cellStyle name="___Sheet2_EWC 43.5MW8oMtresc 3_25_02v2_Horizon round 1 model vFINAL_1_Project Makani Model 04-11-07 v6 4" xfId="13938"/>
    <cellStyle name="___Sheet2_EWC 43.5MW8oMtresc 3_25_02v2_Horizon round 1 model vFINAL_1_Project Makani Model 04-11-07 v6_UPC G&amp;A (5-3-07)" xfId="13939"/>
    <cellStyle name="___Sheet2_EWC 43.5MW8oMtresc 3_25_02v2_Horizon round 1 model vFINAL_1_Project Makani Model 04-11-07 v6_UPC G&amp;A (5-3-07) 2" xfId="13940"/>
    <cellStyle name="___Sheet2_EWC 43.5MW8oMtresc 3_25_02v2_Horizon round 1 model vFINAL_1_Project Makani Model 04-11-07 v6_UPC G&amp;A (5-3-07) 2 2" xfId="13941"/>
    <cellStyle name="___Sheet2_EWC 43.5MW8oMtresc 3_25_02v2_Horizon round 1 model vFINAL_1_Project Makani Model 04-11-07 v6_UPC G&amp;A (5-3-07) 3" xfId="13942"/>
    <cellStyle name="___Sheet2_EWC 43.5MW8oMtresc 3_25_02v2_Horizon round 1 model vFINAL_1_Project Makani Model 04-11-07 v6_UPC G&amp;A (5-3-07) 3 2" xfId="13943"/>
    <cellStyle name="___Sheet2_EWC 43.5MW8oMtresc 3_25_02v2_Horizon round 1 model vFINAL_1_Project Makani Model 04-11-07 v6_UPC G&amp;A (5-3-07) 4" xfId="13944"/>
    <cellStyle name="___Sheet2_EWC 43.5MW8oMtresc 3_25_02v2_Pre-Tax GAAP" xfId="13945"/>
    <cellStyle name="___Sheet2_EWC 43.5MW8oMtresc 3_25_02v2_Pre-Tax GAAP 2" xfId="13946"/>
    <cellStyle name="___Sheet2_EWC 43.5MW8oMtresc 3_25_02v2_Pre-Tax GAAP 2 2" xfId="13947"/>
    <cellStyle name="___Sheet2_EWC 43.5MW8oMtresc 3_25_02v2_Pre-Tax GAAP 3" xfId="13948"/>
    <cellStyle name="___Sheet2_EWC 43.5MW8oMtresc 3_25_02v2_WPP - Ormat 6-5-2007  v19i with internal accounting v3 eq method FINAL" xfId="13949"/>
    <cellStyle name="___Sheet2_EWC 43.5MW8oMtresc 3_25_02v2_WPP - Ormat 6-5-2007  v19i with internal accounting v3 eq method FINAL 2" xfId="13950"/>
    <cellStyle name="___Sheet2_EWC 43.5MW8oMtresc 3_25_02v2_WPP - Ormat 6-5-2007  v19i with internal accounting v3 eq method FINAL 2 2" xfId="13951"/>
    <cellStyle name="___Sheet2_EWC 43.5MW8oMtresc 3_25_02v2_WPP - Ormat 6-5-2007  v19i with internal accounting v3 eq method FINAL 3" xfId="13952"/>
    <cellStyle name="___Sheet2_EWC 43.5MW8oMtresc 3_25_02v2w_esc" xfId="13953"/>
    <cellStyle name="___Sheet2_EWC 43.5MW8oMtresc 3_25_02v2w_esc 2" xfId="13954"/>
    <cellStyle name="___Sheet2_EWC 43.5MW8oMtresc 3_25_02v2w_esc 2 2" xfId="13955"/>
    <cellStyle name="___Sheet2_EWC 43.5MW8oMtresc 3_25_02v2w_esc 2 2 2" xfId="13956"/>
    <cellStyle name="___Sheet2_EWC 43.5MW8oMtresc 3_25_02v2w_esc 2 3" xfId="13957"/>
    <cellStyle name="___Sheet2_EWC 43.5MW8oMtresc 3_25_02v2w_esc 2 3 2" xfId="13958"/>
    <cellStyle name="___Sheet2_EWC 43.5MW8oMtresc 3_25_02v2w_esc 2 4" xfId="13959"/>
    <cellStyle name="___Sheet2_EWC 43.5MW8oMtresc 3_25_02v2w_esc 2 4 2" xfId="13960"/>
    <cellStyle name="___Sheet2_EWC 43.5MW8oMtresc 3_25_02v2w_esc 2 5" xfId="13961"/>
    <cellStyle name="___Sheet2_EWC 43.5MW8oMtresc 3_25_02v2w_esc 2 5 2" xfId="13962"/>
    <cellStyle name="___Sheet2_EWC 43.5MW8oMtresc 3_25_02v2w_esc 2 6" xfId="13963"/>
    <cellStyle name="___Sheet2_EWC 43.5MW8oMtresc 3_25_02v2w_esc 3" xfId="13964"/>
    <cellStyle name="___Sheet2_EWC 43.5MW8oMtresc 3_25_02v2w_esc 3 2" xfId="13965"/>
    <cellStyle name="___Sheet2_EWC 43.5MW8oMtresc 3_25_02v2w_esc 3 2 2" xfId="13966"/>
    <cellStyle name="___Sheet2_EWC 43.5MW8oMtresc 3_25_02v2w_esc 3 3" xfId="13967"/>
    <cellStyle name="___Sheet2_EWC 43.5MW8oMtresc 3_25_02v2w_esc 3 3 2" xfId="13968"/>
    <cellStyle name="___Sheet2_EWC 43.5MW8oMtresc 3_25_02v2w_esc 3 4" xfId="13969"/>
    <cellStyle name="___Sheet2_EWC 43.5MW8oMtresc 3_25_02v2w_esc 3 4 2" xfId="13970"/>
    <cellStyle name="___Sheet2_EWC 43.5MW8oMtresc 3_25_02v2w_esc 3 5" xfId="13971"/>
    <cellStyle name="___Sheet2_EWC 43.5MW8oMtresc 3_25_02v2w_esc 3 5 2" xfId="13972"/>
    <cellStyle name="___Sheet2_EWC 43.5MW8oMtresc 3_25_02v2w_esc 3 6" xfId="13973"/>
    <cellStyle name="___Sheet2_EWC 43.5MW8oMtresc 3_25_02v2w_esc 4" xfId="13974"/>
    <cellStyle name="___Sheet2_EWC 43.5MW8oMtresc 3_25_02v2w_esc_CHECK - White Creek Final Closing Model_2007 11 16 vequity method FINAL" xfId="13975"/>
    <cellStyle name="___Sheet2_EWC 43.5MW8oMtresc 3_25_02v2w_esc_CHECK - White Creek Final Closing Model_2007 11 16 vequity method FINAL 2" xfId="13976"/>
    <cellStyle name="___Sheet2_EWC 43.5MW8oMtresc 3_25_02v2w_esc_CHECK - White Creek Final Closing Model_2007 11 16 vequity method FINAL 2 2" xfId="13977"/>
    <cellStyle name="___Sheet2_EWC 43.5MW8oMtresc 3_25_02v2w_esc_CHECK - White Creek Final Closing Model_2007 11 16 vequity method FINAL 3" xfId="13978"/>
    <cellStyle name="___Sheet2_EWC 43.5MW8oMtresc 3_25_02v2w_esc_Horizon round 1 model vFINAL" xfId="13979"/>
    <cellStyle name="___Sheet2_EWC 43.5MW8oMtresc 3_25_02v2w_esc_Horizon round 1 model vFINAL 2" xfId="13980"/>
    <cellStyle name="___Sheet2_EWC 43.5MW8oMtresc 3_25_02v2w_esc_Horizon round 1 model vFINAL 2 2" xfId="13981"/>
    <cellStyle name="___Sheet2_EWC 43.5MW8oMtresc 3_25_02v2w_esc_Horizon round 1 model vFINAL 3" xfId="13982"/>
    <cellStyle name="___Sheet2_EWC 43.5MW8oMtresc 3_25_02v2w_esc_Horizon round 1 model vFINAL 3 2" xfId="13983"/>
    <cellStyle name="___Sheet2_EWC 43.5MW8oMtresc 3_25_02v2w_esc_Horizon round 1 model vFINAL 4" xfId="13984"/>
    <cellStyle name="___Sheet2_EWC 43.5MW8oMtresc 3_25_02v2w_esc_Horizon round 1 model vFINAL_1" xfId="13985"/>
    <cellStyle name="___Sheet2_EWC 43.5MW8oMtresc 3_25_02v2w_esc_Horizon round 1 model vFINAL_1 2" xfId="13986"/>
    <cellStyle name="___Sheet2_EWC 43.5MW8oMtresc 3_25_02v2w_esc_Horizon round 1 model vFINAL_1 2 2" xfId="13987"/>
    <cellStyle name="___Sheet2_EWC 43.5MW8oMtresc 3_25_02v2w_esc_Horizon round 1 model vFINAL_1 3" xfId="13988"/>
    <cellStyle name="___Sheet2_EWC 43.5MW8oMtresc 3_25_02v2w_esc_Horizon round 1 model vFINAL_1 3 2" xfId="13989"/>
    <cellStyle name="___Sheet2_EWC 43.5MW8oMtresc 3_25_02v2w_esc_Horizon round 1 model vFINAL_1 4" xfId="13990"/>
    <cellStyle name="___Sheet2_EWC 43.5MW8oMtresc 3_25_02v2w_esc_Horizon round 1 model vFINAL_1_Project Farwest III Model 03-20-07 v135" xfId="13991"/>
    <cellStyle name="___Sheet2_EWC 43.5MW8oMtresc 3_25_02v2w_esc_Horizon round 1 model vFINAL_1_Project Farwest III Model 03-20-07 v135 2" xfId="13992"/>
    <cellStyle name="___Sheet2_EWC 43.5MW8oMtresc 3_25_02v2w_esc_Horizon round 1 model vFINAL_1_Project Farwest III Model 03-20-07 v135 2 2" xfId="13993"/>
    <cellStyle name="___Sheet2_EWC 43.5MW8oMtresc 3_25_02v2w_esc_Horizon round 1 model vFINAL_1_Project Farwest III Model 03-20-07 v135 3" xfId="13994"/>
    <cellStyle name="___Sheet2_EWC 43.5MW8oMtresc 3_25_02v2w_esc_Horizon round 1 model vFINAL_1_Project Farwest III Model 03-20-07 v135 3 2" xfId="13995"/>
    <cellStyle name="___Sheet2_EWC 43.5MW8oMtresc 3_25_02v2w_esc_Horizon round 1 model vFINAL_1_Project Farwest III Model 03-20-07 v135 4" xfId="13996"/>
    <cellStyle name="___Sheet2_EWC 43.5MW8oMtresc 3_25_02v2w_esc_Horizon round 1 model vFINAL_1_Project Farwest III Model 03-20-07 v135_UPC G&amp;A (5-3-07)" xfId="13997"/>
    <cellStyle name="___Sheet2_EWC 43.5MW8oMtresc 3_25_02v2w_esc_Horizon round 1 model vFINAL_1_Project Farwest III Model 03-20-07 v135_UPC G&amp;A (5-3-07) 2" xfId="13998"/>
    <cellStyle name="___Sheet2_EWC 43.5MW8oMtresc 3_25_02v2w_esc_Horizon round 1 model vFINAL_1_Project Farwest III Model 03-20-07 v135_UPC G&amp;A (5-3-07) 2 2" xfId="13999"/>
    <cellStyle name="___Sheet2_EWC 43.5MW8oMtresc 3_25_02v2w_esc_Horizon round 1 model vFINAL_1_Project Farwest III Model 03-20-07 v135_UPC G&amp;A (5-3-07) 3" xfId="14000"/>
    <cellStyle name="___Sheet2_EWC 43.5MW8oMtresc 3_25_02v2w_esc_Horizon round 1 model vFINAL_1_Project Farwest III Model 03-20-07 v135_UPC G&amp;A (5-3-07) 3 2" xfId="14001"/>
    <cellStyle name="___Sheet2_EWC 43.5MW8oMtresc 3_25_02v2w_esc_Horizon round 1 model vFINAL_1_Project Farwest III Model 03-20-07 v135_UPC G&amp;A (5-3-07) 4" xfId="14002"/>
    <cellStyle name="___Sheet2_EWC 43.5MW8oMtresc 3_25_02v2w_esc_Horizon round 1 model vFINAL_1_Project Makani Model 04-11-07 v6" xfId="14003"/>
    <cellStyle name="___Sheet2_EWC 43.5MW8oMtresc 3_25_02v2w_esc_Horizon round 1 model vFINAL_1_Project Makani Model 04-11-07 v6 2" xfId="14004"/>
    <cellStyle name="___Sheet2_EWC 43.5MW8oMtresc 3_25_02v2w_esc_Horizon round 1 model vFINAL_1_Project Makani Model 04-11-07 v6 2 2" xfId="14005"/>
    <cellStyle name="___Sheet2_EWC 43.5MW8oMtresc 3_25_02v2w_esc_Horizon round 1 model vFINAL_1_Project Makani Model 04-11-07 v6 3" xfId="14006"/>
    <cellStyle name="___Sheet2_EWC 43.5MW8oMtresc 3_25_02v2w_esc_Horizon round 1 model vFINAL_1_Project Makani Model 04-11-07 v6 3 2" xfId="14007"/>
    <cellStyle name="___Sheet2_EWC 43.5MW8oMtresc 3_25_02v2w_esc_Horizon round 1 model vFINAL_1_Project Makani Model 04-11-07 v6 4" xfId="14008"/>
    <cellStyle name="___Sheet2_EWC 43.5MW8oMtresc 3_25_02v2w_esc_Horizon round 1 model vFINAL_1_Project Makani Model 04-11-07 v6_UPC G&amp;A (5-3-07)" xfId="14009"/>
    <cellStyle name="___Sheet2_EWC 43.5MW8oMtresc 3_25_02v2w_esc_Horizon round 1 model vFINAL_1_Project Makani Model 04-11-07 v6_UPC G&amp;A (5-3-07) 2" xfId="14010"/>
    <cellStyle name="___Sheet2_EWC 43.5MW8oMtresc 3_25_02v2w_esc_Horizon round 1 model vFINAL_1_Project Makani Model 04-11-07 v6_UPC G&amp;A (5-3-07) 2 2" xfId="14011"/>
    <cellStyle name="___Sheet2_EWC 43.5MW8oMtresc 3_25_02v2w_esc_Horizon round 1 model vFINAL_1_Project Makani Model 04-11-07 v6_UPC G&amp;A (5-3-07) 3" xfId="14012"/>
    <cellStyle name="___Sheet2_EWC 43.5MW8oMtresc 3_25_02v2w_esc_Horizon round 1 model vFINAL_1_Project Makani Model 04-11-07 v6_UPC G&amp;A (5-3-07) 3 2" xfId="14013"/>
    <cellStyle name="___Sheet2_EWC 43.5MW8oMtresc 3_25_02v2w_esc_Horizon round 1 model vFINAL_1_Project Makani Model 04-11-07 v6_UPC G&amp;A (5-3-07) 4" xfId="14014"/>
    <cellStyle name="___Sheet2_EWC 43.5MW8oMtresc 3_25_02v2w_esc_Pre-Tax GAAP" xfId="14015"/>
    <cellStyle name="___Sheet2_EWC 43.5MW8oMtresc 3_25_02v2w_esc_Pre-Tax GAAP 2" xfId="14016"/>
    <cellStyle name="___Sheet2_EWC 43.5MW8oMtresc 3_25_02v2w_esc_Pre-Tax GAAP 2 2" xfId="14017"/>
    <cellStyle name="___Sheet2_EWC 43.5MW8oMtresc 3_25_02v2w_esc_Pre-Tax GAAP 3" xfId="14018"/>
    <cellStyle name="___Sheet2_EWC 43.5MW8oMtresc 3_25_02v2w_esc_WPP - Ormat 6-5-2007  v19i with internal accounting v3 eq method FINAL" xfId="14019"/>
    <cellStyle name="___Sheet2_EWC 43.5MW8oMtresc 3_25_02v2w_esc_WPP - Ormat 6-5-2007  v19i with internal accounting v3 eq method FINAL 2" xfId="14020"/>
    <cellStyle name="___Sheet2_EWC 43.5MW8oMtresc 3_25_02v2w_esc_WPP - Ormat 6-5-2007  v19i with internal accounting v3 eq method FINAL 2 2" xfId="14021"/>
    <cellStyle name="___Sheet2_EWC 43.5MW8oMtresc 3_25_02v2w_esc_WPP - Ormat 6-5-2007  v19i with internal accounting v3 eq method FINAL 3" xfId="14022"/>
    <cellStyle name="___Sheet2_Wind farm - operation CF" xfId="14023"/>
    <cellStyle name="___Sheet2_Wind farm - operation CF 2" xfId="14024"/>
    <cellStyle name="___Sheet2_Wind farm - operation CF 2 2" xfId="14025"/>
    <cellStyle name="___Sheet2_Wind farm - operation CF 2 2 2" xfId="14026"/>
    <cellStyle name="___Sheet2_Wind farm - operation CF 2 3" xfId="14027"/>
    <cellStyle name="___Sheet2_Wind farm - operation CF 2 3 2" xfId="14028"/>
    <cellStyle name="___Sheet2_Wind farm - operation CF 2 4" xfId="14029"/>
    <cellStyle name="___Sheet2_Wind farm - operation CF 2 4 2" xfId="14030"/>
    <cellStyle name="___Sheet2_Wind farm - operation CF 2 5" xfId="14031"/>
    <cellStyle name="___Sheet2_Wind farm - operation CF 2 5 2" xfId="14032"/>
    <cellStyle name="___Sheet2_Wind farm - operation CF 2 6" xfId="14033"/>
    <cellStyle name="___Sheet2_Wind farm - operation CF 3" xfId="14034"/>
    <cellStyle name="___Sheet2_Wind farm - operation CF 3 2" xfId="14035"/>
    <cellStyle name="___Sheet2_Wind farm - operation CF 3 2 2" xfId="14036"/>
    <cellStyle name="___Sheet2_Wind farm - operation CF 3 3" xfId="14037"/>
    <cellStyle name="___Sheet2_Wind farm - operation CF 3 3 2" xfId="14038"/>
    <cellStyle name="___Sheet2_Wind farm - operation CF 3 4" xfId="14039"/>
    <cellStyle name="___Sheet2_Wind farm - operation CF 3 4 2" xfId="14040"/>
    <cellStyle name="___Sheet2_Wind farm - operation CF 3 5" xfId="14041"/>
    <cellStyle name="___Sheet2_Wind farm - operation CF 3 5 2" xfId="14042"/>
    <cellStyle name="___Sheet2_Wind farm - operation CF 3 6" xfId="14043"/>
    <cellStyle name="___Sheet2_Wind farm - operation CF 4" xfId="14044"/>
    <cellStyle name="___Sheet2_Wind farm - operation CF_CHECK - White Creek Final Closing Model_2007 11 16 vequity method FINAL" xfId="14045"/>
    <cellStyle name="___Sheet2_Wind farm - operation CF_CHECK - White Creek Final Closing Model_2007 11 16 vequity method FINAL 2" xfId="14046"/>
    <cellStyle name="___Sheet2_Wind farm - operation CF_CHECK - White Creek Final Closing Model_2007 11 16 vequity method FINAL 2 2" xfId="14047"/>
    <cellStyle name="___Sheet2_Wind farm - operation CF_CHECK - White Creek Final Closing Model_2007 11 16 vequity method FINAL 3" xfId="14048"/>
    <cellStyle name="___Sheet2_Wind farm - operation CF_Horizon round 1 model vFINAL" xfId="14049"/>
    <cellStyle name="___Sheet2_Wind farm - operation CF_Horizon round 1 model vFINAL 2" xfId="14050"/>
    <cellStyle name="___Sheet2_Wind farm - operation CF_Horizon round 1 model vFINAL 2 2" xfId="14051"/>
    <cellStyle name="___Sheet2_Wind farm - operation CF_Horizon round 1 model vFINAL 3" xfId="14052"/>
    <cellStyle name="___Sheet2_Wind farm - operation CF_Horizon round 1 model vFINAL 3 2" xfId="14053"/>
    <cellStyle name="___Sheet2_Wind farm - operation CF_Horizon round 1 model vFINAL 4" xfId="14054"/>
    <cellStyle name="___Sheet2_Wind farm - operation CF_Horizon round 1 model vFINAL_1" xfId="14055"/>
    <cellStyle name="___Sheet2_Wind farm - operation CF_Horizon round 1 model vFINAL_1 2" xfId="14056"/>
    <cellStyle name="___Sheet2_Wind farm - operation CF_Horizon round 1 model vFINAL_1 2 2" xfId="14057"/>
    <cellStyle name="___Sheet2_Wind farm - operation CF_Horizon round 1 model vFINAL_1 3" xfId="14058"/>
    <cellStyle name="___Sheet2_Wind farm - operation CF_Horizon round 1 model vFINAL_1 3 2" xfId="14059"/>
    <cellStyle name="___Sheet2_Wind farm - operation CF_Horizon round 1 model vFINAL_1 4" xfId="14060"/>
    <cellStyle name="___Sheet2_Wind farm - operation CF_Horizon round 1 model vFINAL_1_Project Farwest III Model 03-20-07 v135" xfId="14061"/>
    <cellStyle name="___Sheet2_Wind farm - operation CF_Horizon round 1 model vFINAL_1_Project Farwest III Model 03-20-07 v135 2" xfId="14062"/>
    <cellStyle name="___Sheet2_Wind farm - operation CF_Horizon round 1 model vFINAL_1_Project Farwest III Model 03-20-07 v135 2 2" xfId="14063"/>
    <cellStyle name="___Sheet2_Wind farm - operation CF_Horizon round 1 model vFINAL_1_Project Farwest III Model 03-20-07 v135 3" xfId="14064"/>
    <cellStyle name="___Sheet2_Wind farm - operation CF_Horizon round 1 model vFINAL_1_Project Farwest III Model 03-20-07 v135 3 2" xfId="14065"/>
    <cellStyle name="___Sheet2_Wind farm - operation CF_Horizon round 1 model vFINAL_1_Project Farwest III Model 03-20-07 v135 4" xfId="14066"/>
    <cellStyle name="___Sheet2_Wind farm - operation CF_Horizon round 1 model vFINAL_1_Project Farwest III Model 03-20-07 v135_UPC G&amp;A (5-3-07)" xfId="14067"/>
    <cellStyle name="___Sheet2_Wind farm - operation CF_Horizon round 1 model vFINAL_1_Project Farwest III Model 03-20-07 v135_UPC G&amp;A (5-3-07) 2" xfId="14068"/>
    <cellStyle name="___Sheet2_Wind farm - operation CF_Horizon round 1 model vFINAL_1_Project Farwest III Model 03-20-07 v135_UPC G&amp;A (5-3-07) 2 2" xfId="14069"/>
    <cellStyle name="___Sheet2_Wind farm - operation CF_Horizon round 1 model vFINAL_1_Project Farwest III Model 03-20-07 v135_UPC G&amp;A (5-3-07) 3" xfId="14070"/>
    <cellStyle name="___Sheet2_Wind farm - operation CF_Horizon round 1 model vFINAL_1_Project Farwest III Model 03-20-07 v135_UPC G&amp;A (5-3-07) 3 2" xfId="14071"/>
    <cellStyle name="___Sheet2_Wind farm - operation CF_Horizon round 1 model vFINAL_1_Project Farwest III Model 03-20-07 v135_UPC G&amp;A (5-3-07) 4" xfId="14072"/>
    <cellStyle name="___Sheet2_Wind farm - operation CF_Horizon round 1 model vFINAL_1_Project Makani Model 04-11-07 v6" xfId="14073"/>
    <cellStyle name="___Sheet2_Wind farm - operation CF_Horizon round 1 model vFINAL_1_Project Makani Model 04-11-07 v6 2" xfId="14074"/>
    <cellStyle name="___Sheet2_Wind farm - operation CF_Horizon round 1 model vFINAL_1_Project Makani Model 04-11-07 v6 2 2" xfId="14075"/>
    <cellStyle name="___Sheet2_Wind farm - operation CF_Horizon round 1 model vFINAL_1_Project Makani Model 04-11-07 v6 3" xfId="14076"/>
    <cellStyle name="___Sheet2_Wind farm - operation CF_Horizon round 1 model vFINAL_1_Project Makani Model 04-11-07 v6 3 2" xfId="14077"/>
    <cellStyle name="___Sheet2_Wind farm - operation CF_Horizon round 1 model vFINAL_1_Project Makani Model 04-11-07 v6 4" xfId="14078"/>
    <cellStyle name="___Sheet2_Wind farm - operation CF_Horizon round 1 model vFINAL_1_Project Makani Model 04-11-07 v6_UPC G&amp;A (5-3-07)" xfId="14079"/>
    <cellStyle name="___Sheet2_Wind farm - operation CF_Horizon round 1 model vFINAL_1_Project Makani Model 04-11-07 v6_UPC G&amp;A (5-3-07) 2" xfId="14080"/>
    <cellStyle name="___Sheet2_Wind farm - operation CF_Horizon round 1 model vFINAL_1_Project Makani Model 04-11-07 v6_UPC G&amp;A (5-3-07) 2 2" xfId="14081"/>
    <cellStyle name="___Sheet2_Wind farm - operation CF_Horizon round 1 model vFINAL_1_Project Makani Model 04-11-07 v6_UPC G&amp;A (5-3-07) 3" xfId="14082"/>
    <cellStyle name="___Sheet2_Wind farm - operation CF_Horizon round 1 model vFINAL_1_Project Makani Model 04-11-07 v6_UPC G&amp;A (5-3-07) 3 2" xfId="14083"/>
    <cellStyle name="___Sheet2_Wind farm - operation CF_Horizon round 1 model vFINAL_1_Project Makani Model 04-11-07 v6_UPC G&amp;A (5-3-07) 4" xfId="14084"/>
    <cellStyle name="___Sheet2_Wind farm - operation CF_Pre-Tax GAAP" xfId="14085"/>
    <cellStyle name="___Sheet2_Wind farm - operation CF_Pre-Tax GAAP 2" xfId="14086"/>
    <cellStyle name="___Sheet2_Wind farm - operation CF_Pre-Tax GAAP 2 2" xfId="14087"/>
    <cellStyle name="___Sheet2_Wind farm - operation CF_Pre-Tax GAAP 3" xfId="14088"/>
    <cellStyle name="___Sheet2_Wind farm - operation CF_WPP - Ormat 6-5-2007  v19i with internal accounting v3 eq method FINAL" xfId="14089"/>
    <cellStyle name="___Sheet2_Wind farm - operation CF_WPP - Ormat 6-5-2007  v19i with internal accounting v3 eq method FINAL 2" xfId="14090"/>
    <cellStyle name="___Sheet2_Wind farm - operation CF_WPP - Ormat 6-5-2007  v19i with internal accounting v3 eq method FINAL 2 2" xfId="14091"/>
    <cellStyle name="___Sheet2_Wind farm - operation CF_WPP - Ormat 6-5-2007  v19i with internal accounting v3 eq method FINAL 3" xfId="14092"/>
    <cellStyle name="_x0013___50_50" xfId="14093"/>
    <cellStyle name="__Setup_" xfId="14094"/>
    <cellStyle name="__Setup_ 2" xfId="14095"/>
    <cellStyle name="__Setup_ 2 2" xfId="14096"/>
    <cellStyle name="__Setup_ 3" xfId="14097"/>
    <cellStyle name="__Setup_ 3 2" xfId="14098"/>
    <cellStyle name="__Setup_ 4" xfId="14099"/>
    <cellStyle name="__Setup_ 4 2" xfId="14100"/>
    <cellStyle name="__Setup_ 5" xfId="14101"/>
    <cellStyle name="__Setup_ 5 2" xfId="14102"/>
    <cellStyle name="__Setup_ 6" xfId="14103"/>
    <cellStyle name="__Setup__Ashtabula II 120 MW (Standard Model) 3-23-09" xfId="14104"/>
    <cellStyle name="__Setup__August 2010 CWIP curves_NextEra" xfId="14105"/>
    <cellStyle name="__Setup__August 2010 CWIP curves_NextEra 2" xfId="14106"/>
    <cellStyle name="__Setup__August 2010 CWIP curves_NextEra_November 2010 Termosol CWIP Curves NEER Final" xfId="14107"/>
    <cellStyle name="__Setup__August 2010 CWIP curves_NextEra_November 2010 Termosol CWIP Curves NEER Final 2" xfId="14108"/>
    <cellStyle name="__Setup__Bridge" xfId="14109"/>
    <cellStyle name="__Setup__Butler Ridge (54MW GE XLE)O&amp;M Budget Tabs 4-15-2009 " xfId="14110"/>
    <cellStyle name="__Setup__Butler Ridge (54MW GE XLE)O&amp;M Budget Tabs 4-7-2009 " xfId="14111"/>
    <cellStyle name="__Setup__Butler Ridge (54MW GE XLE)O&amp;M Budget Tabs 5-6-2009 " xfId="14112"/>
    <cellStyle name="__Setup__Cimarron O&amp;M_05-24-2012" xfId="14113"/>
    <cellStyle name="__Setup__Consolidated Summary Living ProForma_2011_DRAFT" xfId="14114"/>
    <cellStyle name="__Setup__Consolidated Summary Living ProForma_2011_Paste Special" xfId="14115"/>
    <cellStyle name="__Setup__Copy of South TX GenTie  0.8x Sale12-31-09 COD BASE CASEvBOD" xfId="14116"/>
    <cellStyle name="__Setup__CWIP Termosol 1" xfId="14117"/>
    <cellStyle name="__Setup__CWIP Termosol 1 2" xfId="14118"/>
    <cellStyle name="__Setup__CWIP Termosol 2" xfId="14119"/>
    <cellStyle name="__Setup__CWIP Termosol 2 2" xfId="14120"/>
    <cellStyle name="__Setup__Day County" xfId="14121"/>
    <cellStyle name="__Setup__Distribution Date Calc" xfId="14122"/>
    <cellStyle name="__Setup__FinSum" xfId="14123"/>
    <cellStyle name="__Setup__Gulf Winds (283MW MHI 2.4) O&amp;M Budgets Tabs 4-13-09" xfId="14124"/>
    <cellStyle name="__Setup__Gulf Winds (283MW MHI 2.4) O&amp;M Budgets Tabs 5-6-09" xfId="14125"/>
    <cellStyle name="__Setup__HWBA UM NPV  IRR Analysis finance at cost share may 2011" xfId="14126"/>
    <cellStyle name="__Setup__Input" xfId="14127"/>
    <cellStyle name="__Setup__Input 2" xfId="14128"/>
    <cellStyle name="__Setup__Inputs" xfId="14129"/>
    <cellStyle name="__Setup__Inputs 2" xfId="14130"/>
    <cellStyle name="__Setup__Lee Dekalb - FPL Group Financials (2)" xfId="14131"/>
    <cellStyle name="__Setup__LPF 2011 Update - Contracted Thermal Assets - rev 09 27 2011" xfId="14132"/>
    <cellStyle name="__Setup__LPF 2011 Update - Contracted Thermal Assets - rev 09 27 2011 (2)" xfId="14133"/>
    <cellStyle name="__Setup__LPF 2011 Update - Merchant Thermal Assets - rev 09 27 2011 (2)" xfId="14134"/>
    <cellStyle name="__Setup__Majestic (79.5 MW GE SLE) O&amp;M Budget Tabs 4-7-2009 " xfId="14135"/>
    <cellStyle name="__Setup__Majestic (79.5 MW GE SLE)O&amp;M Budget Tabs 4-14-2009 " xfId="14136"/>
    <cellStyle name="__Setup__Majestic (79.5 MW GE SLE)O&amp;M Budget Tabs 5-6-2009 " xfId="14137"/>
    <cellStyle name="__Setup__Majestic II 2013 - 2042 Property Tax Forecast est" xfId="14138"/>
    <cellStyle name="__Setup__McCoy 250 MW Yingli 280W T-0 NextEra PVO&amp;M Budget (NEW RAMP)_2010-12-10" xfId="14139"/>
    <cellStyle name="__Setup__McCoy 250 MW Yingli 280W T-0 NextEra PVO&amp;M Budget (NEW RAMP)_2010-12-6" xfId="14140"/>
    <cellStyle name="__Setup__November 2010 CWIP Curves Genesis Final" xfId="14141"/>
    <cellStyle name="__Setup__November 2010 CWIP Curves Genesis Final 2" xfId="14142"/>
    <cellStyle name="__Setup__November 2010 CWIP Curves NEER Final" xfId="14143"/>
    <cellStyle name="__Setup__November 2010 CWIP Curves NEER Final 2" xfId="14144"/>
    <cellStyle name="__Setup__November 2010 Termosol CWIP Curves NEER Final" xfId="14145"/>
    <cellStyle name="__Setup__November 2010 Termosol CWIP Curves NEER Final 2" xfId="14146"/>
    <cellStyle name="__Setup__Pro Forma - Alamosa 100MW - rev 03.13.09" xfId="14147"/>
    <cellStyle name="__Setup__Project Monitoring Paradise Solar revised_October 2010" xfId="14148"/>
    <cellStyle name="__Setup__Project Monitoring Paradise Solar revised_October 2010 2" xfId="14149"/>
    <cellStyle name="__Setup__Project Monitoring Paradise Solar revised_October 2010_November 2010 Termosol CWIP Curves NEER Final" xfId="14150"/>
    <cellStyle name="__Setup__Project Monitoring Paradise Solar revised_October 2010_November 2010 Termosol CWIP Curves NEER Final 2" xfId="14151"/>
    <cellStyle name="__Setup__Scen" xfId="14152"/>
    <cellStyle name="__Setup__September 2010 CWIP curves_NextEra" xfId="14153"/>
    <cellStyle name="__Setup__September 2010 CWIP curves_NextEra 2" xfId="14154"/>
    <cellStyle name="__Setup__September 2010 CWIP curves_NextEra_November 2010 Termosol CWIP Curves NEER Final" xfId="14155"/>
    <cellStyle name="__Setup__September 2010 CWIP curves_NextEra_November 2010 Termosol CWIP Curves NEER Final 2" xfId="14156"/>
    <cellStyle name="__Setup__Solar - TOD Calculation Model - rev 04.16.09" xfId="14157"/>
    <cellStyle name="__Setup__Solar_Model_ab" xfId="14158"/>
    <cellStyle name="__Setup__South Trent (101.2MW Siemens) O&amp;M Budget Tabs 4-15-2009" xfId="14159"/>
    <cellStyle name="__Setup__South Trent (101.2MW Siemens) O&amp;M Budget Tabs 4-7-2009" xfId="14160"/>
    <cellStyle name="__Setup__South Trent (101.2MW Siemens) O&amp;M Budget Tabs 5-6-2009" xfId="14161"/>
    <cellStyle name="__Setup__Stetson (GE 57 MW) O&amp;M Budget Tabs 3-25-2009" xfId="14162"/>
    <cellStyle name="__Setup__Story II_OpCom_6-26-09" xfId="14163"/>
    <cellStyle name="__Setup__Summerhaven CWIP curve Oct_2010" xfId="14164"/>
    <cellStyle name="__Setup__Summerhaven CWIP curve Oct_2010 2" xfId="14165"/>
    <cellStyle name="__Setup__Summerhaven CWIP curve Oct_2010_November 2010 Termosol CWIP Curves NEER Final" xfId="14166"/>
    <cellStyle name="__Setup__Summerhaven CWIP curve Oct_2010_November 2010 Termosol CWIP Curves NEER Final 2" xfId="14167"/>
    <cellStyle name="__Setup__Tax" xfId="14168"/>
    <cellStyle name="__Setup__WACC_Calc_Sheet" xfId="14169"/>
    <cellStyle name="__Setup__Wessington Springs (51MW GE SLE) O&amp;M Budget Tabs 4-7-2009 " xfId="14170"/>
    <cellStyle name="__Setup__Wessington Springs (51MW GE SLE)O&amp;M Budget Tabs 4-15-2009 " xfId="14171"/>
    <cellStyle name="__Setup__Wessington Springs (51MW GE SLE)O&amp;M Budget Tabs 5-6-2009 " xfId="14172"/>
    <cellStyle name="_~0664123" xfId="14173"/>
    <cellStyle name="_~0664123 2" xfId="14174"/>
    <cellStyle name="_~4335405" xfId="14175"/>
    <cellStyle name="_~5054843" xfId="14176"/>
    <cellStyle name="_~5662898" xfId="14177"/>
    <cellStyle name="_~5662898 2" xfId="14178"/>
    <cellStyle name="_~9658152" xfId="14179"/>
    <cellStyle name="_~9658152 2" xfId="14180"/>
    <cellStyle name="_~9658152 2 2" xfId="14181"/>
    <cellStyle name="_~9658152 3" xfId="14182"/>
    <cellStyle name="_~9658152 3 2" xfId="14183"/>
    <cellStyle name="_~9658152 4" xfId="14184"/>
    <cellStyle name="_~9658152 4 2" xfId="14185"/>
    <cellStyle name="_~9658152 5" xfId="14186"/>
    <cellStyle name="_~9658152 5 2" xfId="14187"/>
    <cellStyle name="_~9658152 6" xfId="14188"/>
    <cellStyle name="_~9658152_BASIS ADJ" xfId="14189"/>
    <cellStyle name="_~9658152_BM Adjustments" xfId="14190"/>
    <cellStyle name="_~9658152_Callahan" xfId="14191"/>
    <cellStyle name="_~9658152_Callahan " xfId="14192"/>
    <cellStyle name="_~9658152_Callahan _1" xfId="14193"/>
    <cellStyle name="_~9658152_Callahan 090813 GM 0 Report" xfId="14194"/>
    <cellStyle name="_~9658152_Callahan 091106 GM 0 Report" xfId="14195"/>
    <cellStyle name="_~9658152_CapRidge_WindBoost_Analysis_090709" xfId="14196"/>
    <cellStyle name="_~9658152_Copy of Texas Wind Debt Amortization 11-08" xfId="14197"/>
    <cellStyle name="_~9658152_Debt Service Coverage Ratio-TEXAS WIND Historical  Forecast" xfId="14198"/>
    <cellStyle name="_~9658152_Fees" xfId="14199"/>
    <cellStyle name="_~9658152_HH3 WindBoost Analysis (with PTC and REC)" xfId="14200"/>
    <cellStyle name="_~9658152_Horse Hollow 1 090813 GM 0 Report" xfId="14201"/>
    <cellStyle name="_~9658152_Horse Hollow 1 090911 GM 0 Report" xfId="14202"/>
    <cellStyle name="_~9658152_Inputs" xfId="14203"/>
    <cellStyle name="_~9658152_Inputs 2" xfId="14204"/>
    <cellStyle name="_~9658152_Majestic II 2013 - 2042 Property Tax Forecast est" xfId="14205"/>
    <cellStyle name="_~9658152_Tax" xfId="14206"/>
    <cellStyle name="_~9658152_Wind Adj_091106" xfId="14207"/>
    <cellStyle name="_01 Horizon Wind Energy Analytics" xfId="14208"/>
    <cellStyle name="_010713 FPLE FOSSIL FUEL 2002-2006 BUDGET FORECASTS" xfId="14209"/>
    <cellStyle name="_010713 FPLE FOSSIL FUEL 2002-2006 BUDGET FORECASTS 2" xfId="14210"/>
    <cellStyle name="_010713 FPLE FOSSIL FUEL 2002-2006 BUDGET FORECASTS 2 2" xfId="14211"/>
    <cellStyle name="_010713 FPLE FOSSIL FUEL 2002-2006 BUDGET FORECASTS 3" xfId="14212"/>
    <cellStyle name="_010713 FPLE FOSSIL FUEL 2002-2006 BUDGET FORECASTS 3 2" xfId="14213"/>
    <cellStyle name="_010713 FPLE FOSSIL FUEL 2002-2006 BUDGET FORECASTS 4" xfId="14214"/>
    <cellStyle name="_010713 FPLE FOSSIL FUEL 2002-2006 BUDGET FORECASTS 4 2" xfId="14215"/>
    <cellStyle name="_010713 FPLE FOSSIL FUEL 2002-2006 BUDGET FORECASTS 5" xfId="14216"/>
    <cellStyle name="_010713 FPLE FOSSIL FUEL 2002-2006 BUDGET FORECASTS 5 2" xfId="14217"/>
    <cellStyle name="_010713 FPLE FOSSIL FUEL 2002-2006 BUDGET FORECASTS 6" xfId="14218"/>
    <cellStyle name="_010713 FPLE FOSSIL FUEL 2002-2006 BUDGET FORECASTS_August 2010 CWIP curves_NextEra" xfId="14219"/>
    <cellStyle name="_010713 FPLE FOSSIL FUEL 2002-2006 BUDGET FORECASTS_August 2010 CWIP curves_NextEra 2" xfId="14220"/>
    <cellStyle name="_010713 FPLE FOSSIL FUEL 2002-2006 BUDGET FORECASTS_August 2010 CWIP curves_NextEra_November 2010 Termosol CWIP Curves NEER Final" xfId="14221"/>
    <cellStyle name="_010713 FPLE FOSSIL FUEL 2002-2006 BUDGET FORECASTS_August 2010 CWIP curves_NextEra_November 2010 Termosol CWIP Curves NEER Final 2" xfId="14222"/>
    <cellStyle name="_010713 FPLE FOSSIL FUEL 2002-2006 BUDGET FORECASTS_BASIS ADJ" xfId="14223"/>
    <cellStyle name="_010713 FPLE FOSSIL FUEL 2002-2006 BUDGET FORECASTS_BM Adjustments" xfId="14224"/>
    <cellStyle name="_010713 FPLE FOSSIL FUEL 2002-2006 BUDGET FORECASTS_Capacity_Factor_Monthly_Forecast_Through_2024 " xfId="14225"/>
    <cellStyle name="_010713 FPLE FOSSIL FUEL 2002-2006 BUDGET FORECASTS_Consolidated Summary Living ProForma_2011_DRAFT" xfId="14226"/>
    <cellStyle name="_010713 FPLE FOSSIL FUEL 2002-2006 BUDGET FORECASTS_Consolidated Summary Living ProForma_2011_Paste Special" xfId="14227"/>
    <cellStyle name="_010713 FPLE FOSSIL FUEL 2002-2006 BUDGET FORECASTS_Copy of South TX GenTie  0.8x Sale12-31-09 COD BASE CASEvBOD" xfId="14228"/>
    <cellStyle name="_010713 FPLE FOSSIL FUEL 2002-2006 BUDGET FORECASTS_CWIP Termosol 1" xfId="14229"/>
    <cellStyle name="_010713 FPLE FOSSIL FUEL 2002-2006 BUDGET FORECASTS_CWIP Termosol 1 2" xfId="14230"/>
    <cellStyle name="_010713 FPLE FOSSIL FUEL 2002-2006 BUDGET FORECASTS_CWIP Termosol 2" xfId="14231"/>
    <cellStyle name="_010713 FPLE FOSSIL FUEL 2002-2006 BUDGET FORECASTS_CWIP Termosol 2 2" xfId="14232"/>
    <cellStyle name="_010713 FPLE FOSSIL FUEL 2002-2006 BUDGET FORECASTS_Fees" xfId="14233"/>
    <cellStyle name="_010713 FPLE FOSSIL FUEL 2002-2006 BUDGET FORECASTS_HWBA UM NPV  IRR Analysis finance at cost share may 2011" xfId="14234"/>
    <cellStyle name="_010713 FPLE FOSSIL FUEL 2002-2006 BUDGET FORECASTS_Inputs" xfId="14235"/>
    <cellStyle name="_010713 FPLE FOSSIL FUEL 2002-2006 BUDGET FORECASTS_Inputs 2" xfId="14236"/>
    <cellStyle name="_010713 FPLE FOSSIL FUEL 2002-2006 BUDGET FORECASTS_Locked in Gross Margin" xfId="14237"/>
    <cellStyle name="_010713 FPLE FOSSIL FUEL 2002-2006 BUDGET FORECASTS_November 2010 CWIP Curves Genesis Final" xfId="14238"/>
    <cellStyle name="_010713 FPLE FOSSIL FUEL 2002-2006 BUDGET FORECASTS_November 2010 CWIP Curves Genesis Final 2" xfId="14239"/>
    <cellStyle name="_010713 FPLE FOSSIL FUEL 2002-2006 BUDGET FORECASTS_November 2010 CWIP Curves NEER Final" xfId="14240"/>
    <cellStyle name="_010713 FPLE FOSSIL FUEL 2002-2006 BUDGET FORECASTS_November 2010 CWIP Curves NEER Final 2" xfId="14241"/>
    <cellStyle name="_010713 FPLE FOSSIL FUEL 2002-2006 BUDGET FORECASTS_November 2010 Termosol CWIP Curves NEER Final" xfId="14242"/>
    <cellStyle name="_010713 FPLE FOSSIL FUEL 2002-2006 BUDGET FORECASTS_November 2010 Termosol CWIP Curves NEER Final 2" xfId="14243"/>
    <cellStyle name="_010713 FPLE FOSSIL FUEL 2002-2006 BUDGET FORECASTS_Project Monitoring Paradise Solar revised_October 2010" xfId="14244"/>
    <cellStyle name="_010713 FPLE FOSSIL FUEL 2002-2006 BUDGET FORECASTS_Project Monitoring Paradise Solar revised_October 2010 2" xfId="14245"/>
    <cellStyle name="_010713 FPLE FOSSIL FUEL 2002-2006 BUDGET FORECASTS_Project Monitoring Paradise Solar revised_October 2010_November 2010 Termosol CWIP Curves NEER Final" xfId="14246"/>
    <cellStyle name="_010713 FPLE FOSSIL FUEL 2002-2006 BUDGET FORECASTS_Project Monitoring Paradise Solar revised_October 2010_November 2010 Termosol CWIP Curves NEER Final 2" xfId="14247"/>
    <cellStyle name="_010713 FPLE FOSSIL FUEL 2002-2006 BUDGET FORECASTS_September 2010 CWIP curves_NextEra" xfId="14248"/>
    <cellStyle name="_010713 FPLE FOSSIL FUEL 2002-2006 BUDGET FORECASTS_September 2010 CWIP curves_NextEra 2" xfId="14249"/>
    <cellStyle name="_010713 FPLE FOSSIL FUEL 2002-2006 BUDGET FORECASTS_September 2010 CWIP curves_NextEra_November 2010 Termosol CWIP Curves NEER Final" xfId="14250"/>
    <cellStyle name="_010713 FPLE FOSSIL FUEL 2002-2006 BUDGET FORECASTS_September 2010 CWIP curves_NextEra_November 2010 Termosol CWIP Curves NEER Final 2" xfId="14251"/>
    <cellStyle name="_010713 FPLE FOSSIL FUEL 2002-2006 BUDGET FORECASTS_Summerhaven CWIP curve Oct_2010" xfId="14252"/>
    <cellStyle name="_010713 FPLE FOSSIL FUEL 2002-2006 BUDGET FORECASTS_Summerhaven CWIP curve Oct_2010 2" xfId="14253"/>
    <cellStyle name="_010713 FPLE FOSSIL FUEL 2002-2006 BUDGET FORECASTS_Summerhaven CWIP curve Oct_2010_November 2010 Termosol CWIP Curves NEER Final" xfId="14254"/>
    <cellStyle name="_010713 FPLE FOSSIL FUEL 2002-2006 BUDGET FORECASTS_Summerhaven CWIP curve Oct_2010_November 2010 Termosol CWIP Curves NEER Final 2" xfId="14255"/>
    <cellStyle name="_010713 FPLE FOSSIL FUEL 2002-2006 BUDGET FORECASTS_tx financing revs" xfId="14256"/>
    <cellStyle name="_010831 FPLE FOSSIL FUEL 2002-2006 BUDGET FORWARDS &amp; FORECASTS" xfId="14257"/>
    <cellStyle name="_010831 FPLE FOSSIL FUEL 2002-2006 BUDGET FORWARDS &amp; FORECASTS 2" xfId="14258"/>
    <cellStyle name="_010831 FPLE FOSSIL FUEL 2002-2006 BUDGET FORWARDS &amp; FORECASTS 2 2" xfId="14259"/>
    <cellStyle name="_010831 FPLE FOSSIL FUEL 2002-2006 BUDGET FORWARDS &amp; FORECASTS 3" xfId="14260"/>
    <cellStyle name="_010831 FPLE FOSSIL FUEL 2002-2006 BUDGET FORWARDS &amp; FORECASTS 3 2" xfId="14261"/>
    <cellStyle name="_010831 FPLE FOSSIL FUEL 2002-2006 BUDGET FORWARDS &amp; FORECASTS 4" xfId="14262"/>
    <cellStyle name="_010831 FPLE FOSSIL FUEL 2002-2006 BUDGET FORWARDS &amp; FORECASTS 4 2" xfId="14263"/>
    <cellStyle name="_010831 FPLE FOSSIL FUEL 2002-2006 BUDGET FORWARDS &amp; FORECASTS 5" xfId="14264"/>
    <cellStyle name="_010831 FPLE FOSSIL FUEL 2002-2006 BUDGET FORWARDS &amp; FORECASTS 5 2" xfId="14265"/>
    <cellStyle name="_010831 FPLE FOSSIL FUEL 2002-2006 BUDGET FORWARDS &amp; FORECASTS 6" xfId="14266"/>
    <cellStyle name="_010831 FPLE FOSSIL FUEL 2002-2006 BUDGET FORWARDS &amp; FORECASTS_August 2010 CWIP curves_NextEra" xfId="14267"/>
    <cellStyle name="_010831 FPLE FOSSIL FUEL 2002-2006 BUDGET FORWARDS &amp; FORECASTS_August 2010 CWIP curves_NextEra 2" xfId="14268"/>
    <cellStyle name="_010831 FPLE FOSSIL FUEL 2002-2006 BUDGET FORWARDS &amp; FORECASTS_August 2010 CWIP curves_NextEra_November 2010 Termosol CWIP Curves NEER Final" xfId="14269"/>
    <cellStyle name="_010831 FPLE FOSSIL FUEL 2002-2006 BUDGET FORWARDS &amp; FORECASTS_August 2010 CWIP curves_NextEra_November 2010 Termosol CWIP Curves NEER Final 2" xfId="14270"/>
    <cellStyle name="_010831 FPLE FOSSIL FUEL 2002-2006 BUDGET FORWARDS &amp; FORECASTS_BASIS ADJ" xfId="14271"/>
    <cellStyle name="_010831 FPLE FOSSIL FUEL 2002-2006 BUDGET FORWARDS &amp; FORECASTS_BM Adjustments" xfId="14272"/>
    <cellStyle name="_010831 FPLE FOSSIL FUEL 2002-2006 BUDGET FORWARDS &amp; FORECASTS_Capacity_Factor_Monthly_Forecast_Through_2024 " xfId="14273"/>
    <cellStyle name="_010831 FPLE FOSSIL FUEL 2002-2006 BUDGET FORWARDS &amp; FORECASTS_Consolidated Summary Living ProForma_2011_DRAFT" xfId="14274"/>
    <cellStyle name="_010831 FPLE FOSSIL FUEL 2002-2006 BUDGET FORWARDS &amp; FORECASTS_Consolidated Summary Living ProForma_2011_Paste Special" xfId="14275"/>
    <cellStyle name="_010831 FPLE FOSSIL FUEL 2002-2006 BUDGET FORWARDS &amp; FORECASTS_Copy of South TX GenTie  0.8x Sale12-31-09 COD BASE CASEvBOD" xfId="14276"/>
    <cellStyle name="_010831 FPLE FOSSIL FUEL 2002-2006 BUDGET FORWARDS &amp; FORECASTS_CWIP Termosol 1" xfId="14277"/>
    <cellStyle name="_010831 FPLE FOSSIL FUEL 2002-2006 BUDGET FORWARDS &amp; FORECASTS_CWIP Termosol 1 2" xfId="14278"/>
    <cellStyle name="_010831 FPLE FOSSIL FUEL 2002-2006 BUDGET FORWARDS &amp; FORECASTS_CWIP Termosol 2" xfId="14279"/>
    <cellStyle name="_010831 FPLE FOSSIL FUEL 2002-2006 BUDGET FORWARDS &amp; FORECASTS_CWIP Termosol 2 2" xfId="14280"/>
    <cellStyle name="_010831 FPLE FOSSIL FUEL 2002-2006 BUDGET FORWARDS &amp; FORECASTS_Fees" xfId="14281"/>
    <cellStyle name="_010831 FPLE FOSSIL FUEL 2002-2006 BUDGET FORWARDS &amp; FORECASTS_HWBA UM NPV  IRR Analysis finance at cost share may 2011" xfId="14282"/>
    <cellStyle name="_010831 FPLE FOSSIL FUEL 2002-2006 BUDGET FORWARDS &amp; FORECASTS_Inputs" xfId="14283"/>
    <cellStyle name="_010831 FPLE FOSSIL FUEL 2002-2006 BUDGET FORWARDS &amp; FORECASTS_Inputs 2" xfId="14284"/>
    <cellStyle name="_010831 FPLE FOSSIL FUEL 2002-2006 BUDGET FORWARDS &amp; FORECASTS_Locked in Gross Margin" xfId="14285"/>
    <cellStyle name="_010831 FPLE FOSSIL FUEL 2002-2006 BUDGET FORWARDS &amp; FORECASTS_November 2010 CWIP Curves Genesis Final" xfId="14286"/>
    <cellStyle name="_010831 FPLE FOSSIL FUEL 2002-2006 BUDGET FORWARDS &amp; FORECASTS_November 2010 CWIP Curves Genesis Final 2" xfId="14287"/>
    <cellStyle name="_010831 FPLE FOSSIL FUEL 2002-2006 BUDGET FORWARDS &amp; FORECASTS_November 2010 CWIP Curves NEER Final" xfId="14288"/>
    <cellStyle name="_010831 FPLE FOSSIL FUEL 2002-2006 BUDGET FORWARDS &amp; FORECASTS_November 2010 CWIP Curves NEER Final 2" xfId="14289"/>
    <cellStyle name="_010831 FPLE FOSSIL FUEL 2002-2006 BUDGET FORWARDS &amp; FORECASTS_November 2010 Termosol CWIP Curves NEER Final" xfId="14290"/>
    <cellStyle name="_010831 FPLE FOSSIL FUEL 2002-2006 BUDGET FORWARDS &amp; FORECASTS_November 2010 Termosol CWIP Curves NEER Final 2" xfId="14291"/>
    <cellStyle name="_010831 FPLE FOSSIL FUEL 2002-2006 BUDGET FORWARDS &amp; FORECASTS_Project Monitoring Paradise Solar revised_October 2010" xfId="14292"/>
    <cellStyle name="_010831 FPLE FOSSIL FUEL 2002-2006 BUDGET FORWARDS &amp; FORECASTS_Project Monitoring Paradise Solar revised_October 2010 2" xfId="14293"/>
    <cellStyle name="_010831 FPLE FOSSIL FUEL 2002-2006 BUDGET FORWARDS &amp; FORECASTS_Project Monitoring Paradise Solar revised_October 2010_November 2010 Termosol CWIP Curves NEER Final" xfId="14294"/>
    <cellStyle name="_010831 FPLE FOSSIL FUEL 2002-2006 BUDGET FORWARDS &amp; FORECASTS_Project Monitoring Paradise Solar revised_October 2010_November 2010 Termosol CWIP Curves NEER Final 2" xfId="14295"/>
    <cellStyle name="_010831 FPLE FOSSIL FUEL 2002-2006 BUDGET FORWARDS &amp; FORECASTS_September 2010 CWIP curves_NextEra" xfId="14296"/>
    <cellStyle name="_010831 FPLE FOSSIL FUEL 2002-2006 BUDGET FORWARDS &amp; FORECASTS_September 2010 CWIP curves_NextEra 2" xfId="14297"/>
    <cellStyle name="_010831 FPLE FOSSIL FUEL 2002-2006 BUDGET FORWARDS &amp; FORECASTS_September 2010 CWIP curves_NextEra_November 2010 Termosol CWIP Curves NEER Final" xfId="14298"/>
    <cellStyle name="_010831 FPLE FOSSIL FUEL 2002-2006 BUDGET FORWARDS &amp; FORECASTS_September 2010 CWIP curves_NextEra_November 2010 Termosol CWIP Curves NEER Final 2" xfId="14299"/>
    <cellStyle name="_010831 FPLE FOSSIL FUEL 2002-2006 BUDGET FORWARDS &amp; FORECASTS_Summerhaven CWIP curve Oct_2010" xfId="14300"/>
    <cellStyle name="_010831 FPLE FOSSIL FUEL 2002-2006 BUDGET FORWARDS &amp; FORECASTS_Summerhaven CWIP curve Oct_2010 2" xfId="14301"/>
    <cellStyle name="_010831 FPLE FOSSIL FUEL 2002-2006 BUDGET FORWARDS &amp; FORECASTS_Summerhaven CWIP curve Oct_2010_November 2010 Termosol CWIP Curves NEER Final" xfId="14302"/>
    <cellStyle name="_010831 FPLE FOSSIL FUEL 2002-2006 BUDGET FORWARDS &amp; FORECASTS_Summerhaven CWIP curve Oct_2010_November 2010 Termosol CWIP Curves NEER Final 2" xfId="14303"/>
    <cellStyle name="_010831 FPLE FOSSIL FUEL 2002-2006 BUDGET FORWARDS &amp; FORECASTS_tx financing revs" xfId="14304"/>
    <cellStyle name="_020122 TIM MITCHELL" xfId="14305"/>
    <cellStyle name="_020122 TIM MITCHELL 2" xfId="14306"/>
    <cellStyle name="_020122 TIM MITCHELL 2 2" xfId="14307"/>
    <cellStyle name="_020122 TIM MITCHELL 3" xfId="14308"/>
    <cellStyle name="_020122 TIM MITCHELL 3 2" xfId="14309"/>
    <cellStyle name="_020122 TIM MITCHELL 4" xfId="14310"/>
    <cellStyle name="_020122 TIM MITCHELL 4 2" xfId="14311"/>
    <cellStyle name="_020122 TIM MITCHELL 5" xfId="14312"/>
    <cellStyle name="_020122 TIM MITCHELL 5 2" xfId="14313"/>
    <cellStyle name="_020122 TIM MITCHELL 6" xfId="14314"/>
    <cellStyle name="_020122 TIM MITCHELL_Inputs" xfId="14315"/>
    <cellStyle name="_020122 TIM MITCHELL_Inputs 2" xfId="14316"/>
    <cellStyle name="_020205 AEP Mitchell v2.3" xfId="14317"/>
    <cellStyle name="_020205 AEP Mitchell v2.3 2" xfId="14318"/>
    <cellStyle name="_020205 AEP Mitchell v2.3 3" xfId="14319"/>
    <cellStyle name="_020205 AEP Mitchell v2.3 4" xfId="14320"/>
    <cellStyle name="_020205 AEP Mitchell v2.3 5" xfId="14321"/>
    <cellStyle name="_03 CA SRAC $" xfId="14322"/>
    <cellStyle name="_03 CA SRAC $ 2" xfId="14323"/>
    <cellStyle name="_03 CA SRAC $ 2 2" xfId="14324"/>
    <cellStyle name="_03 CA SRAC $ 3" xfId="14325"/>
    <cellStyle name="_03 CA SRAC $ 3 2" xfId="14326"/>
    <cellStyle name="_03 CA SRAC $ 4" xfId="14327"/>
    <cellStyle name="_03 CA SRAC $ 4 2" xfId="14328"/>
    <cellStyle name="_03 CA SRAC $ 5" xfId="14329"/>
    <cellStyle name="_03 CA SRAC $ 5 2" xfId="14330"/>
    <cellStyle name="_03 CA SRAC $ 6" xfId="14331"/>
    <cellStyle name="_03 CA SRAC $_August 2010 CWIP curves_NextEra" xfId="14332"/>
    <cellStyle name="_03 CA SRAC $_August 2010 CWIP curves_NextEra 2" xfId="14333"/>
    <cellStyle name="_03 CA SRAC $_August 2010 CWIP curves_NextEra_November 2010 Termosol CWIP Curves NEER Final" xfId="14334"/>
    <cellStyle name="_03 CA SRAC $_August 2010 CWIP curves_NextEra_November 2010 Termosol CWIP Curves NEER Final 2" xfId="14335"/>
    <cellStyle name="_03 CA SRAC $_BASIS ADJ" xfId="14336"/>
    <cellStyle name="_03 CA SRAC $_BM Adjustments" xfId="14337"/>
    <cellStyle name="_03 CA SRAC $_Capacity_Factor_Monthly_Forecast_Through_2024 " xfId="14338"/>
    <cellStyle name="_03 CA SRAC $_Consolidated Summary Living ProForma_2011_DRAFT" xfId="14339"/>
    <cellStyle name="_03 CA SRAC $_Consolidated Summary Living ProForma_2011_Paste Special" xfId="14340"/>
    <cellStyle name="_03 CA SRAC $_Copy of South TX GenTie  0.8x Sale12-31-09 COD BASE CASEvBOD" xfId="14341"/>
    <cellStyle name="_03 CA SRAC $_CWIP Termosol 1" xfId="14342"/>
    <cellStyle name="_03 CA SRAC $_CWIP Termosol 1 2" xfId="14343"/>
    <cellStyle name="_03 CA SRAC $_CWIP Termosol 2" xfId="14344"/>
    <cellStyle name="_03 CA SRAC $_CWIP Termosol 2 2" xfId="14345"/>
    <cellStyle name="_03 CA SRAC $_Fees" xfId="14346"/>
    <cellStyle name="_03 CA SRAC $_HWBA UM NPV  IRR Analysis finance at cost share may 2011" xfId="14347"/>
    <cellStyle name="_03 CA SRAC $_Inputs" xfId="14348"/>
    <cellStyle name="_03 CA SRAC $_Inputs 2" xfId="14349"/>
    <cellStyle name="_03 CA SRAC $_Locked in Gross Margin" xfId="14350"/>
    <cellStyle name="_03 CA SRAC $_November 2010 CWIP Curves Genesis Final" xfId="14351"/>
    <cellStyle name="_03 CA SRAC $_November 2010 CWIP Curves Genesis Final 2" xfId="14352"/>
    <cellStyle name="_03 CA SRAC $_November 2010 CWIP Curves NEER Final" xfId="14353"/>
    <cellStyle name="_03 CA SRAC $_November 2010 CWIP Curves NEER Final 2" xfId="14354"/>
    <cellStyle name="_03 CA SRAC $_November 2010 Termosol CWIP Curves NEER Final" xfId="14355"/>
    <cellStyle name="_03 CA SRAC $_November 2010 Termosol CWIP Curves NEER Final 2" xfId="14356"/>
    <cellStyle name="_03 CA SRAC $_Project Monitoring Paradise Solar revised_October 2010" xfId="14357"/>
    <cellStyle name="_03 CA SRAC $_Project Monitoring Paradise Solar revised_October 2010 2" xfId="14358"/>
    <cellStyle name="_03 CA SRAC $_Project Monitoring Paradise Solar revised_October 2010_November 2010 Termosol CWIP Curves NEER Final" xfId="14359"/>
    <cellStyle name="_03 CA SRAC $_Project Monitoring Paradise Solar revised_October 2010_November 2010 Termosol CWIP Curves NEER Final 2" xfId="14360"/>
    <cellStyle name="_03 CA SRAC $_September 2010 CWIP curves_NextEra" xfId="14361"/>
    <cellStyle name="_03 CA SRAC $_September 2010 CWIP curves_NextEra 2" xfId="14362"/>
    <cellStyle name="_03 CA SRAC $_September 2010 CWIP curves_NextEra_November 2010 Termosol CWIP Curves NEER Final" xfId="14363"/>
    <cellStyle name="_03 CA SRAC $_September 2010 CWIP curves_NextEra_November 2010 Termosol CWIP Curves NEER Final 2" xfId="14364"/>
    <cellStyle name="_03 CA SRAC $_Summerhaven CWIP curve Oct_2010" xfId="14365"/>
    <cellStyle name="_03 CA SRAC $_Summerhaven CWIP curve Oct_2010 2" xfId="14366"/>
    <cellStyle name="_03 CA SRAC $_Summerhaven CWIP curve Oct_2010_November 2010 Termosol CWIP Curves NEER Final" xfId="14367"/>
    <cellStyle name="_03 CA SRAC $_Summerhaven CWIP curve Oct_2010_November 2010 Termosol CWIP Curves NEER Final 2" xfId="14368"/>
    <cellStyle name="_03 CA SRAC $_tx financing revs" xfId="14369"/>
    <cellStyle name="_030101 FPLE MOST LIKELY, &amp; LOW &amp; HIGH AVERAGE CONSULTANT OIL PRICE FORECASTS" xfId="14370"/>
    <cellStyle name="_030101 FPLE MOST LIKELY, &amp; LOW &amp; HIGH AVERAGE CONSULTANT OIL PRICE FORECASTS 2" xfId="14371"/>
    <cellStyle name="_030101 FPLE MOST LIKELY, &amp; LOW &amp; HIGH AVERAGE CONSULTANT OIL PRICE FORECASTS 2 2" xfId="14372"/>
    <cellStyle name="_030101 FPLE MOST LIKELY, &amp; LOW &amp; HIGH AVERAGE CONSULTANT OIL PRICE FORECASTS 3" xfId="14373"/>
    <cellStyle name="_030101 FPLE MOST LIKELY, &amp; LOW &amp; HIGH AVERAGE CONSULTANT OIL PRICE FORECASTS 3 2" xfId="14374"/>
    <cellStyle name="_030101 FPLE MOST LIKELY, &amp; LOW &amp; HIGH AVERAGE CONSULTANT OIL PRICE FORECASTS 4" xfId="14375"/>
    <cellStyle name="_030101 FPLE MOST LIKELY, &amp; LOW &amp; HIGH AVERAGE CONSULTANT OIL PRICE FORECASTS 4 2" xfId="14376"/>
    <cellStyle name="_030101 FPLE MOST LIKELY, &amp; LOW &amp; HIGH AVERAGE CONSULTANT OIL PRICE FORECASTS 5" xfId="14377"/>
    <cellStyle name="_030101 FPLE MOST LIKELY, &amp; LOW &amp; HIGH AVERAGE CONSULTANT OIL PRICE FORECASTS 5 2" xfId="14378"/>
    <cellStyle name="_030101 FPLE MOST LIKELY, &amp; LOW &amp; HIGH AVERAGE CONSULTANT OIL PRICE FORECASTS 6" xfId="14379"/>
    <cellStyle name="_030101 FPLE MOST LIKELY, &amp; LOW &amp; HIGH AVERAGE CONSULTANT OIL PRICE FORECASTS_August 2010 CWIP curves_NextEra" xfId="14380"/>
    <cellStyle name="_030101 FPLE MOST LIKELY, &amp; LOW &amp; HIGH AVERAGE CONSULTANT OIL PRICE FORECASTS_August 2010 CWIP curves_NextEra 2" xfId="14381"/>
    <cellStyle name="_030101 FPLE MOST LIKELY, &amp; LOW &amp; HIGH AVERAGE CONSULTANT OIL PRICE FORECASTS_August 2010 CWIP curves_NextEra_November 2010 Termosol CWIP Curves NEER Final" xfId="14382"/>
    <cellStyle name="_030101 FPLE MOST LIKELY, &amp; LOW &amp; HIGH AVERAGE CONSULTANT OIL PRICE FORECASTS_August 2010 CWIP curves_NextEra_November 2010 Termosol CWIP Curves NEER Final 2" xfId="14383"/>
    <cellStyle name="_030101 FPLE MOST LIKELY, &amp; LOW &amp; HIGH AVERAGE CONSULTANT OIL PRICE FORECASTS_BASIS ADJ" xfId="14384"/>
    <cellStyle name="_030101 FPLE MOST LIKELY, &amp; LOW &amp; HIGH AVERAGE CONSULTANT OIL PRICE FORECASTS_BM Adjustments" xfId="14385"/>
    <cellStyle name="_030101 FPLE MOST LIKELY, &amp; LOW &amp; HIGH AVERAGE CONSULTANT OIL PRICE FORECASTS_Capacity_Factor_Monthly_Forecast_Through_2024 " xfId="14386"/>
    <cellStyle name="_030101 FPLE MOST LIKELY, &amp; LOW &amp; HIGH AVERAGE CONSULTANT OIL PRICE FORECASTS_Consolidated Summary Living ProForma_2011_DRAFT" xfId="14387"/>
    <cellStyle name="_030101 FPLE MOST LIKELY, &amp; LOW &amp; HIGH AVERAGE CONSULTANT OIL PRICE FORECASTS_Consolidated Summary Living ProForma_2011_Paste Special" xfId="14388"/>
    <cellStyle name="_030101 FPLE MOST LIKELY, &amp; LOW &amp; HIGH AVERAGE CONSULTANT OIL PRICE FORECASTS_Copy of South TX GenTie  0.8x Sale12-31-09 COD BASE CASEvBOD" xfId="14389"/>
    <cellStyle name="_030101 FPLE MOST LIKELY, &amp; LOW &amp; HIGH AVERAGE CONSULTANT OIL PRICE FORECASTS_CWIP Termosol 1" xfId="14390"/>
    <cellStyle name="_030101 FPLE MOST LIKELY, &amp; LOW &amp; HIGH AVERAGE CONSULTANT OIL PRICE FORECASTS_CWIP Termosol 1 2" xfId="14391"/>
    <cellStyle name="_030101 FPLE MOST LIKELY, &amp; LOW &amp; HIGH AVERAGE CONSULTANT OIL PRICE FORECASTS_CWIP Termosol 2" xfId="14392"/>
    <cellStyle name="_030101 FPLE MOST LIKELY, &amp; LOW &amp; HIGH AVERAGE CONSULTANT OIL PRICE FORECASTS_CWIP Termosol 2 2" xfId="14393"/>
    <cellStyle name="_030101 FPLE MOST LIKELY, &amp; LOW &amp; HIGH AVERAGE CONSULTANT OIL PRICE FORECASTS_Fees" xfId="14394"/>
    <cellStyle name="_030101 FPLE MOST LIKELY, &amp; LOW &amp; HIGH AVERAGE CONSULTANT OIL PRICE FORECASTS_HWBA UM NPV  IRR Analysis finance at cost share may 2011" xfId="14395"/>
    <cellStyle name="_030101 FPLE MOST LIKELY, &amp; LOW &amp; HIGH AVERAGE CONSULTANT OIL PRICE FORECASTS_Inputs" xfId="14396"/>
    <cellStyle name="_030101 FPLE MOST LIKELY, &amp; LOW &amp; HIGH AVERAGE CONSULTANT OIL PRICE FORECASTS_Inputs 2" xfId="14397"/>
    <cellStyle name="_030101 FPLE MOST LIKELY, &amp; LOW &amp; HIGH AVERAGE CONSULTANT OIL PRICE FORECASTS_Locked in Gross Margin" xfId="14398"/>
    <cellStyle name="_030101 FPLE MOST LIKELY, &amp; LOW &amp; HIGH AVERAGE CONSULTANT OIL PRICE FORECASTS_November 2010 CWIP Curves Genesis Final" xfId="14399"/>
    <cellStyle name="_030101 FPLE MOST LIKELY, &amp; LOW &amp; HIGH AVERAGE CONSULTANT OIL PRICE FORECASTS_November 2010 CWIP Curves Genesis Final 2" xfId="14400"/>
    <cellStyle name="_030101 FPLE MOST LIKELY, &amp; LOW &amp; HIGH AVERAGE CONSULTANT OIL PRICE FORECASTS_November 2010 CWIP Curves NEER Final" xfId="14401"/>
    <cellStyle name="_030101 FPLE MOST LIKELY, &amp; LOW &amp; HIGH AVERAGE CONSULTANT OIL PRICE FORECASTS_November 2010 CWIP Curves NEER Final 2" xfId="14402"/>
    <cellStyle name="_030101 FPLE MOST LIKELY, &amp; LOW &amp; HIGH AVERAGE CONSULTANT OIL PRICE FORECASTS_November 2010 Termosol CWIP Curves NEER Final" xfId="14403"/>
    <cellStyle name="_030101 FPLE MOST LIKELY, &amp; LOW &amp; HIGH AVERAGE CONSULTANT OIL PRICE FORECASTS_November 2010 Termosol CWIP Curves NEER Final 2" xfId="14404"/>
    <cellStyle name="_030101 FPLE MOST LIKELY, &amp; LOW &amp; HIGH AVERAGE CONSULTANT OIL PRICE FORECASTS_Project Monitoring Paradise Solar revised_October 2010" xfId="14405"/>
    <cellStyle name="_030101 FPLE MOST LIKELY, &amp; LOW &amp; HIGH AVERAGE CONSULTANT OIL PRICE FORECASTS_Project Monitoring Paradise Solar revised_October 2010 2" xfId="14406"/>
    <cellStyle name="_030101 FPLE MOST LIKELY, &amp; LOW &amp; HIGH AVERAGE CONSULTANT OIL PRICE FORECASTS_Project Monitoring Paradise Solar revised_October 2010_November 2010 Termosol CWIP Curves NEER Final" xfId="14407"/>
    <cellStyle name="_030101 FPLE MOST LIKELY, &amp; LOW &amp; HIGH AVERAGE CONSULTANT OIL PRICE FORECASTS_Project Monitoring Paradise Solar revised_October 2010_November 2010 Termosol CWIP Curves NEER Final 2" xfId="14408"/>
    <cellStyle name="_030101 FPLE MOST LIKELY, &amp; LOW &amp; HIGH AVERAGE CONSULTANT OIL PRICE FORECASTS_September 2010 CWIP curves_NextEra" xfId="14409"/>
    <cellStyle name="_030101 FPLE MOST LIKELY, &amp; LOW &amp; HIGH AVERAGE CONSULTANT OIL PRICE FORECASTS_September 2010 CWIP curves_NextEra 2" xfId="14410"/>
    <cellStyle name="_030101 FPLE MOST LIKELY, &amp; LOW &amp; HIGH AVERAGE CONSULTANT OIL PRICE FORECASTS_September 2010 CWIP curves_NextEra_November 2010 Termosol CWIP Curves NEER Final" xfId="14411"/>
    <cellStyle name="_030101 FPLE MOST LIKELY, &amp; LOW &amp; HIGH AVERAGE CONSULTANT OIL PRICE FORECASTS_September 2010 CWIP curves_NextEra_November 2010 Termosol CWIP Curves NEER Final 2" xfId="14412"/>
    <cellStyle name="_030101 FPLE MOST LIKELY, &amp; LOW &amp; HIGH AVERAGE CONSULTANT OIL PRICE FORECASTS_Summerhaven CWIP curve Oct_2010" xfId="14413"/>
    <cellStyle name="_030101 FPLE MOST LIKELY, &amp; LOW &amp; HIGH AVERAGE CONSULTANT OIL PRICE FORECASTS_Summerhaven CWIP curve Oct_2010 2" xfId="14414"/>
    <cellStyle name="_030101 FPLE MOST LIKELY, &amp; LOW &amp; HIGH AVERAGE CONSULTANT OIL PRICE FORECASTS_Summerhaven CWIP curve Oct_2010_November 2010 Termosol CWIP Curves NEER Final" xfId="14415"/>
    <cellStyle name="_030101 FPLE MOST LIKELY, &amp; LOW &amp; HIGH AVERAGE CONSULTANT OIL PRICE FORECASTS_Summerhaven CWIP curve Oct_2010_November 2010 Termosol CWIP Curves NEER Final 2" xfId="14416"/>
    <cellStyle name="_030101 FPLE MOST LIKELY, &amp; LOW &amp; HIGH AVERAGE CONSULTANT OIL PRICE FORECASTS_tx financing revs" xfId="14417"/>
    <cellStyle name="_030401 FPLE MOST LIKELY AVERAGE CONSULTANT NATURAL GAS PRICE FORECAST" xfId="14418"/>
    <cellStyle name="_030401 FPLE MOST LIKELY AVERAGE CONSULTANT NATURAL GAS PRICE FORECAST 2" xfId="14419"/>
    <cellStyle name="_030401 FPLE MOST LIKELY AVERAGE CONSULTANT NATURAL GAS PRICE FORECAST 2 2" xfId="14420"/>
    <cellStyle name="_030401 FPLE MOST LIKELY AVERAGE CONSULTANT NATURAL GAS PRICE FORECAST 3" xfId="14421"/>
    <cellStyle name="_030401 FPLE MOST LIKELY AVERAGE CONSULTANT NATURAL GAS PRICE FORECAST 3 2" xfId="14422"/>
    <cellStyle name="_030401 FPLE MOST LIKELY AVERAGE CONSULTANT NATURAL GAS PRICE FORECAST 4" xfId="14423"/>
    <cellStyle name="_030401 FPLE MOST LIKELY AVERAGE CONSULTANT NATURAL GAS PRICE FORECAST 4 2" xfId="14424"/>
    <cellStyle name="_030401 FPLE MOST LIKELY AVERAGE CONSULTANT NATURAL GAS PRICE FORECAST 5" xfId="14425"/>
    <cellStyle name="_030401 FPLE MOST LIKELY AVERAGE CONSULTANT NATURAL GAS PRICE FORECAST 5 2" xfId="14426"/>
    <cellStyle name="_030401 FPLE MOST LIKELY AVERAGE CONSULTANT NATURAL GAS PRICE FORECAST 6" xfId="14427"/>
    <cellStyle name="_030401 FPLE MOST LIKELY AVERAGE CONSULTANT NATURAL GAS PRICE FORECAST_August 2010 CWIP curves_NextEra" xfId="14428"/>
    <cellStyle name="_030401 FPLE MOST LIKELY AVERAGE CONSULTANT NATURAL GAS PRICE FORECAST_August 2010 CWIP curves_NextEra 2" xfId="14429"/>
    <cellStyle name="_030401 FPLE MOST LIKELY AVERAGE CONSULTANT NATURAL GAS PRICE FORECAST_August 2010 CWIP curves_NextEra_November 2010 Termosol CWIP Curves NEER Final" xfId="14430"/>
    <cellStyle name="_030401 FPLE MOST LIKELY AVERAGE CONSULTANT NATURAL GAS PRICE FORECAST_August 2010 CWIP curves_NextEra_November 2010 Termosol CWIP Curves NEER Final 2" xfId="14431"/>
    <cellStyle name="_030401 FPLE MOST LIKELY AVERAGE CONSULTANT NATURAL GAS PRICE FORECAST_BASIS ADJ" xfId="14432"/>
    <cellStyle name="_030401 FPLE MOST LIKELY AVERAGE CONSULTANT NATURAL GAS PRICE FORECAST_BM Adjustments" xfId="14433"/>
    <cellStyle name="_030401 FPLE MOST LIKELY AVERAGE CONSULTANT NATURAL GAS PRICE FORECAST_Capacity_Factor_Monthly_Forecast_Through_2024 " xfId="14434"/>
    <cellStyle name="_030401 FPLE MOST LIKELY AVERAGE CONSULTANT NATURAL GAS PRICE FORECAST_Consolidated Summary Living ProForma_2011_DRAFT" xfId="14435"/>
    <cellStyle name="_030401 FPLE MOST LIKELY AVERAGE CONSULTANT NATURAL GAS PRICE FORECAST_Consolidated Summary Living ProForma_2011_Paste Special" xfId="14436"/>
    <cellStyle name="_030401 FPLE MOST LIKELY AVERAGE CONSULTANT NATURAL GAS PRICE FORECAST_Copy of South TX GenTie  0.8x Sale12-31-09 COD BASE CASEvBOD" xfId="14437"/>
    <cellStyle name="_030401 FPLE MOST LIKELY AVERAGE CONSULTANT NATURAL GAS PRICE FORECAST_CWIP Termosol 1" xfId="14438"/>
    <cellStyle name="_030401 FPLE MOST LIKELY AVERAGE CONSULTANT NATURAL GAS PRICE FORECAST_CWIP Termosol 1 2" xfId="14439"/>
    <cellStyle name="_030401 FPLE MOST LIKELY AVERAGE CONSULTANT NATURAL GAS PRICE FORECAST_CWIP Termosol 2" xfId="14440"/>
    <cellStyle name="_030401 FPLE MOST LIKELY AVERAGE CONSULTANT NATURAL GAS PRICE FORECAST_CWIP Termosol 2 2" xfId="14441"/>
    <cellStyle name="_030401 FPLE MOST LIKELY AVERAGE CONSULTANT NATURAL GAS PRICE FORECAST_Fees" xfId="14442"/>
    <cellStyle name="_030401 FPLE MOST LIKELY AVERAGE CONSULTANT NATURAL GAS PRICE FORECAST_HWBA UM NPV  IRR Analysis finance at cost share may 2011" xfId="14443"/>
    <cellStyle name="_030401 FPLE MOST LIKELY AVERAGE CONSULTANT NATURAL GAS PRICE FORECAST_Inputs" xfId="14444"/>
    <cellStyle name="_030401 FPLE MOST LIKELY AVERAGE CONSULTANT NATURAL GAS PRICE FORECAST_Inputs 2" xfId="14445"/>
    <cellStyle name="_030401 FPLE MOST LIKELY AVERAGE CONSULTANT NATURAL GAS PRICE FORECAST_Locked in Gross Margin" xfId="14446"/>
    <cellStyle name="_030401 FPLE MOST LIKELY AVERAGE CONSULTANT NATURAL GAS PRICE FORECAST_November 2010 CWIP Curves Genesis Final" xfId="14447"/>
    <cellStyle name="_030401 FPLE MOST LIKELY AVERAGE CONSULTANT NATURAL GAS PRICE FORECAST_November 2010 CWIP Curves Genesis Final 2" xfId="14448"/>
    <cellStyle name="_030401 FPLE MOST LIKELY AVERAGE CONSULTANT NATURAL GAS PRICE FORECAST_November 2010 CWIP Curves NEER Final" xfId="14449"/>
    <cellStyle name="_030401 FPLE MOST LIKELY AVERAGE CONSULTANT NATURAL GAS PRICE FORECAST_November 2010 CWIP Curves NEER Final 2" xfId="14450"/>
    <cellStyle name="_030401 FPLE MOST LIKELY AVERAGE CONSULTANT NATURAL GAS PRICE FORECAST_November 2010 Termosol CWIP Curves NEER Final" xfId="14451"/>
    <cellStyle name="_030401 FPLE MOST LIKELY AVERAGE CONSULTANT NATURAL GAS PRICE FORECAST_November 2010 Termosol CWIP Curves NEER Final 2" xfId="14452"/>
    <cellStyle name="_030401 FPLE MOST LIKELY AVERAGE CONSULTANT NATURAL GAS PRICE FORECAST_Project Monitoring Paradise Solar revised_October 2010" xfId="14453"/>
    <cellStyle name="_030401 FPLE MOST LIKELY AVERAGE CONSULTANT NATURAL GAS PRICE FORECAST_Project Monitoring Paradise Solar revised_October 2010 2" xfId="14454"/>
    <cellStyle name="_030401 FPLE MOST LIKELY AVERAGE CONSULTANT NATURAL GAS PRICE FORECAST_Project Monitoring Paradise Solar revised_October 2010_November 2010 Termosol CWIP Curves NEER Final" xfId="14455"/>
    <cellStyle name="_030401 FPLE MOST LIKELY AVERAGE CONSULTANT NATURAL GAS PRICE FORECAST_Project Monitoring Paradise Solar revised_October 2010_November 2010 Termosol CWIP Curves NEER Final 2" xfId="14456"/>
    <cellStyle name="_030401 FPLE MOST LIKELY AVERAGE CONSULTANT NATURAL GAS PRICE FORECAST_September 2010 CWIP curves_NextEra" xfId="14457"/>
    <cellStyle name="_030401 FPLE MOST LIKELY AVERAGE CONSULTANT NATURAL GAS PRICE FORECAST_September 2010 CWIP curves_NextEra 2" xfId="14458"/>
    <cellStyle name="_030401 FPLE MOST LIKELY AVERAGE CONSULTANT NATURAL GAS PRICE FORECAST_September 2010 CWIP curves_NextEra_November 2010 Termosol CWIP Curves NEER Final" xfId="14459"/>
    <cellStyle name="_030401 FPLE MOST LIKELY AVERAGE CONSULTANT NATURAL GAS PRICE FORECAST_September 2010 CWIP curves_NextEra_November 2010 Termosol CWIP Curves NEER Final 2" xfId="14460"/>
    <cellStyle name="_030401 FPLE MOST LIKELY AVERAGE CONSULTANT NATURAL GAS PRICE FORECAST_Summerhaven CWIP curve Oct_2010" xfId="14461"/>
    <cellStyle name="_030401 FPLE MOST LIKELY AVERAGE CONSULTANT NATURAL GAS PRICE FORECAST_Summerhaven CWIP curve Oct_2010 2" xfId="14462"/>
    <cellStyle name="_030401 FPLE MOST LIKELY AVERAGE CONSULTANT NATURAL GAS PRICE FORECAST_Summerhaven CWIP curve Oct_2010_November 2010 Termosol CWIP Curves NEER Final" xfId="14463"/>
    <cellStyle name="_030401 FPLE MOST LIKELY AVERAGE CONSULTANT NATURAL GAS PRICE FORECAST_Summerhaven CWIP curve Oct_2010_November 2010 Termosol CWIP Curves NEER Final 2" xfId="14464"/>
    <cellStyle name="_030401 FPLE MOST LIKELY AVERAGE CONSULTANT NATURAL GAS PRICE FORECAST_tx financing revs" xfId="14465"/>
    <cellStyle name="_030716 BCP_CSFB" xfId="14466"/>
    <cellStyle name="_030716 BCP_CSFB 2" xfId="14467"/>
    <cellStyle name="_030716 BCP_CSFB 2 2" xfId="14468"/>
    <cellStyle name="_030716 BCP_CSFB 3" xfId="14469"/>
    <cellStyle name="_030716 BCP_CSFB 3 2" xfId="14470"/>
    <cellStyle name="_030716 BCP_CSFB 4" xfId="14471"/>
    <cellStyle name="_030716 BCP_CSFB 4 2" xfId="14472"/>
    <cellStyle name="_030716 BCP_CSFB 5" xfId="14473"/>
    <cellStyle name="_030716 BCP_CSFB 5 2" xfId="14474"/>
    <cellStyle name="_030716 BCP_CSFB 6" xfId="14475"/>
    <cellStyle name="_030716 BCP_CSFB_Inputs" xfId="14476"/>
    <cellStyle name="_030716 BCP_CSFB_Inputs 2" xfId="14477"/>
    <cellStyle name="_08 Updated Horizon Corporate DCF" xfId="14478"/>
    <cellStyle name="_08 Updated Horizon Corporate DCF_1.Inputs" xfId="14479"/>
    <cellStyle name="_08 Updated Horizon Corporate DCF_Copy of Vento III v27i P50 1st" xfId="14480"/>
    <cellStyle name="_08 Updated Horizon Corporate DCF_G&amp;A_reports" xfId="14481"/>
    <cellStyle name="_08 Updated Horizon Corporate DCF_Vento III v17i (8.9% Haircut, 60% Tax)" xfId="14482"/>
    <cellStyle name="_08 Updated Horizon Corporate DCF_Vento III v22i (Haircut, 6Y CF, 76% tax)" xfId="14483"/>
    <cellStyle name="_08 Updated Horizon Corporate DCF_Vento III v28g Base" xfId="14484"/>
    <cellStyle name="_08 Updated Horizon Corporate DCF_Vento III v28k JPMyyy" xfId="14485"/>
    <cellStyle name="_09 Horizon DCF" xfId="14486"/>
    <cellStyle name="_1.0 NCM Output 080430-W-NEPOOL" xfId="14487"/>
    <cellStyle name="_10.10.01 Project Hurricane Indiantown" xfId="14488"/>
    <cellStyle name="_10.10.01 Project Hurricane Indiantown_higherfuel" xfId="14489"/>
    <cellStyle name="_10.14.09" xfId="14490"/>
    <cellStyle name="_x0013__10_26_08_Base Case with DCF" xfId="14491"/>
    <cellStyle name="_x0013__10_26_08_Base Case with DCF 2" xfId="14492"/>
    <cellStyle name="_12-8 Revised Fundamental Update - 1-9-06a Curve w. Curtailment Update" xfId="14493"/>
    <cellStyle name="_12-8 Revised Fundamental Update - 1-9-06a Curve w. Curtailment Update 2" xfId="14494"/>
    <cellStyle name="_12-8 Revised Fundamental Update - 1-9-06a Curve w. Curtailment Update 2 2" xfId="14495"/>
    <cellStyle name="_12-8 Revised Fundamental Update - 1-9-06a Curve w. Curtailment Update 3" xfId="14496"/>
    <cellStyle name="_12-8 Revised Fundamental Update - 1-9-06a Curve w. Curtailment Update 3 2" xfId="14497"/>
    <cellStyle name="_12-8 Revised Fundamental Update - 1-9-06a Curve w. Curtailment Update 4" xfId="14498"/>
    <cellStyle name="_12-8 Revised Fundamental Update - 1-9-06a Curve w. Curtailment Update 4 2" xfId="14499"/>
    <cellStyle name="_12-8 Revised Fundamental Update - 1-9-06a Curve w. Curtailment Update 5" xfId="14500"/>
    <cellStyle name="_12-8 Revised Fundamental Update - 1-9-06a Curve w. Curtailment Update 5 2" xfId="14501"/>
    <cellStyle name="_12-8 Revised Fundamental Update - 1-9-06a Curve w. Curtailment Update 6" xfId="14502"/>
    <cellStyle name="_12-8 Revised Fundamental Update - 1-9-06a Curve w. Curtailment Update_Consolidated Summary Living ProForma_2011_DRAFT" xfId="14503"/>
    <cellStyle name="_12-8 Revised Fundamental Update - 1-9-06a Curve w. Curtailment Update_Consolidated Summary Living ProForma_2011_Paste Special" xfId="14504"/>
    <cellStyle name="_12-8 Revised Fundamental Update - 1-9-06a Curve w. Curtailment Update_HWBA UM NPV  IRR Analysis finance at cost share may 2011" xfId="14505"/>
    <cellStyle name="_12-8 Revised Fundamental Update - 1-9-06a Curve w. Curtailment Update_Inputs" xfId="14506"/>
    <cellStyle name="_12-8 Revised Fundamental Update - 1-9-06a Curve w. Curtailment Update_Inputs 2" xfId="14507"/>
    <cellStyle name="_2002 Doswell cash model" xfId="14508"/>
    <cellStyle name="_2002 Doswell cash model 2" xfId="14509"/>
    <cellStyle name="_2002 Doswell cash model 2 2" xfId="14510"/>
    <cellStyle name="_2002 Doswell cash model 3" xfId="14511"/>
    <cellStyle name="_2002 Doswell cash model 3 2" xfId="14512"/>
    <cellStyle name="_2002 Doswell cash model 4" xfId="14513"/>
    <cellStyle name="_2002 Doswell cash model 4 2" xfId="14514"/>
    <cellStyle name="_2002 Doswell cash model 5" xfId="14515"/>
    <cellStyle name="_2002 Doswell cash model 5 2" xfId="14516"/>
    <cellStyle name="_2002 Doswell cash model 6" xfId="14517"/>
    <cellStyle name="_2002 Doswell cash model_BASIS ADJ" xfId="14518"/>
    <cellStyle name="_2002 Doswell cash model_BM Adjustments" xfId="14519"/>
    <cellStyle name="_2002 Doswell cash model_Callahan" xfId="14520"/>
    <cellStyle name="_2002 Doswell cash model_Callahan " xfId="14521"/>
    <cellStyle name="_2002 Doswell cash model_Callahan _1" xfId="14522"/>
    <cellStyle name="_2002 Doswell cash model_Callahan 090813 GM 0 Report" xfId="14523"/>
    <cellStyle name="_2002 Doswell cash model_Callahan 091106 GM 0 Report" xfId="14524"/>
    <cellStyle name="_2002 Doswell cash model_CapRidge_WindBoost_Analysis_090709" xfId="14525"/>
    <cellStyle name="_2002 Doswell cash model_Copy of Texas Wind Debt Amortization 11-08" xfId="14526"/>
    <cellStyle name="_2002 Doswell cash model_Debt Service Coverage Ratio-TEXAS WIND Historical  Forecast" xfId="14527"/>
    <cellStyle name="_2002 Doswell cash model_Fees" xfId="14528"/>
    <cellStyle name="_2002 Doswell cash model_HH3 WindBoost Analysis (with PTC and REC)" xfId="14529"/>
    <cellStyle name="_2002 Doswell cash model_Horse Hollow 1 090813 GM 0 Report" xfId="14530"/>
    <cellStyle name="_2002 Doswell cash model_Horse Hollow 1 090911 GM 0 Report" xfId="14531"/>
    <cellStyle name="_2002 Doswell cash model_Inputs" xfId="14532"/>
    <cellStyle name="_2002 Doswell cash model_Inputs 2" xfId="14533"/>
    <cellStyle name="_2002 Doswell cash model_Majestic II 2013 - 2042 Property Tax Forecast est" xfId="14534"/>
    <cellStyle name="_2002 Doswell cash model_Tax" xfId="14535"/>
    <cellStyle name="_2002 Doswell cash model_Wind Adj_091106" xfId="14536"/>
    <cellStyle name="_2003.06.03 MGC Pro Forma " xfId="14537"/>
    <cellStyle name="_2003.06.03 MGC Pro Forma  2" xfId="14538"/>
    <cellStyle name="_20030202 Mulberry_Financial Model v2" xfId="14539"/>
    <cellStyle name="_20030202 Mulberry_Financial Model v2 2" xfId="14540"/>
    <cellStyle name="_20030202 Mulberry_Financial Model v2 3" xfId="14541"/>
    <cellStyle name="_20030202 Mulberry_Financial Model v2 4" xfId="14542"/>
    <cellStyle name="_20030202 Mulberry_Financial Model v2 5" xfId="14543"/>
    <cellStyle name="_20030203 Mulberry_Financial Model v1" xfId="14544"/>
    <cellStyle name="_20030203 Mulberry_Financial Model v1 2" xfId="14545"/>
    <cellStyle name="_20030203 Mulberry_Financial Model v1 3" xfId="14546"/>
    <cellStyle name="_20030203 Mulberry_Financial Model v1 4" xfId="14547"/>
    <cellStyle name="_20030203 Mulberry_Financial Model v1 5" xfId="14548"/>
    <cellStyle name="_20030204 Mulberry_Financial Model v3" xfId="14549"/>
    <cellStyle name="_20030204 Mulberry_Financial Model v3 2" xfId="14550"/>
    <cellStyle name="_20030204 Mulberry_Financial Model v3 3" xfId="14551"/>
    <cellStyle name="_20030204 Mulberry_Financial Model v3 4" xfId="14552"/>
    <cellStyle name="_20030204 Mulberry_Financial Model v3 5" xfId="14553"/>
    <cellStyle name="_20030214 Orange_Financial Model v1" xfId="14554"/>
    <cellStyle name="_20030214 Orange_Financial Model v1 2" xfId="14555"/>
    <cellStyle name="_20030214 Orange_Financial Model v1 3" xfId="14556"/>
    <cellStyle name="_20030214 Orange_Financial Model v1 4" xfId="14557"/>
    <cellStyle name="_20030214 Orange_Financial Model v1 5" xfId="14558"/>
    <cellStyle name="_20030710 Mulberry_CSFB" xfId="14559"/>
    <cellStyle name="_20030710 Mulberry_CSFB 2" xfId="14560"/>
    <cellStyle name="_20030710 Mulberry_CSFB 3" xfId="14561"/>
    <cellStyle name="_20030710 Mulberry_CSFB 4" xfId="14562"/>
    <cellStyle name="_20030710 Mulberry_CSFB 5" xfId="14563"/>
    <cellStyle name="_2004 NFOM Budget Summary" xfId="14564"/>
    <cellStyle name="_2004 NFOM Budget Summary 2" xfId="14565"/>
    <cellStyle name="_2005" xfId="14566"/>
    <cellStyle name="_2005 2" xfId="14567"/>
    <cellStyle name="_2005 2 2" xfId="14568"/>
    <cellStyle name="_2005 3" xfId="14569"/>
    <cellStyle name="_2005 3 2" xfId="14570"/>
    <cellStyle name="_2005 4" xfId="14571"/>
    <cellStyle name="_2005 4 2" xfId="14572"/>
    <cellStyle name="_2005 5" xfId="14573"/>
    <cellStyle name="_2005 5 2" xfId="14574"/>
    <cellStyle name="_2005 6" xfId="14575"/>
    <cellStyle name="_2005 LBII BusMgt Budget Model - (REVISED NCF working draft AWE) - v2" xfId="14576"/>
    <cellStyle name="_2005 LBII BusMgt Budget Model - (REVISED NCF working draft AWE) - v2 2" xfId="14577"/>
    <cellStyle name="_2005_Cimarron O&amp;M_05-24-2012" xfId="14578"/>
    <cellStyle name="_2005_Copy of South TX GenTie  0.8x Sale12-31-09 COD BASE CASEvBOD" xfId="14579"/>
    <cellStyle name="_2005_Input" xfId="14580"/>
    <cellStyle name="_2005_Input 2" xfId="14581"/>
    <cellStyle name="_2005_Inputs" xfId="14582"/>
    <cellStyle name="_2005_Inputs 2" xfId="14583"/>
    <cellStyle name="_2005_Majestic II 2013 - 2042 Property Tax Forecast est" xfId="14584"/>
    <cellStyle name="_2005_McCoy 250 MW Yingli 280W T-0 NextEra PVO&amp;M Budget (NEW RAMP)_2010-12-10" xfId="14585"/>
    <cellStyle name="_2005_McCoy 250 MW Yingli 280W T-0 NextEra PVO&amp;M Budget (NEW RAMP)_2010-12-6" xfId="14586"/>
    <cellStyle name="_2005_Tax" xfId="14587"/>
    <cellStyle name="_2006" xfId="14588"/>
    <cellStyle name="_2006 2" xfId="14589"/>
    <cellStyle name="_2006 2 2" xfId="14590"/>
    <cellStyle name="_2006 3" xfId="14591"/>
    <cellStyle name="_2006 3 2" xfId="14592"/>
    <cellStyle name="_2006 4" xfId="14593"/>
    <cellStyle name="_2006 4 2" xfId="14594"/>
    <cellStyle name="_2006 5" xfId="14595"/>
    <cellStyle name="_2006 5 2" xfId="14596"/>
    <cellStyle name="_2006 6" xfId="14597"/>
    <cellStyle name="_2006 Detail" xfId="14598"/>
    <cellStyle name="_2006 Detail 2" xfId="14599"/>
    <cellStyle name="_2006 Detail 2 2" xfId="14600"/>
    <cellStyle name="_2006 Detail 3" xfId="14601"/>
    <cellStyle name="_2006 Detail 3 2" xfId="14602"/>
    <cellStyle name="_2006 Detail 4" xfId="14603"/>
    <cellStyle name="_2006 Detail 4 2" xfId="14604"/>
    <cellStyle name="_2006 Detail 5" xfId="14605"/>
    <cellStyle name="_2006 Detail 5 2" xfId="14606"/>
    <cellStyle name="_2006 Detail 6" xfId="14607"/>
    <cellStyle name="_2006 Detail_Cimarron O&amp;M_05-24-2012" xfId="14608"/>
    <cellStyle name="_2006 Detail_Copy of South TX GenTie  0.8x Sale12-31-09 COD BASE CASEvBOD" xfId="14609"/>
    <cellStyle name="_2006 Detail_Input" xfId="14610"/>
    <cellStyle name="_2006 Detail_Input 2" xfId="14611"/>
    <cellStyle name="_2006 Detail_Inputs" xfId="14612"/>
    <cellStyle name="_2006 Detail_Inputs 2" xfId="14613"/>
    <cellStyle name="_2006 Detail_Majestic II 2013 - 2042 Property Tax Forecast est" xfId="14614"/>
    <cellStyle name="_2006 Detail_McCoy 250 MW Yingli 280W T-0 NextEra PVO&amp;M Budget (NEW RAMP)_2010-12-10" xfId="14615"/>
    <cellStyle name="_2006 Detail_McCoy 250 MW Yingli 280W T-0 NextEra PVO&amp;M Budget (NEW RAMP)_2010-12-6" xfId="14616"/>
    <cellStyle name="_2006 Detail_Tax" xfId="14617"/>
    <cellStyle name="_2006_Cimarron O&amp;M_05-24-2012" xfId="14618"/>
    <cellStyle name="_2006_Copy of South TX GenTie  0.8x Sale12-31-09 COD BASE CASEvBOD" xfId="14619"/>
    <cellStyle name="_2006_Input" xfId="14620"/>
    <cellStyle name="_2006_Input 2" xfId="14621"/>
    <cellStyle name="_2006_Inputs" xfId="14622"/>
    <cellStyle name="_2006_Inputs 2" xfId="14623"/>
    <cellStyle name="_2006_Majestic II 2013 - 2042 Property Tax Forecast est" xfId="14624"/>
    <cellStyle name="_2006_McCoy 250 MW Yingli 280W T-0 NextEra PVO&amp;M Budget (NEW RAMP)_2010-12-10" xfId="14625"/>
    <cellStyle name="_2006_McCoy 250 MW Yingli 280W T-0 NextEra PVO&amp;M Budget (NEW RAMP)_2010-12-6" xfId="14626"/>
    <cellStyle name="_2006_Tax" xfId="14627"/>
    <cellStyle name="_2007" xfId="14628"/>
    <cellStyle name="_2007 2" xfId="14629"/>
    <cellStyle name="_2007 2 2" xfId="14630"/>
    <cellStyle name="_2007 3" xfId="14631"/>
    <cellStyle name="_2007 3 2" xfId="14632"/>
    <cellStyle name="_2007 4" xfId="14633"/>
    <cellStyle name="_2007 4 2" xfId="14634"/>
    <cellStyle name="_2007 5" xfId="14635"/>
    <cellStyle name="_2007 5 2" xfId="14636"/>
    <cellStyle name="_2007 6" xfId="14637"/>
    <cellStyle name="_2007 Budget 2-22-2007" xfId="14638"/>
    <cellStyle name="_2007 Budget 2-22-2007_bSum" xfId="14639"/>
    <cellStyle name="_2007 Cash Budget" xfId="14640"/>
    <cellStyle name="_2007 Cash Budget_1.Inputs" xfId="14641"/>
    <cellStyle name="_2007 Cash Budget_Copy of Vento III v27i P50 1st" xfId="14642"/>
    <cellStyle name="_2007 Cash Budget_G&amp;A_reports" xfId="14643"/>
    <cellStyle name="_2007 Cash Budget_Vento III v17i (8.9% Haircut, 60% Tax)" xfId="14644"/>
    <cellStyle name="_2007 Cash Budget_Vento III v22i (Haircut, 6Y CF, 76% tax)" xfId="14645"/>
    <cellStyle name="_2007 Cash Budget_Vento III v28g Base" xfId="14646"/>
    <cellStyle name="_2007 Cash Budget_Vento III v28k JPMyyy" xfId="14647"/>
    <cellStyle name="_2007 Projects 073106" xfId="14648"/>
    <cellStyle name="_2007 Projects 073106_1.Inputs" xfId="14649"/>
    <cellStyle name="_2007 Projects 073106_Copy of Vento III v27i P50 1st" xfId="14650"/>
    <cellStyle name="_2007 Projects 073106_G&amp;A_reports" xfId="14651"/>
    <cellStyle name="_2007 Projects 073106_Vento III v17i (8.9% Haircut, 60% Tax)" xfId="14652"/>
    <cellStyle name="_2007 Projects 073106_Vento III v22i (Haircut, 6Y CF, 76% tax)" xfId="14653"/>
    <cellStyle name="_2007 Projects 073106_Vento III v28g Base" xfId="14654"/>
    <cellStyle name="_2007 Projects 073106_Vento III v28k JPMyyy" xfId="14655"/>
    <cellStyle name="_2007_Cimarron O&amp;M_05-24-2012" xfId="14656"/>
    <cellStyle name="_2007_Copy of South TX GenTie  0.8x Sale12-31-09 COD BASE CASEvBOD" xfId="14657"/>
    <cellStyle name="_2007_Input" xfId="14658"/>
    <cellStyle name="_2007_Input 2" xfId="14659"/>
    <cellStyle name="_2007_Inputs" xfId="14660"/>
    <cellStyle name="_2007_Inputs 2" xfId="14661"/>
    <cellStyle name="_2007_Majestic II 2013 - 2042 Property Tax Forecast est" xfId="14662"/>
    <cellStyle name="_2007_McCoy 250 MW Yingli 280W T-0 NextEra PVO&amp;M Budget (NEW RAMP)_2010-12-10" xfId="14663"/>
    <cellStyle name="_2007_McCoy 250 MW Yingli 280W T-0 NextEra PVO&amp;M Budget (NEW RAMP)_2010-12-6" xfId="14664"/>
    <cellStyle name="_2007_Tax" xfId="14665"/>
    <cellStyle name="_2007-2010 Detail" xfId="14666"/>
    <cellStyle name="_2007-2010 Detail 2" xfId="14667"/>
    <cellStyle name="_2007-2010 Detail 2 2" xfId="14668"/>
    <cellStyle name="_2007-2010 Detail 3" xfId="14669"/>
    <cellStyle name="_2007-2010 Detail 3 2" xfId="14670"/>
    <cellStyle name="_2007-2010 Detail 4" xfId="14671"/>
    <cellStyle name="_2007-2010 Detail 4 2" xfId="14672"/>
    <cellStyle name="_2007-2010 Detail 5" xfId="14673"/>
    <cellStyle name="_2007-2010 Detail 5 2" xfId="14674"/>
    <cellStyle name="_2007-2010 Detail 6" xfId="14675"/>
    <cellStyle name="_2007-2010 Detail_Cimarron O&amp;M_05-24-2012" xfId="14676"/>
    <cellStyle name="_2007-2010 Detail_Copy of South TX GenTie  0.8x Sale12-31-09 COD BASE CASEvBOD" xfId="14677"/>
    <cellStyle name="_2007-2010 Detail_Input" xfId="14678"/>
    <cellStyle name="_2007-2010 Detail_Input 2" xfId="14679"/>
    <cellStyle name="_2007-2010 Detail_Inputs" xfId="14680"/>
    <cellStyle name="_2007-2010 Detail_Inputs 2" xfId="14681"/>
    <cellStyle name="_2007-2010 Detail_Majestic II 2013 - 2042 Property Tax Forecast est" xfId="14682"/>
    <cellStyle name="_2007-2010 Detail_McCoy 250 MW Yingli 280W T-0 NextEra PVO&amp;M Budget (NEW RAMP)_2010-12-10" xfId="14683"/>
    <cellStyle name="_2007-2010 Detail_McCoy 250 MW Yingli 280W T-0 NextEra PVO&amp;M Budget (NEW RAMP)_2010-12-6" xfId="14684"/>
    <cellStyle name="_2007-2010 Detail_Tax" xfId="14685"/>
    <cellStyle name="_2008" xfId="14686"/>
    <cellStyle name="_2008 2" xfId="14687"/>
    <cellStyle name="_2008 2 2" xfId="14688"/>
    <cellStyle name="_2008 3" xfId="14689"/>
    <cellStyle name="_2008 3 2" xfId="14690"/>
    <cellStyle name="_2008 4" xfId="14691"/>
    <cellStyle name="_2008 4 2" xfId="14692"/>
    <cellStyle name="_2008 5" xfId="14693"/>
    <cellStyle name="_2008 5 2" xfId="14694"/>
    <cellStyle name="_2008 6" xfId="14695"/>
    <cellStyle name="_2008 Guarantees Majestic v2" xfId="14696"/>
    <cellStyle name="_x0013__2008 IWNA 7.75% 53% ERISA P50 (Invnergy)_FROM JPM" xfId="14697"/>
    <cellStyle name="_x0013__2008 IWNA 7.75% 53% ERISA P50 (Invnergy)_FROM JPM 2" xfId="14698"/>
    <cellStyle name="_x0013__2008 IWNA Portfolio 06182008 v2 (WC Hedge)_JPM BL sizing" xfId="14699"/>
    <cellStyle name="_x0013__2008 IWNA Portfolio 06182008 v2 (WC Hedge)_JPM BL sizing 2" xfId="14700"/>
    <cellStyle name="_x0013__2008 IWNA Portfolio 06182008 v2 (WC Hedge)_JPM BL sizing_BeechR Pivot Table 12.2.09" xfId="14701"/>
    <cellStyle name="_x0013__2008 IWNA Portfolio 06182008 v2 (WC Hedge)_JPM BL sizing_BeechR Pivot Table 12.2.09 2" xfId="14702"/>
    <cellStyle name="_x0013__2008 IWNA Portfolio 08022008 (JPM TE) updated for WC vol" xfId="14703"/>
    <cellStyle name="_x0013__2008 IWNA Portfolio 08022008 (JPM TE) updated for WC vol 2" xfId="14704"/>
    <cellStyle name="_x0013__2008 IWNA Portfolio 08022008 (JPM TE) updated for WC vol_BeechR Pivot Table 12.2.09" xfId="14705"/>
    <cellStyle name="_x0013__2008 IWNA Portfolio 08022008 (JPM TE) updated for WC vol_BeechR Pivot Table 12.2.09 2" xfId="14706"/>
    <cellStyle name="_2008 IWNA Portfolio 09102008 (JPM TE &amp; CE)__IWNA PPA_TE Assumps (Neg prices)" xfId="14707"/>
    <cellStyle name="_x0013__2008 IWNA Portfolio 09102008 (JPM TE &amp; CE)__IWNA PPA_TE Assumps (Neg prices)" xfId="14708"/>
    <cellStyle name="_2008 IWNA Portfolio 09102008 (JPM TE &amp; CE)__IWNA PPA_TE Assumps (Neg prices) 2" xfId="14709"/>
    <cellStyle name="_x0013__2008 IWNA Portfolio 09102008 (JPM TE &amp; CE)__IWNA PPA_TE Assumps (Neg prices) 2" xfId="14710"/>
    <cellStyle name="_2008 IWNA Portfolio 09102008 (JPM TE &amp; CE)__IWNA PPA_TE Assumps (Neg prices)_#1 LeveredGrand_Ridge_II-III_021009_Grant,Bonus,No PTCs,MACRs,Term Debt, NOL" xfId="14711"/>
    <cellStyle name="_x0013__2008 IWNA Portfolio 09102008 (JPM TE &amp; CE)__IWNA PPA_TE Assumps (Neg prices)_#1 LeveredGrand_Ridge_II-III_021009_Grant,Bonus,No PTCs,MACRs,Term Debt, NOL" xfId="14712"/>
    <cellStyle name="_2008 IWNA Portfolio 09102008 (JPM TE &amp; CE)__IWNA PPA_TE Assumps (Neg prices)_#1 LeveredGrand_Ridge_II-III_021009_Grant,Bonus,No PTCs,MACRs,Term Debt, NOL 2" xfId="14713"/>
    <cellStyle name="_x0013__2008 IWNA Portfolio 09102008 (JPM TE &amp; CE)__IWNA PPA_TE Assumps (Neg prices)_#1 LeveredGrand_Ridge_II-III_021009_Grant,Bonus,No PTCs,MACRs,Term Debt, NOL 2" xfId="14714"/>
    <cellStyle name="_2008 IWNA Portfolio 09102008 (JPM TE &amp; CE)__IWNA PPA_TE Assumps (Neg prices)_#1 LeveredGrand_Ridge_II-III_021009_Grant,Bonus,No PTCs,MACRs,Term Debt, NOL_BeechR Pivot Table 12.2.09" xfId="14715"/>
    <cellStyle name="_x0013__2008 IWNA Portfolio 09102008 (JPM TE &amp; CE)__IWNA PPA_TE Assumps (Neg prices)_#1 LeveredGrand_Ridge_II-III_021009_Grant,Bonus,No PTCs,MACRs,Term Debt, NOL_BeechR Pivot Table 12.2.09" xfId="14716"/>
    <cellStyle name="_2008 IWNA Portfolio 09102008 (JPM TE &amp; CE)__IWNA PPA_TE Assumps (Neg prices)_#1 LeveredGrand_Ridge_II-III_021009_Grant,Bonus,No PTCs,MACRs,Term Debt, NOL_BeechR Pivot Table 12.2.09 2" xfId="14717"/>
    <cellStyle name="_x0013__2008 IWNA Portfolio 09102008 (JPM TE &amp; CE)__IWNA PPA_TE Assumps (Neg prices)_#1 LeveredGrand_Ridge_II-III_021009_Grant,Bonus,No PTCs,MACRs,Term Debt, NOL_BeechR Pivot Table 12.2.09 2" xfId="14718"/>
    <cellStyle name="_2008 IWNA Portfolio 09102008 (JPM TE &amp; CE)__IWNA PPA_TE Assumps (Neg prices)_BeechR Pivot Table 12.2.09" xfId="14719"/>
    <cellStyle name="_x0013__2008 IWNA Portfolio 09102008 (JPM TE &amp; CE)__IWNA PPA_TE Assumps (Neg prices)_BeechR Pivot Table 12.2.09" xfId="14720"/>
    <cellStyle name="_2008 IWNA Portfolio 09102008 (JPM TE &amp; CE)__IWNA PPA_TE Assumps (Neg prices)_BeechR Pivot Table 12.2.09 2" xfId="14721"/>
    <cellStyle name="_x0013__2008 IWNA Portfolio 09102008 (JPM TE &amp; CE)__IWNA PPA_TE Assumps (Neg prices)_BeechR Pivot Table 12.2.09 2" xfId="14722"/>
    <cellStyle name="_2008 IWNA Portfolio 09102008 (JPM TE &amp; CE)__IWNA PPA_TE Assumps (Neg prices)_Big Otter 101209 Grant and TE 100.5MW_20mileT" xfId="14723"/>
    <cellStyle name="_x0013__2008 IWNA Portfolio 09102008 (JPM TE &amp; CE)__IWNA PPA_TE Assumps (Neg prices)_Big Otter 101209 Grant and TE 100.5MW_20mileT" xfId="14724"/>
    <cellStyle name="_2008 IWNA Portfolio 09102008 (JPM TE &amp; CE)__IWNA PPA_TE Assumps (Neg prices)_Big Otter 101209 Grant and TE 100.5MW_20mileT 2" xfId="14725"/>
    <cellStyle name="_x0013__2008 IWNA Portfolio 09102008 (JPM TE &amp; CE)__IWNA PPA_TE Assumps (Neg prices)_Big Otter 101209 Grant and TE 100.5MW_20mileT 2" xfId="14726"/>
    <cellStyle name="_2008 IWNA Portfolio 09102008 (JPM TE &amp; CE)__IWNA PPA_TE Assumps (Neg prices)_Bish Hill_$77.5_lowncf_ Bundled Price_Lenders_092909" xfId="14727"/>
    <cellStyle name="_x0013__2008 IWNA Portfolio 09102008 (JPM TE &amp; CE)__IWNA PPA_TE Assumps (Neg prices)_Bish Hill_$77.5_lowncf_ Bundled Price_Lenders_092909" xfId="14728"/>
    <cellStyle name="_2008 IWNA Portfolio 09102008 (JPM TE &amp; CE)__IWNA PPA_TE Assumps (Neg prices)_Bish Hill_$77.5_lowncf_ Bundled Price_Lenders_092909 2" xfId="14729"/>
    <cellStyle name="_x0013__2008 IWNA Portfolio 09102008 (JPM TE &amp; CE)__IWNA PPA_TE Assumps (Neg prices)_Bish Hill_$77.5_lowncf_ Bundled Price_Lenders_092909 2" xfId="14730"/>
    <cellStyle name="_2008 IWNA Portfolio 09102008 (JPM TE &amp; CE)__IWNA PPA_TE Assumps (Neg prices)_BishHilll_1.25M per WTG with $72 bundled price_200MWs_BF" xfId="14731"/>
    <cellStyle name="_x0013__2008 IWNA Portfolio 09102008 (JPM TE &amp; CE)__IWNA PPA_TE Assumps (Neg prices)_BishHilll_1.25M per WTG with $72 bundled price_200MWs_BF" xfId="14732"/>
    <cellStyle name="_2008 IWNA Portfolio 09102008 (JPM TE &amp; CE)__IWNA PPA_TE Assumps (Neg prices)_BishHilll_1.25M per WTG with $72 bundled price_200MWs_BF 2" xfId="14733"/>
    <cellStyle name="_x0013__2008 IWNA Portfolio 09102008 (JPM TE &amp; CE)__IWNA PPA_TE Assumps (Neg prices)_BishHilll_1.25M per WTG with $72 bundled price_200MWs_BF 2" xfId="14734"/>
    <cellStyle name="_2008 IWNA Portfolio 09102008 (JPM TE &amp; CE)__IWNA PPA_TE Assumps (Neg prices)_Bishop Hill_Grant_082409_200MW" xfId="14735"/>
    <cellStyle name="_x0013__2008 IWNA Portfolio 09102008 (JPM TE &amp; CE)__IWNA PPA_TE Assumps (Neg prices)_Bishop Hill_Grant_082409_200MW" xfId="14736"/>
    <cellStyle name="_2008 IWNA Portfolio 09102008 (JPM TE &amp; CE)__IWNA PPA_TE Assumps (Neg prices)_Bishop Hill_Grant_082409_200MW 2" xfId="14737"/>
    <cellStyle name="_x0013__2008 IWNA Portfolio 09102008 (JPM TE &amp; CE)__IWNA PPA_TE Assumps (Neg prices)_Bishop Hill_Grant_082409_200MW 2" xfId="14738"/>
    <cellStyle name="_2008 IWNA Portfolio 09102008 (JPM TE &amp; CE)__IWNA PPA_TE Assumps (Neg prices)_Buzzard Creek_250MW_PTC_010610" xfId="14739"/>
    <cellStyle name="_x0013__2008 IWNA Portfolio 09102008 (JPM TE &amp; CE)__IWNA PPA_TE Assumps (Neg prices)_Buzzard Creek_250MW_PTC_010610" xfId="14740"/>
    <cellStyle name="_2008 IWNA Portfolio 09102008 (JPM TE &amp; CE)__IWNA PPA_TE Assumps (Neg prices)_Buzzard Creek_250MW_PTC_010610 2" xfId="14741"/>
    <cellStyle name="_x0013__2008 IWNA Portfolio 09102008 (JPM TE &amp; CE)__IWNA PPA_TE Assumps (Neg prices)_Buzzard Creek_250MW_PTC_010610 2" xfId="14742"/>
    <cellStyle name="_2008 IWNA Portfolio 09102008 (JPM TE &amp; CE)__IWNA PPA_TE Assumps (Neg prices)_California Ridge 120109 and 200MW" xfId="14743"/>
    <cellStyle name="_x0013__2008 IWNA Portfolio 09102008 (JPM TE &amp; CE)__IWNA PPA_TE Assumps (Neg prices)_California Ridge 120109 and 200MW" xfId="14744"/>
    <cellStyle name="_2008 IWNA Portfolio 09102008 (JPM TE &amp; CE)__IWNA PPA_TE Assumps (Neg prices)_California Ridge 120109 and 200MW 2" xfId="14745"/>
    <cellStyle name="_x0013__2008 IWNA Portfolio 09102008 (JPM TE &amp; CE)__IWNA PPA_TE Assumps (Neg prices)_California Ridge 120109 and 200MW 2" xfId="14746"/>
    <cellStyle name="_2008 IWNA Portfolio 09102008 (JPM TE &amp; CE)__IWNA PPA_TE Assumps (Neg prices)_California Ridge_042909_Grant and TE_99M_as bid" xfId="14747"/>
    <cellStyle name="_x0013__2008 IWNA Portfolio 09102008 (JPM TE &amp; CE)__IWNA PPA_TE Assumps (Neg prices)_California Ridge_042909_Grant and TE_99M_as bid" xfId="14748"/>
    <cellStyle name="_2008 IWNA Portfolio 09102008 (JPM TE &amp; CE)__IWNA PPA_TE Assumps (Neg prices)_California Ridge_042909_Grant and TE_99M_as bid 2" xfId="14749"/>
    <cellStyle name="_x0013__2008 IWNA Portfolio 09102008 (JPM TE &amp; CE)__IWNA PPA_TE Assumps (Neg prices)_California Ridge_042909_Grant and TE_99M_as bid 2" xfId="14750"/>
    <cellStyle name="_2008 IWNA Portfolio 09102008 (JPM TE &amp; CE)__IWNA PPA_TE Assumps (Neg prices)_California Ridge_042909_Grant and TE_99Mw" xfId="14751"/>
    <cellStyle name="_x0013__2008 IWNA Portfolio 09102008 (JPM TE &amp; CE)__IWNA PPA_TE Assumps (Neg prices)_California Ridge_042909_Grant and TE_99Mw" xfId="14752"/>
    <cellStyle name="_2008 IWNA Portfolio 09102008 (JPM TE &amp; CE)__IWNA PPA_TE Assumps (Neg prices)_California Ridge_042909_Grant and TE_99Mw 2" xfId="14753"/>
    <cellStyle name="_x0013__2008 IWNA Portfolio 09102008 (JPM TE &amp; CE)__IWNA PPA_TE Assumps (Neg prices)_California Ridge_042909_Grant and TE_99Mw 2" xfId="14754"/>
    <cellStyle name="_2008 IWNA Portfolio 09102008 (JPM TE &amp; CE)__IWNA PPA_TE Assumps (Neg prices)_Copy of NEW Levered GRIIIII_03312009_MCF v2" xfId="14755"/>
    <cellStyle name="_x0013__2008 IWNA Portfolio 09102008 (JPM TE &amp; CE)__IWNA PPA_TE Assumps (Neg prices)_Copy of NEW Levered GRIIIII_03312009_MCF v2" xfId="14756"/>
    <cellStyle name="_2008 IWNA Portfolio 09102008 (JPM TE &amp; CE)__IWNA PPA_TE Assumps (Neg prices)_Copy of NEW Levered GRIIIII_03312009_MCF v2 2" xfId="14757"/>
    <cellStyle name="_x0013__2008 IWNA Portfolio 09102008 (JPM TE &amp; CE)__IWNA PPA_TE Assumps (Neg prices)_Copy of NEW Levered GRIIIII_03312009_MCF v2 2" xfId="14758"/>
    <cellStyle name="_2008 IWNA Portfolio 09102008 (JPM TE &amp; CE)__IWNA PPA_TE Assumps (Neg prices)_Copy of NEW Levered GRIIIII_03312009_MCF v2_BeechR Pivot Table 12.2.09" xfId="14759"/>
    <cellStyle name="_x0013__2008 IWNA Portfolio 09102008 (JPM TE &amp; CE)__IWNA PPA_TE Assumps (Neg prices)_Copy of NEW Levered GRIIIII_03312009_MCF v2_BeechR Pivot Table 12.2.09" xfId="14760"/>
    <cellStyle name="_2008 IWNA Portfolio 09102008 (JPM TE &amp; CE)__IWNA PPA_TE Assumps (Neg prices)_Copy of NEW Levered GRIIIII_03312009_MCF v2_BeechR Pivot Table 12.2.09 2" xfId="14761"/>
    <cellStyle name="_x0013__2008 IWNA Portfolio 09102008 (JPM TE &amp; CE)__IWNA PPA_TE Assumps (Neg prices)_Copy of NEW Levered GRIIIII_03312009_MCF v2_BeechR Pivot Table 12.2.09 2" xfId="14762"/>
    <cellStyle name="_2008 IWNA Portfolio 09102008 (JPM TE &amp; CE)__IWNA PPA_TE Assumps (Neg prices)_GRE 03252009_tpm_tables" xfId="14763"/>
    <cellStyle name="_x0013__2008 IWNA Portfolio 09102008 (JPM TE &amp; CE)__IWNA PPA_TE Assumps (Neg prices)_GRE 03252009_tpm_tables" xfId="14764"/>
    <cellStyle name="_2008 IWNA Portfolio 09102008 (JPM TE &amp; CE)__IWNA PPA_TE Assumps (Neg prices)_GRE 03252009_tpm_tables 2" xfId="14765"/>
    <cellStyle name="_x0013__2008 IWNA Portfolio 09102008 (JPM TE &amp; CE)__IWNA PPA_TE Assumps (Neg prices)_GRE 03252009_tpm_tables 2" xfId="14766"/>
    <cellStyle name="_2008 IWNA Portfolio 09102008 (JPM TE &amp; CE)__IWNA PPA_TE Assumps (Neg prices)_GRE 03252009_tpm_tables_BeechR Pivot Table 12.2.09" xfId="14767"/>
    <cellStyle name="_x0013__2008 IWNA Portfolio 09102008 (JPM TE &amp; CE)__IWNA PPA_TE Assumps (Neg prices)_GRE 03252009_tpm_tables_BeechR Pivot Table 12.2.09" xfId="14768"/>
    <cellStyle name="_2008 IWNA Portfolio 09102008 (JPM TE &amp; CE)__IWNA PPA_TE Assumps (Neg prices)_GRE 03252009_tpm_tables_BeechR Pivot Table 12.2.09 2" xfId="14769"/>
    <cellStyle name="_x0013__2008 IWNA Portfolio 09102008 (JPM TE &amp; CE)__IWNA PPA_TE Assumps (Neg prices)_GRE 03252009_tpm_tables_BeechR Pivot Table 12.2.09 2" xfId="14770"/>
    <cellStyle name="_2008 IWNA Portfolio 09102008 (JPM TE &amp; CE)__IWNA PPA_TE Assumps (Neg prices)_Hardin Grant 08312009_300MW" xfId="14771"/>
    <cellStyle name="_x0013__2008 IWNA Portfolio 09102008 (JPM TE &amp; CE)__IWNA PPA_TE Assumps (Neg prices)_Hardin Grant 08312009_300MW" xfId="14772"/>
    <cellStyle name="_2008 IWNA Portfolio 09102008 (JPM TE &amp; CE)__IWNA PPA_TE Assumps (Neg prices)_Hardin Grant 08312009_300MW 2" xfId="14773"/>
    <cellStyle name="_x0013__2008 IWNA Portfolio 09102008 (JPM TE &amp; CE)__IWNA PPA_TE Assumps (Neg prices)_Hardin Grant 08312009_300MW 2" xfId="14774"/>
    <cellStyle name="_2008 IWNA Portfolio 09102008 (JPM TE &amp; CE)__IWNA PPA_TE Assumps (Neg prices)_Inputs-General" xfId="14775"/>
    <cellStyle name="_x0013__2008 IWNA Portfolio 09102008 (JPM TE &amp; CE)__IWNA PPA_TE Assumps (Neg prices)_Inputs-General" xfId="14776"/>
    <cellStyle name="_2008 IWNA Portfolio 09102008 (JPM TE &amp; CE)__IWNA PPA_TE Assumps (Neg prices)_Inputs-General 2" xfId="14777"/>
    <cellStyle name="_x0013__2008 IWNA Portfolio 09102008 (JPM TE &amp; CE)__IWNA PPA_TE Assumps (Neg prices)_Inputs-General 2" xfId="14778"/>
    <cellStyle name="_2008 IWNA Portfolio 09102008 (JPM TE &amp; CE)__IWNA PPA_TE Assumps (Neg prices)_IWNA 3-Pack ECCA Sheldon Funding 03202009" xfId="14779"/>
    <cellStyle name="_x0013__2008 IWNA Portfolio 09102008 (JPM TE &amp; CE)__IWNA PPA_TE Assumps (Neg prices)_IWNA 3-Pack ECCA Sheldon Funding 03202009" xfId="14780"/>
    <cellStyle name="_2008 IWNA Portfolio 09102008 (JPM TE &amp; CE)__IWNA PPA_TE Assumps (Neg prices)_IWNA 3-Pack ECCA Sheldon Funding 03202009 2" xfId="14781"/>
    <cellStyle name="_x0013__2008 IWNA Portfolio 09102008 (JPM TE &amp; CE)__IWNA PPA_TE Assumps (Neg prices)_IWNA 3-Pack ECCA Sheldon Funding 03202009 2" xfId="14782"/>
    <cellStyle name="_2008 IWNA Portfolio 09102008 (JPM TE &amp; CE)__IWNA PPA_TE Assumps (Neg prices)_Ledge_0416_Grant and TE" xfId="14783"/>
    <cellStyle name="_x0013__2008 IWNA Portfolio 09102008 (JPM TE &amp; CE)__IWNA PPA_TE Assumps (Neg prices)_Ledge_0416_Grant and TE" xfId="14784"/>
    <cellStyle name="_2008 IWNA Portfolio 09102008 (JPM TE &amp; CE)__IWNA PPA_TE Assumps (Neg prices)_Ledge_0416_Grant and TE 2" xfId="14785"/>
    <cellStyle name="_x0013__2008 IWNA Portfolio 09102008 (JPM TE &amp; CE)__IWNA PPA_TE Assumps (Neg prices)_Ledge_0416_Grant and TE 2" xfId="14786"/>
    <cellStyle name="_2008 IWNA Portfolio 09102008 (JPM TE &amp; CE)__IWNA PPA_TE Assumps (Neg prices)_Levered Beech Ridge _100709" xfId="14787"/>
    <cellStyle name="_x0013__2008 IWNA Portfolio 09102008 (JPM TE &amp; CE)__IWNA PPA_TE Assumps (Neg prices)_Levered Beech Ridge _100709" xfId="14788"/>
    <cellStyle name="_2008 IWNA Portfolio 09102008 (JPM TE &amp; CE)__IWNA PPA_TE Assumps (Neg prices)_Levered Beech Ridge _100709 2" xfId="14789"/>
    <cellStyle name="_x0013__2008 IWNA Portfolio 09102008 (JPM TE &amp; CE)__IWNA PPA_TE Assumps (Neg prices)_Levered Beech Ridge _100709 2" xfId="14790"/>
    <cellStyle name="_2008 IWNA Portfolio 09102008 (JPM TE &amp; CE)__IWNA PPA_TE Assumps (Neg prices)_Levered Beech Ridge _100709_BeechR Pivot Table 12.2.09" xfId="14791"/>
    <cellStyle name="_x0013__2008 IWNA Portfolio 09102008 (JPM TE &amp; CE)__IWNA PPA_TE Assumps (Neg prices)_Levered Beech Ridge _100709_BeechR Pivot Table 12.2.09" xfId="14792"/>
    <cellStyle name="_2008 IWNA Portfolio 09102008 (JPM TE &amp; CE)__IWNA PPA_TE Assumps (Neg prices)_Levered Beech Ridge _100709_BeechR Pivot Table 12.2.09 2" xfId="14793"/>
    <cellStyle name="_x0013__2008 IWNA Portfolio 09102008 (JPM TE &amp; CE)__IWNA PPA_TE Assumps (Neg prices)_Levered Beech Ridge _100709_BeechR Pivot Table 12.2.09 2" xfId="14794"/>
    <cellStyle name="_2008 IWNA Portfolio 09102008 (JPM TE &amp; CE)__IWNA PPA_TE Assumps (Neg prices)_Levered Beech Ridge _102709" xfId="14795"/>
    <cellStyle name="_x0013__2008 IWNA Portfolio 09102008 (JPM TE &amp; CE)__IWNA PPA_TE Assumps (Neg prices)_Levered Beech Ridge _102709" xfId="14796"/>
    <cellStyle name="_2008 IWNA Portfolio 09102008 (JPM TE &amp; CE)__IWNA PPA_TE Assumps (Neg prices)_Levered Beech Ridge _102709 2" xfId="14797"/>
    <cellStyle name="_x0013__2008 IWNA Portfolio 09102008 (JPM TE &amp; CE)__IWNA PPA_TE Assumps (Neg prices)_Levered Beech Ridge _102709 2" xfId="14798"/>
    <cellStyle name="_2008 IWNA Portfolio 09102008 (JPM TE &amp; CE)__IWNA PPA_TE Assumps (Neg prices)_Levered Beech Ridge _102709_BeechR Pivot Table 12.2.09" xfId="14799"/>
    <cellStyle name="_x0013__2008 IWNA Portfolio 09102008 (JPM TE &amp; CE)__IWNA PPA_TE Assumps (Neg prices)_Levered Beech Ridge _102709_BeechR Pivot Table 12.2.09" xfId="14800"/>
    <cellStyle name="_2008 IWNA Portfolio 09102008 (JPM TE &amp; CE)__IWNA PPA_TE Assumps (Neg prices)_Levered Beech Ridge _102709_BeechR Pivot Table 12.2.09 2" xfId="14801"/>
    <cellStyle name="_x0013__2008 IWNA Portfolio 09102008 (JPM TE &amp; CE)__IWNA PPA_TE Assumps (Neg prices)_Levered Beech Ridge _102709_BeechR Pivot Table 12.2.09 2" xfId="14802"/>
    <cellStyle name="_2008 IWNA Portfolio 09102008 (JPM TE &amp; CE)__IWNA PPA_TE Assumps (Neg prices)_Levered Beech Ridge _110209" xfId="14803"/>
    <cellStyle name="_x0013__2008 IWNA Portfolio 09102008 (JPM TE &amp; CE)__IWNA PPA_TE Assumps (Neg prices)_Levered Beech Ridge _110209" xfId="14804"/>
    <cellStyle name="_2008 IWNA Portfolio 09102008 (JPM TE &amp; CE)__IWNA PPA_TE Assumps (Neg prices)_Levered Beech Ridge _110209 2" xfId="14805"/>
    <cellStyle name="_x0013__2008 IWNA Portfolio 09102008 (JPM TE &amp; CE)__IWNA PPA_TE Assumps (Neg prices)_Levered Beech Ridge _110209 2" xfId="14806"/>
    <cellStyle name="_2008 IWNA Portfolio 09102008 (JPM TE &amp; CE)__IWNA PPA_TE Assumps (Neg prices)_Levered Beech Ridge _110209_BeechR Pivot Table 12.2.09" xfId="14807"/>
    <cellStyle name="_x0013__2008 IWNA Portfolio 09102008 (JPM TE &amp; CE)__IWNA PPA_TE Assumps (Neg prices)_Levered Beech Ridge _110209_BeechR Pivot Table 12.2.09" xfId="14808"/>
    <cellStyle name="_2008 IWNA Portfolio 09102008 (JPM TE &amp; CE)__IWNA PPA_TE Assumps (Neg prices)_Levered Beech Ridge _110209_BeechR Pivot Table 12.2.09 2" xfId="14809"/>
    <cellStyle name="_x0013__2008 IWNA Portfolio 09102008 (JPM TE &amp; CE)__IWNA PPA_TE Assumps (Neg prices)_Levered Beech Ridge _110209_BeechR Pivot Table 12.2.09 2" xfId="14810"/>
    <cellStyle name="_2008 IWNA Portfolio 09102008 (JPM TE &amp; CE)__IWNA PPA_TE Assumps (Neg prices)_Levered Grand Ridge Exp 07082009_LIVE" xfId="14811"/>
    <cellStyle name="_x0013__2008 IWNA Portfolio 09102008 (JPM TE &amp; CE)__IWNA PPA_TE Assumps (Neg prices)_Levered Grand Ridge Exp 07082009_LIVE" xfId="14812"/>
    <cellStyle name="_2008 IWNA Portfolio 09102008 (JPM TE &amp; CE)__IWNA PPA_TE Assumps (Neg prices)_Levered Grand Ridge Exp 07082009_LIVE 2" xfId="14813"/>
    <cellStyle name="_x0013__2008 IWNA Portfolio 09102008 (JPM TE &amp; CE)__IWNA PPA_TE Assumps (Neg prices)_Levered Grand Ridge Exp 07082009_LIVE 2" xfId="14814"/>
    <cellStyle name="_2008 IWNA Portfolio 09102008 (JPM TE &amp; CE)__IWNA PPA_TE Assumps (Neg prices)_Levered Grand Ridge Exp 07082009_LIVE_BeechR Pivot Table 12.2.09" xfId="14815"/>
    <cellStyle name="_x0013__2008 IWNA Portfolio 09102008 (JPM TE &amp; CE)__IWNA PPA_TE Assumps (Neg prices)_Levered Grand Ridge Exp 07082009_LIVE_BeechR Pivot Table 12.2.09" xfId="14816"/>
    <cellStyle name="_2008 IWNA Portfolio 09102008 (JPM TE &amp; CE)__IWNA PPA_TE Assumps (Neg prices)_Levered Grand Ridge Exp 07082009_LIVE_BeechR Pivot Table 12.2.09 2" xfId="14817"/>
    <cellStyle name="_x0013__2008 IWNA Portfolio 09102008 (JPM TE &amp; CE)__IWNA PPA_TE Assumps (Neg prices)_Levered Grand Ridge Exp 07082009_LIVE_BeechR Pivot Table 12.2.09 2" xfId="14818"/>
    <cellStyle name="_2008 IWNA Portfolio 09102008 (JPM TE &amp; CE)__IWNA PPA_TE Assumps (Neg prices)_Levered Grand Ridge Exp_05042009" xfId="14819"/>
    <cellStyle name="_x0013__2008 IWNA Portfolio 09102008 (JPM TE &amp; CE)__IWNA PPA_TE Assumps (Neg prices)_Levered Grand Ridge Exp_05042009" xfId="14820"/>
    <cellStyle name="_2008 IWNA Portfolio 09102008 (JPM TE &amp; CE)__IWNA PPA_TE Assumps (Neg prices)_Levered Grand Ridge Exp_05042009 2" xfId="14821"/>
    <cellStyle name="_x0013__2008 IWNA Portfolio 09102008 (JPM TE &amp; CE)__IWNA PPA_TE Assumps (Neg prices)_Levered Grand Ridge Exp_05042009 2" xfId="14822"/>
    <cellStyle name="_2008 IWNA Portfolio 09102008 (JPM TE &amp; CE)__IWNA PPA_TE Assumps (Neg prices)_Levered Grand Ridge Exp_05042009_BeechR Pivot Table 12.2.09" xfId="14823"/>
    <cellStyle name="_x0013__2008 IWNA Portfolio 09102008 (JPM TE &amp; CE)__IWNA PPA_TE Assumps (Neg prices)_Levered Grand Ridge Exp_05042009_BeechR Pivot Table 12.2.09" xfId="14824"/>
    <cellStyle name="_2008 IWNA Portfolio 09102008 (JPM TE &amp; CE)__IWNA PPA_TE Assumps (Neg prices)_Levered Grand Ridge Exp_05042009_BeechR Pivot Table 12.2.09 2" xfId="14825"/>
    <cellStyle name="_x0013__2008 IWNA Portfolio 09102008 (JPM TE &amp; CE)__IWNA PPA_TE Assumps (Neg prices)_Levered Grand Ridge Exp_05042009_BeechR Pivot Table 12.2.09 2" xfId="14826"/>
    <cellStyle name="_2008 IWNA Portfolio 09102008 (JPM TE &amp; CE)__IWNA PPA_TE Assumps (Neg prices)_NEW GRII_III Debt_032509 v1 (2)" xfId="14827"/>
    <cellStyle name="_x0013__2008 IWNA Portfolio 09102008 (JPM TE &amp; CE)__IWNA PPA_TE Assumps (Neg prices)_NEW GRII_III Debt_032509 v1 (2)" xfId="14828"/>
    <cellStyle name="_2008 IWNA Portfolio 09102008 (JPM TE &amp; CE)__IWNA PPA_TE Assumps (Neg prices)_NEW GRII_III Debt_032509 v1 (2) 2" xfId="14829"/>
    <cellStyle name="_x0013__2008 IWNA Portfolio 09102008 (JPM TE &amp; CE)__IWNA PPA_TE Assumps (Neg prices)_NEW GRII_III Debt_032509 v1 (2) 2" xfId="14830"/>
    <cellStyle name="_2008 IWNA Portfolio 09102008 (JPM TE &amp; CE)__IWNA PPA_TE Assumps (Neg prices)_NEW GRII_III Debt_032509 v1 (2)_BeechR Pivot Table 12.2.09" xfId="14831"/>
    <cellStyle name="_x0013__2008 IWNA Portfolio 09102008 (JPM TE &amp; CE)__IWNA PPA_TE Assumps (Neg prices)_NEW GRII_III Debt_032509 v1 (2)_BeechR Pivot Table 12.2.09" xfId="14832"/>
    <cellStyle name="_2008 IWNA Portfolio 09102008 (JPM TE &amp; CE)__IWNA PPA_TE Assumps (Neg prices)_NEW GRII_III Debt_032509 v1 (2)_BeechR Pivot Table 12.2.09 2" xfId="14833"/>
    <cellStyle name="_x0013__2008 IWNA Portfolio 09102008 (JPM TE &amp; CE)__IWNA PPA_TE Assumps (Neg prices)_NEW GRII_III Debt_032509 v1 (2)_BeechR Pivot Table 12.2.09 2" xfId="14834"/>
    <cellStyle name="_2008 IWNA Portfolio 09102008 (JPM TE &amp; CE)__IWNA PPA_TE Assumps (Neg prices)_NEW Levered GRII&amp;III_04092009_MCF v1" xfId="14835"/>
    <cellStyle name="_x0013__2008 IWNA Portfolio 09102008 (JPM TE &amp; CE)__IWNA PPA_TE Assumps (Neg prices)_NEW Levered GRII&amp;III_04092009_MCF v1" xfId="14836"/>
    <cellStyle name="_2008 IWNA Portfolio 09102008 (JPM TE &amp; CE)__IWNA PPA_TE Assumps (Neg prices)_NEW Levered GRII&amp;III_04092009_MCF v1 2" xfId="14837"/>
    <cellStyle name="_x0013__2008 IWNA Portfolio 09102008 (JPM TE &amp; CE)__IWNA PPA_TE Assumps (Neg prices)_NEW Levered GRII&amp;III_04092009_MCF v1 2" xfId="14838"/>
    <cellStyle name="_2008 IWNA Portfolio 09102008 (JPM TE &amp; CE)__IWNA PPA_TE Assumps (Neg prices)_NEW Levered GRII&amp;III_04092009_MCF v1_BeechR Pivot Table 12.2.09" xfId="14839"/>
    <cellStyle name="_x0013__2008 IWNA Portfolio 09102008 (JPM TE &amp; CE)__IWNA PPA_TE Assumps (Neg prices)_NEW Levered GRII&amp;III_04092009_MCF v1_BeechR Pivot Table 12.2.09" xfId="14840"/>
    <cellStyle name="_2008 IWNA Portfolio 09102008 (JPM TE &amp; CE)__IWNA PPA_TE Assumps (Neg prices)_NEW Levered GRII&amp;III_04092009_MCF v1_BeechR Pivot Table 12.2.09 2" xfId="14841"/>
    <cellStyle name="_x0013__2008 IWNA Portfolio 09102008 (JPM TE &amp; CE)__IWNA PPA_TE Assumps (Neg prices)_NEW Levered GRII&amp;III_04092009_MCF v1_BeechR Pivot Table 12.2.09 2" xfId="14842"/>
    <cellStyle name="_2008 IWNA Portfolio 09102008 (JPM TE &amp; CE)__IWNA PPA_TE Assumps (Neg prices)_Oceana_142MW_Vesta1.8_101909" xfId="14843"/>
    <cellStyle name="_x0013__2008 IWNA Portfolio 09102008 (JPM TE &amp; CE)__IWNA PPA_TE Assumps (Neg prices)_Oceana_142MW_Vesta1.8_101909" xfId="14844"/>
    <cellStyle name="_2008 IWNA Portfolio 09102008 (JPM TE &amp; CE)__IWNA PPA_TE Assumps (Neg prices)_Oceana_142MW_Vesta1.8_101909 2" xfId="14845"/>
    <cellStyle name="_x0013__2008 IWNA Portfolio 09102008 (JPM TE &amp; CE)__IWNA PPA_TE Assumps (Neg prices)_Oceana_142MW_Vesta1.8_101909 2" xfId="14846"/>
    <cellStyle name="_2008 IWNA Portfolio 09102008 (JPM TE &amp; CE)__IWNA PPA_TE Assumps (Neg prices)_Raleigh Model (78MW) 09082009_V2" xfId="14847"/>
    <cellStyle name="_x0013__2008 IWNA Portfolio 09102008 (JPM TE &amp; CE)__IWNA PPA_TE Assumps (Neg prices)_Raleigh Model (78MW) 09082009_V2" xfId="14848"/>
    <cellStyle name="_2008 IWNA Portfolio 09102008 (JPM TE &amp; CE)__IWNA PPA_TE Assumps (Neg prices)_Raleigh Model (78MW) 09082009_V2 2" xfId="14849"/>
    <cellStyle name="_x0013__2008 IWNA Portfolio 09102008 (JPM TE &amp; CE)__IWNA PPA_TE Assumps (Neg prices)_Raleigh Model (78MW) 09082009_V2 2" xfId="14850"/>
    <cellStyle name="_2008 IWNA Portfolio 09102008 (JPM TE &amp; CE)__IWNA PPA_TE Assumps (Neg prices)_Raleigh Model (78MW) 09082009_V2_BeechR Pivot Table 12.2.09" xfId="14851"/>
    <cellStyle name="_x0013__2008 IWNA Portfolio 09102008 (JPM TE &amp; CE)__IWNA PPA_TE Assumps (Neg prices)_Raleigh Model (78MW) 09082009_V2_BeechR Pivot Table 12.2.09" xfId="14852"/>
    <cellStyle name="_2008 IWNA Portfolio 09102008 (JPM TE &amp; CE)__IWNA PPA_TE Assumps (Neg prices)_Raleigh Model (78MW) 09082009_V2_BeechR Pivot Table 12.2.09 2" xfId="14853"/>
    <cellStyle name="_x0013__2008 IWNA Portfolio 09102008 (JPM TE &amp; CE)__IWNA PPA_TE Assumps (Neg prices)_Raleigh Model (78MW) 09082009_V2_BeechR Pivot Table 12.2.09 2" xfId="14854"/>
    <cellStyle name="_2008 IWNA Portfolio 09102008 (JPM TE &amp; CE)__IWNA PPA_TE Assumps (Neg prices)_Sheet1" xfId="14855"/>
    <cellStyle name="_x0013__2008 IWNA Portfolio 09102008 (JPM TE &amp; CE)__IWNA PPA_TE Assumps (Neg prices)_Sheet1" xfId="14856"/>
    <cellStyle name="_2008 IWNA Portfolio 09102008 (JPM TE &amp; CE)__IWNA PPA_TE Assumps (Neg prices)_Sheet1 2" xfId="14857"/>
    <cellStyle name="_x0013__2008 IWNA Portfolio 09102008 (JPM TE &amp; CE)__IWNA PPA_TE Assumps (Neg prices)_Sheet1 2" xfId="14858"/>
    <cellStyle name="_2008 IWNA Portfolio 09102008 (JPM TE &amp; CE)__IWNA PPA_TE Assumps (Neg prices)_Sweden Hills 51MW_081809_AEP bid" xfId="14859"/>
    <cellStyle name="_x0013__2008 IWNA Portfolio 09102008 (JPM TE &amp; CE)__IWNA PPA_TE Assumps (Neg prices)_Sweden Hills 51MW_081809_AEP bid" xfId="14860"/>
    <cellStyle name="_2008 IWNA Portfolio 09102008 (JPM TE &amp; CE)__IWNA PPA_TE Assumps (Neg prices)_Sweden Hills 51MW_081809_AEP bid 2" xfId="14861"/>
    <cellStyle name="_x0013__2008 IWNA Portfolio 09102008 (JPM TE &amp; CE)__IWNA PPA_TE Assumps (Neg prices)_Sweden Hills 51MW_081809_AEP bid 2" xfId="14862"/>
    <cellStyle name="_2008 IWNA Portfolio 09102008 (JPM TE &amp; CE)__IWNA PPA_TE Assumps (Neg prices)_Tri-County Wind_042409_Grant and TE_as bid" xfId="14863"/>
    <cellStyle name="_x0013__2008 IWNA Portfolio 09102008 (JPM TE &amp; CE)__IWNA PPA_TE Assumps (Neg prices)_Tri-County Wind_042409_Grant and TE_as bid" xfId="14864"/>
    <cellStyle name="_2008 IWNA Portfolio 09102008 (JPM TE &amp; CE)__IWNA PPA_TE Assumps (Neg prices)_Tri-County Wind_042409_Grant and TE_as bid 2" xfId="14865"/>
    <cellStyle name="_x0013__2008 IWNA Portfolio 09102008 (JPM TE &amp; CE)__IWNA PPA_TE Assumps (Neg prices)_Tri-County Wind_042409_Grant and TE_as bid 2" xfId="14866"/>
    <cellStyle name="_2008 IWNA Portfolio 09102008 (JPM TE &amp; CE)__IWNA PPA_TE Assumps (Neg prices)_Tri-County Wind_101309_Grant and TE_200MW_1.6XLE" xfId="14867"/>
    <cellStyle name="_x0013__2008 IWNA Portfolio 09102008 (JPM TE &amp; CE)__IWNA PPA_TE Assumps (Neg prices)_Tri-County Wind_101309_Grant and TE_200MW_1.6XLE" xfId="14868"/>
    <cellStyle name="_2008 IWNA Portfolio 09102008 (JPM TE &amp; CE)__IWNA PPA_TE Assumps (Neg prices)_Tri-County Wind_101309_Grant and TE_200MW_1.6XLE 2" xfId="14869"/>
    <cellStyle name="_x0013__2008 IWNA Portfolio 09102008 (JPM TE &amp; CE)__IWNA PPA_TE Assumps (Neg prices)_Tri-County Wind_101309_Grant and TE_200MW_1.6XLE 2" xfId="14870"/>
    <cellStyle name="_2008 IWNA Portfolio 09102008 (JPM TE &amp; CE)__IWNA PPA_TE Assumps (Neg prices)_Tri-County Wind_101509_Grant and TE_200MW_1.6XLE" xfId="14871"/>
    <cellStyle name="_x0013__2008 IWNA Portfolio 09102008 (JPM TE &amp; CE)__IWNA PPA_TE Assumps (Neg prices)_Tri-County Wind_101509_Grant and TE_200MW_1.6XLE" xfId="14872"/>
    <cellStyle name="_2008 IWNA Portfolio 09102008 (JPM TE &amp; CE)__IWNA PPA_TE Assumps (Neg prices)_Tri-County Wind_101509_Grant and TE_200MW_1.6XLE 2" xfId="14873"/>
    <cellStyle name="_x0013__2008 IWNA Portfolio 09102008 (JPM TE &amp; CE)__IWNA PPA_TE Assumps (Neg prices)_Tri-County Wind_101509_Grant and TE_200MW_1.6XLE 2" xfId="14874"/>
    <cellStyle name="_2008 IWNA Portfolio 09102008 (JPM TE &amp; CE)__IWNA PPA_TE Assumps (Neg prices)_Unlev McAdoo &amp; GR Combined 10242008-funding v8" xfId="14875"/>
    <cellStyle name="_x0013__2008 IWNA Portfolio 09102008 (JPM TE &amp; CE)__IWNA PPA_TE Assumps (Neg prices)_Unlev McAdoo &amp; GR Combined 10242008-funding v8" xfId="14876"/>
    <cellStyle name="_2008 IWNA Portfolio 09102008 (JPM TE &amp; CE)__IWNA PPA_TE Assumps (Neg prices)_Unlev McAdoo &amp; GR Combined 10242008-funding v8 2" xfId="14877"/>
    <cellStyle name="_x0013__2008 IWNA Portfolio 09102008 (JPM TE &amp; CE)__IWNA PPA_TE Assumps (Neg prices)_Unlev McAdoo &amp; GR Combined 10242008-funding v8 2" xfId="14878"/>
    <cellStyle name="_2008 IWNA Portfolio 09102008 (JPM TE &amp; CE)__IWNA PPA_TE Assumps (Neg prices)_Unlev McAdoo &amp; GR Combined 10242008-funding v8_BeechR Pivot Table 12.2.09" xfId="14879"/>
    <cellStyle name="_x0013__2008 IWNA Portfolio 09102008 (JPM TE &amp; CE)__IWNA PPA_TE Assumps (Neg prices)_Unlev McAdoo &amp; GR Combined 10242008-funding v8_BeechR Pivot Table 12.2.09" xfId="14880"/>
    <cellStyle name="_2008 IWNA Portfolio 09102008 (JPM TE &amp; CE)__IWNA PPA_TE Assumps (Neg prices)_Unlev McAdoo &amp; GR Combined 10242008-funding v8_BeechR Pivot Table 12.2.09 2" xfId="14881"/>
    <cellStyle name="_x0013__2008 IWNA Portfolio 09102008 (JPM TE &amp; CE)__IWNA PPA_TE Assumps (Neg prices)_Unlev McAdoo &amp; GR Combined 10242008-funding v8_BeechR Pivot Table 12.2.09 2" xfId="14882"/>
    <cellStyle name="_2008 IWNA Portfolio 09102008 (JPM TE &amp; CE)__IWNA PPA_TE Assumps (Neg prices)_Unlev McAdoo &amp; GR Combined 10242008-funding v8_Sheet1" xfId="14883"/>
    <cellStyle name="_x0013__2008 IWNA Portfolio 09102008 (JPM TE &amp; CE)__IWNA PPA_TE Assumps (Neg prices)_Unlev McAdoo &amp; GR Combined 10242008-funding v8_Sheet1" xfId="14884"/>
    <cellStyle name="_2008 IWNA Portfolio 09102008 (JPM TE &amp; CE)__IWNA PPA_TE Assumps (Neg prices)_Unlev McAdoo &amp; GR Combined 10242008-funding v8_Sheet1 2" xfId="14885"/>
    <cellStyle name="_x0013__2008 IWNA Portfolio 09102008 (JPM TE &amp; CE)__IWNA PPA_TE Assumps (Neg prices)_Unlev McAdoo &amp; GR Combined 10242008-funding v8_Sheet1 2" xfId="14886"/>
    <cellStyle name="_2008 IWNA Portfolio 09102008 (JPM TE &amp; CE)__IWNA PPA_TE Assumps (Neg prices)_Unlevered_Beech_Ridge_100_5MW_021009_optimized NCF" xfId="14887"/>
    <cellStyle name="_x0013__2008 IWNA Portfolio 09102008 (JPM TE &amp; CE)__IWNA PPA_TE Assumps (Neg prices)_Unlevered_Beech_Ridge_100_5MW_021009_optimized NCF" xfId="14888"/>
    <cellStyle name="_2008 IWNA Portfolio 09102008 (JPM TE &amp; CE)__IWNA PPA_TE Assumps (Neg prices)_Unlevered_Beech_Ridge_100_5MW_021009_optimized NCF 2" xfId="14889"/>
    <cellStyle name="_x0013__2008 IWNA Portfolio 09102008 (JPM TE &amp; CE)__IWNA PPA_TE Assumps (Neg prices)_Unlevered_Beech_Ridge_100_5MW_021009_optimized NCF 2" xfId="14890"/>
    <cellStyle name="_2008 IWNA Portfolio 09102008 (JPM TE &amp; CE)__IWNA PPA_TE Assumps (Neg prices)_Vantage Cash FLow 100609" xfId="14891"/>
    <cellStyle name="_x0013__2008 IWNA Portfolio 09102008 (JPM TE &amp; CE)__IWNA PPA_TE Assumps (Neg prices)_Vantage Cash FLow 100609" xfId="14892"/>
    <cellStyle name="_2008 IWNA Portfolio 09102008 (JPM TE &amp; CE)__IWNA PPA_TE Assumps (Neg prices)_Vantage Cash FLow 100609 2" xfId="14893"/>
    <cellStyle name="_x0013__2008 IWNA Portfolio 09102008 (JPM TE &amp; CE)__IWNA PPA_TE Assumps (Neg prices)_Vantage Cash FLow 100609 2" xfId="14894"/>
    <cellStyle name="_2008 IWNA Portfolio 09102008 (JPM TE &amp; CE)__IWNA PPA_TE Assumps (Neg prices)_Vantage Model_PGE 15yr PPA_062409" xfId="14895"/>
    <cellStyle name="_x0013__2008 IWNA Portfolio 09102008 (JPM TE &amp; CE)__IWNA PPA_TE Assumps (Neg prices)_Vantage Model_PGE 15yr PPA_062409" xfId="14896"/>
    <cellStyle name="_2008 IWNA Portfolio 09102008 (JPM TE &amp; CE)__IWNA PPA_TE Assumps (Neg prices)_Vantage Model_PGE 15yr PPA_062409 2" xfId="14897"/>
    <cellStyle name="_x0013__2008 IWNA Portfolio 09102008 (JPM TE &amp; CE)__IWNA PPA_TE Assumps (Neg prices)_Vantage Model_PGE 15yr PPA_062409 2" xfId="14898"/>
    <cellStyle name="_2008 IWNA Portfolio 09102008 (JPM TE &amp; CE)__IWNA PPA_TE Assumps (Neg prices)_Vantage Model_PGE 15yr PPA_073009_JAR" xfId="14899"/>
    <cellStyle name="_x0013__2008 IWNA Portfolio 09102008 (JPM TE &amp; CE)__IWNA PPA_TE Assumps (Neg prices)_Vantage Model_PGE 15yr PPA_073009_JAR" xfId="14900"/>
    <cellStyle name="_2008 IWNA Portfolio 09102008 (JPM TE &amp; CE)__IWNA PPA_TE Assumps (Neg prices)_Vantage Model_PGE 15yr PPA_073009_JAR 2" xfId="14901"/>
    <cellStyle name="_x0013__2008 IWNA Portfolio 09102008 (JPM TE &amp; CE)__IWNA PPA_TE Assumps (Neg prices)_Vantage Model_PGE 15yr PPA_073009_JAR 2" xfId="14902"/>
    <cellStyle name="_2008 IWNA Portfolio 09102008 (JPM TE &amp; CE)__IWNA PPA_TE Assumps (Neg prices)_Vantage Model_PGE 15yr PPA_100909" xfId="14903"/>
    <cellStyle name="_x0013__2008 IWNA Portfolio 09102008 (JPM TE &amp; CE)__IWNA PPA_TE Assumps (Neg prices)_Vantage Model_PGE 15yr PPA_100909" xfId="14904"/>
    <cellStyle name="_2008 IWNA Portfolio 09102008 (JPM TE &amp; CE)__IWNA PPA_TE Assumps (Neg prices)_Vantage Model_PGE 15yr PPA_100909 2" xfId="14905"/>
    <cellStyle name="_x0013__2008 IWNA Portfolio 09102008 (JPM TE &amp; CE)__IWNA PPA_TE Assumps (Neg prices)_Vantage Model_PGE 15yr PPA_100909 2" xfId="14906"/>
    <cellStyle name="_2008 IWNA Portfolio 09102008 (JPM TE &amp; CE)__IWNA PPA_TE Assumps (Neg prices)_White Oak_67.5_150MW_110409_OUR CASE" xfId="14907"/>
    <cellStyle name="_x0013__2008 IWNA Portfolio 09102008 (JPM TE &amp; CE)__IWNA PPA_TE Assumps (Neg prices)_White Oak_67.5_150MW_110409_OUR CASE" xfId="14908"/>
    <cellStyle name="_2008 IWNA Portfolio 09102008 (JPM TE &amp; CE)__IWNA PPA_TE Assumps (Neg prices)_White Oak_67.5_150MW_110409_OUR CASE 2" xfId="14909"/>
    <cellStyle name="_x0013__2008 IWNA Portfolio 09102008 (JPM TE &amp; CE)__IWNA PPA_TE Assumps (Neg prices)_White Oak_67.5_150MW_110409_OUR CASE 2" xfId="14910"/>
    <cellStyle name="_x0013__2008 IWNA Portfolio 09262008 (JPM TE &amp; CE)__TE Assumps" xfId="14911"/>
    <cellStyle name="_x0013__2008 IWNA Portfolio 09262008 (JPM TE &amp; CE)__TE Assumps 2" xfId="14912"/>
    <cellStyle name="_x0013__2008 IWNA Portfolio 09262008 (JPM TE &amp; CE)__TE Assumps_2008 IWNA v12 7.75% 53% TaxEx P50 (Invenergy)_10242008" xfId="14913"/>
    <cellStyle name="_x0013__2008 IWNA Portfolio 09262008 (JPM TE &amp; CE)__TE Assumps_2008 IWNA v12 7.75% 53% TaxEx P50 (Invenergy)_10242008 2" xfId="14914"/>
    <cellStyle name="_x0013__2008 IWNA v12 7.75% 53% TaxEx P50 (Invenergy)_10242008" xfId="14915"/>
    <cellStyle name="_x0013__2008 IWNA v12 7.75% 53% TaxEx P50 (Invenergy)_10242008 2" xfId="14916"/>
    <cellStyle name="_x0013__2008 IWNA v12 7.75% 53% TaxEx P50 (Invenergy)_NO HAIRCUTS" xfId="14917"/>
    <cellStyle name="_x0013__2008 IWNA v12 7.75% 53% TaxEx P50 (Invenergy)_NO HAIRCUTS 2" xfId="14918"/>
    <cellStyle name="_2008 Mar Upload v1" xfId="14919"/>
    <cellStyle name="_2008_Cimarron O&amp;M_05-24-2012" xfId="14920"/>
    <cellStyle name="_2008_Copy of South TX GenTie  0.8x Sale12-31-09 COD BASE CASEvBOD" xfId="14921"/>
    <cellStyle name="_2008_Input" xfId="14922"/>
    <cellStyle name="_2008_Input 2" xfId="14923"/>
    <cellStyle name="_2008_Inputs" xfId="14924"/>
    <cellStyle name="_2008_Inputs 2" xfId="14925"/>
    <cellStyle name="_2008_Majestic II 2013 - 2042 Property Tax Forecast est" xfId="14926"/>
    <cellStyle name="_2008_McCoy 250 MW Yingli 280W T-0 NextEra PVO&amp;M Budget (NEW RAMP)_2010-12-10" xfId="14927"/>
    <cellStyle name="_2008_McCoy 250 MW Yingli 280W T-0 NextEra PVO&amp;M Budget (NEW RAMP)_2010-12-6" xfId="14928"/>
    <cellStyle name="_2008_Tax" xfId="14929"/>
    <cellStyle name="_2009" xfId="14930"/>
    <cellStyle name="_2009 2" xfId="14931"/>
    <cellStyle name="_2009 2 2" xfId="14932"/>
    <cellStyle name="_2009 3" xfId="14933"/>
    <cellStyle name="_2009 3 2" xfId="14934"/>
    <cellStyle name="_2009 4" xfId="14935"/>
    <cellStyle name="_2009 4 2" xfId="14936"/>
    <cellStyle name="_2009 5" xfId="14937"/>
    <cellStyle name="_2009 5 2" xfId="14938"/>
    <cellStyle name="_2009 6" xfId="14939"/>
    <cellStyle name="_2009 Asset Opti Forecast-Final 11-12-08" xfId="14940"/>
    <cellStyle name="_2009_Cimarron O&amp;M_05-24-2012" xfId="14941"/>
    <cellStyle name="_2009_Copy of South TX GenTie  0.8x Sale12-31-09 COD BASE CASEvBOD" xfId="14942"/>
    <cellStyle name="_2009_Input" xfId="14943"/>
    <cellStyle name="_2009_Input 2" xfId="14944"/>
    <cellStyle name="_2009_Inputs" xfId="14945"/>
    <cellStyle name="_2009_Inputs 2" xfId="14946"/>
    <cellStyle name="_2009_Majestic II 2013 - 2042 Property Tax Forecast est" xfId="14947"/>
    <cellStyle name="_2009_McCoy 250 MW Yingli 280W T-0 NextEra PVO&amp;M Budget (NEW RAMP)_2010-12-10" xfId="14948"/>
    <cellStyle name="_2009_McCoy 250 MW Yingli 280W T-0 NextEra PVO&amp;M Budget (NEW RAMP)_2010-12-6" xfId="14949"/>
    <cellStyle name="_2009_Tax" xfId="14950"/>
    <cellStyle name="_20090313 R03 DSUM Upload" xfId="14951"/>
    <cellStyle name="_20090313_R03_DSUM_Upload_FINAL" xfId="14952"/>
    <cellStyle name="_20090409_R04_DSUM_Upload" xfId="14953"/>
    <cellStyle name="_20091109_Daily_Seabrook_Outage Profile and value" xfId="14954"/>
    <cellStyle name="_2009-2010" xfId="14955"/>
    <cellStyle name="_2009-2010 2" xfId="14956"/>
    <cellStyle name="_2010 Asset Opti Forecastrev 070909" xfId="14957"/>
    <cellStyle name="_3. 2007 GT Plant Assumptions - used in 070817 forecast" xfId="14958"/>
    <cellStyle name="_3. 2007 GT Plant Assumptions - used in 070817 forecast 2" xfId="14959"/>
    <cellStyle name="_3. 2008 GT Plant Assumptions - used in 080515 forecast" xfId="14960"/>
    <cellStyle name="_3. 2008 GT Plant Assumptions - used in 080515 forecast 2" xfId="14961"/>
    <cellStyle name="_3. 2008 GT Plant Assumptions - used in 080911 Forecast" xfId="14962"/>
    <cellStyle name="_3. 2009 GT Plant Assumptions - used in 090204 Forecast" xfId="14963"/>
    <cellStyle name="_3X1 MH750 MW Predictor Rev 1 with HR Curves" xfId="14964"/>
    <cellStyle name="_4. UCAP 070718" xfId="14965"/>
    <cellStyle name="_4. UCAP 070718 2" xfId="14966"/>
    <cellStyle name="_4. UCAP 070817" xfId="14967"/>
    <cellStyle name="_4. UCAP 070817 2" xfId="14968"/>
    <cellStyle name="_4. UCAP 080215" xfId="14969"/>
    <cellStyle name="_4. UCAP 080215 2" xfId="14970"/>
    <cellStyle name="_4. UCAP 080215 2 2" xfId="14971"/>
    <cellStyle name="_4. UCAP 080215 3" xfId="14972"/>
    <cellStyle name="_4. UCAP 080515" xfId="14973"/>
    <cellStyle name="_4. UCAP 080515 2" xfId="14974"/>
    <cellStyle name="_4. UCAP 080618" xfId="14975"/>
    <cellStyle name="_4. UCAP 080618 2" xfId="14976"/>
    <cellStyle name="_4. UCAP 080716" xfId="14977"/>
    <cellStyle name="_4. UCAP 080716 2" xfId="14978"/>
    <cellStyle name="_4. UCAP 080819" xfId="14979"/>
    <cellStyle name="_4. UCAP 080819 2" xfId="14980"/>
    <cellStyle name="_5. GT Curves 070718" xfId="14981"/>
    <cellStyle name="_5. GT Curves 070718 2" xfId="14982"/>
    <cellStyle name="_5. GT Curves 071210" xfId="14983"/>
    <cellStyle name="_5. GT Curves 071210 2" xfId="14984"/>
    <cellStyle name="_5.Opti dollars - 2010 Budget" xfId="14985"/>
    <cellStyle name="_5009" xfId="14986"/>
    <cellStyle name="_5009 2" xfId="14987"/>
    <cellStyle name="_5009 2 2" xfId="14988"/>
    <cellStyle name="_5009 3" xfId="14989"/>
    <cellStyle name="_5009 3 2" xfId="14990"/>
    <cellStyle name="_5009 4" xfId="14991"/>
    <cellStyle name="_5009 4 2" xfId="14992"/>
    <cellStyle name="_5009 5" xfId="14993"/>
    <cellStyle name="_5009 5 2" xfId="14994"/>
    <cellStyle name="_5009 6" xfId="14995"/>
    <cellStyle name="_5009_BASIS ADJ" xfId="14996"/>
    <cellStyle name="_5009_BM Adjustments" xfId="14997"/>
    <cellStyle name="_5009_Callahan" xfId="14998"/>
    <cellStyle name="_5009_Callahan " xfId="14999"/>
    <cellStyle name="_5009_Callahan _1" xfId="15000"/>
    <cellStyle name="_5009_Callahan 090813 GM 0 Report" xfId="15001"/>
    <cellStyle name="_5009_Callahan 091106 GM 0 Report" xfId="15002"/>
    <cellStyle name="_5009_CapRidge_WindBoost_Analysis_090709" xfId="15003"/>
    <cellStyle name="_5009_Copy of Texas Wind Debt Amortization 11-08" xfId="15004"/>
    <cellStyle name="_5009_Debt Service Coverage Ratio-TEXAS WIND Historical  Forecast" xfId="15005"/>
    <cellStyle name="_5009_Fees" xfId="15006"/>
    <cellStyle name="_5009_HH3 WindBoost Analysis (with PTC and REC)" xfId="15007"/>
    <cellStyle name="_5009_Horse Hollow 1 090813 GM 0 Report" xfId="15008"/>
    <cellStyle name="_5009_Horse Hollow 1 090911 GM 0 Report" xfId="15009"/>
    <cellStyle name="_5009_Inputs" xfId="15010"/>
    <cellStyle name="_5009_Inputs 2" xfId="15011"/>
    <cellStyle name="_5009_Majestic II 2013 - 2042 Property Tax Forecast est" xfId="15012"/>
    <cellStyle name="_5009_Tax" xfId="15013"/>
    <cellStyle name="_5009_Wind Adj_091106" xfId="15014"/>
    <cellStyle name="_5010" xfId="15015"/>
    <cellStyle name="_5010 2" xfId="15016"/>
    <cellStyle name="_5010 2 2" xfId="15017"/>
    <cellStyle name="_5010 3" xfId="15018"/>
    <cellStyle name="_5010 3 2" xfId="15019"/>
    <cellStyle name="_5010 4" xfId="15020"/>
    <cellStyle name="_5010 4 2" xfId="15021"/>
    <cellStyle name="_5010 5" xfId="15022"/>
    <cellStyle name="_5010 5 2" xfId="15023"/>
    <cellStyle name="_5010 6" xfId="15024"/>
    <cellStyle name="_5010_BASIS ADJ" xfId="15025"/>
    <cellStyle name="_5010_BM Adjustments" xfId="15026"/>
    <cellStyle name="_5010_Callahan" xfId="15027"/>
    <cellStyle name="_5010_Callahan " xfId="15028"/>
    <cellStyle name="_5010_Callahan _1" xfId="15029"/>
    <cellStyle name="_5010_Callahan 090813 GM 0 Report" xfId="15030"/>
    <cellStyle name="_5010_Callahan 091106 GM 0 Report" xfId="15031"/>
    <cellStyle name="_5010_CapRidge_WindBoost_Analysis_090709" xfId="15032"/>
    <cellStyle name="_5010_Copy of Texas Wind Debt Amortization 11-08" xfId="15033"/>
    <cellStyle name="_5010_Debt Service Coverage Ratio-TEXAS WIND Historical  Forecast" xfId="15034"/>
    <cellStyle name="_5010_Fees" xfId="15035"/>
    <cellStyle name="_5010_HH3 WindBoost Analysis (with PTC and REC)" xfId="15036"/>
    <cellStyle name="_5010_Horse Hollow 1 090813 GM 0 Report" xfId="15037"/>
    <cellStyle name="_5010_Horse Hollow 1 090911 GM 0 Report" xfId="15038"/>
    <cellStyle name="_5010_Inputs" xfId="15039"/>
    <cellStyle name="_5010_Inputs 2" xfId="15040"/>
    <cellStyle name="_5010_Majestic II 2013 - 2042 Property Tax Forecast est" xfId="15041"/>
    <cellStyle name="_5010_Tax" xfId="15042"/>
    <cellStyle name="_5010_Wind Adj_091106" xfId="15043"/>
    <cellStyle name="_5-yr Pre-tax Inc011702" xfId="15044"/>
    <cellStyle name="_5-yr Pre-tax Inc011702 2" xfId="15045"/>
    <cellStyle name="_5-yr Pre-tax Inc011702_#1 Levered Beech Ridge_021109_Grant,Bonus,No PTCs,MACRs,Term Debt NOL" xfId="15046"/>
    <cellStyle name="_5-yr Pre-tax Inc011702_#1 Levered Beech Ridge_021109_Grant,Bonus,No PTCs,MACRs,Term Debt NOL 2" xfId="15047"/>
    <cellStyle name="_5-yr Pre-tax Inc011702_#1 LeveredGrand_Ridge_II-III_021009_Grant,Bonus,No PTCs,MACRs,Term Debt, NOL" xfId="15048"/>
    <cellStyle name="_5-yr Pre-tax Inc011702_#1 LeveredGrand_Ridge_II-III_021009_Grant,Bonus,No PTCs,MACRs,Term Debt, NOL 2" xfId="15049"/>
    <cellStyle name="_5-yr Pre-tax Inc011702_#1 LeveredGrand_Ridge_II-III_021009_Grant,Bonus,No PTCs,MACRs,Term Debt, NOL_BeechR Pivot Table 12.2.09" xfId="15050"/>
    <cellStyle name="_5-yr Pre-tax Inc011702_#1 LeveredGrand_Ridge_II-III_021009_Grant,Bonus,No PTCs,MACRs,Term Debt, NOL_BeechR Pivot Table 12.2.09 2" xfId="15051"/>
    <cellStyle name="_5-yr Pre-tax Inc011702_1.Inputs" xfId="15052"/>
    <cellStyle name="_5-yr Pre-tax Inc011702_2008 IWNA 7.75% 53% ERISA P50 (Invnergy)_FROM JPM" xfId="15053"/>
    <cellStyle name="_5-yr Pre-tax Inc011702_2008 IWNA 7.75% 53% ERISA P50 (Invnergy)_FROM JPM 2" xfId="15054"/>
    <cellStyle name="_5-yr Pre-tax Inc011702_2008 IWNA Portfolio 09262008 (JPM TE &amp; CE)__TE Assumps" xfId="15055"/>
    <cellStyle name="_5-yr Pre-tax Inc011702_2008 IWNA Portfolio 09262008 (JPM TE &amp; CE)__TE Assumps 2" xfId="15056"/>
    <cellStyle name="_5-yr Pre-tax Inc011702_2008 IWNA Portfolio 09262008 (JPM TE &amp; CE)__TE Assumps_2008 IWNA v12 7.75% 53% TaxEx P50 (Invenergy)_10242008" xfId="15057"/>
    <cellStyle name="_5-yr Pre-tax Inc011702_2008 IWNA Portfolio 09262008 (JPM TE &amp; CE)__TE Assumps_2008 IWNA v12 7.75% 53% TaxEx P50 (Invenergy)_10242008 2" xfId="15058"/>
    <cellStyle name="_5-yr Pre-tax Inc011702_2008 IWNA v12 7.75% 53% TaxEx P50 (Invenergy)_10242008" xfId="15059"/>
    <cellStyle name="_5-yr Pre-tax Inc011702_2008 IWNA v12 7.75% 53% TaxEx P50 (Invenergy)_10242008 2" xfId="15060"/>
    <cellStyle name="_5-yr Pre-tax Inc011702_2008 IWNA v12 7.75% 53% TaxEx P50 (Invenergy)_NO HAIRCUTS" xfId="15061"/>
    <cellStyle name="_5-yr Pre-tax Inc011702_2008 IWNA v12 7.75% 53% TaxEx P50 (Invenergy)_NO HAIRCUTS 2" xfId="15062"/>
    <cellStyle name="_5-yr Pre-tax Inc011702_AM 03-22-2009 - Citi Cash Grant - 1st qtr cash grant" xfId="15063"/>
    <cellStyle name="_5-yr Pre-tax Inc011702_Bali_Biomass_Fin_Model_082107" xfId="15064"/>
    <cellStyle name="_5-yr Pre-tax Inc011702_BeechR Pivot Table 12.2.09" xfId="15065"/>
    <cellStyle name="_5-yr Pre-tax Inc011702_BeechR Pivot Table 12.2.09 2" xfId="15066"/>
    <cellStyle name="_5-yr Pre-tax Inc011702_Big Otter 101209 Grant and TE 100.5MW_20mileT" xfId="15067"/>
    <cellStyle name="_5-yr Pre-tax Inc011702_Big Otter 101209 Grant and TE 100.5MW_20mileT 2" xfId="15068"/>
    <cellStyle name="_5-yr Pre-tax Inc011702_Bish Hill_$77.5_lowncf_ Bundled Price_Lenders_092909" xfId="15069"/>
    <cellStyle name="_5-yr Pre-tax Inc011702_Bish Hill_$77.5_lowncf_ Bundled Price_Lenders_092909 2" xfId="15070"/>
    <cellStyle name="_5-yr Pre-tax Inc011702_BishHilll_1.25M per WTG with $72 bundled price_200MWs_BF" xfId="15071"/>
    <cellStyle name="_5-yr Pre-tax Inc011702_BishHilll_1.25M per WTG with $72 bundled price_200MWs_BF 2" xfId="15072"/>
    <cellStyle name="_5-yr Pre-tax Inc011702_Bishop Hill_Grant_082409_200MW" xfId="15073"/>
    <cellStyle name="_5-yr Pre-tax Inc011702_Bishop Hill_Grant_082409_200MW 2" xfId="15074"/>
    <cellStyle name="_5-yr Pre-tax Inc011702_Buzzard Creek_250MW_PTC_010610" xfId="15075"/>
    <cellStyle name="_5-yr Pre-tax Inc011702_Buzzard Creek_250MW_PTC_010610 2" xfId="15076"/>
    <cellStyle name="_5-yr Pre-tax Inc011702_California Ridge 120109 and 200MW" xfId="15077"/>
    <cellStyle name="_5-yr Pre-tax Inc011702_California Ridge 120109 and 200MW 2" xfId="15078"/>
    <cellStyle name="_5-yr Pre-tax Inc011702_California Ridge_042909_Grant and TE_99M_as bid" xfId="15079"/>
    <cellStyle name="_5-yr Pre-tax Inc011702_California Ridge_042909_Grant and TE_99M_as bid 2" xfId="15080"/>
    <cellStyle name="_5-yr Pre-tax Inc011702_California Ridge_042909_Grant and TE_99Mw" xfId="15081"/>
    <cellStyle name="_5-yr Pre-tax Inc011702_California Ridge_042909_Grant and TE_99Mw 2" xfId="15082"/>
    <cellStyle name="_5-yr Pre-tax Inc011702_Copy of NEW Levered GRIIIII_03312009_MCF v2" xfId="15083"/>
    <cellStyle name="_5-yr Pre-tax Inc011702_Copy of NEW Levered GRIIIII_03312009_MCF v2 2" xfId="15084"/>
    <cellStyle name="_5-yr Pre-tax Inc011702_Copy of NEW Levered GRIIIII_03312009_MCF v2_BeechR Pivot Table 12.2.09" xfId="15085"/>
    <cellStyle name="_5-yr Pre-tax Inc011702_Copy of NEW Levered GRIIIII_03312009_MCF v2_BeechR Pivot Table 12.2.09 2" xfId="15086"/>
    <cellStyle name="_5-yr Pre-tax Inc011702_Copy of Vento III v27i P50 1st" xfId="15087"/>
    <cellStyle name="_5-yr Pre-tax Inc011702_G&amp;A_reports" xfId="15088"/>
    <cellStyle name="_5-yr Pre-tax Inc011702_GRE 03252009_tpm_tables" xfId="15089"/>
    <cellStyle name="_5-yr Pre-tax Inc011702_GRE 03252009_tpm_tables 2" xfId="15090"/>
    <cellStyle name="_5-yr Pre-tax Inc011702_GRE 03252009_tpm_tables_BeechR Pivot Table 12.2.09" xfId="15091"/>
    <cellStyle name="_5-yr Pre-tax Inc011702_GRE 03252009_tpm_tables_BeechR Pivot Table 12.2.09 2" xfId="15092"/>
    <cellStyle name="_5-yr Pre-tax Inc011702_Hardin Grant 08312009_300MW" xfId="15093"/>
    <cellStyle name="_5-yr Pre-tax Inc011702_Hardin Grant 08312009_300MW 2" xfId="15094"/>
    <cellStyle name="_5-yr Pre-tax Inc011702_Inputs-General" xfId="15095"/>
    <cellStyle name="_5-yr Pre-tax Inc011702_Inputs-General 2" xfId="15096"/>
    <cellStyle name="_5-yr Pre-tax Inc011702_Invenergy Model -- 9-5-08 base" xfId="15097"/>
    <cellStyle name="_5-yr Pre-tax Inc011702_Invenergy Model -- 9-5-08 base 2" xfId="15098"/>
    <cellStyle name="_5-yr Pre-tax Inc011702_IWNA 3-Pack ECCA Sheldon Funding 03202009" xfId="15099"/>
    <cellStyle name="_5-yr Pre-tax Inc011702_IWNA 3-Pack ECCA Sheldon Funding 03202009 2" xfId="15100"/>
    <cellStyle name="_5-yr Pre-tax Inc011702_IWNA Ptfl v2 10yr 7.25% $320 upfront 99% hedge loss P50" xfId="15101"/>
    <cellStyle name="_5-yr Pre-tax Inc011702_IWNA Ptfl v2 10yr 7.25% $320 upfront 99% hedge loss P50 2" xfId="15102"/>
    <cellStyle name="_5-yr Pre-tax Inc011702_IWNA v1 10yr 7.25% $290 upfront no bonus 42% 2009 tax realloc P50" xfId="15103"/>
    <cellStyle name="_5-yr Pre-tax Inc011702_IWNA v1 10yr 7.25% $290 upfront no bonus 42% 2009 tax realloc P50 2" xfId="15104"/>
    <cellStyle name="_5-yr Pre-tax Inc011702_IWNA v1 10yr 7.25% $290 upfront no bonus 42% 2009 tax realloc P50_2008 IWNA JPM TE Model 11032008 (ERISA Dep &amp; Full Haircuts)_275M" xfId="15105"/>
    <cellStyle name="_5-yr Pre-tax Inc011702_IWNA v1 10yr 7.25% $290 upfront no bonus 42% 2009 tax realloc P50_2008 IWNA JPM TE Model 11032008 (ERISA Dep &amp; Full Haircuts)_275M 2" xfId="15106"/>
    <cellStyle name="_5-yr Pre-tax Inc011702_IWNA v1 10yr 7.25% $290 upfront no bonus 42% 2009 tax realloc P50_2008 IWNA v12 7.75% 53% TaxEx P50 (Invenergy)_10242008" xfId="15107"/>
    <cellStyle name="_5-yr Pre-tax Inc011702_IWNA v1 10yr 7.25% $290 upfront no bonus 42% 2009 tax realloc P50_2008 IWNA v12 7.75% 53% TaxEx P50 (Invenergy)_10242008 2" xfId="15108"/>
    <cellStyle name="_5-yr Pre-tax Inc011702_Ledge_0416_Grant and TE" xfId="15109"/>
    <cellStyle name="_5-yr Pre-tax Inc011702_Ledge_0416_Grant and TE 2" xfId="15110"/>
    <cellStyle name="_5-yr Pre-tax Inc011702_Levered Beech Ridge _100709" xfId="15111"/>
    <cellStyle name="_5-yr Pre-tax Inc011702_Levered Beech Ridge _100709 2" xfId="15112"/>
    <cellStyle name="_5-yr Pre-tax Inc011702_Levered Beech Ridge _100709_BeechR Pivot Table 12.2.09" xfId="15113"/>
    <cellStyle name="_5-yr Pre-tax Inc011702_Levered Beech Ridge _100709_BeechR Pivot Table 12.2.09 2" xfId="15114"/>
    <cellStyle name="_5-yr Pre-tax Inc011702_Levered Beech Ridge _102709" xfId="15115"/>
    <cellStyle name="_5-yr Pre-tax Inc011702_Levered Beech Ridge _102709 2" xfId="15116"/>
    <cellStyle name="_5-yr Pre-tax Inc011702_Levered Beech Ridge _102709_BeechR Pivot Table 12.2.09" xfId="15117"/>
    <cellStyle name="_5-yr Pre-tax Inc011702_Levered Beech Ridge _102709_BeechR Pivot Table 12.2.09 2" xfId="15118"/>
    <cellStyle name="_5-yr Pre-tax Inc011702_Levered Beech Ridge _110209" xfId="15119"/>
    <cellStyle name="_5-yr Pre-tax Inc011702_Levered Beech Ridge _110209 2" xfId="15120"/>
    <cellStyle name="_5-yr Pre-tax Inc011702_Levered Beech Ridge _110209_BeechR Pivot Table 12.2.09" xfId="15121"/>
    <cellStyle name="_5-yr Pre-tax Inc011702_Levered Beech Ridge _110209_BeechR Pivot Table 12.2.09 2" xfId="15122"/>
    <cellStyle name="_5-yr Pre-tax Inc011702_Levered Grand Ridge Exp 07082009_LIVE" xfId="15123"/>
    <cellStyle name="_5-yr Pre-tax Inc011702_Levered Grand Ridge Exp 07082009_LIVE 2" xfId="15124"/>
    <cellStyle name="_5-yr Pre-tax Inc011702_Levered Grand Ridge Exp 07082009_LIVE_BeechR Pivot Table 12.2.09" xfId="15125"/>
    <cellStyle name="_5-yr Pre-tax Inc011702_Levered Grand Ridge Exp 07082009_LIVE_BeechR Pivot Table 12.2.09 2" xfId="15126"/>
    <cellStyle name="_5-yr Pre-tax Inc011702_Levered Grand Ridge Exp_05042009" xfId="15127"/>
    <cellStyle name="_5-yr Pre-tax Inc011702_Levered Grand Ridge Exp_05042009 2" xfId="15128"/>
    <cellStyle name="_5-yr Pre-tax Inc011702_Levered Grand Ridge Exp_05042009_BeechR Pivot Table 12.2.09" xfId="15129"/>
    <cellStyle name="_5-yr Pre-tax Inc011702_Levered Grand Ridge Exp_05042009_BeechR Pivot Table 12.2.09 2" xfId="15130"/>
    <cellStyle name="_5-yr Pre-tax Inc011702_NEW GRII_III Debt_032509 v1 (2)" xfId="15131"/>
    <cellStyle name="_5-yr Pre-tax Inc011702_NEW GRII_III Debt_032509 v1 (2) 2" xfId="15132"/>
    <cellStyle name="_5-yr Pre-tax Inc011702_NEW GRII_III Debt_032509 v1 (2)_BeechR Pivot Table 12.2.09" xfId="15133"/>
    <cellStyle name="_5-yr Pre-tax Inc011702_NEW GRII_III Debt_032509 v1 (2)_BeechR Pivot Table 12.2.09 2" xfId="15134"/>
    <cellStyle name="_5-yr Pre-tax Inc011702_NEW Levered GRII&amp;III_04092009_MCF v1" xfId="15135"/>
    <cellStyle name="_5-yr Pre-tax Inc011702_NEW Levered GRII&amp;III_04092009_MCF v1 2" xfId="15136"/>
    <cellStyle name="_5-yr Pre-tax Inc011702_NEW Levered GRII&amp;III_04092009_MCF v1_BeechR Pivot Table 12.2.09" xfId="15137"/>
    <cellStyle name="_5-yr Pre-tax Inc011702_NEW Levered GRII&amp;III_04092009_MCF v1_BeechR Pivot Table 12.2.09 2" xfId="15138"/>
    <cellStyle name="_5-yr Pre-tax Inc011702_Oceana_142MW_Vesta1.8_101909" xfId="15139"/>
    <cellStyle name="_5-yr Pre-tax Inc011702_Oceana_142MW_Vesta1.8_101909 2" xfId="15140"/>
    <cellStyle name="_5-yr Pre-tax Inc011702_Raleigh Model (78MW) 09082009_V2" xfId="15141"/>
    <cellStyle name="_5-yr Pre-tax Inc011702_Raleigh Model (78MW) 09082009_V2 2" xfId="15142"/>
    <cellStyle name="_5-yr Pre-tax Inc011702_Raleigh Model (78MW) 09082009_V2_BeechR Pivot Table 12.2.09" xfId="15143"/>
    <cellStyle name="_5-yr Pre-tax Inc011702_Raleigh Model (78MW) 09082009_V2_BeechR Pivot Table 12.2.09 2" xfId="15144"/>
    <cellStyle name="_5-yr Pre-tax Inc011702_Sheet1" xfId="15145"/>
    <cellStyle name="_5-yr Pre-tax Inc011702_Sheet1 2" xfId="15146"/>
    <cellStyle name="_5-yr Pre-tax Inc011702_Sweden Hills 51MW_081809_AEP bid" xfId="15147"/>
    <cellStyle name="_5-yr Pre-tax Inc011702_Sweden Hills 51MW_081809_AEP bid 2" xfId="15148"/>
    <cellStyle name="_5-yr Pre-tax Inc011702_Tri-County Wind_042409_Grant and TE_as bid" xfId="15149"/>
    <cellStyle name="_5-yr Pre-tax Inc011702_Tri-County Wind_042409_Grant and TE_as bid 2" xfId="15150"/>
    <cellStyle name="_5-yr Pre-tax Inc011702_Tri-County Wind_101309_Grant and TE_200MW_1.6XLE" xfId="15151"/>
    <cellStyle name="_5-yr Pre-tax Inc011702_Tri-County Wind_101309_Grant and TE_200MW_1.6XLE 2" xfId="15152"/>
    <cellStyle name="_5-yr Pre-tax Inc011702_Tri-County Wind_101509_Grant and TE_200MW_1.6XLE" xfId="15153"/>
    <cellStyle name="_5-yr Pre-tax Inc011702_Tri-County Wind_101509_Grant and TE_200MW_1.6XLE 2" xfId="15154"/>
    <cellStyle name="_5-yr Pre-tax Inc011702_Turkey Track Completion Reserve Acct_11 10 08" xfId="15155"/>
    <cellStyle name="_5-yr Pre-tax Inc011702_Turkey Track Completion Reserve Acct_11 10 08 2" xfId="15156"/>
    <cellStyle name="_5-yr Pre-tax Inc011702_Unlev McAdoo &amp; GR Combined 10242008-funding v8" xfId="15157"/>
    <cellStyle name="_5-yr Pre-tax Inc011702_Unlev McAdoo &amp; GR Combined 10242008-funding v8 2" xfId="15158"/>
    <cellStyle name="_5-yr Pre-tax Inc011702_Unlev McAdoo &amp; GR Combined 10242008-funding v8_BeechR Pivot Table 12.2.09" xfId="15159"/>
    <cellStyle name="_5-yr Pre-tax Inc011702_Unlev McAdoo &amp; GR Combined 10242008-funding v8_BeechR Pivot Table 12.2.09 2" xfId="15160"/>
    <cellStyle name="_5-yr Pre-tax Inc011702_Unlev McAdoo &amp; GR Combined 10242008-funding v8_Sheet1" xfId="15161"/>
    <cellStyle name="_5-yr Pre-tax Inc011702_Unlev McAdoo &amp; GR Combined 10242008-funding v8_Sheet1 2" xfId="15162"/>
    <cellStyle name="_5-yr Pre-tax Inc011702_Unlevered_Beech_Ridge_100_5MW_021009_optimized NCF" xfId="15163"/>
    <cellStyle name="_5-yr Pre-tax Inc011702_Unlevered_Beech_Ridge_100_5MW_021009_optimized NCF 2" xfId="15164"/>
    <cellStyle name="_5-yr Pre-tax Inc011702_Vantage Cash FLow 100609" xfId="15165"/>
    <cellStyle name="_5-yr Pre-tax Inc011702_Vantage Cash FLow 100609 2" xfId="15166"/>
    <cellStyle name="_5-yr Pre-tax Inc011702_Vantage Model_PGE 15yr PPA_062409" xfId="15167"/>
    <cellStyle name="_5-yr Pre-tax Inc011702_Vantage Model_PGE 15yr PPA_062409 2" xfId="15168"/>
    <cellStyle name="_5-yr Pre-tax Inc011702_Vantage Model_PGE 15yr PPA_073009_JAR" xfId="15169"/>
    <cellStyle name="_5-yr Pre-tax Inc011702_Vantage Model_PGE 15yr PPA_073009_JAR 2" xfId="15170"/>
    <cellStyle name="_5-yr Pre-tax Inc011702_Vantage Model_PGE 15yr PPA_100909" xfId="15171"/>
    <cellStyle name="_5-yr Pre-tax Inc011702_Vantage Model_PGE 15yr PPA_100909 2" xfId="15172"/>
    <cellStyle name="_5-yr Pre-tax Inc011702_Vento III v17i (8.9% Haircut, 60% Tax)" xfId="15173"/>
    <cellStyle name="_5-yr Pre-tax Inc011702_Vento III v22i (Haircut, 6Y CF, 76% tax)" xfId="15174"/>
    <cellStyle name="_5-yr Pre-tax Inc011702_Vento III v28g Base" xfId="15175"/>
    <cellStyle name="_5-yr Pre-tax Inc011702_Vento III v28k JPMyyy" xfId="15176"/>
    <cellStyle name="_5-yr Pre-tax Inc011702_White Oak_67.5_150MW_110409_OUR CASE" xfId="15177"/>
    <cellStyle name="_5-yr Pre-tax Inc011702_White Oak_67.5_150MW_110409_OUR CASE 2" xfId="15178"/>
    <cellStyle name="_6006" xfId="15179"/>
    <cellStyle name="_6006 2" xfId="15180"/>
    <cellStyle name="_6006 2 2" xfId="15181"/>
    <cellStyle name="_6006 3" xfId="15182"/>
    <cellStyle name="_6006 3 2" xfId="15183"/>
    <cellStyle name="_6006 4" xfId="15184"/>
    <cellStyle name="_6006 4 2" xfId="15185"/>
    <cellStyle name="_6006 5" xfId="15186"/>
    <cellStyle name="_6006 5 2" xfId="15187"/>
    <cellStyle name="_6006 6" xfId="15188"/>
    <cellStyle name="_6006_BASIS ADJ" xfId="15189"/>
    <cellStyle name="_6006_BM Adjustments" xfId="15190"/>
    <cellStyle name="_6006_Callahan" xfId="15191"/>
    <cellStyle name="_6006_Callahan " xfId="15192"/>
    <cellStyle name="_6006_Callahan _1" xfId="15193"/>
    <cellStyle name="_6006_Callahan 090813 GM 0 Report" xfId="15194"/>
    <cellStyle name="_6006_Callahan 091106 GM 0 Report" xfId="15195"/>
    <cellStyle name="_6006_CapRidge_WindBoost_Analysis_090709" xfId="15196"/>
    <cellStyle name="_6006_Copy of Texas Wind Debt Amortization 11-08" xfId="15197"/>
    <cellStyle name="_6006_Debt Service Coverage Ratio-TEXAS WIND Historical  Forecast" xfId="15198"/>
    <cellStyle name="_6006_Fees" xfId="15199"/>
    <cellStyle name="_6006_HH3 WindBoost Analysis (with PTC and REC)" xfId="15200"/>
    <cellStyle name="_6006_Horse Hollow 1 090813 GM 0 Report" xfId="15201"/>
    <cellStyle name="_6006_Horse Hollow 1 090911 GM 0 Report" xfId="15202"/>
    <cellStyle name="_6006_Inputs" xfId="15203"/>
    <cellStyle name="_6006_Inputs 2" xfId="15204"/>
    <cellStyle name="_6006_Majestic II 2013 - 2042 Property Tax Forecast est" xfId="15205"/>
    <cellStyle name="_6006_Tax" xfId="15206"/>
    <cellStyle name="_6006_Wind Adj_091106" xfId="15207"/>
    <cellStyle name="_6008" xfId="15208"/>
    <cellStyle name="_6008 2" xfId="15209"/>
    <cellStyle name="_6008 2 2" xfId="15210"/>
    <cellStyle name="_6008 3" xfId="15211"/>
    <cellStyle name="_6008 3 2" xfId="15212"/>
    <cellStyle name="_6008 4" xfId="15213"/>
    <cellStyle name="_6008 4 2" xfId="15214"/>
    <cellStyle name="_6008 5" xfId="15215"/>
    <cellStyle name="_6008 5 2" xfId="15216"/>
    <cellStyle name="_6008 6" xfId="15217"/>
    <cellStyle name="_6008_BASIS ADJ" xfId="15218"/>
    <cellStyle name="_6008_BM Adjustments" xfId="15219"/>
    <cellStyle name="_6008_Callahan" xfId="15220"/>
    <cellStyle name="_6008_Callahan " xfId="15221"/>
    <cellStyle name="_6008_Callahan _1" xfId="15222"/>
    <cellStyle name="_6008_Callahan 090813 GM 0 Report" xfId="15223"/>
    <cellStyle name="_6008_Callahan 091106 GM 0 Report" xfId="15224"/>
    <cellStyle name="_6008_CapRidge_WindBoost_Analysis_090709" xfId="15225"/>
    <cellStyle name="_6008_Copy of Texas Wind Debt Amortization 11-08" xfId="15226"/>
    <cellStyle name="_6008_Debt Service Coverage Ratio-TEXAS WIND Historical  Forecast" xfId="15227"/>
    <cellStyle name="_6008_Fees" xfId="15228"/>
    <cellStyle name="_6008_HH3 WindBoost Analysis (with PTC and REC)" xfId="15229"/>
    <cellStyle name="_6008_Horse Hollow 1 090813 GM 0 Report" xfId="15230"/>
    <cellStyle name="_6008_Horse Hollow 1 090911 GM 0 Report" xfId="15231"/>
    <cellStyle name="_6008_Inputs" xfId="15232"/>
    <cellStyle name="_6008_Inputs 2" xfId="15233"/>
    <cellStyle name="_6008_Majestic II 2013 - 2042 Property Tax Forecast est" xfId="15234"/>
    <cellStyle name="_6008_Tax" xfId="15235"/>
    <cellStyle name="_6008_Wind Adj_091106" xfId="15236"/>
    <cellStyle name="_6009" xfId="15237"/>
    <cellStyle name="_6009 2" xfId="15238"/>
    <cellStyle name="_6009 2 2" xfId="15239"/>
    <cellStyle name="_6009 3" xfId="15240"/>
    <cellStyle name="_6009 3 2" xfId="15241"/>
    <cellStyle name="_6009 4" xfId="15242"/>
    <cellStyle name="_6009 4 2" xfId="15243"/>
    <cellStyle name="_6009 5" xfId="15244"/>
    <cellStyle name="_6009 5 2" xfId="15245"/>
    <cellStyle name="_6009 6" xfId="15246"/>
    <cellStyle name="_6009_BASIS ADJ" xfId="15247"/>
    <cellStyle name="_6009_BM Adjustments" xfId="15248"/>
    <cellStyle name="_6009_Callahan" xfId="15249"/>
    <cellStyle name="_6009_Callahan " xfId="15250"/>
    <cellStyle name="_6009_Callahan _1" xfId="15251"/>
    <cellStyle name="_6009_Callahan 090813 GM 0 Report" xfId="15252"/>
    <cellStyle name="_6009_Callahan 091106 GM 0 Report" xfId="15253"/>
    <cellStyle name="_6009_CapRidge_WindBoost_Analysis_090709" xfId="15254"/>
    <cellStyle name="_6009_Copy of Texas Wind Debt Amortization 11-08" xfId="15255"/>
    <cellStyle name="_6009_Debt Service Coverage Ratio-TEXAS WIND Historical  Forecast" xfId="15256"/>
    <cellStyle name="_6009_Fees" xfId="15257"/>
    <cellStyle name="_6009_HH3 WindBoost Analysis (with PTC and REC)" xfId="15258"/>
    <cellStyle name="_6009_Horse Hollow 1 090813 GM 0 Report" xfId="15259"/>
    <cellStyle name="_6009_Horse Hollow 1 090911 GM 0 Report" xfId="15260"/>
    <cellStyle name="_6009_Inputs" xfId="15261"/>
    <cellStyle name="_6009_Inputs 2" xfId="15262"/>
    <cellStyle name="_6009_Majestic II 2013 - 2042 Property Tax Forecast est" xfId="15263"/>
    <cellStyle name="_6009_Tax" xfId="15264"/>
    <cellStyle name="_6009_Wind Adj_091106" xfId="15265"/>
    <cellStyle name="_6010" xfId="15266"/>
    <cellStyle name="_6010 2" xfId="15267"/>
    <cellStyle name="_6010 2 2" xfId="15268"/>
    <cellStyle name="_6010 3" xfId="15269"/>
    <cellStyle name="_6010 3 2" xfId="15270"/>
    <cellStyle name="_6010 4" xfId="15271"/>
    <cellStyle name="_6010 4 2" xfId="15272"/>
    <cellStyle name="_6010 5" xfId="15273"/>
    <cellStyle name="_6010 5 2" xfId="15274"/>
    <cellStyle name="_6010 6" xfId="15275"/>
    <cellStyle name="_6010_BASIS ADJ" xfId="15276"/>
    <cellStyle name="_6010_BM Adjustments" xfId="15277"/>
    <cellStyle name="_6010_Callahan" xfId="15278"/>
    <cellStyle name="_6010_Callahan " xfId="15279"/>
    <cellStyle name="_6010_Callahan _1" xfId="15280"/>
    <cellStyle name="_6010_Callahan 090813 GM 0 Report" xfId="15281"/>
    <cellStyle name="_6010_Callahan 091106 GM 0 Report" xfId="15282"/>
    <cellStyle name="_6010_CapRidge_WindBoost_Analysis_090709" xfId="15283"/>
    <cellStyle name="_6010_Copy of Texas Wind Debt Amortization 11-08" xfId="15284"/>
    <cellStyle name="_6010_Debt Service Coverage Ratio-TEXAS WIND Historical  Forecast" xfId="15285"/>
    <cellStyle name="_6010_Fees" xfId="15286"/>
    <cellStyle name="_6010_HH3 WindBoost Analysis (with PTC and REC)" xfId="15287"/>
    <cellStyle name="_6010_Horse Hollow 1 090813 GM 0 Report" xfId="15288"/>
    <cellStyle name="_6010_Horse Hollow 1 090911 GM 0 Report" xfId="15289"/>
    <cellStyle name="_6010_Inputs" xfId="15290"/>
    <cellStyle name="_6010_Inputs 2" xfId="15291"/>
    <cellStyle name="_6010_Majestic II 2013 - 2042 Property Tax Forecast est" xfId="15292"/>
    <cellStyle name="_6010_Tax" xfId="15293"/>
    <cellStyle name="_6010_Wind Adj_091106" xfId="15294"/>
    <cellStyle name="_6011" xfId="15295"/>
    <cellStyle name="_6011 2" xfId="15296"/>
    <cellStyle name="_6011 2 2" xfId="15297"/>
    <cellStyle name="_6011 3" xfId="15298"/>
    <cellStyle name="_6011 3 2" xfId="15299"/>
    <cellStyle name="_6011 4" xfId="15300"/>
    <cellStyle name="_6011 4 2" xfId="15301"/>
    <cellStyle name="_6011 5" xfId="15302"/>
    <cellStyle name="_6011 5 2" xfId="15303"/>
    <cellStyle name="_6011 6" xfId="15304"/>
    <cellStyle name="_6011_BASIS ADJ" xfId="15305"/>
    <cellStyle name="_6011_BM Adjustments" xfId="15306"/>
    <cellStyle name="_6011_Callahan" xfId="15307"/>
    <cellStyle name="_6011_Callahan " xfId="15308"/>
    <cellStyle name="_6011_Callahan _1" xfId="15309"/>
    <cellStyle name="_6011_Callahan 090813 GM 0 Report" xfId="15310"/>
    <cellStyle name="_6011_Callahan 091106 GM 0 Report" xfId="15311"/>
    <cellStyle name="_6011_CapRidge_WindBoost_Analysis_090709" xfId="15312"/>
    <cellStyle name="_6011_Copy of Texas Wind Debt Amortization 11-08" xfId="15313"/>
    <cellStyle name="_6011_Debt Service Coverage Ratio-TEXAS WIND Historical  Forecast" xfId="15314"/>
    <cellStyle name="_6011_Fees" xfId="15315"/>
    <cellStyle name="_6011_HH3 WindBoost Analysis (with PTC and REC)" xfId="15316"/>
    <cellStyle name="_6011_Horse Hollow 1 090813 GM 0 Report" xfId="15317"/>
    <cellStyle name="_6011_Horse Hollow 1 090911 GM 0 Report" xfId="15318"/>
    <cellStyle name="_6011_Inputs" xfId="15319"/>
    <cellStyle name="_6011_Inputs 2" xfId="15320"/>
    <cellStyle name="_6011_Majestic II 2013 - 2042 Property Tax Forecast est" xfId="15321"/>
    <cellStyle name="_6011_Tax" xfId="15322"/>
    <cellStyle name="_6011_Wind Adj_091106" xfId="15323"/>
    <cellStyle name="_6013" xfId="15324"/>
    <cellStyle name="_6013 2" xfId="15325"/>
    <cellStyle name="_6013 2 2" xfId="15326"/>
    <cellStyle name="_6013 3" xfId="15327"/>
    <cellStyle name="_6013 3 2" xfId="15328"/>
    <cellStyle name="_6013 4" xfId="15329"/>
    <cellStyle name="_6013 4 2" xfId="15330"/>
    <cellStyle name="_6013 5" xfId="15331"/>
    <cellStyle name="_6013 5 2" xfId="15332"/>
    <cellStyle name="_6013 6" xfId="15333"/>
    <cellStyle name="_6013_BASIS ADJ" xfId="15334"/>
    <cellStyle name="_6013_BM Adjustments" xfId="15335"/>
    <cellStyle name="_6013_Callahan" xfId="15336"/>
    <cellStyle name="_6013_Callahan " xfId="15337"/>
    <cellStyle name="_6013_Callahan _1" xfId="15338"/>
    <cellStyle name="_6013_Callahan 090813 GM 0 Report" xfId="15339"/>
    <cellStyle name="_6013_Callahan 091106 GM 0 Report" xfId="15340"/>
    <cellStyle name="_6013_CapRidge_WindBoost_Analysis_090709" xfId="15341"/>
    <cellStyle name="_6013_Copy of Texas Wind Debt Amortization 11-08" xfId="15342"/>
    <cellStyle name="_6013_Debt Service Coverage Ratio-TEXAS WIND Historical  Forecast" xfId="15343"/>
    <cellStyle name="_6013_Fees" xfId="15344"/>
    <cellStyle name="_6013_HH3 WindBoost Analysis (with PTC and REC)" xfId="15345"/>
    <cellStyle name="_6013_Horse Hollow 1 090813 GM 0 Report" xfId="15346"/>
    <cellStyle name="_6013_Horse Hollow 1 090911 GM 0 Report" xfId="15347"/>
    <cellStyle name="_6013_Inputs" xfId="15348"/>
    <cellStyle name="_6013_Inputs 2" xfId="15349"/>
    <cellStyle name="_6013_Majestic II 2013 - 2042 Property Tax Forecast est" xfId="15350"/>
    <cellStyle name="_6013_Tax" xfId="15351"/>
    <cellStyle name="_6013_Wind Adj_091106" xfId="15352"/>
    <cellStyle name="_6014" xfId="15353"/>
    <cellStyle name="_6014 2" xfId="15354"/>
    <cellStyle name="_6014 2 2" xfId="15355"/>
    <cellStyle name="_6014 3" xfId="15356"/>
    <cellStyle name="_6014 3 2" xfId="15357"/>
    <cellStyle name="_6014 4" xfId="15358"/>
    <cellStyle name="_6014 4 2" xfId="15359"/>
    <cellStyle name="_6014 5" xfId="15360"/>
    <cellStyle name="_6014 5 2" xfId="15361"/>
    <cellStyle name="_6014 6" xfId="15362"/>
    <cellStyle name="_6014_BASIS ADJ" xfId="15363"/>
    <cellStyle name="_6014_BM Adjustments" xfId="15364"/>
    <cellStyle name="_6014_Callahan" xfId="15365"/>
    <cellStyle name="_6014_Callahan " xfId="15366"/>
    <cellStyle name="_6014_Callahan _1" xfId="15367"/>
    <cellStyle name="_6014_Callahan 090813 GM 0 Report" xfId="15368"/>
    <cellStyle name="_6014_Callahan 091106 GM 0 Report" xfId="15369"/>
    <cellStyle name="_6014_CapRidge_WindBoost_Analysis_090709" xfId="15370"/>
    <cellStyle name="_6014_Copy of Texas Wind Debt Amortization 11-08" xfId="15371"/>
    <cellStyle name="_6014_Debt Service Coverage Ratio-TEXAS WIND Historical  Forecast" xfId="15372"/>
    <cellStyle name="_6014_Fees" xfId="15373"/>
    <cellStyle name="_6014_HH3 WindBoost Analysis (with PTC and REC)" xfId="15374"/>
    <cellStyle name="_6014_Horse Hollow 1 090813 GM 0 Report" xfId="15375"/>
    <cellStyle name="_6014_Horse Hollow 1 090911 GM 0 Report" xfId="15376"/>
    <cellStyle name="_6014_Inputs" xfId="15377"/>
    <cellStyle name="_6014_Inputs 2" xfId="15378"/>
    <cellStyle name="_6014_Majestic II 2013 - 2042 Property Tax Forecast est" xfId="15379"/>
    <cellStyle name="_6014_Tax" xfId="15380"/>
    <cellStyle name="_6014_Wind Adj_091106" xfId="15381"/>
    <cellStyle name="_6015" xfId="15382"/>
    <cellStyle name="_6015 2" xfId="15383"/>
    <cellStyle name="_6015 2 2" xfId="15384"/>
    <cellStyle name="_6015 3" xfId="15385"/>
    <cellStyle name="_6015 3 2" xfId="15386"/>
    <cellStyle name="_6015 4" xfId="15387"/>
    <cellStyle name="_6015 4 2" xfId="15388"/>
    <cellStyle name="_6015 5" xfId="15389"/>
    <cellStyle name="_6015 5 2" xfId="15390"/>
    <cellStyle name="_6015 6" xfId="15391"/>
    <cellStyle name="_6015_BASIS ADJ" xfId="15392"/>
    <cellStyle name="_6015_BM Adjustments" xfId="15393"/>
    <cellStyle name="_6015_Callahan" xfId="15394"/>
    <cellStyle name="_6015_Callahan " xfId="15395"/>
    <cellStyle name="_6015_Callahan _1" xfId="15396"/>
    <cellStyle name="_6015_Callahan 090813 GM 0 Report" xfId="15397"/>
    <cellStyle name="_6015_Callahan 091106 GM 0 Report" xfId="15398"/>
    <cellStyle name="_6015_CapRidge_WindBoost_Analysis_090709" xfId="15399"/>
    <cellStyle name="_6015_Copy of Texas Wind Debt Amortization 11-08" xfId="15400"/>
    <cellStyle name="_6015_Debt Service Coverage Ratio-TEXAS WIND Historical  Forecast" xfId="15401"/>
    <cellStyle name="_6015_Fees" xfId="15402"/>
    <cellStyle name="_6015_HH3 WindBoost Analysis (with PTC and REC)" xfId="15403"/>
    <cellStyle name="_6015_Horse Hollow 1 090813 GM 0 Report" xfId="15404"/>
    <cellStyle name="_6015_Horse Hollow 1 090911 GM 0 Report" xfId="15405"/>
    <cellStyle name="_6015_Inputs" xfId="15406"/>
    <cellStyle name="_6015_Inputs 2" xfId="15407"/>
    <cellStyle name="_6015_Majestic II 2013 - 2042 Property Tax Forecast est" xfId="15408"/>
    <cellStyle name="_6015_Tax" xfId="15409"/>
    <cellStyle name="_6015_Wind Adj_091106" xfId="15410"/>
    <cellStyle name="_6016" xfId="15411"/>
    <cellStyle name="_6016 2" xfId="15412"/>
    <cellStyle name="_6016 2 2" xfId="15413"/>
    <cellStyle name="_6016 3" xfId="15414"/>
    <cellStyle name="_6016 3 2" xfId="15415"/>
    <cellStyle name="_6016 4" xfId="15416"/>
    <cellStyle name="_6016 4 2" xfId="15417"/>
    <cellStyle name="_6016 5" xfId="15418"/>
    <cellStyle name="_6016 5 2" xfId="15419"/>
    <cellStyle name="_6016 6" xfId="15420"/>
    <cellStyle name="_6016_BASIS ADJ" xfId="15421"/>
    <cellStyle name="_6016_BM Adjustments" xfId="15422"/>
    <cellStyle name="_6016_Callahan" xfId="15423"/>
    <cellStyle name="_6016_Callahan " xfId="15424"/>
    <cellStyle name="_6016_Callahan _1" xfId="15425"/>
    <cellStyle name="_6016_Callahan 090813 GM 0 Report" xfId="15426"/>
    <cellStyle name="_6016_Callahan 091106 GM 0 Report" xfId="15427"/>
    <cellStyle name="_6016_CapRidge_WindBoost_Analysis_090709" xfId="15428"/>
    <cellStyle name="_6016_Copy of Texas Wind Debt Amortization 11-08" xfId="15429"/>
    <cellStyle name="_6016_Debt Service Coverage Ratio-TEXAS WIND Historical  Forecast" xfId="15430"/>
    <cellStyle name="_6016_Fees" xfId="15431"/>
    <cellStyle name="_6016_HH3 WindBoost Analysis (with PTC and REC)" xfId="15432"/>
    <cellStyle name="_6016_Horse Hollow 1 090813 GM 0 Report" xfId="15433"/>
    <cellStyle name="_6016_Horse Hollow 1 090911 GM 0 Report" xfId="15434"/>
    <cellStyle name="_6016_Inputs" xfId="15435"/>
    <cellStyle name="_6016_Inputs 2" xfId="15436"/>
    <cellStyle name="_6016_Majestic II 2013 - 2042 Property Tax Forecast est" xfId="15437"/>
    <cellStyle name="_6016_Tax" xfId="15438"/>
    <cellStyle name="_6016_Wind Adj_091106" xfId="15439"/>
    <cellStyle name="_6017" xfId="15440"/>
    <cellStyle name="_6017 2" xfId="15441"/>
    <cellStyle name="_6017 2 2" xfId="15442"/>
    <cellStyle name="_6017 3" xfId="15443"/>
    <cellStyle name="_6017 3 2" xfId="15444"/>
    <cellStyle name="_6017 4" xfId="15445"/>
    <cellStyle name="_6017 4 2" xfId="15446"/>
    <cellStyle name="_6017 5" xfId="15447"/>
    <cellStyle name="_6017 5 2" xfId="15448"/>
    <cellStyle name="_6017 6" xfId="15449"/>
    <cellStyle name="_6017_BASIS ADJ" xfId="15450"/>
    <cellStyle name="_6017_BM Adjustments" xfId="15451"/>
    <cellStyle name="_6017_Callahan" xfId="15452"/>
    <cellStyle name="_6017_Callahan " xfId="15453"/>
    <cellStyle name="_6017_Callahan _1" xfId="15454"/>
    <cellStyle name="_6017_Callahan 090813 GM 0 Report" xfId="15455"/>
    <cellStyle name="_6017_Callahan 091106 GM 0 Report" xfId="15456"/>
    <cellStyle name="_6017_CapRidge_WindBoost_Analysis_090709" xfId="15457"/>
    <cellStyle name="_6017_Copy of Texas Wind Debt Amortization 11-08" xfId="15458"/>
    <cellStyle name="_6017_Debt Service Coverage Ratio-TEXAS WIND Historical  Forecast" xfId="15459"/>
    <cellStyle name="_6017_Fees" xfId="15460"/>
    <cellStyle name="_6017_HH3 WindBoost Analysis (with PTC and REC)" xfId="15461"/>
    <cellStyle name="_6017_Horse Hollow 1 090813 GM 0 Report" xfId="15462"/>
    <cellStyle name="_6017_Horse Hollow 1 090911 GM 0 Report" xfId="15463"/>
    <cellStyle name="_6017_Inputs" xfId="15464"/>
    <cellStyle name="_6017_Inputs 2" xfId="15465"/>
    <cellStyle name="_6017_Majestic II 2013 - 2042 Property Tax Forecast est" xfId="15466"/>
    <cellStyle name="_6017_Tax" xfId="15467"/>
    <cellStyle name="_6017_Wind Adj_091106" xfId="15468"/>
    <cellStyle name="_6018" xfId="15469"/>
    <cellStyle name="_6018 2" xfId="15470"/>
    <cellStyle name="_6018 2 2" xfId="15471"/>
    <cellStyle name="_6018 3" xfId="15472"/>
    <cellStyle name="_6018 3 2" xfId="15473"/>
    <cellStyle name="_6018 4" xfId="15474"/>
    <cellStyle name="_6018 4 2" xfId="15475"/>
    <cellStyle name="_6018 5" xfId="15476"/>
    <cellStyle name="_6018 5 2" xfId="15477"/>
    <cellStyle name="_6018 6" xfId="15478"/>
    <cellStyle name="_6018_BASIS ADJ" xfId="15479"/>
    <cellStyle name="_6018_BM Adjustments" xfId="15480"/>
    <cellStyle name="_6018_Callahan" xfId="15481"/>
    <cellStyle name="_6018_Callahan " xfId="15482"/>
    <cellStyle name="_6018_Callahan _1" xfId="15483"/>
    <cellStyle name="_6018_Callahan 090813 GM 0 Report" xfId="15484"/>
    <cellStyle name="_6018_Callahan 091106 GM 0 Report" xfId="15485"/>
    <cellStyle name="_6018_CapRidge_WindBoost_Analysis_090709" xfId="15486"/>
    <cellStyle name="_6018_Copy of Texas Wind Debt Amortization 11-08" xfId="15487"/>
    <cellStyle name="_6018_Debt Service Coverage Ratio-TEXAS WIND Historical  Forecast" xfId="15488"/>
    <cellStyle name="_6018_Fees" xfId="15489"/>
    <cellStyle name="_6018_HH3 WindBoost Analysis (with PTC and REC)" xfId="15490"/>
    <cellStyle name="_6018_Horse Hollow 1 090813 GM 0 Report" xfId="15491"/>
    <cellStyle name="_6018_Horse Hollow 1 090911 GM 0 Report" xfId="15492"/>
    <cellStyle name="_6018_Inputs" xfId="15493"/>
    <cellStyle name="_6018_Inputs 2" xfId="15494"/>
    <cellStyle name="_6018_Majestic II 2013 - 2042 Property Tax Forecast est" xfId="15495"/>
    <cellStyle name="_6018_Tax" xfId="15496"/>
    <cellStyle name="_6018_Wind Adj_091106" xfId="15497"/>
    <cellStyle name="_6020" xfId="15498"/>
    <cellStyle name="_6020 2" xfId="15499"/>
    <cellStyle name="_6020 2 2" xfId="15500"/>
    <cellStyle name="_6020 3" xfId="15501"/>
    <cellStyle name="_6020 3 2" xfId="15502"/>
    <cellStyle name="_6020 4" xfId="15503"/>
    <cellStyle name="_6020 4 2" xfId="15504"/>
    <cellStyle name="_6020 5" xfId="15505"/>
    <cellStyle name="_6020 5 2" xfId="15506"/>
    <cellStyle name="_6020 6" xfId="15507"/>
    <cellStyle name="_6020_BASIS ADJ" xfId="15508"/>
    <cellStyle name="_6020_BM Adjustments" xfId="15509"/>
    <cellStyle name="_6020_Callahan" xfId="15510"/>
    <cellStyle name="_6020_Callahan " xfId="15511"/>
    <cellStyle name="_6020_Callahan _1" xfId="15512"/>
    <cellStyle name="_6020_Callahan 090813 GM 0 Report" xfId="15513"/>
    <cellStyle name="_6020_Callahan 091106 GM 0 Report" xfId="15514"/>
    <cellStyle name="_6020_CapRidge_WindBoost_Analysis_090709" xfId="15515"/>
    <cellStyle name="_6020_Copy of Texas Wind Debt Amortization 11-08" xfId="15516"/>
    <cellStyle name="_6020_Debt Service Coverage Ratio-TEXAS WIND Historical  Forecast" xfId="15517"/>
    <cellStyle name="_6020_Fees" xfId="15518"/>
    <cellStyle name="_6020_HH3 WindBoost Analysis (with PTC and REC)" xfId="15519"/>
    <cellStyle name="_6020_Horse Hollow 1 090813 GM 0 Report" xfId="15520"/>
    <cellStyle name="_6020_Horse Hollow 1 090911 GM 0 Report" xfId="15521"/>
    <cellStyle name="_6020_Inputs" xfId="15522"/>
    <cellStyle name="_6020_Inputs 2" xfId="15523"/>
    <cellStyle name="_6020_Majestic II 2013 - 2042 Property Tax Forecast est" xfId="15524"/>
    <cellStyle name="_6020_Tax" xfId="15525"/>
    <cellStyle name="_6020_Wind Adj_091106" xfId="15526"/>
    <cellStyle name="_6021" xfId="15527"/>
    <cellStyle name="_6021 2" xfId="15528"/>
    <cellStyle name="_6021 2 2" xfId="15529"/>
    <cellStyle name="_6021 3" xfId="15530"/>
    <cellStyle name="_6021 3 2" xfId="15531"/>
    <cellStyle name="_6021 4" xfId="15532"/>
    <cellStyle name="_6021 4 2" xfId="15533"/>
    <cellStyle name="_6021 5" xfId="15534"/>
    <cellStyle name="_6021 5 2" xfId="15535"/>
    <cellStyle name="_6021 6" xfId="15536"/>
    <cellStyle name="_6021_BASIS ADJ" xfId="15537"/>
    <cellStyle name="_6021_BM Adjustments" xfId="15538"/>
    <cellStyle name="_6021_Callahan" xfId="15539"/>
    <cellStyle name="_6021_Callahan " xfId="15540"/>
    <cellStyle name="_6021_Callahan _1" xfId="15541"/>
    <cellStyle name="_6021_Callahan 090813 GM 0 Report" xfId="15542"/>
    <cellStyle name="_6021_Callahan 091106 GM 0 Report" xfId="15543"/>
    <cellStyle name="_6021_CapRidge_WindBoost_Analysis_090709" xfId="15544"/>
    <cellStyle name="_6021_Copy of Texas Wind Debt Amortization 11-08" xfId="15545"/>
    <cellStyle name="_6021_Debt Service Coverage Ratio-TEXAS WIND Historical  Forecast" xfId="15546"/>
    <cellStyle name="_6021_Fees" xfId="15547"/>
    <cellStyle name="_6021_HH3 WindBoost Analysis (with PTC and REC)" xfId="15548"/>
    <cellStyle name="_6021_Horse Hollow 1 090813 GM 0 Report" xfId="15549"/>
    <cellStyle name="_6021_Horse Hollow 1 090911 GM 0 Report" xfId="15550"/>
    <cellStyle name="_6021_Inputs" xfId="15551"/>
    <cellStyle name="_6021_Inputs 2" xfId="15552"/>
    <cellStyle name="_6021_Majestic II 2013 - 2042 Property Tax Forecast est" xfId="15553"/>
    <cellStyle name="_6021_Tax" xfId="15554"/>
    <cellStyle name="_6021_Wind Adj_091106" xfId="15555"/>
    <cellStyle name="_6023" xfId="15556"/>
    <cellStyle name="_6023 2" xfId="15557"/>
    <cellStyle name="_6023 2 2" xfId="15558"/>
    <cellStyle name="_6023 3" xfId="15559"/>
    <cellStyle name="_6023 3 2" xfId="15560"/>
    <cellStyle name="_6023 4" xfId="15561"/>
    <cellStyle name="_6023 4 2" xfId="15562"/>
    <cellStyle name="_6023 5" xfId="15563"/>
    <cellStyle name="_6023 5 2" xfId="15564"/>
    <cellStyle name="_6023 6" xfId="15565"/>
    <cellStyle name="_6023_BASIS ADJ" xfId="15566"/>
    <cellStyle name="_6023_BM Adjustments" xfId="15567"/>
    <cellStyle name="_6023_Callahan" xfId="15568"/>
    <cellStyle name="_6023_Callahan " xfId="15569"/>
    <cellStyle name="_6023_Callahan _1" xfId="15570"/>
    <cellStyle name="_6023_Callahan 090813 GM 0 Report" xfId="15571"/>
    <cellStyle name="_6023_Callahan 091106 GM 0 Report" xfId="15572"/>
    <cellStyle name="_6023_CapRidge_WindBoost_Analysis_090709" xfId="15573"/>
    <cellStyle name="_6023_Copy of Texas Wind Debt Amortization 11-08" xfId="15574"/>
    <cellStyle name="_6023_Debt Service Coverage Ratio-TEXAS WIND Historical  Forecast" xfId="15575"/>
    <cellStyle name="_6023_Fees" xfId="15576"/>
    <cellStyle name="_6023_HH3 WindBoost Analysis (with PTC and REC)" xfId="15577"/>
    <cellStyle name="_6023_Horse Hollow 1 090813 GM 0 Report" xfId="15578"/>
    <cellStyle name="_6023_Horse Hollow 1 090911 GM 0 Report" xfId="15579"/>
    <cellStyle name="_6023_Inputs" xfId="15580"/>
    <cellStyle name="_6023_Inputs 2" xfId="15581"/>
    <cellStyle name="_6023_Majestic II 2013 - 2042 Property Tax Forecast est" xfId="15582"/>
    <cellStyle name="_6023_Tax" xfId="15583"/>
    <cellStyle name="_6023_Wind Adj_091106" xfId="15584"/>
    <cellStyle name="_6025" xfId="15585"/>
    <cellStyle name="_6025 2" xfId="15586"/>
    <cellStyle name="_6025 2 2" xfId="15587"/>
    <cellStyle name="_6025 3" xfId="15588"/>
    <cellStyle name="_6025 3 2" xfId="15589"/>
    <cellStyle name="_6025 4" xfId="15590"/>
    <cellStyle name="_6025 4 2" xfId="15591"/>
    <cellStyle name="_6025 5" xfId="15592"/>
    <cellStyle name="_6025 5 2" xfId="15593"/>
    <cellStyle name="_6025 6" xfId="15594"/>
    <cellStyle name="_6025_BASIS ADJ" xfId="15595"/>
    <cellStyle name="_6025_BM Adjustments" xfId="15596"/>
    <cellStyle name="_6025_Callahan" xfId="15597"/>
    <cellStyle name="_6025_Callahan " xfId="15598"/>
    <cellStyle name="_6025_Callahan _1" xfId="15599"/>
    <cellStyle name="_6025_Callahan 090813 GM 0 Report" xfId="15600"/>
    <cellStyle name="_6025_Callahan 091106 GM 0 Report" xfId="15601"/>
    <cellStyle name="_6025_CapRidge_WindBoost_Analysis_090709" xfId="15602"/>
    <cellStyle name="_6025_Copy of Texas Wind Debt Amortization 11-08" xfId="15603"/>
    <cellStyle name="_6025_Debt Service Coverage Ratio-TEXAS WIND Historical  Forecast" xfId="15604"/>
    <cellStyle name="_6025_Fees" xfId="15605"/>
    <cellStyle name="_6025_HH3 WindBoost Analysis (with PTC and REC)" xfId="15606"/>
    <cellStyle name="_6025_Horse Hollow 1 090813 GM 0 Report" xfId="15607"/>
    <cellStyle name="_6025_Horse Hollow 1 090911 GM 0 Report" xfId="15608"/>
    <cellStyle name="_6025_Inputs" xfId="15609"/>
    <cellStyle name="_6025_Inputs 2" xfId="15610"/>
    <cellStyle name="_6025_Majestic II 2013 - 2042 Property Tax Forecast est" xfId="15611"/>
    <cellStyle name="_6025_Tax" xfId="15612"/>
    <cellStyle name="_6025_Wind Adj_091106" xfId="15613"/>
    <cellStyle name="_6028" xfId="15614"/>
    <cellStyle name="_6028 2" xfId="15615"/>
    <cellStyle name="_6028 2 2" xfId="15616"/>
    <cellStyle name="_6028 3" xfId="15617"/>
    <cellStyle name="_6028 3 2" xfId="15618"/>
    <cellStyle name="_6028 4" xfId="15619"/>
    <cellStyle name="_6028 4 2" xfId="15620"/>
    <cellStyle name="_6028 5" xfId="15621"/>
    <cellStyle name="_6028 5 2" xfId="15622"/>
    <cellStyle name="_6028 6" xfId="15623"/>
    <cellStyle name="_6028_BASIS ADJ" xfId="15624"/>
    <cellStyle name="_6028_BM Adjustments" xfId="15625"/>
    <cellStyle name="_6028_Callahan" xfId="15626"/>
    <cellStyle name="_6028_Callahan " xfId="15627"/>
    <cellStyle name="_6028_Callahan _1" xfId="15628"/>
    <cellStyle name="_6028_Callahan 090813 GM 0 Report" xfId="15629"/>
    <cellStyle name="_6028_Callahan 091106 GM 0 Report" xfId="15630"/>
    <cellStyle name="_6028_CapRidge_WindBoost_Analysis_090709" xfId="15631"/>
    <cellStyle name="_6028_Copy of Texas Wind Debt Amortization 11-08" xfId="15632"/>
    <cellStyle name="_6028_Debt Service Coverage Ratio-TEXAS WIND Historical  Forecast" xfId="15633"/>
    <cellStyle name="_6028_Fees" xfId="15634"/>
    <cellStyle name="_6028_HH3 WindBoost Analysis (with PTC and REC)" xfId="15635"/>
    <cellStyle name="_6028_Horse Hollow 1 090813 GM 0 Report" xfId="15636"/>
    <cellStyle name="_6028_Horse Hollow 1 090911 GM 0 Report" xfId="15637"/>
    <cellStyle name="_6028_Inputs" xfId="15638"/>
    <cellStyle name="_6028_Inputs 2" xfId="15639"/>
    <cellStyle name="_6028_Majestic II 2013 - 2042 Property Tax Forecast est" xfId="15640"/>
    <cellStyle name="_6028_Tax" xfId="15641"/>
    <cellStyle name="_6028_Wind Adj_091106" xfId="15642"/>
    <cellStyle name="_6029" xfId="15643"/>
    <cellStyle name="_6029 2" xfId="15644"/>
    <cellStyle name="_6029 2 2" xfId="15645"/>
    <cellStyle name="_6029 3" xfId="15646"/>
    <cellStyle name="_6029 3 2" xfId="15647"/>
    <cellStyle name="_6029 4" xfId="15648"/>
    <cellStyle name="_6029 4 2" xfId="15649"/>
    <cellStyle name="_6029 5" xfId="15650"/>
    <cellStyle name="_6029 5 2" xfId="15651"/>
    <cellStyle name="_6029 6" xfId="15652"/>
    <cellStyle name="_6029_BASIS ADJ" xfId="15653"/>
    <cellStyle name="_6029_BM Adjustments" xfId="15654"/>
    <cellStyle name="_6029_Callahan" xfId="15655"/>
    <cellStyle name="_6029_Callahan " xfId="15656"/>
    <cellStyle name="_6029_Callahan _1" xfId="15657"/>
    <cellStyle name="_6029_Callahan 090813 GM 0 Report" xfId="15658"/>
    <cellStyle name="_6029_Callahan 091106 GM 0 Report" xfId="15659"/>
    <cellStyle name="_6029_CapRidge_WindBoost_Analysis_090709" xfId="15660"/>
    <cellStyle name="_6029_Copy of Texas Wind Debt Amortization 11-08" xfId="15661"/>
    <cellStyle name="_6029_Debt Service Coverage Ratio-TEXAS WIND Historical  Forecast" xfId="15662"/>
    <cellStyle name="_6029_Fees" xfId="15663"/>
    <cellStyle name="_6029_HH3 WindBoost Analysis (with PTC and REC)" xfId="15664"/>
    <cellStyle name="_6029_Horse Hollow 1 090813 GM 0 Report" xfId="15665"/>
    <cellStyle name="_6029_Horse Hollow 1 090911 GM 0 Report" xfId="15666"/>
    <cellStyle name="_6029_Inputs" xfId="15667"/>
    <cellStyle name="_6029_Inputs 2" xfId="15668"/>
    <cellStyle name="_6029_Majestic II 2013 - 2042 Property Tax Forecast est" xfId="15669"/>
    <cellStyle name="_6029_Tax" xfId="15670"/>
    <cellStyle name="_6029_Wind Adj_091106" xfId="15671"/>
    <cellStyle name="_6030" xfId="15672"/>
    <cellStyle name="_6030 2" xfId="15673"/>
    <cellStyle name="_6030 2 2" xfId="15674"/>
    <cellStyle name="_6030 3" xfId="15675"/>
    <cellStyle name="_6030 3 2" xfId="15676"/>
    <cellStyle name="_6030 4" xfId="15677"/>
    <cellStyle name="_6030 4 2" xfId="15678"/>
    <cellStyle name="_6030 5" xfId="15679"/>
    <cellStyle name="_6030 5 2" xfId="15680"/>
    <cellStyle name="_6030 6" xfId="15681"/>
    <cellStyle name="_6030_BASIS ADJ" xfId="15682"/>
    <cellStyle name="_6030_BM Adjustments" xfId="15683"/>
    <cellStyle name="_6030_Callahan" xfId="15684"/>
    <cellStyle name="_6030_Callahan " xfId="15685"/>
    <cellStyle name="_6030_Callahan _1" xfId="15686"/>
    <cellStyle name="_6030_Callahan 090813 GM 0 Report" xfId="15687"/>
    <cellStyle name="_6030_Callahan 091106 GM 0 Report" xfId="15688"/>
    <cellStyle name="_6030_CapRidge_WindBoost_Analysis_090709" xfId="15689"/>
    <cellStyle name="_6030_Copy of Texas Wind Debt Amortization 11-08" xfId="15690"/>
    <cellStyle name="_6030_Debt Service Coverage Ratio-TEXAS WIND Historical  Forecast" xfId="15691"/>
    <cellStyle name="_6030_Fees" xfId="15692"/>
    <cellStyle name="_6030_HH3 WindBoost Analysis (with PTC and REC)" xfId="15693"/>
    <cellStyle name="_6030_Horse Hollow 1 090813 GM 0 Report" xfId="15694"/>
    <cellStyle name="_6030_Horse Hollow 1 090911 GM 0 Report" xfId="15695"/>
    <cellStyle name="_6030_Inputs" xfId="15696"/>
    <cellStyle name="_6030_Inputs 2" xfId="15697"/>
    <cellStyle name="_6030_Majestic II 2013 - 2042 Property Tax Forecast est" xfId="15698"/>
    <cellStyle name="_6030_Tax" xfId="15699"/>
    <cellStyle name="_6030_Wind Adj_091106" xfId="15700"/>
    <cellStyle name="_6031" xfId="15701"/>
    <cellStyle name="_6031 2" xfId="15702"/>
    <cellStyle name="_6031 2 2" xfId="15703"/>
    <cellStyle name="_6031 3" xfId="15704"/>
    <cellStyle name="_6031 3 2" xfId="15705"/>
    <cellStyle name="_6031 4" xfId="15706"/>
    <cellStyle name="_6031 4 2" xfId="15707"/>
    <cellStyle name="_6031 5" xfId="15708"/>
    <cellStyle name="_6031 5 2" xfId="15709"/>
    <cellStyle name="_6031 6" xfId="15710"/>
    <cellStyle name="_6031_BASIS ADJ" xfId="15711"/>
    <cellStyle name="_6031_BM Adjustments" xfId="15712"/>
    <cellStyle name="_6031_Callahan" xfId="15713"/>
    <cellStyle name="_6031_Callahan " xfId="15714"/>
    <cellStyle name="_6031_Callahan _1" xfId="15715"/>
    <cellStyle name="_6031_Callahan 090813 GM 0 Report" xfId="15716"/>
    <cellStyle name="_6031_Callahan 091106 GM 0 Report" xfId="15717"/>
    <cellStyle name="_6031_CapRidge_WindBoost_Analysis_090709" xfId="15718"/>
    <cellStyle name="_6031_Copy of Texas Wind Debt Amortization 11-08" xfId="15719"/>
    <cellStyle name="_6031_Debt Service Coverage Ratio-TEXAS WIND Historical  Forecast" xfId="15720"/>
    <cellStyle name="_6031_Fees" xfId="15721"/>
    <cellStyle name="_6031_HH3 WindBoost Analysis (with PTC and REC)" xfId="15722"/>
    <cellStyle name="_6031_Horse Hollow 1 090813 GM 0 Report" xfId="15723"/>
    <cellStyle name="_6031_Horse Hollow 1 090911 GM 0 Report" xfId="15724"/>
    <cellStyle name="_6031_Inputs" xfId="15725"/>
    <cellStyle name="_6031_Inputs 2" xfId="15726"/>
    <cellStyle name="_6031_Majestic II 2013 - 2042 Property Tax Forecast est" xfId="15727"/>
    <cellStyle name="_6031_Tax" xfId="15728"/>
    <cellStyle name="_6031_Wind Adj_091106" xfId="15729"/>
    <cellStyle name="_6034" xfId="15730"/>
    <cellStyle name="_6034 2" xfId="15731"/>
    <cellStyle name="_6034 2 2" xfId="15732"/>
    <cellStyle name="_6034 3" xfId="15733"/>
    <cellStyle name="_6034 3 2" xfId="15734"/>
    <cellStyle name="_6034 4" xfId="15735"/>
    <cellStyle name="_6034 4 2" xfId="15736"/>
    <cellStyle name="_6034 5" xfId="15737"/>
    <cellStyle name="_6034 5 2" xfId="15738"/>
    <cellStyle name="_6034 6" xfId="15739"/>
    <cellStyle name="_6034_BASIS ADJ" xfId="15740"/>
    <cellStyle name="_6034_BM Adjustments" xfId="15741"/>
    <cellStyle name="_6034_Callahan" xfId="15742"/>
    <cellStyle name="_6034_Callahan " xfId="15743"/>
    <cellStyle name="_6034_Callahan _1" xfId="15744"/>
    <cellStyle name="_6034_Callahan 090813 GM 0 Report" xfId="15745"/>
    <cellStyle name="_6034_Callahan 091106 GM 0 Report" xfId="15746"/>
    <cellStyle name="_6034_CapRidge_WindBoost_Analysis_090709" xfId="15747"/>
    <cellStyle name="_6034_Copy of Texas Wind Debt Amortization 11-08" xfId="15748"/>
    <cellStyle name="_6034_Debt Service Coverage Ratio-TEXAS WIND Historical  Forecast" xfId="15749"/>
    <cellStyle name="_6034_Fees" xfId="15750"/>
    <cellStyle name="_6034_HH3 WindBoost Analysis (with PTC and REC)" xfId="15751"/>
    <cellStyle name="_6034_Horse Hollow 1 090813 GM 0 Report" xfId="15752"/>
    <cellStyle name="_6034_Horse Hollow 1 090911 GM 0 Report" xfId="15753"/>
    <cellStyle name="_6034_Inputs" xfId="15754"/>
    <cellStyle name="_6034_Inputs 2" xfId="15755"/>
    <cellStyle name="_6034_Majestic II 2013 - 2042 Property Tax Forecast est" xfId="15756"/>
    <cellStyle name="_6034_Tax" xfId="15757"/>
    <cellStyle name="_6034_Wind Adj_091106" xfId="15758"/>
    <cellStyle name="_6037" xfId="15759"/>
    <cellStyle name="_6037 2" xfId="15760"/>
    <cellStyle name="_6037 2 2" xfId="15761"/>
    <cellStyle name="_6037 3" xfId="15762"/>
    <cellStyle name="_6037 3 2" xfId="15763"/>
    <cellStyle name="_6037 4" xfId="15764"/>
    <cellStyle name="_6037 4 2" xfId="15765"/>
    <cellStyle name="_6037 5" xfId="15766"/>
    <cellStyle name="_6037 5 2" xfId="15767"/>
    <cellStyle name="_6037 6" xfId="15768"/>
    <cellStyle name="_6037_BASIS ADJ" xfId="15769"/>
    <cellStyle name="_6037_BM Adjustments" xfId="15770"/>
    <cellStyle name="_6037_Callahan" xfId="15771"/>
    <cellStyle name="_6037_Callahan " xfId="15772"/>
    <cellStyle name="_6037_Callahan _1" xfId="15773"/>
    <cellStyle name="_6037_Callahan 090813 GM 0 Report" xfId="15774"/>
    <cellStyle name="_6037_Callahan 091106 GM 0 Report" xfId="15775"/>
    <cellStyle name="_6037_CapRidge_WindBoost_Analysis_090709" xfId="15776"/>
    <cellStyle name="_6037_Copy of Texas Wind Debt Amortization 11-08" xfId="15777"/>
    <cellStyle name="_6037_Debt Service Coverage Ratio-TEXAS WIND Historical  Forecast" xfId="15778"/>
    <cellStyle name="_6037_Fees" xfId="15779"/>
    <cellStyle name="_6037_HH3 WindBoost Analysis (with PTC and REC)" xfId="15780"/>
    <cellStyle name="_6037_Horse Hollow 1 090813 GM 0 Report" xfId="15781"/>
    <cellStyle name="_6037_Horse Hollow 1 090911 GM 0 Report" xfId="15782"/>
    <cellStyle name="_6037_Inputs" xfId="15783"/>
    <cellStyle name="_6037_Inputs 2" xfId="15784"/>
    <cellStyle name="_6037_Majestic II 2013 - 2042 Property Tax Forecast est" xfId="15785"/>
    <cellStyle name="_6037_Tax" xfId="15786"/>
    <cellStyle name="_6037_Wind Adj_091106" xfId="15787"/>
    <cellStyle name="_6038" xfId="15788"/>
    <cellStyle name="_6038 2" xfId="15789"/>
    <cellStyle name="_6038 2 2" xfId="15790"/>
    <cellStyle name="_6038 3" xfId="15791"/>
    <cellStyle name="_6038 3 2" xfId="15792"/>
    <cellStyle name="_6038 4" xfId="15793"/>
    <cellStyle name="_6038 4 2" xfId="15794"/>
    <cellStyle name="_6038 5" xfId="15795"/>
    <cellStyle name="_6038 5 2" xfId="15796"/>
    <cellStyle name="_6038 6" xfId="15797"/>
    <cellStyle name="_6038_BASIS ADJ" xfId="15798"/>
    <cellStyle name="_6038_BM Adjustments" xfId="15799"/>
    <cellStyle name="_6038_Callahan" xfId="15800"/>
    <cellStyle name="_6038_Callahan " xfId="15801"/>
    <cellStyle name="_6038_Callahan _1" xfId="15802"/>
    <cellStyle name="_6038_Callahan 090813 GM 0 Report" xfId="15803"/>
    <cellStyle name="_6038_Callahan 091106 GM 0 Report" xfId="15804"/>
    <cellStyle name="_6038_CapRidge_WindBoost_Analysis_090709" xfId="15805"/>
    <cellStyle name="_6038_Copy of Texas Wind Debt Amortization 11-08" xfId="15806"/>
    <cellStyle name="_6038_Debt Service Coverage Ratio-TEXAS WIND Historical  Forecast" xfId="15807"/>
    <cellStyle name="_6038_Fees" xfId="15808"/>
    <cellStyle name="_6038_HH3 WindBoost Analysis (with PTC and REC)" xfId="15809"/>
    <cellStyle name="_6038_Horse Hollow 1 090813 GM 0 Report" xfId="15810"/>
    <cellStyle name="_6038_Horse Hollow 1 090911 GM 0 Report" xfId="15811"/>
    <cellStyle name="_6038_Inputs" xfId="15812"/>
    <cellStyle name="_6038_Inputs 2" xfId="15813"/>
    <cellStyle name="_6038_Majestic II 2013 - 2042 Property Tax Forecast est" xfId="15814"/>
    <cellStyle name="_6038_Tax" xfId="15815"/>
    <cellStyle name="_6038_Wind Adj_091106" xfId="15816"/>
    <cellStyle name="_6040" xfId="15817"/>
    <cellStyle name="_6040 2" xfId="15818"/>
    <cellStyle name="_6040 2 2" xfId="15819"/>
    <cellStyle name="_6040 3" xfId="15820"/>
    <cellStyle name="_6040 3 2" xfId="15821"/>
    <cellStyle name="_6040 4" xfId="15822"/>
    <cellStyle name="_6040 4 2" xfId="15823"/>
    <cellStyle name="_6040 5" xfId="15824"/>
    <cellStyle name="_6040 5 2" xfId="15825"/>
    <cellStyle name="_6040 6" xfId="15826"/>
    <cellStyle name="_6040_BASIS ADJ" xfId="15827"/>
    <cellStyle name="_6040_BM Adjustments" xfId="15828"/>
    <cellStyle name="_6040_Callahan" xfId="15829"/>
    <cellStyle name="_6040_Callahan " xfId="15830"/>
    <cellStyle name="_6040_Callahan _1" xfId="15831"/>
    <cellStyle name="_6040_Callahan 090813 GM 0 Report" xfId="15832"/>
    <cellStyle name="_6040_Callahan 091106 GM 0 Report" xfId="15833"/>
    <cellStyle name="_6040_CapRidge_WindBoost_Analysis_090709" xfId="15834"/>
    <cellStyle name="_6040_Copy of Texas Wind Debt Amortization 11-08" xfId="15835"/>
    <cellStyle name="_6040_Debt Service Coverage Ratio-TEXAS WIND Historical  Forecast" xfId="15836"/>
    <cellStyle name="_6040_Fees" xfId="15837"/>
    <cellStyle name="_6040_HH3 WindBoost Analysis (with PTC and REC)" xfId="15838"/>
    <cellStyle name="_6040_Horse Hollow 1 090813 GM 0 Report" xfId="15839"/>
    <cellStyle name="_6040_Horse Hollow 1 090911 GM 0 Report" xfId="15840"/>
    <cellStyle name="_6040_Inputs" xfId="15841"/>
    <cellStyle name="_6040_Inputs 2" xfId="15842"/>
    <cellStyle name="_6040_Majestic II 2013 - 2042 Property Tax Forecast est" xfId="15843"/>
    <cellStyle name="_6040_Tax" xfId="15844"/>
    <cellStyle name="_6040_Wind Adj_091106" xfId="15845"/>
    <cellStyle name="_6041" xfId="15846"/>
    <cellStyle name="_6041 2" xfId="15847"/>
    <cellStyle name="_6041 2 2" xfId="15848"/>
    <cellStyle name="_6041 3" xfId="15849"/>
    <cellStyle name="_6041 3 2" xfId="15850"/>
    <cellStyle name="_6041 4" xfId="15851"/>
    <cellStyle name="_6041 4 2" xfId="15852"/>
    <cellStyle name="_6041 5" xfId="15853"/>
    <cellStyle name="_6041 5 2" xfId="15854"/>
    <cellStyle name="_6041 6" xfId="15855"/>
    <cellStyle name="_6041_BASIS ADJ" xfId="15856"/>
    <cellStyle name="_6041_BM Adjustments" xfId="15857"/>
    <cellStyle name="_6041_Callahan" xfId="15858"/>
    <cellStyle name="_6041_Callahan " xfId="15859"/>
    <cellStyle name="_6041_Callahan _1" xfId="15860"/>
    <cellStyle name="_6041_Callahan 090813 GM 0 Report" xfId="15861"/>
    <cellStyle name="_6041_Callahan 091106 GM 0 Report" xfId="15862"/>
    <cellStyle name="_6041_CapRidge_WindBoost_Analysis_090709" xfId="15863"/>
    <cellStyle name="_6041_Copy of Texas Wind Debt Amortization 11-08" xfId="15864"/>
    <cellStyle name="_6041_Debt Service Coverage Ratio-TEXAS WIND Historical  Forecast" xfId="15865"/>
    <cellStyle name="_6041_Fees" xfId="15866"/>
    <cellStyle name="_6041_HH3 WindBoost Analysis (with PTC and REC)" xfId="15867"/>
    <cellStyle name="_6041_Horse Hollow 1 090813 GM 0 Report" xfId="15868"/>
    <cellStyle name="_6041_Horse Hollow 1 090911 GM 0 Report" xfId="15869"/>
    <cellStyle name="_6041_Inputs" xfId="15870"/>
    <cellStyle name="_6041_Inputs 2" xfId="15871"/>
    <cellStyle name="_6041_Majestic II 2013 - 2042 Property Tax Forecast est" xfId="15872"/>
    <cellStyle name="_6041_Tax" xfId="15873"/>
    <cellStyle name="_6041_Wind Adj_091106" xfId="15874"/>
    <cellStyle name="_6042" xfId="15875"/>
    <cellStyle name="_6042 2" xfId="15876"/>
    <cellStyle name="_6042 2 2" xfId="15877"/>
    <cellStyle name="_6042 3" xfId="15878"/>
    <cellStyle name="_6042 3 2" xfId="15879"/>
    <cellStyle name="_6042 4" xfId="15880"/>
    <cellStyle name="_6042 4 2" xfId="15881"/>
    <cellStyle name="_6042 5" xfId="15882"/>
    <cellStyle name="_6042 5 2" xfId="15883"/>
    <cellStyle name="_6042 6" xfId="15884"/>
    <cellStyle name="_6042_BASIS ADJ" xfId="15885"/>
    <cellStyle name="_6042_BM Adjustments" xfId="15886"/>
    <cellStyle name="_6042_Callahan" xfId="15887"/>
    <cellStyle name="_6042_Callahan " xfId="15888"/>
    <cellStyle name="_6042_Callahan _1" xfId="15889"/>
    <cellStyle name="_6042_Callahan 090813 GM 0 Report" xfId="15890"/>
    <cellStyle name="_6042_Callahan 091106 GM 0 Report" xfId="15891"/>
    <cellStyle name="_6042_CapRidge_WindBoost_Analysis_090709" xfId="15892"/>
    <cellStyle name="_6042_Copy of Texas Wind Debt Amortization 11-08" xfId="15893"/>
    <cellStyle name="_6042_Debt Service Coverage Ratio-TEXAS WIND Historical  Forecast" xfId="15894"/>
    <cellStyle name="_6042_Fees" xfId="15895"/>
    <cellStyle name="_6042_HH3 WindBoost Analysis (with PTC and REC)" xfId="15896"/>
    <cellStyle name="_6042_Horse Hollow 1 090813 GM 0 Report" xfId="15897"/>
    <cellStyle name="_6042_Horse Hollow 1 090911 GM 0 Report" xfId="15898"/>
    <cellStyle name="_6042_Inputs" xfId="15899"/>
    <cellStyle name="_6042_Inputs 2" xfId="15900"/>
    <cellStyle name="_6042_Majestic II 2013 - 2042 Property Tax Forecast est" xfId="15901"/>
    <cellStyle name="_6042_Tax" xfId="15902"/>
    <cellStyle name="_6042_Wind Adj_091106" xfId="15903"/>
    <cellStyle name="_6043" xfId="15904"/>
    <cellStyle name="_6043 2" xfId="15905"/>
    <cellStyle name="_6043 2 2" xfId="15906"/>
    <cellStyle name="_6043 3" xfId="15907"/>
    <cellStyle name="_6043 3 2" xfId="15908"/>
    <cellStyle name="_6043 4" xfId="15909"/>
    <cellStyle name="_6043 4 2" xfId="15910"/>
    <cellStyle name="_6043 5" xfId="15911"/>
    <cellStyle name="_6043 5 2" xfId="15912"/>
    <cellStyle name="_6043 6" xfId="15913"/>
    <cellStyle name="_6043_BASIS ADJ" xfId="15914"/>
    <cellStyle name="_6043_BM Adjustments" xfId="15915"/>
    <cellStyle name="_6043_Callahan" xfId="15916"/>
    <cellStyle name="_6043_Callahan " xfId="15917"/>
    <cellStyle name="_6043_Callahan _1" xfId="15918"/>
    <cellStyle name="_6043_Callahan 090813 GM 0 Report" xfId="15919"/>
    <cellStyle name="_6043_Callahan 091106 GM 0 Report" xfId="15920"/>
    <cellStyle name="_6043_CapRidge_WindBoost_Analysis_090709" xfId="15921"/>
    <cellStyle name="_6043_Copy of Texas Wind Debt Amortization 11-08" xfId="15922"/>
    <cellStyle name="_6043_Debt Service Coverage Ratio-TEXAS WIND Historical  Forecast" xfId="15923"/>
    <cellStyle name="_6043_Fees" xfId="15924"/>
    <cellStyle name="_6043_HH3 WindBoost Analysis (with PTC and REC)" xfId="15925"/>
    <cellStyle name="_6043_Horse Hollow 1 090813 GM 0 Report" xfId="15926"/>
    <cellStyle name="_6043_Horse Hollow 1 090911 GM 0 Report" xfId="15927"/>
    <cellStyle name="_6043_Inputs" xfId="15928"/>
    <cellStyle name="_6043_Inputs 2" xfId="15929"/>
    <cellStyle name="_6043_Majestic II 2013 - 2042 Property Tax Forecast est" xfId="15930"/>
    <cellStyle name="_6043_Tax" xfId="15931"/>
    <cellStyle name="_6043_Wind Adj_091106" xfId="15932"/>
    <cellStyle name="_6044" xfId="15933"/>
    <cellStyle name="_6044 2" xfId="15934"/>
    <cellStyle name="_6044 2 2" xfId="15935"/>
    <cellStyle name="_6044 3" xfId="15936"/>
    <cellStyle name="_6044 3 2" xfId="15937"/>
    <cellStyle name="_6044 4" xfId="15938"/>
    <cellStyle name="_6044 4 2" xfId="15939"/>
    <cellStyle name="_6044 5" xfId="15940"/>
    <cellStyle name="_6044 5 2" xfId="15941"/>
    <cellStyle name="_6044 6" xfId="15942"/>
    <cellStyle name="_6044_BASIS ADJ" xfId="15943"/>
    <cellStyle name="_6044_BM Adjustments" xfId="15944"/>
    <cellStyle name="_6044_Callahan" xfId="15945"/>
    <cellStyle name="_6044_Callahan " xfId="15946"/>
    <cellStyle name="_6044_Callahan _1" xfId="15947"/>
    <cellStyle name="_6044_Callahan 090813 GM 0 Report" xfId="15948"/>
    <cellStyle name="_6044_Callahan 091106 GM 0 Report" xfId="15949"/>
    <cellStyle name="_6044_CapRidge_WindBoost_Analysis_090709" xfId="15950"/>
    <cellStyle name="_6044_Copy of Texas Wind Debt Amortization 11-08" xfId="15951"/>
    <cellStyle name="_6044_Debt Service Coverage Ratio-TEXAS WIND Historical  Forecast" xfId="15952"/>
    <cellStyle name="_6044_Fees" xfId="15953"/>
    <cellStyle name="_6044_HH3 WindBoost Analysis (with PTC and REC)" xfId="15954"/>
    <cellStyle name="_6044_Horse Hollow 1 090813 GM 0 Report" xfId="15955"/>
    <cellStyle name="_6044_Horse Hollow 1 090911 GM 0 Report" xfId="15956"/>
    <cellStyle name="_6044_Inputs" xfId="15957"/>
    <cellStyle name="_6044_Inputs 2" xfId="15958"/>
    <cellStyle name="_6044_Majestic II 2013 - 2042 Property Tax Forecast est" xfId="15959"/>
    <cellStyle name="_6044_Tax" xfId="15960"/>
    <cellStyle name="_6044_Wind Adj_091106" xfId="15961"/>
    <cellStyle name="_6045" xfId="15962"/>
    <cellStyle name="_6045 2" xfId="15963"/>
    <cellStyle name="_6045 2 2" xfId="15964"/>
    <cellStyle name="_6045 3" xfId="15965"/>
    <cellStyle name="_6045 3 2" xfId="15966"/>
    <cellStyle name="_6045 4" xfId="15967"/>
    <cellStyle name="_6045 4 2" xfId="15968"/>
    <cellStyle name="_6045 5" xfId="15969"/>
    <cellStyle name="_6045 5 2" xfId="15970"/>
    <cellStyle name="_6045 6" xfId="15971"/>
    <cellStyle name="_6045_BASIS ADJ" xfId="15972"/>
    <cellStyle name="_6045_BM Adjustments" xfId="15973"/>
    <cellStyle name="_6045_Callahan" xfId="15974"/>
    <cellStyle name="_6045_Callahan " xfId="15975"/>
    <cellStyle name="_6045_Callahan _1" xfId="15976"/>
    <cellStyle name="_6045_Callahan 090813 GM 0 Report" xfId="15977"/>
    <cellStyle name="_6045_Callahan 091106 GM 0 Report" xfId="15978"/>
    <cellStyle name="_6045_CapRidge_WindBoost_Analysis_090709" xfId="15979"/>
    <cellStyle name="_6045_Copy of Texas Wind Debt Amortization 11-08" xfId="15980"/>
    <cellStyle name="_6045_Debt Service Coverage Ratio-TEXAS WIND Historical  Forecast" xfId="15981"/>
    <cellStyle name="_6045_Fees" xfId="15982"/>
    <cellStyle name="_6045_HH3 WindBoost Analysis (with PTC and REC)" xfId="15983"/>
    <cellStyle name="_6045_Horse Hollow 1 090813 GM 0 Report" xfId="15984"/>
    <cellStyle name="_6045_Horse Hollow 1 090911 GM 0 Report" xfId="15985"/>
    <cellStyle name="_6045_Inputs" xfId="15986"/>
    <cellStyle name="_6045_Inputs 2" xfId="15987"/>
    <cellStyle name="_6045_Majestic II 2013 - 2042 Property Tax Forecast est" xfId="15988"/>
    <cellStyle name="_6045_Tax" xfId="15989"/>
    <cellStyle name="_6045_Wind Adj_091106" xfId="15990"/>
    <cellStyle name="_6047" xfId="15991"/>
    <cellStyle name="_6047 2" xfId="15992"/>
    <cellStyle name="_6047 2 2" xfId="15993"/>
    <cellStyle name="_6047 3" xfId="15994"/>
    <cellStyle name="_6047 3 2" xfId="15995"/>
    <cellStyle name="_6047 4" xfId="15996"/>
    <cellStyle name="_6047 4 2" xfId="15997"/>
    <cellStyle name="_6047 5" xfId="15998"/>
    <cellStyle name="_6047 5 2" xfId="15999"/>
    <cellStyle name="_6047 6" xfId="16000"/>
    <cellStyle name="_6047_BASIS ADJ" xfId="16001"/>
    <cellStyle name="_6047_BM Adjustments" xfId="16002"/>
    <cellStyle name="_6047_Callahan" xfId="16003"/>
    <cellStyle name="_6047_Callahan " xfId="16004"/>
    <cellStyle name="_6047_Callahan _1" xfId="16005"/>
    <cellStyle name="_6047_Callahan 090813 GM 0 Report" xfId="16006"/>
    <cellStyle name="_6047_Callahan 091106 GM 0 Report" xfId="16007"/>
    <cellStyle name="_6047_CapRidge_WindBoost_Analysis_090709" xfId="16008"/>
    <cellStyle name="_6047_Copy of Texas Wind Debt Amortization 11-08" xfId="16009"/>
    <cellStyle name="_6047_Debt Service Coverage Ratio-TEXAS WIND Historical  Forecast" xfId="16010"/>
    <cellStyle name="_6047_Fees" xfId="16011"/>
    <cellStyle name="_6047_HH3 WindBoost Analysis (with PTC and REC)" xfId="16012"/>
    <cellStyle name="_6047_Horse Hollow 1 090813 GM 0 Report" xfId="16013"/>
    <cellStyle name="_6047_Horse Hollow 1 090911 GM 0 Report" xfId="16014"/>
    <cellStyle name="_6047_Inputs" xfId="16015"/>
    <cellStyle name="_6047_Inputs 2" xfId="16016"/>
    <cellStyle name="_6047_Majestic II 2013 - 2042 Property Tax Forecast est" xfId="16017"/>
    <cellStyle name="_6047_Tax" xfId="16018"/>
    <cellStyle name="_6047_Wind Adj_091106" xfId="16019"/>
    <cellStyle name="_6052" xfId="16020"/>
    <cellStyle name="_6052 2" xfId="16021"/>
    <cellStyle name="_6052 2 2" xfId="16022"/>
    <cellStyle name="_6052 3" xfId="16023"/>
    <cellStyle name="_6052 3 2" xfId="16024"/>
    <cellStyle name="_6052 4" xfId="16025"/>
    <cellStyle name="_6052 4 2" xfId="16026"/>
    <cellStyle name="_6052 5" xfId="16027"/>
    <cellStyle name="_6052 5 2" xfId="16028"/>
    <cellStyle name="_6052 6" xfId="16029"/>
    <cellStyle name="_6052_BASIS ADJ" xfId="16030"/>
    <cellStyle name="_6052_BM Adjustments" xfId="16031"/>
    <cellStyle name="_6052_Callahan" xfId="16032"/>
    <cellStyle name="_6052_Callahan " xfId="16033"/>
    <cellStyle name="_6052_Callahan _1" xfId="16034"/>
    <cellStyle name="_6052_Callahan 090813 GM 0 Report" xfId="16035"/>
    <cellStyle name="_6052_Callahan 091106 GM 0 Report" xfId="16036"/>
    <cellStyle name="_6052_CapRidge_WindBoost_Analysis_090709" xfId="16037"/>
    <cellStyle name="_6052_Copy of Texas Wind Debt Amortization 11-08" xfId="16038"/>
    <cellStyle name="_6052_Debt Service Coverage Ratio-TEXAS WIND Historical  Forecast" xfId="16039"/>
    <cellStyle name="_6052_Fees" xfId="16040"/>
    <cellStyle name="_6052_HH3 WindBoost Analysis (with PTC and REC)" xfId="16041"/>
    <cellStyle name="_6052_Horse Hollow 1 090813 GM 0 Report" xfId="16042"/>
    <cellStyle name="_6052_Horse Hollow 1 090911 GM 0 Report" xfId="16043"/>
    <cellStyle name="_6052_Inputs" xfId="16044"/>
    <cellStyle name="_6052_Inputs 2" xfId="16045"/>
    <cellStyle name="_6052_Majestic II 2013 - 2042 Property Tax Forecast est" xfId="16046"/>
    <cellStyle name="_6052_Tax" xfId="16047"/>
    <cellStyle name="_6052_Wind Adj_091106" xfId="16048"/>
    <cellStyle name="_6053" xfId="16049"/>
    <cellStyle name="_6053 2" xfId="16050"/>
    <cellStyle name="_6053 2 2" xfId="16051"/>
    <cellStyle name="_6053 3" xfId="16052"/>
    <cellStyle name="_6053 3 2" xfId="16053"/>
    <cellStyle name="_6053 4" xfId="16054"/>
    <cellStyle name="_6053 4 2" xfId="16055"/>
    <cellStyle name="_6053 5" xfId="16056"/>
    <cellStyle name="_6053 5 2" xfId="16057"/>
    <cellStyle name="_6053 6" xfId="16058"/>
    <cellStyle name="_6053_BASIS ADJ" xfId="16059"/>
    <cellStyle name="_6053_BM Adjustments" xfId="16060"/>
    <cellStyle name="_6053_Callahan" xfId="16061"/>
    <cellStyle name="_6053_Callahan " xfId="16062"/>
    <cellStyle name="_6053_Callahan _1" xfId="16063"/>
    <cellStyle name="_6053_Callahan 090813 GM 0 Report" xfId="16064"/>
    <cellStyle name="_6053_Callahan 091106 GM 0 Report" xfId="16065"/>
    <cellStyle name="_6053_CapRidge_WindBoost_Analysis_090709" xfId="16066"/>
    <cellStyle name="_6053_Copy of Texas Wind Debt Amortization 11-08" xfId="16067"/>
    <cellStyle name="_6053_Debt Service Coverage Ratio-TEXAS WIND Historical  Forecast" xfId="16068"/>
    <cellStyle name="_6053_Fees" xfId="16069"/>
    <cellStyle name="_6053_HH3 WindBoost Analysis (with PTC and REC)" xfId="16070"/>
    <cellStyle name="_6053_Horse Hollow 1 090813 GM 0 Report" xfId="16071"/>
    <cellStyle name="_6053_Horse Hollow 1 090911 GM 0 Report" xfId="16072"/>
    <cellStyle name="_6053_Inputs" xfId="16073"/>
    <cellStyle name="_6053_Inputs 2" xfId="16074"/>
    <cellStyle name="_6053_Majestic II 2013 - 2042 Property Tax Forecast est" xfId="16075"/>
    <cellStyle name="_6053_Tax" xfId="16076"/>
    <cellStyle name="_6053_Wind Adj_091106" xfId="16077"/>
    <cellStyle name="_6054" xfId="16078"/>
    <cellStyle name="_6054 2" xfId="16079"/>
    <cellStyle name="_6054 2 2" xfId="16080"/>
    <cellStyle name="_6054 3" xfId="16081"/>
    <cellStyle name="_6054 3 2" xfId="16082"/>
    <cellStyle name="_6054 4" xfId="16083"/>
    <cellStyle name="_6054 4 2" xfId="16084"/>
    <cellStyle name="_6054 5" xfId="16085"/>
    <cellStyle name="_6054 5 2" xfId="16086"/>
    <cellStyle name="_6054 6" xfId="16087"/>
    <cellStyle name="_6054_BASIS ADJ" xfId="16088"/>
    <cellStyle name="_6054_BM Adjustments" xfId="16089"/>
    <cellStyle name="_6054_Callahan" xfId="16090"/>
    <cellStyle name="_6054_Callahan " xfId="16091"/>
    <cellStyle name="_6054_Callahan _1" xfId="16092"/>
    <cellStyle name="_6054_Callahan 090813 GM 0 Report" xfId="16093"/>
    <cellStyle name="_6054_Callahan 091106 GM 0 Report" xfId="16094"/>
    <cellStyle name="_6054_CapRidge_WindBoost_Analysis_090709" xfId="16095"/>
    <cellStyle name="_6054_Copy of Texas Wind Debt Amortization 11-08" xfId="16096"/>
    <cellStyle name="_6054_Debt Service Coverage Ratio-TEXAS WIND Historical  Forecast" xfId="16097"/>
    <cellStyle name="_6054_Fees" xfId="16098"/>
    <cellStyle name="_6054_HH3 WindBoost Analysis (with PTC and REC)" xfId="16099"/>
    <cellStyle name="_6054_Horse Hollow 1 090813 GM 0 Report" xfId="16100"/>
    <cellStyle name="_6054_Horse Hollow 1 090911 GM 0 Report" xfId="16101"/>
    <cellStyle name="_6054_Inputs" xfId="16102"/>
    <cellStyle name="_6054_Inputs 2" xfId="16103"/>
    <cellStyle name="_6054_Majestic II 2013 - 2042 Property Tax Forecast est" xfId="16104"/>
    <cellStyle name="_6054_Tax" xfId="16105"/>
    <cellStyle name="_6054_Wind Adj_091106" xfId="16106"/>
    <cellStyle name="_6056" xfId="16107"/>
    <cellStyle name="_6056 2" xfId="16108"/>
    <cellStyle name="_6056 2 2" xfId="16109"/>
    <cellStyle name="_6056 3" xfId="16110"/>
    <cellStyle name="_6056 3 2" xfId="16111"/>
    <cellStyle name="_6056 4" xfId="16112"/>
    <cellStyle name="_6056 4 2" xfId="16113"/>
    <cellStyle name="_6056 5" xfId="16114"/>
    <cellStyle name="_6056 5 2" xfId="16115"/>
    <cellStyle name="_6056 6" xfId="16116"/>
    <cellStyle name="_6056_BASIS ADJ" xfId="16117"/>
    <cellStyle name="_6056_BM Adjustments" xfId="16118"/>
    <cellStyle name="_6056_Callahan" xfId="16119"/>
    <cellStyle name="_6056_Callahan " xfId="16120"/>
    <cellStyle name="_6056_Callahan _1" xfId="16121"/>
    <cellStyle name="_6056_Callahan 090813 GM 0 Report" xfId="16122"/>
    <cellStyle name="_6056_Callahan 091106 GM 0 Report" xfId="16123"/>
    <cellStyle name="_6056_CapRidge_WindBoost_Analysis_090709" xfId="16124"/>
    <cellStyle name="_6056_Copy of Texas Wind Debt Amortization 11-08" xfId="16125"/>
    <cellStyle name="_6056_Debt Service Coverage Ratio-TEXAS WIND Historical  Forecast" xfId="16126"/>
    <cellStyle name="_6056_Fees" xfId="16127"/>
    <cellStyle name="_6056_HH3 WindBoost Analysis (with PTC and REC)" xfId="16128"/>
    <cellStyle name="_6056_Horse Hollow 1 090813 GM 0 Report" xfId="16129"/>
    <cellStyle name="_6056_Horse Hollow 1 090911 GM 0 Report" xfId="16130"/>
    <cellStyle name="_6056_Inputs" xfId="16131"/>
    <cellStyle name="_6056_Inputs 2" xfId="16132"/>
    <cellStyle name="_6056_Majestic II 2013 - 2042 Property Tax Forecast est" xfId="16133"/>
    <cellStyle name="_6056_Tax" xfId="16134"/>
    <cellStyle name="_6056_Wind Adj_091106" xfId="16135"/>
    <cellStyle name="_6057" xfId="16136"/>
    <cellStyle name="_6057 2" xfId="16137"/>
    <cellStyle name="_6057 2 2" xfId="16138"/>
    <cellStyle name="_6057 3" xfId="16139"/>
    <cellStyle name="_6057 3 2" xfId="16140"/>
    <cellStyle name="_6057 4" xfId="16141"/>
    <cellStyle name="_6057 4 2" xfId="16142"/>
    <cellStyle name="_6057 5" xfId="16143"/>
    <cellStyle name="_6057 5 2" xfId="16144"/>
    <cellStyle name="_6057 6" xfId="16145"/>
    <cellStyle name="_6057_BASIS ADJ" xfId="16146"/>
    <cellStyle name="_6057_BM Adjustments" xfId="16147"/>
    <cellStyle name="_6057_Callahan" xfId="16148"/>
    <cellStyle name="_6057_Callahan " xfId="16149"/>
    <cellStyle name="_6057_Callahan _1" xfId="16150"/>
    <cellStyle name="_6057_Callahan 090813 GM 0 Report" xfId="16151"/>
    <cellStyle name="_6057_Callahan 091106 GM 0 Report" xfId="16152"/>
    <cellStyle name="_6057_CapRidge_WindBoost_Analysis_090709" xfId="16153"/>
    <cellStyle name="_6057_Copy of Texas Wind Debt Amortization 11-08" xfId="16154"/>
    <cellStyle name="_6057_Debt Service Coverage Ratio-TEXAS WIND Historical  Forecast" xfId="16155"/>
    <cellStyle name="_6057_Fees" xfId="16156"/>
    <cellStyle name="_6057_HH3 WindBoost Analysis (with PTC and REC)" xfId="16157"/>
    <cellStyle name="_6057_Horse Hollow 1 090813 GM 0 Report" xfId="16158"/>
    <cellStyle name="_6057_Horse Hollow 1 090911 GM 0 Report" xfId="16159"/>
    <cellStyle name="_6057_Inputs" xfId="16160"/>
    <cellStyle name="_6057_Inputs 2" xfId="16161"/>
    <cellStyle name="_6057_Majestic II 2013 - 2042 Property Tax Forecast est" xfId="16162"/>
    <cellStyle name="_6057_Tax" xfId="16163"/>
    <cellStyle name="_6057_Wind Adj_091106" xfId="16164"/>
    <cellStyle name="_6058" xfId="16165"/>
    <cellStyle name="_6058 2" xfId="16166"/>
    <cellStyle name="_6058 2 2" xfId="16167"/>
    <cellStyle name="_6058 3" xfId="16168"/>
    <cellStyle name="_6058 3 2" xfId="16169"/>
    <cellStyle name="_6058 4" xfId="16170"/>
    <cellStyle name="_6058 4 2" xfId="16171"/>
    <cellStyle name="_6058 5" xfId="16172"/>
    <cellStyle name="_6058 5 2" xfId="16173"/>
    <cellStyle name="_6058 6" xfId="16174"/>
    <cellStyle name="_6058_BASIS ADJ" xfId="16175"/>
    <cellStyle name="_6058_BM Adjustments" xfId="16176"/>
    <cellStyle name="_6058_Callahan" xfId="16177"/>
    <cellStyle name="_6058_Callahan " xfId="16178"/>
    <cellStyle name="_6058_Callahan _1" xfId="16179"/>
    <cellStyle name="_6058_Callahan 090813 GM 0 Report" xfId="16180"/>
    <cellStyle name="_6058_Callahan 091106 GM 0 Report" xfId="16181"/>
    <cellStyle name="_6058_CapRidge_WindBoost_Analysis_090709" xfId="16182"/>
    <cellStyle name="_6058_Copy of Texas Wind Debt Amortization 11-08" xfId="16183"/>
    <cellStyle name="_6058_Debt Service Coverage Ratio-TEXAS WIND Historical  Forecast" xfId="16184"/>
    <cellStyle name="_6058_Fees" xfId="16185"/>
    <cellStyle name="_6058_HH3 WindBoost Analysis (with PTC and REC)" xfId="16186"/>
    <cellStyle name="_6058_Horse Hollow 1 090813 GM 0 Report" xfId="16187"/>
    <cellStyle name="_6058_Horse Hollow 1 090911 GM 0 Report" xfId="16188"/>
    <cellStyle name="_6058_Inputs" xfId="16189"/>
    <cellStyle name="_6058_Inputs 2" xfId="16190"/>
    <cellStyle name="_6058_Majestic II 2013 - 2042 Property Tax Forecast est" xfId="16191"/>
    <cellStyle name="_6058_Tax" xfId="16192"/>
    <cellStyle name="_6058_Wind Adj_091106" xfId="16193"/>
    <cellStyle name="_6060" xfId="16194"/>
    <cellStyle name="_6060 2" xfId="16195"/>
    <cellStyle name="_6060 2 2" xfId="16196"/>
    <cellStyle name="_6060 3" xfId="16197"/>
    <cellStyle name="_6060 3 2" xfId="16198"/>
    <cellStyle name="_6060 4" xfId="16199"/>
    <cellStyle name="_6060 4 2" xfId="16200"/>
    <cellStyle name="_6060 5" xfId="16201"/>
    <cellStyle name="_6060 5 2" xfId="16202"/>
    <cellStyle name="_6060 6" xfId="16203"/>
    <cellStyle name="_6060_BASIS ADJ" xfId="16204"/>
    <cellStyle name="_6060_BM Adjustments" xfId="16205"/>
    <cellStyle name="_6060_Callahan" xfId="16206"/>
    <cellStyle name="_6060_Callahan " xfId="16207"/>
    <cellStyle name="_6060_Callahan _1" xfId="16208"/>
    <cellStyle name="_6060_Callahan 090813 GM 0 Report" xfId="16209"/>
    <cellStyle name="_6060_Callahan 091106 GM 0 Report" xfId="16210"/>
    <cellStyle name="_6060_CapRidge_WindBoost_Analysis_090709" xfId="16211"/>
    <cellStyle name="_6060_Copy of Texas Wind Debt Amortization 11-08" xfId="16212"/>
    <cellStyle name="_6060_Debt Service Coverage Ratio-TEXAS WIND Historical  Forecast" xfId="16213"/>
    <cellStyle name="_6060_Fees" xfId="16214"/>
    <cellStyle name="_6060_HH3 WindBoost Analysis (with PTC and REC)" xfId="16215"/>
    <cellStyle name="_6060_Horse Hollow 1 090813 GM 0 Report" xfId="16216"/>
    <cellStyle name="_6060_Horse Hollow 1 090911 GM 0 Report" xfId="16217"/>
    <cellStyle name="_6060_Inputs" xfId="16218"/>
    <cellStyle name="_6060_Inputs 2" xfId="16219"/>
    <cellStyle name="_6060_Majestic II 2013 - 2042 Property Tax Forecast est" xfId="16220"/>
    <cellStyle name="_6060_Tax" xfId="16221"/>
    <cellStyle name="_6060_Wind Adj_091106" xfId="16222"/>
    <cellStyle name="_7001" xfId="16223"/>
    <cellStyle name="_7001 2" xfId="16224"/>
    <cellStyle name="_7001 2 2" xfId="16225"/>
    <cellStyle name="_7001 3" xfId="16226"/>
    <cellStyle name="_7001 3 2" xfId="16227"/>
    <cellStyle name="_7001 4" xfId="16228"/>
    <cellStyle name="_7001 4 2" xfId="16229"/>
    <cellStyle name="_7001 5" xfId="16230"/>
    <cellStyle name="_7001 5 2" xfId="16231"/>
    <cellStyle name="_7001 6" xfId="16232"/>
    <cellStyle name="_7001_BASIS ADJ" xfId="16233"/>
    <cellStyle name="_7001_BM Adjustments" xfId="16234"/>
    <cellStyle name="_7001_Callahan" xfId="16235"/>
    <cellStyle name="_7001_Callahan " xfId="16236"/>
    <cellStyle name="_7001_Callahan _1" xfId="16237"/>
    <cellStyle name="_7001_Callahan 090813 GM 0 Report" xfId="16238"/>
    <cellStyle name="_7001_Callahan 091106 GM 0 Report" xfId="16239"/>
    <cellStyle name="_7001_CapRidge_WindBoost_Analysis_090709" xfId="16240"/>
    <cellStyle name="_7001_Copy of Texas Wind Debt Amortization 11-08" xfId="16241"/>
    <cellStyle name="_7001_Debt Service Coverage Ratio-TEXAS WIND Historical  Forecast" xfId="16242"/>
    <cellStyle name="_7001_Fees" xfId="16243"/>
    <cellStyle name="_7001_HH3 WindBoost Analysis (with PTC and REC)" xfId="16244"/>
    <cellStyle name="_7001_Horse Hollow 1 090813 GM 0 Report" xfId="16245"/>
    <cellStyle name="_7001_Horse Hollow 1 090911 GM 0 Report" xfId="16246"/>
    <cellStyle name="_7001_Inputs" xfId="16247"/>
    <cellStyle name="_7001_Inputs 2" xfId="16248"/>
    <cellStyle name="_7001_Majestic II 2013 - 2042 Property Tax Forecast est" xfId="16249"/>
    <cellStyle name="_7001_Tax" xfId="16250"/>
    <cellStyle name="_7001_Wind Adj_091106" xfId="16251"/>
    <cellStyle name="_7002" xfId="16252"/>
    <cellStyle name="_7002 2" xfId="16253"/>
    <cellStyle name="_7002 2 2" xfId="16254"/>
    <cellStyle name="_7002 3" xfId="16255"/>
    <cellStyle name="_7002 3 2" xfId="16256"/>
    <cellStyle name="_7002 4" xfId="16257"/>
    <cellStyle name="_7002 4 2" xfId="16258"/>
    <cellStyle name="_7002 5" xfId="16259"/>
    <cellStyle name="_7002 5 2" xfId="16260"/>
    <cellStyle name="_7002 6" xfId="16261"/>
    <cellStyle name="_7002_BASIS ADJ" xfId="16262"/>
    <cellStyle name="_7002_BM Adjustments" xfId="16263"/>
    <cellStyle name="_7002_Callahan" xfId="16264"/>
    <cellStyle name="_7002_Callahan " xfId="16265"/>
    <cellStyle name="_7002_Callahan _1" xfId="16266"/>
    <cellStyle name="_7002_Callahan 090813 GM 0 Report" xfId="16267"/>
    <cellStyle name="_7002_Callahan 091106 GM 0 Report" xfId="16268"/>
    <cellStyle name="_7002_CapRidge_WindBoost_Analysis_090709" xfId="16269"/>
    <cellStyle name="_7002_Copy of Texas Wind Debt Amortization 11-08" xfId="16270"/>
    <cellStyle name="_7002_Debt Service Coverage Ratio-TEXAS WIND Historical  Forecast" xfId="16271"/>
    <cellStyle name="_7002_Fees" xfId="16272"/>
    <cellStyle name="_7002_HH3 WindBoost Analysis (with PTC and REC)" xfId="16273"/>
    <cellStyle name="_7002_Horse Hollow 1 090813 GM 0 Report" xfId="16274"/>
    <cellStyle name="_7002_Horse Hollow 1 090911 GM 0 Report" xfId="16275"/>
    <cellStyle name="_7002_Inputs" xfId="16276"/>
    <cellStyle name="_7002_Inputs 2" xfId="16277"/>
    <cellStyle name="_7002_Majestic II 2013 - 2042 Property Tax Forecast est" xfId="16278"/>
    <cellStyle name="_7002_Tax" xfId="16279"/>
    <cellStyle name="_7002_Wind Adj_091106" xfId="16280"/>
    <cellStyle name="_7003" xfId="16281"/>
    <cellStyle name="_7003 2" xfId="16282"/>
    <cellStyle name="_7003 2 2" xfId="16283"/>
    <cellStyle name="_7003 3" xfId="16284"/>
    <cellStyle name="_7003 3 2" xfId="16285"/>
    <cellStyle name="_7003 4" xfId="16286"/>
    <cellStyle name="_7003 4 2" xfId="16287"/>
    <cellStyle name="_7003 5" xfId="16288"/>
    <cellStyle name="_7003 5 2" xfId="16289"/>
    <cellStyle name="_7003 6" xfId="16290"/>
    <cellStyle name="_7003_BASIS ADJ" xfId="16291"/>
    <cellStyle name="_7003_BM Adjustments" xfId="16292"/>
    <cellStyle name="_7003_Callahan" xfId="16293"/>
    <cellStyle name="_7003_Callahan " xfId="16294"/>
    <cellStyle name="_7003_Callahan _1" xfId="16295"/>
    <cellStyle name="_7003_Callahan 090813 GM 0 Report" xfId="16296"/>
    <cellStyle name="_7003_Callahan 091106 GM 0 Report" xfId="16297"/>
    <cellStyle name="_7003_CapRidge_WindBoost_Analysis_090709" xfId="16298"/>
    <cellStyle name="_7003_Copy of Texas Wind Debt Amortization 11-08" xfId="16299"/>
    <cellStyle name="_7003_Debt Service Coverage Ratio-TEXAS WIND Historical  Forecast" xfId="16300"/>
    <cellStyle name="_7003_Fees" xfId="16301"/>
    <cellStyle name="_7003_HH3 WindBoost Analysis (with PTC and REC)" xfId="16302"/>
    <cellStyle name="_7003_Horse Hollow 1 090813 GM 0 Report" xfId="16303"/>
    <cellStyle name="_7003_Horse Hollow 1 090911 GM 0 Report" xfId="16304"/>
    <cellStyle name="_7003_Inputs" xfId="16305"/>
    <cellStyle name="_7003_Inputs 2" xfId="16306"/>
    <cellStyle name="_7003_Majestic II 2013 - 2042 Property Tax Forecast est" xfId="16307"/>
    <cellStyle name="_7003_Tax" xfId="16308"/>
    <cellStyle name="_7003_Wind Adj_091106" xfId="16309"/>
    <cellStyle name="_7004" xfId="16310"/>
    <cellStyle name="_7004 2" xfId="16311"/>
    <cellStyle name="_7004 2 2" xfId="16312"/>
    <cellStyle name="_7004 3" xfId="16313"/>
    <cellStyle name="_7004 3 2" xfId="16314"/>
    <cellStyle name="_7004 4" xfId="16315"/>
    <cellStyle name="_7004 4 2" xfId="16316"/>
    <cellStyle name="_7004 5" xfId="16317"/>
    <cellStyle name="_7004 5 2" xfId="16318"/>
    <cellStyle name="_7004 6" xfId="16319"/>
    <cellStyle name="_7004_BASIS ADJ" xfId="16320"/>
    <cellStyle name="_7004_BM Adjustments" xfId="16321"/>
    <cellStyle name="_7004_Callahan" xfId="16322"/>
    <cellStyle name="_7004_Callahan " xfId="16323"/>
    <cellStyle name="_7004_Callahan _1" xfId="16324"/>
    <cellStyle name="_7004_Callahan 090813 GM 0 Report" xfId="16325"/>
    <cellStyle name="_7004_Callahan 091106 GM 0 Report" xfId="16326"/>
    <cellStyle name="_7004_CapRidge_WindBoost_Analysis_090709" xfId="16327"/>
    <cellStyle name="_7004_Copy of Texas Wind Debt Amortization 11-08" xfId="16328"/>
    <cellStyle name="_7004_Debt Service Coverage Ratio-TEXAS WIND Historical  Forecast" xfId="16329"/>
    <cellStyle name="_7004_Fees" xfId="16330"/>
    <cellStyle name="_7004_HH3 WindBoost Analysis (with PTC and REC)" xfId="16331"/>
    <cellStyle name="_7004_Horse Hollow 1 090813 GM 0 Report" xfId="16332"/>
    <cellStyle name="_7004_Horse Hollow 1 090911 GM 0 Report" xfId="16333"/>
    <cellStyle name="_7004_Inputs" xfId="16334"/>
    <cellStyle name="_7004_Inputs 2" xfId="16335"/>
    <cellStyle name="_7004_Majestic II 2013 - 2042 Property Tax Forecast est" xfId="16336"/>
    <cellStyle name="_7004_Tax" xfId="16337"/>
    <cellStyle name="_7004_Wind Adj_091106" xfId="16338"/>
    <cellStyle name="_7005" xfId="16339"/>
    <cellStyle name="_7005 2" xfId="16340"/>
    <cellStyle name="_7005 2 2" xfId="16341"/>
    <cellStyle name="_7005 3" xfId="16342"/>
    <cellStyle name="_7005 3 2" xfId="16343"/>
    <cellStyle name="_7005 4" xfId="16344"/>
    <cellStyle name="_7005 4 2" xfId="16345"/>
    <cellStyle name="_7005 5" xfId="16346"/>
    <cellStyle name="_7005 5 2" xfId="16347"/>
    <cellStyle name="_7005 6" xfId="16348"/>
    <cellStyle name="_7005_BASIS ADJ" xfId="16349"/>
    <cellStyle name="_7005_BM Adjustments" xfId="16350"/>
    <cellStyle name="_7005_Callahan" xfId="16351"/>
    <cellStyle name="_7005_Callahan " xfId="16352"/>
    <cellStyle name="_7005_Callahan _1" xfId="16353"/>
    <cellStyle name="_7005_Callahan 090813 GM 0 Report" xfId="16354"/>
    <cellStyle name="_7005_Callahan 091106 GM 0 Report" xfId="16355"/>
    <cellStyle name="_7005_CapRidge_WindBoost_Analysis_090709" xfId="16356"/>
    <cellStyle name="_7005_Copy of Texas Wind Debt Amortization 11-08" xfId="16357"/>
    <cellStyle name="_7005_Debt Service Coverage Ratio-TEXAS WIND Historical  Forecast" xfId="16358"/>
    <cellStyle name="_7005_Fees" xfId="16359"/>
    <cellStyle name="_7005_HH3 WindBoost Analysis (with PTC and REC)" xfId="16360"/>
    <cellStyle name="_7005_Horse Hollow 1 090813 GM 0 Report" xfId="16361"/>
    <cellStyle name="_7005_Horse Hollow 1 090911 GM 0 Report" xfId="16362"/>
    <cellStyle name="_7005_Inputs" xfId="16363"/>
    <cellStyle name="_7005_Inputs 2" xfId="16364"/>
    <cellStyle name="_7005_Majestic II 2013 - 2042 Property Tax Forecast est" xfId="16365"/>
    <cellStyle name="_7005_Tax" xfId="16366"/>
    <cellStyle name="_7005_Wind Adj_091106" xfId="16367"/>
    <cellStyle name="_7006" xfId="16368"/>
    <cellStyle name="_7006 2" xfId="16369"/>
    <cellStyle name="_7006 2 2" xfId="16370"/>
    <cellStyle name="_7006 3" xfId="16371"/>
    <cellStyle name="_7006 3 2" xfId="16372"/>
    <cellStyle name="_7006 4" xfId="16373"/>
    <cellStyle name="_7006 4 2" xfId="16374"/>
    <cellStyle name="_7006 5" xfId="16375"/>
    <cellStyle name="_7006 5 2" xfId="16376"/>
    <cellStyle name="_7006 6" xfId="16377"/>
    <cellStyle name="_7006_BASIS ADJ" xfId="16378"/>
    <cellStyle name="_7006_BM Adjustments" xfId="16379"/>
    <cellStyle name="_7006_Callahan" xfId="16380"/>
    <cellStyle name="_7006_Callahan " xfId="16381"/>
    <cellStyle name="_7006_Callahan _1" xfId="16382"/>
    <cellStyle name="_7006_Callahan 090813 GM 0 Report" xfId="16383"/>
    <cellStyle name="_7006_Callahan 091106 GM 0 Report" xfId="16384"/>
    <cellStyle name="_7006_CapRidge_WindBoost_Analysis_090709" xfId="16385"/>
    <cellStyle name="_7006_Copy of Texas Wind Debt Amortization 11-08" xfId="16386"/>
    <cellStyle name="_7006_Debt Service Coverage Ratio-TEXAS WIND Historical  Forecast" xfId="16387"/>
    <cellStyle name="_7006_Fees" xfId="16388"/>
    <cellStyle name="_7006_HH3 WindBoost Analysis (with PTC and REC)" xfId="16389"/>
    <cellStyle name="_7006_Horse Hollow 1 090813 GM 0 Report" xfId="16390"/>
    <cellStyle name="_7006_Horse Hollow 1 090911 GM 0 Report" xfId="16391"/>
    <cellStyle name="_7006_Inputs" xfId="16392"/>
    <cellStyle name="_7006_Inputs 2" xfId="16393"/>
    <cellStyle name="_7006_Majestic II 2013 - 2042 Property Tax Forecast est" xfId="16394"/>
    <cellStyle name="_7006_Tax" xfId="16395"/>
    <cellStyle name="_7006_Wind Adj_091106" xfId="16396"/>
    <cellStyle name="_7007" xfId="16397"/>
    <cellStyle name="_7007 2" xfId="16398"/>
    <cellStyle name="_7007 2 2" xfId="16399"/>
    <cellStyle name="_7007 3" xfId="16400"/>
    <cellStyle name="_7007 3 2" xfId="16401"/>
    <cellStyle name="_7007 4" xfId="16402"/>
    <cellStyle name="_7007 4 2" xfId="16403"/>
    <cellStyle name="_7007 5" xfId="16404"/>
    <cellStyle name="_7007 5 2" xfId="16405"/>
    <cellStyle name="_7007 6" xfId="16406"/>
    <cellStyle name="_7007_BASIS ADJ" xfId="16407"/>
    <cellStyle name="_7007_BM Adjustments" xfId="16408"/>
    <cellStyle name="_7007_Callahan" xfId="16409"/>
    <cellStyle name="_7007_Callahan " xfId="16410"/>
    <cellStyle name="_7007_Callahan _1" xfId="16411"/>
    <cellStyle name="_7007_Callahan 090813 GM 0 Report" xfId="16412"/>
    <cellStyle name="_7007_Callahan 091106 GM 0 Report" xfId="16413"/>
    <cellStyle name="_7007_CapRidge_WindBoost_Analysis_090709" xfId="16414"/>
    <cellStyle name="_7007_Copy of Texas Wind Debt Amortization 11-08" xfId="16415"/>
    <cellStyle name="_7007_Debt Service Coverage Ratio-TEXAS WIND Historical  Forecast" xfId="16416"/>
    <cellStyle name="_7007_Fees" xfId="16417"/>
    <cellStyle name="_7007_HH3 WindBoost Analysis (with PTC and REC)" xfId="16418"/>
    <cellStyle name="_7007_Horse Hollow 1 090813 GM 0 Report" xfId="16419"/>
    <cellStyle name="_7007_Horse Hollow 1 090911 GM 0 Report" xfId="16420"/>
    <cellStyle name="_7007_Inputs" xfId="16421"/>
    <cellStyle name="_7007_Inputs 2" xfId="16422"/>
    <cellStyle name="_7007_Majestic II 2013 - 2042 Property Tax Forecast est" xfId="16423"/>
    <cellStyle name="_7007_Tax" xfId="16424"/>
    <cellStyle name="_7007_Wind Adj_091106" xfId="16425"/>
    <cellStyle name="_7008" xfId="16426"/>
    <cellStyle name="_7008 2" xfId="16427"/>
    <cellStyle name="_7008 2 2" xfId="16428"/>
    <cellStyle name="_7008 3" xfId="16429"/>
    <cellStyle name="_7008 3 2" xfId="16430"/>
    <cellStyle name="_7008 4" xfId="16431"/>
    <cellStyle name="_7008 4 2" xfId="16432"/>
    <cellStyle name="_7008 5" xfId="16433"/>
    <cellStyle name="_7008 5 2" xfId="16434"/>
    <cellStyle name="_7008 6" xfId="16435"/>
    <cellStyle name="_7008_BASIS ADJ" xfId="16436"/>
    <cellStyle name="_7008_BM Adjustments" xfId="16437"/>
    <cellStyle name="_7008_Callahan" xfId="16438"/>
    <cellStyle name="_7008_Callahan " xfId="16439"/>
    <cellStyle name="_7008_Callahan _1" xfId="16440"/>
    <cellStyle name="_7008_Callahan 090813 GM 0 Report" xfId="16441"/>
    <cellStyle name="_7008_Callahan 091106 GM 0 Report" xfId="16442"/>
    <cellStyle name="_7008_CapRidge_WindBoost_Analysis_090709" xfId="16443"/>
    <cellStyle name="_7008_Copy of Texas Wind Debt Amortization 11-08" xfId="16444"/>
    <cellStyle name="_7008_Debt Service Coverage Ratio-TEXAS WIND Historical  Forecast" xfId="16445"/>
    <cellStyle name="_7008_Fees" xfId="16446"/>
    <cellStyle name="_7008_HH3 WindBoost Analysis (with PTC and REC)" xfId="16447"/>
    <cellStyle name="_7008_Horse Hollow 1 090813 GM 0 Report" xfId="16448"/>
    <cellStyle name="_7008_Horse Hollow 1 090911 GM 0 Report" xfId="16449"/>
    <cellStyle name="_7008_Inputs" xfId="16450"/>
    <cellStyle name="_7008_Inputs 2" xfId="16451"/>
    <cellStyle name="_7008_Majestic II 2013 - 2042 Property Tax Forecast est" xfId="16452"/>
    <cellStyle name="_7008_Tax" xfId="16453"/>
    <cellStyle name="_7008_Wind Adj_091106" xfId="16454"/>
    <cellStyle name="_7009" xfId="16455"/>
    <cellStyle name="_7009 2" xfId="16456"/>
    <cellStyle name="_7009 2 2" xfId="16457"/>
    <cellStyle name="_7009 3" xfId="16458"/>
    <cellStyle name="_7009 3 2" xfId="16459"/>
    <cellStyle name="_7009 4" xfId="16460"/>
    <cellStyle name="_7009 4 2" xfId="16461"/>
    <cellStyle name="_7009 5" xfId="16462"/>
    <cellStyle name="_7009 5 2" xfId="16463"/>
    <cellStyle name="_7009 6" xfId="16464"/>
    <cellStyle name="_7009_BASIS ADJ" xfId="16465"/>
    <cellStyle name="_7009_BM Adjustments" xfId="16466"/>
    <cellStyle name="_7009_Callahan" xfId="16467"/>
    <cellStyle name="_7009_Callahan " xfId="16468"/>
    <cellStyle name="_7009_Callahan _1" xfId="16469"/>
    <cellStyle name="_7009_Callahan 090813 GM 0 Report" xfId="16470"/>
    <cellStyle name="_7009_Callahan 091106 GM 0 Report" xfId="16471"/>
    <cellStyle name="_7009_CapRidge_WindBoost_Analysis_090709" xfId="16472"/>
    <cellStyle name="_7009_Copy of Texas Wind Debt Amortization 11-08" xfId="16473"/>
    <cellStyle name="_7009_Debt Service Coverage Ratio-TEXAS WIND Historical  Forecast" xfId="16474"/>
    <cellStyle name="_7009_Fees" xfId="16475"/>
    <cellStyle name="_7009_HH3 WindBoost Analysis (with PTC and REC)" xfId="16476"/>
    <cellStyle name="_7009_Horse Hollow 1 090813 GM 0 Report" xfId="16477"/>
    <cellStyle name="_7009_Horse Hollow 1 090911 GM 0 Report" xfId="16478"/>
    <cellStyle name="_7009_Inputs" xfId="16479"/>
    <cellStyle name="_7009_Inputs 2" xfId="16480"/>
    <cellStyle name="_7009_Majestic II 2013 - 2042 Property Tax Forecast est" xfId="16481"/>
    <cellStyle name="_7009_Tax" xfId="16482"/>
    <cellStyle name="_7009_Wind Adj_091106" xfId="16483"/>
    <cellStyle name="_7010" xfId="16484"/>
    <cellStyle name="_7010 2" xfId="16485"/>
    <cellStyle name="_7010 2 2" xfId="16486"/>
    <cellStyle name="_7010 3" xfId="16487"/>
    <cellStyle name="_7010 3 2" xfId="16488"/>
    <cellStyle name="_7010 4" xfId="16489"/>
    <cellStyle name="_7010 4 2" xfId="16490"/>
    <cellStyle name="_7010 5" xfId="16491"/>
    <cellStyle name="_7010 5 2" xfId="16492"/>
    <cellStyle name="_7010 6" xfId="16493"/>
    <cellStyle name="_7010_BASIS ADJ" xfId="16494"/>
    <cellStyle name="_7010_BM Adjustments" xfId="16495"/>
    <cellStyle name="_7010_Callahan" xfId="16496"/>
    <cellStyle name="_7010_Callahan " xfId="16497"/>
    <cellStyle name="_7010_Callahan _1" xfId="16498"/>
    <cellStyle name="_7010_Callahan 090813 GM 0 Report" xfId="16499"/>
    <cellStyle name="_7010_Callahan 091106 GM 0 Report" xfId="16500"/>
    <cellStyle name="_7010_CapRidge_WindBoost_Analysis_090709" xfId="16501"/>
    <cellStyle name="_7010_Copy of Texas Wind Debt Amortization 11-08" xfId="16502"/>
    <cellStyle name="_7010_Debt Service Coverage Ratio-TEXAS WIND Historical  Forecast" xfId="16503"/>
    <cellStyle name="_7010_Fees" xfId="16504"/>
    <cellStyle name="_7010_HH3 WindBoost Analysis (with PTC and REC)" xfId="16505"/>
    <cellStyle name="_7010_Horse Hollow 1 090813 GM 0 Report" xfId="16506"/>
    <cellStyle name="_7010_Horse Hollow 1 090911 GM 0 Report" xfId="16507"/>
    <cellStyle name="_7010_Inputs" xfId="16508"/>
    <cellStyle name="_7010_Inputs 2" xfId="16509"/>
    <cellStyle name="_7010_Majestic II 2013 - 2042 Property Tax Forecast est" xfId="16510"/>
    <cellStyle name="_7010_Tax" xfId="16511"/>
    <cellStyle name="_7010_Wind Adj_091106" xfId="16512"/>
    <cellStyle name="_7011" xfId="16513"/>
    <cellStyle name="_7011 2" xfId="16514"/>
    <cellStyle name="_7011 2 2" xfId="16515"/>
    <cellStyle name="_7011 3" xfId="16516"/>
    <cellStyle name="_7011 3 2" xfId="16517"/>
    <cellStyle name="_7011 4" xfId="16518"/>
    <cellStyle name="_7011 4 2" xfId="16519"/>
    <cellStyle name="_7011 5" xfId="16520"/>
    <cellStyle name="_7011 5 2" xfId="16521"/>
    <cellStyle name="_7011 6" xfId="16522"/>
    <cellStyle name="_7011_BASIS ADJ" xfId="16523"/>
    <cellStyle name="_7011_BM Adjustments" xfId="16524"/>
    <cellStyle name="_7011_Callahan" xfId="16525"/>
    <cellStyle name="_7011_Callahan " xfId="16526"/>
    <cellStyle name="_7011_Callahan _1" xfId="16527"/>
    <cellStyle name="_7011_Callahan 090813 GM 0 Report" xfId="16528"/>
    <cellStyle name="_7011_Callahan 091106 GM 0 Report" xfId="16529"/>
    <cellStyle name="_7011_CapRidge_WindBoost_Analysis_090709" xfId="16530"/>
    <cellStyle name="_7011_Copy of Texas Wind Debt Amortization 11-08" xfId="16531"/>
    <cellStyle name="_7011_Debt Service Coverage Ratio-TEXAS WIND Historical  Forecast" xfId="16532"/>
    <cellStyle name="_7011_Fees" xfId="16533"/>
    <cellStyle name="_7011_HH3 WindBoost Analysis (with PTC and REC)" xfId="16534"/>
    <cellStyle name="_7011_Horse Hollow 1 090813 GM 0 Report" xfId="16535"/>
    <cellStyle name="_7011_Horse Hollow 1 090911 GM 0 Report" xfId="16536"/>
    <cellStyle name="_7011_Inputs" xfId="16537"/>
    <cellStyle name="_7011_Inputs 2" xfId="16538"/>
    <cellStyle name="_7011_Majestic II 2013 - 2042 Property Tax Forecast est" xfId="16539"/>
    <cellStyle name="_7011_Tax" xfId="16540"/>
    <cellStyle name="_7011_Wind Adj_091106" xfId="16541"/>
    <cellStyle name="_7013" xfId="16542"/>
    <cellStyle name="_7013 2" xfId="16543"/>
    <cellStyle name="_7013 2 2" xfId="16544"/>
    <cellStyle name="_7013 3" xfId="16545"/>
    <cellStyle name="_7013 3 2" xfId="16546"/>
    <cellStyle name="_7013 4" xfId="16547"/>
    <cellStyle name="_7013 4 2" xfId="16548"/>
    <cellStyle name="_7013 5" xfId="16549"/>
    <cellStyle name="_7013 5 2" xfId="16550"/>
    <cellStyle name="_7013 6" xfId="16551"/>
    <cellStyle name="_7013_BASIS ADJ" xfId="16552"/>
    <cellStyle name="_7013_BM Adjustments" xfId="16553"/>
    <cellStyle name="_7013_Callahan" xfId="16554"/>
    <cellStyle name="_7013_Callahan " xfId="16555"/>
    <cellStyle name="_7013_Callahan _1" xfId="16556"/>
    <cellStyle name="_7013_Callahan 090813 GM 0 Report" xfId="16557"/>
    <cellStyle name="_7013_Callahan 091106 GM 0 Report" xfId="16558"/>
    <cellStyle name="_7013_CapRidge_WindBoost_Analysis_090709" xfId="16559"/>
    <cellStyle name="_7013_Copy of Texas Wind Debt Amortization 11-08" xfId="16560"/>
    <cellStyle name="_7013_Debt Service Coverage Ratio-TEXAS WIND Historical  Forecast" xfId="16561"/>
    <cellStyle name="_7013_Fees" xfId="16562"/>
    <cellStyle name="_7013_HH3 WindBoost Analysis (with PTC and REC)" xfId="16563"/>
    <cellStyle name="_7013_Horse Hollow 1 090813 GM 0 Report" xfId="16564"/>
    <cellStyle name="_7013_Horse Hollow 1 090911 GM 0 Report" xfId="16565"/>
    <cellStyle name="_7013_Inputs" xfId="16566"/>
    <cellStyle name="_7013_Inputs 2" xfId="16567"/>
    <cellStyle name="_7013_Majestic II 2013 - 2042 Property Tax Forecast est" xfId="16568"/>
    <cellStyle name="_7013_Tax" xfId="16569"/>
    <cellStyle name="_7013_Wind Adj_091106" xfId="16570"/>
    <cellStyle name="_7014" xfId="16571"/>
    <cellStyle name="_7014 2" xfId="16572"/>
    <cellStyle name="_7014 2 2" xfId="16573"/>
    <cellStyle name="_7014 3" xfId="16574"/>
    <cellStyle name="_7014 3 2" xfId="16575"/>
    <cellStyle name="_7014 4" xfId="16576"/>
    <cellStyle name="_7014 4 2" xfId="16577"/>
    <cellStyle name="_7014 5" xfId="16578"/>
    <cellStyle name="_7014 5 2" xfId="16579"/>
    <cellStyle name="_7014 6" xfId="16580"/>
    <cellStyle name="_7014_BASIS ADJ" xfId="16581"/>
    <cellStyle name="_7014_BM Adjustments" xfId="16582"/>
    <cellStyle name="_7014_Callahan" xfId="16583"/>
    <cellStyle name="_7014_Callahan " xfId="16584"/>
    <cellStyle name="_7014_Callahan _1" xfId="16585"/>
    <cellStyle name="_7014_Callahan 090813 GM 0 Report" xfId="16586"/>
    <cellStyle name="_7014_Callahan 091106 GM 0 Report" xfId="16587"/>
    <cellStyle name="_7014_CapRidge_WindBoost_Analysis_090709" xfId="16588"/>
    <cellStyle name="_7014_Copy of Texas Wind Debt Amortization 11-08" xfId="16589"/>
    <cellStyle name="_7014_Debt Service Coverage Ratio-TEXAS WIND Historical  Forecast" xfId="16590"/>
    <cellStyle name="_7014_Fees" xfId="16591"/>
    <cellStyle name="_7014_HH3 WindBoost Analysis (with PTC and REC)" xfId="16592"/>
    <cellStyle name="_7014_Horse Hollow 1 090813 GM 0 Report" xfId="16593"/>
    <cellStyle name="_7014_Horse Hollow 1 090911 GM 0 Report" xfId="16594"/>
    <cellStyle name="_7014_Inputs" xfId="16595"/>
    <cellStyle name="_7014_Inputs 2" xfId="16596"/>
    <cellStyle name="_7014_Majestic II 2013 - 2042 Property Tax Forecast est" xfId="16597"/>
    <cellStyle name="_7014_Tax" xfId="16598"/>
    <cellStyle name="_7014_Wind Adj_091106" xfId="16599"/>
    <cellStyle name="_750 Infro to Nate" xfId="16600"/>
    <cellStyle name="_750 Infro to Nate 2" xfId="16601"/>
    <cellStyle name="_750 Infro to Nate 2 2" xfId="16602"/>
    <cellStyle name="_750 Infro to Nate 3" xfId="16603"/>
    <cellStyle name="_750 Infro to Nate 3 2" xfId="16604"/>
    <cellStyle name="_750 Infro to Nate 4" xfId="16605"/>
    <cellStyle name="_750 Infro to Nate 4 2" xfId="16606"/>
    <cellStyle name="_750 Infro to Nate 5" xfId="16607"/>
    <cellStyle name="_750 Infro to Nate 5 2" xfId="16608"/>
    <cellStyle name="_750 Infro to Nate 6" xfId="16609"/>
    <cellStyle name="_750 Infro to Nate_August 2010 CWIP curves_NextEra" xfId="16610"/>
    <cellStyle name="_750 Infro to Nate_August 2010 CWIP curves_NextEra 2" xfId="16611"/>
    <cellStyle name="_750 Infro to Nate_August 2010 CWIP curves_NextEra_November 2010 Termosol CWIP Curves NEER Final" xfId="16612"/>
    <cellStyle name="_750 Infro to Nate_August 2010 CWIP curves_NextEra_November 2010 Termosol CWIP Curves NEER Final 2" xfId="16613"/>
    <cellStyle name="_750 Infro to Nate_Cimarron O&amp;M_05-24-2012" xfId="16614"/>
    <cellStyle name="_750 Infro to Nate_Consolidated Summary Living ProForma_2011_DRAFT" xfId="16615"/>
    <cellStyle name="_750 Infro to Nate_Consolidated Summary Living ProForma_2011_Paste Special" xfId="16616"/>
    <cellStyle name="_750 Infro to Nate_Copy of South TX GenTie  0.8x Sale12-31-09 COD BASE CASEvBOD" xfId="16617"/>
    <cellStyle name="_750 Infro to Nate_CWIP Termosol 1" xfId="16618"/>
    <cellStyle name="_750 Infro to Nate_CWIP Termosol 1 2" xfId="16619"/>
    <cellStyle name="_750 Infro to Nate_CWIP Termosol 2" xfId="16620"/>
    <cellStyle name="_750 Infro to Nate_CWIP Termosol 2 2" xfId="16621"/>
    <cellStyle name="_750 Infro to Nate_Day County" xfId="16622"/>
    <cellStyle name="_750 Infro to Nate_Distribution Date Calc" xfId="16623"/>
    <cellStyle name="_750 Infro to Nate_FinSum" xfId="16624"/>
    <cellStyle name="_750 Infro to Nate_HWBA UM NPV  IRR Analysis finance at cost share may 2011" xfId="16625"/>
    <cellStyle name="_750 Infro to Nate_Input" xfId="16626"/>
    <cellStyle name="_750 Infro to Nate_Input 2" xfId="16627"/>
    <cellStyle name="_750 Infro to Nate_Inputs" xfId="16628"/>
    <cellStyle name="_750 Infro to Nate_Inputs 2" xfId="16629"/>
    <cellStyle name="_750 Infro to Nate_LPF 2011 Update - Contracted Thermal Assets - rev 09 27 2011" xfId="16630"/>
    <cellStyle name="_750 Infro to Nate_LPF 2011 Update - Contracted Thermal Assets - rev 09 27 2011 (2)" xfId="16631"/>
    <cellStyle name="_750 Infro to Nate_LPF 2011 Update - Merchant Thermal Assets - rev 09 27 2011 (2)" xfId="16632"/>
    <cellStyle name="_750 Infro to Nate_Majestic II 2013 - 2042 Property Tax Forecast est" xfId="16633"/>
    <cellStyle name="_750 Infro to Nate_McCoy 250 MW Yingli 280W T-0 NextEra PVO&amp;M Budget (NEW RAMP)_2010-12-10" xfId="16634"/>
    <cellStyle name="_750 Infro to Nate_McCoy 250 MW Yingli 280W T-0 NextEra PVO&amp;M Budget (NEW RAMP)_2010-12-6" xfId="16635"/>
    <cellStyle name="_750 Infro to Nate_November 2010 CWIP Curves Genesis Final" xfId="16636"/>
    <cellStyle name="_750 Infro to Nate_November 2010 CWIP Curves Genesis Final 2" xfId="16637"/>
    <cellStyle name="_750 Infro to Nate_November 2010 CWIP Curves NEER Final" xfId="16638"/>
    <cellStyle name="_750 Infro to Nate_November 2010 CWIP Curves NEER Final 2" xfId="16639"/>
    <cellStyle name="_750 Infro to Nate_November 2010 Termosol CWIP Curves NEER Final" xfId="16640"/>
    <cellStyle name="_750 Infro to Nate_November 2010 Termosol CWIP Curves NEER Final 2" xfId="16641"/>
    <cellStyle name="_750 Infro to Nate_Pro Forma - Alamosa 100MW - rev 03.13.09" xfId="16642"/>
    <cellStyle name="_750 Infro to Nate_Project Monitoring Paradise Solar revised_October 2010" xfId="16643"/>
    <cellStyle name="_750 Infro to Nate_Project Monitoring Paradise Solar revised_October 2010 2" xfId="16644"/>
    <cellStyle name="_750 Infro to Nate_Project Monitoring Paradise Solar revised_October 2010_November 2010 Termosol CWIP Curves NEER Final" xfId="16645"/>
    <cellStyle name="_750 Infro to Nate_Project Monitoring Paradise Solar revised_October 2010_November 2010 Termosol CWIP Curves NEER Final 2" xfId="16646"/>
    <cellStyle name="_750 Infro to Nate_Scen" xfId="16647"/>
    <cellStyle name="_750 Infro to Nate_September 2010 CWIP curves_NextEra" xfId="16648"/>
    <cellStyle name="_750 Infro to Nate_September 2010 CWIP curves_NextEra 2" xfId="16649"/>
    <cellStyle name="_750 Infro to Nate_September 2010 CWIP curves_NextEra_November 2010 Termosol CWIP Curves NEER Final" xfId="16650"/>
    <cellStyle name="_750 Infro to Nate_September 2010 CWIP curves_NextEra_November 2010 Termosol CWIP Curves NEER Final 2" xfId="16651"/>
    <cellStyle name="_750 Infro to Nate_Solar - TOD Calculation Model - rev 04.16.09" xfId="16652"/>
    <cellStyle name="_750 Infro to Nate_Solar_Model_ab" xfId="16653"/>
    <cellStyle name="_750 Infro to Nate_Summerhaven CWIP curve Oct_2010" xfId="16654"/>
    <cellStyle name="_750 Infro to Nate_Summerhaven CWIP curve Oct_2010 2" xfId="16655"/>
    <cellStyle name="_750 Infro to Nate_Summerhaven CWIP curve Oct_2010_November 2010 Termosol CWIP Curves NEER Final" xfId="16656"/>
    <cellStyle name="_750 Infro to Nate_Summerhaven CWIP curve Oct_2010_November 2010 Termosol CWIP Curves NEER Final 2" xfId="16657"/>
    <cellStyle name="_750 Infro to Nate_Tax" xfId="16658"/>
    <cellStyle name="_750 Infro to Nate_WACC_Calc_Sheet" xfId="16659"/>
    <cellStyle name="_Aarons_Escal_of_CAPEX" xfId="16660"/>
    <cellStyle name="_Aarons_Escal_of_CAPEX_HWBA UM NPV  IRR Analysis finance at cost share may 2011" xfId="16661"/>
    <cellStyle name="_ABtoolbox" xfId="16662"/>
    <cellStyle name="_ABtoolbox_HWBA UM NPV  IRR Analysis finance at cost share may 2011" xfId="16663"/>
    <cellStyle name="_accounting" xfId="16664"/>
    <cellStyle name="_accounting_monet_final_w_output" xfId="16665"/>
    <cellStyle name="_Aeolus II 5-10-06 v27" xfId="16666"/>
    <cellStyle name="_Aeolus II 5-10-06 v27 2" xfId="16667"/>
    <cellStyle name="_Aeolus II 5-10-06 v27 2 2" xfId="16668"/>
    <cellStyle name="_Aeolus II 5-10-06 v27 3" xfId="16669"/>
    <cellStyle name="_Aeolus II 5-10-06 v27_071212 Unlevered McCormick Model - 2003 version" xfId="16670"/>
    <cellStyle name="_Aeolus II 5-10-06 v27_071212 Unlevered McCormick Model - 2003 version 2" xfId="16671"/>
    <cellStyle name="_Aeolus II 5-10-06 v27_071212 Unlevered McCormick Model - 2003 version_Accounting" xfId="16672"/>
    <cellStyle name="_Aeolus II 5-10-06 v27_071212 Unlevered McCormick Model - 2003 version_Accounting 2" xfId="16673"/>
    <cellStyle name="_Aeolus II 5-10-06 v27_071212 Unlevered McCormick Model - 2003 version_Book3" xfId="16674"/>
    <cellStyle name="_Aeolus II 5-10-06 v27_071212 Unlevered McCormick Model - 2003 version_Book3 2" xfId="16675"/>
    <cellStyle name="_Aeolus II 5-10-06 v27_071212 Unlevered McCormick Model - 2003 version_Naturener Montana Portfolio_temp_Part2" xfId="16676"/>
    <cellStyle name="_Aeolus II 5-10-06 v27_071212 Unlevered McCormick Model - 2003 version_Naturener Montana Portfolio_temp_Part2 2" xfId="16677"/>
    <cellStyle name="_Aeolus II 5-10-06 v27_Ormat 6-7-2007  v19b accounting v4 12-19-07" xfId="16678"/>
    <cellStyle name="_Aeolus II 5-10-06 v27_Ormat 6-7-2007  v19b accounting v4 12-19-07 2" xfId="16679"/>
    <cellStyle name="_AIG IRR Analysis_Rolling IRR base case with new numbers3" xfId="16680"/>
    <cellStyle name="_AIG IRR Analysis_Rolling IRR base case with new numbers4c" xfId="16681"/>
    <cellStyle name="_AIG IRR Analysis_Rolling IRR base case with new numbers5" xfId="16682"/>
    <cellStyle name="_All Summary" xfId="16683"/>
    <cellStyle name="_All Summary 2" xfId="16684"/>
    <cellStyle name="_Allocations" xfId="16685"/>
    <cellStyle name="_Allocations - Combined" xfId="16686"/>
    <cellStyle name="_Allocations - Combined 2" xfId="16687"/>
    <cellStyle name="_Allocations 2" xfId="16688"/>
    <cellStyle name="_Allocations 3" xfId="16689"/>
    <cellStyle name="_Alta Mesa v3 10yr 6.75% $10m no Bonus P50" xfId="16690"/>
    <cellStyle name="_Alta Mesa v3 10yr 6.75% $10m no Bonus P50 2" xfId="16691"/>
    <cellStyle name="_Alta Mesa v3 10yr 6.75% $10m no Bonus P50_#1 Levered Beech Ridge_021109_Grant,Bonus,No PTCs,MACRs,Term Debt NOL" xfId="16692"/>
    <cellStyle name="_Alta Mesa v3 10yr 6.75% $10m no Bonus P50_#1 Levered Beech Ridge_021109_Grant,Bonus,No PTCs,MACRs,Term Debt NOL 2" xfId="16693"/>
    <cellStyle name="_Alta Mesa v3 10yr 6.75% $10m no Bonus P50_#1 LeveredGrand_Ridge_II-III_021009_Grant,Bonus,No PTCs,MACRs,Term Debt, NOL" xfId="16694"/>
    <cellStyle name="_Alta Mesa v3 10yr 6.75% $10m no Bonus P50_#1 LeveredGrand_Ridge_II-III_021009_Grant,Bonus,No PTCs,MACRs,Term Debt, NOL 2" xfId="16695"/>
    <cellStyle name="_Alta Mesa v3 10yr 6.75% $10m no Bonus P50_#1 LeveredGrand_Ridge_II-III_021009_Grant,Bonus,No PTCs,MACRs,Term Debt, NOL_BeechR Pivot Table 12.2.09" xfId="16696"/>
    <cellStyle name="_Alta Mesa v3 10yr 6.75% $10m no Bonus P50_#1 LeveredGrand_Ridge_II-III_021009_Grant,Bonus,No PTCs,MACRs,Term Debt, NOL_BeechR Pivot Table 12.2.09 2" xfId="16697"/>
    <cellStyle name="_Alta Mesa v3 10yr 6.75% $10m no Bonus P50_2008 IWNA 7.75% 53% ERISA P50 (Invnergy)_FROM JPM" xfId="16698"/>
    <cellStyle name="_Alta Mesa v3 10yr 6.75% $10m no Bonus P50_2008 IWNA 7.75% 53% ERISA P50 (Invnergy)_FROM JPM 2" xfId="16699"/>
    <cellStyle name="_Alta Mesa v3 10yr 6.75% $10m no Bonus P50_2008 IWNA Portfolio 09262008 (JPM TE &amp; CE)__TE Assumps" xfId="16700"/>
    <cellStyle name="_Alta Mesa v3 10yr 6.75% $10m no Bonus P50_2008 IWNA Portfolio 09262008 (JPM TE &amp; CE)__TE Assumps 2" xfId="16701"/>
    <cellStyle name="_Alta Mesa v3 10yr 6.75% $10m no Bonus P50_2008 IWNA Portfolio 09262008 (JPM TE &amp; CE)__TE Assumps_2008 IWNA v12 7.75% 53% TaxEx P50 (Invenergy)_10242008" xfId="16702"/>
    <cellStyle name="_Alta Mesa v3 10yr 6.75% $10m no Bonus P50_2008 IWNA Portfolio 09262008 (JPM TE &amp; CE)__TE Assumps_2008 IWNA v12 7.75% 53% TaxEx P50 (Invenergy)_10242008 2" xfId="16703"/>
    <cellStyle name="_Alta Mesa v3 10yr 6.75% $10m no Bonus P50_2008 IWNA v12 7.75% 53% TaxEx P50 (Invenergy)_10242008" xfId="16704"/>
    <cellStyle name="_Alta Mesa v3 10yr 6.75% $10m no Bonus P50_2008 IWNA v12 7.75% 53% TaxEx P50 (Invenergy)_10242008 2" xfId="16705"/>
    <cellStyle name="_Alta Mesa v3 10yr 6.75% $10m no Bonus P50_2008 IWNA v12 7.75% 53% TaxEx P50 (Invenergy)_NO HAIRCUTS" xfId="16706"/>
    <cellStyle name="_Alta Mesa v3 10yr 6.75% $10m no Bonus P50_2008 IWNA v12 7.75% 53% TaxEx P50 (Invenergy)_NO HAIRCUTS 2" xfId="16707"/>
    <cellStyle name="_Alta Mesa v3 10yr 6.75% $10m no Bonus P50_BeechR Pivot Table 12.2.09" xfId="16708"/>
    <cellStyle name="_Alta Mesa v3 10yr 6.75% $10m no Bonus P50_BeechR Pivot Table 12.2.09 2" xfId="16709"/>
    <cellStyle name="_Alta Mesa v3 10yr 6.75% $10m no Bonus P50_Big Otter 101209 Grant and TE 100.5MW_20mileT" xfId="16710"/>
    <cellStyle name="_Alta Mesa v3 10yr 6.75% $10m no Bonus P50_Big Otter 101209 Grant and TE 100.5MW_20mileT 2" xfId="16711"/>
    <cellStyle name="_Alta Mesa v3 10yr 6.75% $10m no Bonus P50_Bish Hill_$77.5_lowncf_ Bundled Price_Lenders_092909" xfId="16712"/>
    <cellStyle name="_Alta Mesa v3 10yr 6.75% $10m no Bonus P50_Bish Hill_$77.5_lowncf_ Bundled Price_Lenders_092909 2" xfId="16713"/>
    <cellStyle name="_Alta Mesa v3 10yr 6.75% $10m no Bonus P50_BishHilll_1.25M per WTG with $72 bundled price_200MWs_BF" xfId="16714"/>
    <cellStyle name="_Alta Mesa v3 10yr 6.75% $10m no Bonus P50_BishHilll_1.25M per WTG with $72 bundled price_200MWs_BF 2" xfId="16715"/>
    <cellStyle name="_Alta Mesa v3 10yr 6.75% $10m no Bonus P50_Bishop Hill_Grant_082409_200MW" xfId="16716"/>
    <cellStyle name="_Alta Mesa v3 10yr 6.75% $10m no Bonus P50_Bishop Hill_Grant_082409_200MW 2" xfId="16717"/>
    <cellStyle name="_Alta Mesa v3 10yr 6.75% $10m no Bonus P50_Buzzard Creek_250MW_PTC_010610" xfId="16718"/>
    <cellStyle name="_Alta Mesa v3 10yr 6.75% $10m no Bonus P50_Buzzard Creek_250MW_PTC_010610 2" xfId="16719"/>
    <cellStyle name="_Alta Mesa v3 10yr 6.75% $10m no Bonus P50_California Ridge 120109 and 200MW" xfId="16720"/>
    <cellStyle name="_Alta Mesa v3 10yr 6.75% $10m no Bonus P50_California Ridge 120109 and 200MW 2" xfId="16721"/>
    <cellStyle name="_Alta Mesa v3 10yr 6.75% $10m no Bonus P50_California Ridge_042909_Grant and TE_99M_as bid" xfId="16722"/>
    <cellStyle name="_Alta Mesa v3 10yr 6.75% $10m no Bonus P50_California Ridge_042909_Grant and TE_99M_as bid 2" xfId="16723"/>
    <cellStyle name="_Alta Mesa v3 10yr 6.75% $10m no Bonus P50_California Ridge_042909_Grant and TE_99Mw" xfId="16724"/>
    <cellStyle name="_Alta Mesa v3 10yr 6.75% $10m no Bonus P50_California Ridge_042909_Grant and TE_99Mw 2" xfId="16725"/>
    <cellStyle name="_Alta Mesa v3 10yr 6.75% $10m no Bonus P50_Copy of NEW Levered GRIIIII_03312009_MCF v2" xfId="16726"/>
    <cellStyle name="_Alta Mesa v3 10yr 6.75% $10m no Bonus P50_Copy of NEW Levered GRIIIII_03312009_MCF v2 2" xfId="16727"/>
    <cellStyle name="_Alta Mesa v3 10yr 6.75% $10m no Bonus P50_Copy of NEW Levered GRIIIII_03312009_MCF v2_BeechR Pivot Table 12.2.09" xfId="16728"/>
    <cellStyle name="_Alta Mesa v3 10yr 6.75% $10m no Bonus P50_Copy of NEW Levered GRIIIII_03312009_MCF v2_BeechR Pivot Table 12.2.09 2" xfId="16729"/>
    <cellStyle name="_Alta Mesa v3 10yr 6.75% $10m no Bonus P50_GRE 03252009_tpm_tables" xfId="16730"/>
    <cellStyle name="_Alta Mesa v3 10yr 6.75% $10m no Bonus P50_GRE 03252009_tpm_tables 2" xfId="16731"/>
    <cellStyle name="_Alta Mesa v3 10yr 6.75% $10m no Bonus P50_GRE 03252009_tpm_tables_BeechR Pivot Table 12.2.09" xfId="16732"/>
    <cellStyle name="_Alta Mesa v3 10yr 6.75% $10m no Bonus P50_GRE 03252009_tpm_tables_BeechR Pivot Table 12.2.09 2" xfId="16733"/>
    <cellStyle name="_Alta Mesa v3 10yr 6.75% $10m no Bonus P50_Hardin Grant 08312009_300MW" xfId="16734"/>
    <cellStyle name="_Alta Mesa v3 10yr 6.75% $10m no Bonus P50_Hardin Grant 08312009_300MW 2" xfId="16735"/>
    <cellStyle name="_Alta Mesa v3 10yr 6.75% $10m no Bonus P50_Inputs-General" xfId="16736"/>
    <cellStyle name="_Alta Mesa v3 10yr 6.75% $10m no Bonus P50_Inputs-General 2" xfId="16737"/>
    <cellStyle name="_Alta Mesa v3 10yr 6.75% $10m no Bonus P50_Invenergy Model -- 9-5-08 base" xfId="16738"/>
    <cellStyle name="_Alta Mesa v3 10yr 6.75% $10m no Bonus P50_Invenergy Model -- 9-5-08 base 2" xfId="16739"/>
    <cellStyle name="_Alta Mesa v3 10yr 6.75% $10m no Bonus P50_IWNA 3-Pack ECCA Sheldon Funding 03202009" xfId="16740"/>
    <cellStyle name="_Alta Mesa v3 10yr 6.75% $10m no Bonus P50_IWNA 3-Pack ECCA Sheldon Funding 03202009 2" xfId="16741"/>
    <cellStyle name="_Alta Mesa v3 10yr 6.75% $10m no Bonus P50_IWNA Ptfl v2 10yr 7.25% $320 upfront 99% hedge loss P50" xfId="16742"/>
    <cellStyle name="_Alta Mesa v3 10yr 6.75% $10m no Bonus P50_IWNA Ptfl v2 10yr 7.25% $320 upfront 99% hedge loss P50 2" xfId="16743"/>
    <cellStyle name="_Alta Mesa v3 10yr 6.75% $10m no Bonus P50_IWNA v1 10yr 7.25% $290 upfront no bonus 42% 2009 tax realloc P50" xfId="16744"/>
    <cellStyle name="_Alta Mesa v3 10yr 6.75% $10m no Bonus P50_IWNA v1 10yr 7.25% $290 upfront no bonus 42% 2009 tax realloc P50 2" xfId="16745"/>
    <cellStyle name="_Alta Mesa v3 10yr 6.75% $10m no Bonus P50_IWNA v1 10yr 7.25% $290 upfront no bonus 42% 2009 tax realloc P50_2008 IWNA JPM TE Model 11032008 (ERISA Dep &amp; Full Haircuts)_275M" xfId="16746"/>
    <cellStyle name="_Alta Mesa v3 10yr 6.75% $10m no Bonus P50_IWNA v1 10yr 7.25% $290 upfront no bonus 42% 2009 tax realloc P50_2008 IWNA JPM TE Model 11032008 (ERISA Dep &amp; Full Haircuts)_275M 2" xfId="16747"/>
    <cellStyle name="_Alta Mesa v3 10yr 6.75% $10m no Bonus P50_IWNA v1 10yr 7.25% $290 upfront no bonus 42% 2009 tax realloc P50_2008 IWNA v12 7.75% 53% TaxEx P50 (Invenergy)_10242008" xfId="16748"/>
    <cellStyle name="_Alta Mesa v3 10yr 6.75% $10m no Bonus P50_IWNA v1 10yr 7.25% $290 upfront no bonus 42% 2009 tax realloc P50_2008 IWNA v12 7.75% 53% TaxEx P50 (Invenergy)_10242008 2" xfId="16749"/>
    <cellStyle name="_Alta Mesa v3 10yr 6.75% $10m no Bonus P50_Ledge_0416_Grant and TE" xfId="16750"/>
    <cellStyle name="_Alta Mesa v3 10yr 6.75% $10m no Bonus P50_Ledge_0416_Grant and TE 2" xfId="16751"/>
    <cellStyle name="_Alta Mesa v3 10yr 6.75% $10m no Bonus P50_Levered Beech Ridge _100709" xfId="16752"/>
    <cellStyle name="_Alta Mesa v3 10yr 6.75% $10m no Bonus P50_Levered Beech Ridge _100709 2" xfId="16753"/>
    <cellStyle name="_Alta Mesa v3 10yr 6.75% $10m no Bonus P50_Levered Beech Ridge _100709_BeechR Pivot Table 12.2.09" xfId="16754"/>
    <cellStyle name="_Alta Mesa v3 10yr 6.75% $10m no Bonus P50_Levered Beech Ridge _100709_BeechR Pivot Table 12.2.09 2" xfId="16755"/>
    <cellStyle name="_Alta Mesa v3 10yr 6.75% $10m no Bonus P50_Levered Beech Ridge _102709" xfId="16756"/>
    <cellStyle name="_Alta Mesa v3 10yr 6.75% $10m no Bonus P50_Levered Beech Ridge _102709 2" xfId="16757"/>
    <cellStyle name="_Alta Mesa v3 10yr 6.75% $10m no Bonus P50_Levered Beech Ridge _102709_BeechR Pivot Table 12.2.09" xfId="16758"/>
    <cellStyle name="_Alta Mesa v3 10yr 6.75% $10m no Bonus P50_Levered Beech Ridge _102709_BeechR Pivot Table 12.2.09 2" xfId="16759"/>
    <cellStyle name="_Alta Mesa v3 10yr 6.75% $10m no Bonus P50_Levered Beech Ridge _110209" xfId="16760"/>
    <cellStyle name="_Alta Mesa v3 10yr 6.75% $10m no Bonus P50_Levered Beech Ridge _110209 2" xfId="16761"/>
    <cellStyle name="_Alta Mesa v3 10yr 6.75% $10m no Bonus P50_Levered Beech Ridge _110209_BeechR Pivot Table 12.2.09" xfId="16762"/>
    <cellStyle name="_Alta Mesa v3 10yr 6.75% $10m no Bonus P50_Levered Beech Ridge _110209_BeechR Pivot Table 12.2.09 2" xfId="16763"/>
    <cellStyle name="_Alta Mesa v3 10yr 6.75% $10m no Bonus P50_Levered Grand Ridge Exp 07082009_LIVE" xfId="16764"/>
    <cellStyle name="_Alta Mesa v3 10yr 6.75% $10m no Bonus P50_Levered Grand Ridge Exp 07082009_LIVE 2" xfId="16765"/>
    <cellStyle name="_Alta Mesa v3 10yr 6.75% $10m no Bonus P50_Levered Grand Ridge Exp 07082009_LIVE_BeechR Pivot Table 12.2.09" xfId="16766"/>
    <cellStyle name="_Alta Mesa v3 10yr 6.75% $10m no Bonus P50_Levered Grand Ridge Exp 07082009_LIVE_BeechR Pivot Table 12.2.09 2" xfId="16767"/>
    <cellStyle name="_Alta Mesa v3 10yr 6.75% $10m no Bonus P50_Levered Grand Ridge Exp_05042009" xfId="16768"/>
    <cellStyle name="_Alta Mesa v3 10yr 6.75% $10m no Bonus P50_Levered Grand Ridge Exp_05042009 2" xfId="16769"/>
    <cellStyle name="_Alta Mesa v3 10yr 6.75% $10m no Bonus P50_Levered Grand Ridge Exp_05042009_BeechR Pivot Table 12.2.09" xfId="16770"/>
    <cellStyle name="_Alta Mesa v3 10yr 6.75% $10m no Bonus P50_Levered Grand Ridge Exp_05042009_BeechR Pivot Table 12.2.09 2" xfId="16771"/>
    <cellStyle name="_Alta Mesa v3 10yr 6.75% $10m no Bonus P50_NEW GRII_III Debt_032509 v1 (2)" xfId="16772"/>
    <cellStyle name="_Alta Mesa v3 10yr 6.75% $10m no Bonus P50_NEW GRII_III Debt_032509 v1 (2) 2" xfId="16773"/>
    <cellStyle name="_Alta Mesa v3 10yr 6.75% $10m no Bonus P50_NEW GRII_III Debt_032509 v1 (2)_BeechR Pivot Table 12.2.09" xfId="16774"/>
    <cellStyle name="_Alta Mesa v3 10yr 6.75% $10m no Bonus P50_NEW GRII_III Debt_032509 v1 (2)_BeechR Pivot Table 12.2.09 2" xfId="16775"/>
    <cellStyle name="_Alta Mesa v3 10yr 6.75% $10m no Bonus P50_NEW Levered GRII&amp;III_04092009_MCF v1" xfId="16776"/>
    <cellStyle name="_Alta Mesa v3 10yr 6.75% $10m no Bonus P50_NEW Levered GRII&amp;III_04092009_MCF v1 2" xfId="16777"/>
    <cellStyle name="_Alta Mesa v3 10yr 6.75% $10m no Bonus P50_NEW Levered GRII&amp;III_04092009_MCF v1_BeechR Pivot Table 12.2.09" xfId="16778"/>
    <cellStyle name="_Alta Mesa v3 10yr 6.75% $10m no Bonus P50_NEW Levered GRII&amp;III_04092009_MCF v1_BeechR Pivot Table 12.2.09 2" xfId="16779"/>
    <cellStyle name="_Alta Mesa v3 10yr 6.75% $10m no Bonus P50_Oceana_142MW_Vesta1.8_101909" xfId="16780"/>
    <cellStyle name="_Alta Mesa v3 10yr 6.75% $10m no Bonus P50_Oceana_142MW_Vesta1.8_101909 2" xfId="16781"/>
    <cellStyle name="_Alta Mesa v3 10yr 6.75% $10m no Bonus P50_Raleigh Model (78MW) 09082009_V2" xfId="16782"/>
    <cellStyle name="_Alta Mesa v3 10yr 6.75% $10m no Bonus P50_Raleigh Model (78MW) 09082009_V2 2" xfId="16783"/>
    <cellStyle name="_Alta Mesa v3 10yr 6.75% $10m no Bonus P50_Raleigh Model (78MW) 09082009_V2_BeechR Pivot Table 12.2.09" xfId="16784"/>
    <cellStyle name="_Alta Mesa v3 10yr 6.75% $10m no Bonus P50_Raleigh Model (78MW) 09082009_V2_BeechR Pivot Table 12.2.09 2" xfId="16785"/>
    <cellStyle name="_Alta Mesa v3 10yr 6.75% $10m no Bonus P50_Sheet1" xfId="16786"/>
    <cellStyle name="_Alta Mesa v3 10yr 6.75% $10m no Bonus P50_Sheet1 2" xfId="16787"/>
    <cellStyle name="_Alta Mesa v3 10yr 6.75% $10m no Bonus P50_Sweden Hills 51MW_081809_AEP bid" xfId="16788"/>
    <cellStyle name="_Alta Mesa v3 10yr 6.75% $10m no Bonus P50_Sweden Hills 51MW_081809_AEP bid 2" xfId="16789"/>
    <cellStyle name="_Alta Mesa v3 10yr 6.75% $10m no Bonus P50_Tri-County Wind_042409_Grant and TE_as bid" xfId="16790"/>
    <cellStyle name="_Alta Mesa v3 10yr 6.75% $10m no Bonus P50_Tri-County Wind_042409_Grant and TE_as bid 2" xfId="16791"/>
    <cellStyle name="_Alta Mesa v3 10yr 6.75% $10m no Bonus P50_Tri-County Wind_101309_Grant and TE_200MW_1.6XLE" xfId="16792"/>
    <cellStyle name="_Alta Mesa v3 10yr 6.75% $10m no Bonus P50_Tri-County Wind_101309_Grant and TE_200MW_1.6XLE 2" xfId="16793"/>
    <cellStyle name="_Alta Mesa v3 10yr 6.75% $10m no Bonus P50_Tri-County Wind_101509_Grant and TE_200MW_1.6XLE" xfId="16794"/>
    <cellStyle name="_Alta Mesa v3 10yr 6.75% $10m no Bonus P50_Tri-County Wind_101509_Grant and TE_200MW_1.6XLE 2" xfId="16795"/>
    <cellStyle name="_Alta Mesa v3 10yr 6.75% $10m no Bonus P50_Turkey Track Completion Reserve Acct_11 10 08" xfId="16796"/>
    <cellStyle name="_Alta Mesa v3 10yr 6.75% $10m no Bonus P50_Turkey Track Completion Reserve Acct_11 10 08 2" xfId="16797"/>
    <cellStyle name="_Alta Mesa v3 10yr 6.75% $10m no Bonus P50_Unlev McAdoo &amp; GR Combined 10242008-funding v8" xfId="16798"/>
    <cellStyle name="_Alta Mesa v3 10yr 6.75% $10m no Bonus P50_Unlev McAdoo &amp; GR Combined 10242008-funding v8 2" xfId="16799"/>
    <cellStyle name="_Alta Mesa v3 10yr 6.75% $10m no Bonus P50_Unlev McAdoo &amp; GR Combined 10242008-funding v8_BeechR Pivot Table 12.2.09" xfId="16800"/>
    <cellStyle name="_Alta Mesa v3 10yr 6.75% $10m no Bonus P50_Unlev McAdoo &amp; GR Combined 10242008-funding v8_BeechR Pivot Table 12.2.09 2" xfId="16801"/>
    <cellStyle name="_Alta Mesa v3 10yr 6.75% $10m no Bonus P50_Unlev McAdoo &amp; GR Combined 10242008-funding v8_Sheet1" xfId="16802"/>
    <cellStyle name="_Alta Mesa v3 10yr 6.75% $10m no Bonus P50_Unlev McAdoo &amp; GR Combined 10242008-funding v8_Sheet1 2" xfId="16803"/>
    <cellStyle name="_Alta Mesa v3 10yr 6.75% $10m no Bonus P50_Unlevered_Beech_Ridge_100_5MW_021009_optimized NCF" xfId="16804"/>
    <cellStyle name="_Alta Mesa v3 10yr 6.75% $10m no Bonus P50_Unlevered_Beech_Ridge_100_5MW_021009_optimized NCF 2" xfId="16805"/>
    <cellStyle name="_Alta Mesa v3 10yr 6.75% $10m no Bonus P50_Vantage Cash FLow 100609" xfId="16806"/>
    <cellStyle name="_Alta Mesa v3 10yr 6.75% $10m no Bonus P50_Vantage Cash FLow 100609 2" xfId="16807"/>
    <cellStyle name="_Alta Mesa v3 10yr 6.75% $10m no Bonus P50_Vantage Model_PGE 15yr PPA_062409" xfId="16808"/>
    <cellStyle name="_Alta Mesa v3 10yr 6.75% $10m no Bonus P50_Vantage Model_PGE 15yr PPA_062409 2" xfId="16809"/>
    <cellStyle name="_Alta Mesa v3 10yr 6.75% $10m no Bonus P50_Vantage Model_PGE 15yr PPA_073009_JAR" xfId="16810"/>
    <cellStyle name="_Alta Mesa v3 10yr 6.75% $10m no Bonus P50_Vantage Model_PGE 15yr PPA_073009_JAR 2" xfId="16811"/>
    <cellStyle name="_Alta Mesa v3 10yr 6.75% $10m no Bonus P50_Vantage Model_PGE 15yr PPA_100909" xfId="16812"/>
    <cellStyle name="_Alta Mesa v3 10yr 6.75% $10m no Bonus P50_Vantage Model_PGE 15yr PPA_100909 2" xfId="16813"/>
    <cellStyle name="_Alta Mesa v3 10yr 6.75% $10m no Bonus P50_White Oak_67.5_150MW_110409_OUR CASE" xfId="16814"/>
    <cellStyle name="_Alta Mesa v3 10yr 6.75% $10m no Bonus P50_White Oak_67.5_150MW_110409_OUR CASE 2" xfId="16815"/>
    <cellStyle name="_Alta Mesa v3 10yr 7.25% $10m Bonus P50" xfId="16816"/>
    <cellStyle name="_Alta Mesa v3 10yr 7.25% $10m Bonus P50 2" xfId="16817"/>
    <cellStyle name="_Alta Mesa v3 10yr 7.25% $10m Bonus P50_#1 Levered Beech Ridge_021109_Grant,Bonus,No PTCs,MACRs,Term Debt NOL" xfId="16818"/>
    <cellStyle name="_Alta Mesa v3 10yr 7.25% $10m Bonus P50_#1 Levered Beech Ridge_021109_Grant,Bonus,No PTCs,MACRs,Term Debt NOL 2" xfId="16819"/>
    <cellStyle name="_Alta Mesa v3 10yr 7.25% $10m Bonus P50_#1 LeveredGrand_Ridge_II-III_021009_Grant,Bonus,No PTCs,MACRs,Term Debt, NOL" xfId="16820"/>
    <cellStyle name="_Alta Mesa v3 10yr 7.25% $10m Bonus P50_#1 LeveredGrand_Ridge_II-III_021009_Grant,Bonus,No PTCs,MACRs,Term Debt, NOL 2" xfId="16821"/>
    <cellStyle name="_Alta Mesa v3 10yr 7.25% $10m Bonus P50_#1 LeveredGrand_Ridge_II-III_021009_Grant,Bonus,No PTCs,MACRs,Term Debt, NOL_BeechR Pivot Table 12.2.09" xfId="16822"/>
    <cellStyle name="_Alta Mesa v3 10yr 7.25% $10m Bonus P50_#1 LeveredGrand_Ridge_II-III_021009_Grant,Bonus,No PTCs,MACRs,Term Debt, NOL_BeechR Pivot Table 12.2.09 2" xfId="16823"/>
    <cellStyle name="_Alta Mesa v3 10yr 7.25% $10m Bonus P50_2008 IWNA 7.75% 53% ERISA P50 (Invnergy)_FROM JPM" xfId="16824"/>
    <cellStyle name="_Alta Mesa v3 10yr 7.25% $10m Bonus P50_2008 IWNA 7.75% 53% ERISA P50 (Invnergy)_FROM JPM 2" xfId="16825"/>
    <cellStyle name="_Alta Mesa v3 10yr 7.25% $10m Bonus P50_2008 IWNA Portfolio 09262008 (JPM TE &amp; CE)__TE Assumps" xfId="16826"/>
    <cellStyle name="_Alta Mesa v3 10yr 7.25% $10m Bonus P50_2008 IWNA Portfolio 09262008 (JPM TE &amp; CE)__TE Assumps 2" xfId="16827"/>
    <cellStyle name="_Alta Mesa v3 10yr 7.25% $10m Bonus P50_2008 IWNA Portfolio 09262008 (JPM TE &amp; CE)__TE Assumps_2008 IWNA v12 7.75% 53% TaxEx P50 (Invenergy)_10242008" xfId="16828"/>
    <cellStyle name="_Alta Mesa v3 10yr 7.25% $10m Bonus P50_2008 IWNA Portfolio 09262008 (JPM TE &amp; CE)__TE Assumps_2008 IWNA v12 7.75% 53% TaxEx P50 (Invenergy)_10242008 2" xfId="16829"/>
    <cellStyle name="_Alta Mesa v3 10yr 7.25% $10m Bonus P50_2008 IWNA v12 7.75% 53% TaxEx P50 (Invenergy)_10242008" xfId="16830"/>
    <cellStyle name="_Alta Mesa v3 10yr 7.25% $10m Bonus P50_2008 IWNA v12 7.75% 53% TaxEx P50 (Invenergy)_10242008 2" xfId="16831"/>
    <cellStyle name="_Alta Mesa v3 10yr 7.25% $10m Bonus P50_2008 IWNA v12 7.75% 53% TaxEx P50 (Invenergy)_NO HAIRCUTS" xfId="16832"/>
    <cellStyle name="_Alta Mesa v3 10yr 7.25% $10m Bonus P50_2008 IWNA v12 7.75% 53% TaxEx P50 (Invenergy)_NO HAIRCUTS 2" xfId="16833"/>
    <cellStyle name="_Alta Mesa v3 10yr 7.25% $10m Bonus P50_BeechR Pivot Table 12.2.09" xfId="16834"/>
    <cellStyle name="_Alta Mesa v3 10yr 7.25% $10m Bonus P50_BeechR Pivot Table 12.2.09 2" xfId="16835"/>
    <cellStyle name="_Alta Mesa v3 10yr 7.25% $10m Bonus P50_Big Otter 101209 Grant and TE 100.5MW_20mileT" xfId="16836"/>
    <cellStyle name="_Alta Mesa v3 10yr 7.25% $10m Bonus P50_Big Otter 101209 Grant and TE 100.5MW_20mileT 2" xfId="16837"/>
    <cellStyle name="_Alta Mesa v3 10yr 7.25% $10m Bonus P50_Bish Hill_$77.5_lowncf_ Bundled Price_Lenders_092909" xfId="16838"/>
    <cellStyle name="_Alta Mesa v3 10yr 7.25% $10m Bonus P50_Bish Hill_$77.5_lowncf_ Bundled Price_Lenders_092909 2" xfId="16839"/>
    <cellStyle name="_Alta Mesa v3 10yr 7.25% $10m Bonus P50_BishHilll_1.25M per WTG with $72 bundled price_200MWs_BF" xfId="16840"/>
    <cellStyle name="_Alta Mesa v3 10yr 7.25% $10m Bonus P50_BishHilll_1.25M per WTG with $72 bundled price_200MWs_BF 2" xfId="16841"/>
    <cellStyle name="_Alta Mesa v3 10yr 7.25% $10m Bonus P50_Bishop Hill_Grant_082409_200MW" xfId="16842"/>
    <cellStyle name="_Alta Mesa v3 10yr 7.25% $10m Bonus P50_Bishop Hill_Grant_082409_200MW 2" xfId="16843"/>
    <cellStyle name="_Alta Mesa v3 10yr 7.25% $10m Bonus P50_Buzzard Creek_250MW_PTC_010610" xfId="16844"/>
    <cellStyle name="_Alta Mesa v3 10yr 7.25% $10m Bonus P50_Buzzard Creek_250MW_PTC_010610 2" xfId="16845"/>
    <cellStyle name="_Alta Mesa v3 10yr 7.25% $10m Bonus P50_California Ridge 120109 and 200MW" xfId="16846"/>
    <cellStyle name="_Alta Mesa v3 10yr 7.25% $10m Bonus P50_California Ridge 120109 and 200MW 2" xfId="16847"/>
    <cellStyle name="_Alta Mesa v3 10yr 7.25% $10m Bonus P50_California Ridge_042909_Grant and TE_99M_as bid" xfId="16848"/>
    <cellStyle name="_Alta Mesa v3 10yr 7.25% $10m Bonus P50_California Ridge_042909_Grant and TE_99M_as bid 2" xfId="16849"/>
    <cellStyle name="_Alta Mesa v3 10yr 7.25% $10m Bonus P50_California Ridge_042909_Grant and TE_99Mw" xfId="16850"/>
    <cellStyle name="_Alta Mesa v3 10yr 7.25% $10m Bonus P50_California Ridge_042909_Grant and TE_99Mw 2" xfId="16851"/>
    <cellStyle name="_Alta Mesa v3 10yr 7.25% $10m Bonus P50_Copy of NEW Levered GRIIIII_03312009_MCF v2" xfId="16852"/>
    <cellStyle name="_Alta Mesa v3 10yr 7.25% $10m Bonus P50_Copy of NEW Levered GRIIIII_03312009_MCF v2 2" xfId="16853"/>
    <cellStyle name="_Alta Mesa v3 10yr 7.25% $10m Bonus P50_Copy of NEW Levered GRIIIII_03312009_MCF v2_BeechR Pivot Table 12.2.09" xfId="16854"/>
    <cellStyle name="_Alta Mesa v3 10yr 7.25% $10m Bonus P50_Copy of NEW Levered GRIIIII_03312009_MCF v2_BeechR Pivot Table 12.2.09 2" xfId="16855"/>
    <cellStyle name="_Alta Mesa v3 10yr 7.25% $10m Bonus P50_GRE 03252009_tpm_tables" xfId="16856"/>
    <cellStyle name="_Alta Mesa v3 10yr 7.25% $10m Bonus P50_GRE 03252009_tpm_tables 2" xfId="16857"/>
    <cellStyle name="_Alta Mesa v3 10yr 7.25% $10m Bonus P50_GRE 03252009_tpm_tables_BeechR Pivot Table 12.2.09" xfId="16858"/>
    <cellStyle name="_Alta Mesa v3 10yr 7.25% $10m Bonus P50_GRE 03252009_tpm_tables_BeechR Pivot Table 12.2.09 2" xfId="16859"/>
    <cellStyle name="_Alta Mesa v3 10yr 7.25% $10m Bonus P50_Hardin Grant 08312009_300MW" xfId="16860"/>
    <cellStyle name="_Alta Mesa v3 10yr 7.25% $10m Bonus P50_Hardin Grant 08312009_300MW 2" xfId="16861"/>
    <cellStyle name="_Alta Mesa v3 10yr 7.25% $10m Bonus P50_Inputs-General" xfId="16862"/>
    <cellStyle name="_Alta Mesa v3 10yr 7.25% $10m Bonus P50_Inputs-General 2" xfId="16863"/>
    <cellStyle name="_Alta Mesa v3 10yr 7.25% $10m Bonus P50_Invenergy Model -- 9-5-08 base" xfId="16864"/>
    <cellStyle name="_Alta Mesa v3 10yr 7.25% $10m Bonus P50_Invenergy Model -- 9-5-08 base 2" xfId="16865"/>
    <cellStyle name="_Alta Mesa v3 10yr 7.25% $10m Bonus P50_IWNA 3-Pack ECCA Sheldon Funding 03202009" xfId="16866"/>
    <cellStyle name="_Alta Mesa v3 10yr 7.25% $10m Bonus P50_IWNA 3-Pack ECCA Sheldon Funding 03202009 2" xfId="16867"/>
    <cellStyle name="_Alta Mesa v3 10yr 7.25% $10m Bonus P50_IWNA Ptfl v2 10yr 7.25% $320 upfront 99% hedge loss P50" xfId="16868"/>
    <cellStyle name="_Alta Mesa v3 10yr 7.25% $10m Bonus P50_IWNA Ptfl v2 10yr 7.25% $320 upfront 99% hedge loss P50 2" xfId="16869"/>
    <cellStyle name="_Alta Mesa v3 10yr 7.25% $10m Bonus P50_IWNA v1 10yr 7.25% $290 upfront no bonus 42% 2009 tax realloc P50" xfId="16870"/>
    <cellStyle name="_Alta Mesa v3 10yr 7.25% $10m Bonus P50_IWNA v1 10yr 7.25% $290 upfront no bonus 42% 2009 tax realloc P50 2" xfId="16871"/>
    <cellStyle name="_Alta Mesa v3 10yr 7.25% $10m Bonus P50_IWNA v1 10yr 7.25% $290 upfront no bonus 42% 2009 tax realloc P50_2008 IWNA JPM TE Model 11032008 (ERISA Dep &amp; Full Haircuts)_275M" xfId="16872"/>
    <cellStyle name="_Alta Mesa v3 10yr 7.25% $10m Bonus P50_IWNA v1 10yr 7.25% $290 upfront no bonus 42% 2009 tax realloc P50_2008 IWNA JPM TE Model 11032008 (ERISA Dep &amp; Full Haircuts)_275M 2" xfId="16873"/>
    <cellStyle name="_Alta Mesa v3 10yr 7.25% $10m Bonus P50_IWNA v1 10yr 7.25% $290 upfront no bonus 42% 2009 tax realloc P50_2008 IWNA v12 7.75% 53% TaxEx P50 (Invenergy)_10242008" xfId="16874"/>
    <cellStyle name="_Alta Mesa v3 10yr 7.25% $10m Bonus P50_IWNA v1 10yr 7.25% $290 upfront no bonus 42% 2009 tax realloc P50_2008 IWNA v12 7.75% 53% TaxEx P50 (Invenergy)_10242008 2" xfId="16875"/>
    <cellStyle name="_Alta Mesa v3 10yr 7.25% $10m Bonus P50_Ledge_0416_Grant and TE" xfId="16876"/>
    <cellStyle name="_Alta Mesa v3 10yr 7.25% $10m Bonus P50_Ledge_0416_Grant and TE 2" xfId="16877"/>
    <cellStyle name="_Alta Mesa v3 10yr 7.25% $10m Bonus P50_Levered Beech Ridge _100709" xfId="16878"/>
    <cellStyle name="_Alta Mesa v3 10yr 7.25% $10m Bonus P50_Levered Beech Ridge _100709 2" xfId="16879"/>
    <cellStyle name="_Alta Mesa v3 10yr 7.25% $10m Bonus P50_Levered Beech Ridge _100709_BeechR Pivot Table 12.2.09" xfId="16880"/>
    <cellStyle name="_Alta Mesa v3 10yr 7.25% $10m Bonus P50_Levered Beech Ridge _100709_BeechR Pivot Table 12.2.09 2" xfId="16881"/>
    <cellStyle name="_Alta Mesa v3 10yr 7.25% $10m Bonus P50_Levered Beech Ridge _102709" xfId="16882"/>
    <cellStyle name="_Alta Mesa v3 10yr 7.25% $10m Bonus P50_Levered Beech Ridge _102709 2" xfId="16883"/>
    <cellStyle name="_Alta Mesa v3 10yr 7.25% $10m Bonus P50_Levered Beech Ridge _102709_BeechR Pivot Table 12.2.09" xfId="16884"/>
    <cellStyle name="_Alta Mesa v3 10yr 7.25% $10m Bonus P50_Levered Beech Ridge _102709_BeechR Pivot Table 12.2.09 2" xfId="16885"/>
    <cellStyle name="_Alta Mesa v3 10yr 7.25% $10m Bonus P50_Levered Beech Ridge _110209" xfId="16886"/>
    <cellStyle name="_Alta Mesa v3 10yr 7.25% $10m Bonus P50_Levered Beech Ridge _110209 2" xfId="16887"/>
    <cellStyle name="_Alta Mesa v3 10yr 7.25% $10m Bonus P50_Levered Beech Ridge _110209_BeechR Pivot Table 12.2.09" xfId="16888"/>
    <cellStyle name="_Alta Mesa v3 10yr 7.25% $10m Bonus P50_Levered Beech Ridge _110209_BeechR Pivot Table 12.2.09 2" xfId="16889"/>
    <cellStyle name="_Alta Mesa v3 10yr 7.25% $10m Bonus P50_Levered Grand Ridge Exp 07082009_LIVE" xfId="16890"/>
    <cellStyle name="_Alta Mesa v3 10yr 7.25% $10m Bonus P50_Levered Grand Ridge Exp 07082009_LIVE 2" xfId="16891"/>
    <cellStyle name="_Alta Mesa v3 10yr 7.25% $10m Bonus P50_Levered Grand Ridge Exp 07082009_LIVE_BeechR Pivot Table 12.2.09" xfId="16892"/>
    <cellStyle name="_Alta Mesa v3 10yr 7.25% $10m Bonus P50_Levered Grand Ridge Exp 07082009_LIVE_BeechR Pivot Table 12.2.09 2" xfId="16893"/>
    <cellStyle name="_Alta Mesa v3 10yr 7.25% $10m Bonus P50_Levered Grand Ridge Exp_05042009" xfId="16894"/>
    <cellStyle name="_Alta Mesa v3 10yr 7.25% $10m Bonus P50_Levered Grand Ridge Exp_05042009 2" xfId="16895"/>
    <cellStyle name="_Alta Mesa v3 10yr 7.25% $10m Bonus P50_Levered Grand Ridge Exp_05042009_BeechR Pivot Table 12.2.09" xfId="16896"/>
    <cellStyle name="_Alta Mesa v3 10yr 7.25% $10m Bonus P50_Levered Grand Ridge Exp_05042009_BeechR Pivot Table 12.2.09 2" xfId="16897"/>
    <cellStyle name="_Alta Mesa v3 10yr 7.25% $10m Bonus P50_NEW GRII_III Debt_032509 v1 (2)" xfId="16898"/>
    <cellStyle name="_Alta Mesa v3 10yr 7.25% $10m Bonus P50_NEW GRII_III Debt_032509 v1 (2) 2" xfId="16899"/>
    <cellStyle name="_Alta Mesa v3 10yr 7.25% $10m Bonus P50_NEW GRII_III Debt_032509 v1 (2)_BeechR Pivot Table 12.2.09" xfId="16900"/>
    <cellStyle name="_Alta Mesa v3 10yr 7.25% $10m Bonus P50_NEW GRII_III Debt_032509 v1 (2)_BeechR Pivot Table 12.2.09 2" xfId="16901"/>
    <cellStyle name="_Alta Mesa v3 10yr 7.25% $10m Bonus P50_NEW Levered GRII&amp;III_04092009_MCF v1" xfId="16902"/>
    <cellStyle name="_Alta Mesa v3 10yr 7.25% $10m Bonus P50_NEW Levered GRII&amp;III_04092009_MCF v1 2" xfId="16903"/>
    <cellStyle name="_Alta Mesa v3 10yr 7.25% $10m Bonus P50_NEW Levered GRII&amp;III_04092009_MCF v1_BeechR Pivot Table 12.2.09" xfId="16904"/>
    <cellStyle name="_Alta Mesa v3 10yr 7.25% $10m Bonus P50_NEW Levered GRII&amp;III_04092009_MCF v1_BeechR Pivot Table 12.2.09 2" xfId="16905"/>
    <cellStyle name="_Alta Mesa v3 10yr 7.25% $10m Bonus P50_Oceana_142MW_Vesta1.8_101909" xfId="16906"/>
    <cellStyle name="_Alta Mesa v3 10yr 7.25% $10m Bonus P50_Oceana_142MW_Vesta1.8_101909 2" xfId="16907"/>
    <cellStyle name="_Alta Mesa v3 10yr 7.25% $10m Bonus P50_Raleigh Model (78MW) 09082009_V2" xfId="16908"/>
    <cellStyle name="_Alta Mesa v3 10yr 7.25% $10m Bonus P50_Raleigh Model (78MW) 09082009_V2 2" xfId="16909"/>
    <cellStyle name="_Alta Mesa v3 10yr 7.25% $10m Bonus P50_Raleigh Model (78MW) 09082009_V2_BeechR Pivot Table 12.2.09" xfId="16910"/>
    <cellStyle name="_Alta Mesa v3 10yr 7.25% $10m Bonus P50_Raleigh Model (78MW) 09082009_V2_BeechR Pivot Table 12.2.09 2" xfId="16911"/>
    <cellStyle name="_Alta Mesa v3 10yr 7.25% $10m Bonus P50_Sheet1" xfId="16912"/>
    <cellStyle name="_Alta Mesa v3 10yr 7.25% $10m Bonus P50_Sheet1 2" xfId="16913"/>
    <cellStyle name="_Alta Mesa v3 10yr 7.25% $10m Bonus P50_Sweden Hills 51MW_081809_AEP bid" xfId="16914"/>
    <cellStyle name="_Alta Mesa v3 10yr 7.25% $10m Bonus P50_Sweden Hills 51MW_081809_AEP bid 2" xfId="16915"/>
    <cellStyle name="_Alta Mesa v3 10yr 7.25% $10m Bonus P50_Tri-County Wind_042409_Grant and TE_as bid" xfId="16916"/>
    <cellStyle name="_Alta Mesa v3 10yr 7.25% $10m Bonus P50_Tri-County Wind_042409_Grant and TE_as bid 2" xfId="16917"/>
    <cellStyle name="_Alta Mesa v3 10yr 7.25% $10m Bonus P50_Tri-County Wind_101309_Grant and TE_200MW_1.6XLE" xfId="16918"/>
    <cellStyle name="_Alta Mesa v3 10yr 7.25% $10m Bonus P50_Tri-County Wind_101309_Grant and TE_200MW_1.6XLE 2" xfId="16919"/>
    <cellStyle name="_Alta Mesa v3 10yr 7.25% $10m Bonus P50_Tri-County Wind_101509_Grant and TE_200MW_1.6XLE" xfId="16920"/>
    <cellStyle name="_Alta Mesa v3 10yr 7.25% $10m Bonus P50_Tri-County Wind_101509_Grant and TE_200MW_1.6XLE 2" xfId="16921"/>
    <cellStyle name="_Alta Mesa v3 10yr 7.25% $10m Bonus P50_Turkey Track Completion Reserve Acct_11 10 08" xfId="16922"/>
    <cellStyle name="_Alta Mesa v3 10yr 7.25% $10m Bonus P50_Turkey Track Completion Reserve Acct_11 10 08 2" xfId="16923"/>
    <cellStyle name="_Alta Mesa v3 10yr 7.25% $10m Bonus P50_Unlev McAdoo &amp; GR Combined 10242008-funding v8" xfId="16924"/>
    <cellStyle name="_Alta Mesa v3 10yr 7.25% $10m Bonus P50_Unlev McAdoo &amp; GR Combined 10242008-funding v8 2" xfId="16925"/>
    <cellStyle name="_Alta Mesa v3 10yr 7.25% $10m Bonus P50_Unlev McAdoo &amp; GR Combined 10242008-funding v8_BeechR Pivot Table 12.2.09" xfId="16926"/>
    <cellStyle name="_Alta Mesa v3 10yr 7.25% $10m Bonus P50_Unlev McAdoo &amp; GR Combined 10242008-funding v8_BeechR Pivot Table 12.2.09 2" xfId="16927"/>
    <cellStyle name="_Alta Mesa v3 10yr 7.25% $10m Bonus P50_Unlev McAdoo &amp; GR Combined 10242008-funding v8_Sheet1" xfId="16928"/>
    <cellStyle name="_Alta Mesa v3 10yr 7.25% $10m Bonus P50_Unlev McAdoo &amp; GR Combined 10242008-funding v8_Sheet1 2" xfId="16929"/>
    <cellStyle name="_Alta Mesa v3 10yr 7.25% $10m Bonus P50_Unlevered_Beech_Ridge_100_5MW_021009_optimized NCF" xfId="16930"/>
    <cellStyle name="_Alta Mesa v3 10yr 7.25% $10m Bonus P50_Unlevered_Beech_Ridge_100_5MW_021009_optimized NCF 2" xfId="16931"/>
    <cellStyle name="_Alta Mesa v3 10yr 7.25% $10m Bonus P50_Vantage Cash FLow 100609" xfId="16932"/>
    <cellStyle name="_Alta Mesa v3 10yr 7.25% $10m Bonus P50_Vantage Cash FLow 100609 2" xfId="16933"/>
    <cellStyle name="_Alta Mesa v3 10yr 7.25% $10m Bonus P50_Vantage Model_PGE 15yr PPA_062409" xfId="16934"/>
    <cellStyle name="_Alta Mesa v3 10yr 7.25% $10m Bonus P50_Vantage Model_PGE 15yr PPA_062409 2" xfId="16935"/>
    <cellStyle name="_Alta Mesa v3 10yr 7.25% $10m Bonus P50_Vantage Model_PGE 15yr PPA_073009_JAR" xfId="16936"/>
    <cellStyle name="_Alta Mesa v3 10yr 7.25% $10m Bonus P50_Vantage Model_PGE 15yr PPA_073009_JAR 2" xfId="16937"/>
    <cellStyle name="_Alta Mesa v3 10yr 7.25% $10m Bonus P50_Vantage Model_PGE 15yr PPA_100909" xfId="16938"/>
    <cellStyle name="_Alta Mesa v3 10yr 7.25% $10m Bonus P50_Vantage Model_PGE 15yr PPA_100909 2" xfId="16939"/>
    <cellStyle name="_Alta Mesa v3 10yr 7.25% $10m Bonus P50_White Oak_67.5_150MW_110409_OUR CASE" xfId="16940"/>
    <cellStyle name="_Alta Mesa v3 10yr 7.25% $10m Bonus P50_White Oak_67.5_150MW_110409_OUR CASE 2" xfId="16941"/>
    <cellStyle name="_AltEnergy Aggregate" xfId="16942"/>
    <cellStyle name="_AltEnergy Aggregate_SEEC_XiNing_040507_loan_US&amp;PRC GAAP" xfId="16943"/>
    <cellStyle name="_AM 03-22-2009 - Citi Cash Grant - 1st qtr cash grant" xfId="16944"/>
    <cellStyle name="_AMBASE 10-21-08_JPMorgan" xfId="16945"/>
    <cellStyle name="_AMBASE 10-21-08_JPMorgan 2" xfId="16946"/>
    <cellStyle name="_Analysis Summary - Pacific Wind - rev 02.18.05" xfId="16947"/>
    <cellStyle name="_Analysis Summary - Pacific Wind - rev 02.18.05 2" xfId="16948"/>
    <cellStyle name="_Analysis Summary - Pacific Wind - rev 02.18.05 2 2" xfId="16949"/>
    <cellStyle name="_Analysis Summary - Pacific Wind - rev 02.18.05 3" xfId="16950"/>
    <cellStyle name="_Analysis Summary - Pacific Wind - rev 02.18.05 3 2" xfId="16951"/>
    <cellStyle name="_Analysis Summary - Pacific Wind - rev 02.18.05 4" xfId="16952"/>
    <cellStyle name="_Analysis Summary - Pacific Wind - rev 02.18.05 4 2" xfId="16953"/>
    <cellStyle name="_Analysis Summary - Pacific Wind - rev 02.18.05 5" xfId="16954"/>
    <cellStyle name="_Analysis Summary - Pacific Wind - rev 02.18.05 5 2" xfId="16955"/>
    <cellStyle name="_Analysis Summary - Pacific Wind - rev 02.18.05 6" xfId="16956"/>
    <cellStyle name="_Analysis Summary - Pacific Wind - rev 02.18.05_Consolidated Summary Living ProForma_2011_DRAFT" xfId="16957"/>
    <cellStyle name="_Analysis Summary - Pacific Wind - rev 02.18.05_Consolidated Summary Living ProForma_2011_Paste Special" xfId="16958"/>
    <cellStyle name="_Analysis Summary - Pacific Wind - rev 02.18.05_Copy of South TX GenTie  0.8x Sale12-31-09 COD BASE CASEvBOD" xfId="16959"/>
    <cellStyle name="_Analysis Summary - Pacific Wind - rev 02.18.05_HWBA UM NPV  IRR Analysis finance at cost share may 2011" xfId="16960"/>
    <cellStyle name="_Analysis Summary - Pacific Wind - rev 02.18.05_Inputs" xfId="16961"/>
    <cellStyle name="_Analysis Summary - Pacific Wind - rev 02.18.05_Inputs 2" xfId="16962"/>
    <cellStyle name="_Annual 07-12 Forecast" xfId="16963"/>
    <cellStyle name="_Annual Alpha Vectors1" xfId="16964"/>
    <cellStyle name="_Annual Alpha Vectors1 2" xfId="16965"/>
    <cellStyle name="_Annual Alpha Vectors1 2 2" xfId="16966"/>
    <cellStyle name="_Annual Alpha Vectors1 3" xfId="16967"/>
    <cellStyle name="_Annual Alpha Vectors1 3 2" xfId="16968"/>
    <cellStyle name="_Annual Alpha Vectors1 4" xfId="16969"/>
    <cellStyle name="_Annual Alpha Vectors1 4 2" xfId="16970"/>
    <cellStyle name="_Annual Alpha Vectors1 5" xfId="16971"/>
    <cellStyle name="_Annual Alpha Vectors1 5 2" xfId="16972"/>
    <cellStyle name="_Annual Alpha Vectors1 6" xfId="16973"/>
    <cellStyle name="_Annual Alpha Vectors1_August 2010 CWIP curves_NextEra" xfId="16974"/>
    <cellStyle name="_Annual Alpha Vectors1_August 2010 CWIP curves_NextEra 2" xfId="16975"/>
    <cellStyle name="_Annual Alpha Vectors1_August 2010 CWIP curves_NextEra_November 2010 Termosol CWIP Curves NEER Final" xfId="16976"/>
    <cellStyle name="_Annual Alpha Vectors1_August 2010 CWIP curves_NextEra_November 2010 Termosol CWIP Curves NEER Final 2" xfId="16977"/>
    <cellStyle name="_Annual Alpha Vectors1_BASIS ADJ" xfId="16978"/>
    <cellStyle name="_Annual Alpha Vectors1_BM Adjustments" xfId="16979"/>
    <cellStyle name="_Annual Alpha Vectors1_Capacity_Factor_Monthly_Forecast_Through_2024 " xfId="16980"/>
    <cellStyle name="_Annual Alpha Vectors1_Consolidated Summary Living ProForma_2011_DRAFT" xfId="16981"/>
    <cellStyle name="_Annual Alpha Vectors1_Consolidated Summary Living ProForma_2011_Paste Special" xfId="16982"/>
    <cellStyle name="_Annual Alpha Vectors1_Copy of South TX GenTie  0.8x Sale12-31-09 COD BASE CASEvBOD" xfId="16983"/>
    <cellStyle name="_Annual Alpha Vectors1_CWIP Termosol 1" xfId="16984"/>
    <cellStyle name="_Annual Alpha Vectors1_CWIP Termosol 1 2" xfId="16985"/>
    <cellStyle name="_Annual Alpha Vectors1_CWIP Termosol 2" xfId="16986"/>
    <cellStyle name="_Annual Alpha Vectors1_CWIP Termosol 2 2" xfId="16987"/>
    <cellStyle name="_Annual Alpha Vectors1_Fees" xfId="16988"/>
    <cellStyle name="_Annual Alpha Vectors1_HWBA UM NPV  IRR Analysis finance at cost share may 2011" xfId="16989"/>
    <cellStyle name="_Annual Alpha Vectors1_Inputs" xfId="16990"/>
    <cellStyle name="_Annual Alpha Vectors1_Inputs 2" xfId="16991"/>
    <cellStyle name="_Annual Alpha Vectors1_Locked in Gross Margin" xfId="16992"/>
    <cellStyle name="_Annual Alpha Vectors1_November 2010 CWIP Curves Genesis Final" xfId="16993"/>
    <cellStyle name="_Annual Alpha Vectors1_November 2010 CWIP Curves Genesis Final 2" xfId="16994"/>
    <cellStyle name="_Annual Alpha Vectors1_November 2010 CWIP Curves NEER Final" xfId="16995"/>
    <cellStyle name="_Annual Alpha Vectors1_November 2010 CWIP Curves NEER Final 2" xfId="16996"/>
    <cellStyle name="_Annual Alpha Vectors1_November 2010 Termosol CWIP Curves NEER Final" xfId="16997"/>
    <cellStyle name="_Annual Alpha Vectors1_November 2010 Termosol CWIP Curves NEER Final 2" xfId="16998"/>
    <cellStyle name="_Annual Alpha Vectors1_Project Monitoring Paradise Solar revised_October 2010" xfId="16999"/>
    <cellStyle name="_Annual Alpha Vectors1_Project Monitoring Paradise Solar revised_October 2010 2" xfId="17000"/>
    <cellStyle name="_Annual Alpha Vectors1_Project Monitoring Paradise Solar revised_October 2010_November 2010 Termosol CWIP Curves NEER Final" xfId="17001"/>
    <cellStyle name="_Annual Alpha Vectors1_Project Monitoring Paradise Solar revised_October 2010_November 2010 Termosol CWIP Curves NEER Final 2" xfId="17002"/>
    <cellStyle name="_Annual Alpha Vectors1_September 2010 CWIP curves_NextEra" xfId="17003"/>
    <cellStyle name="_Annual Alpha Vectors1_September 2010 CWIP curves_NextEra 2" xfId="17004"/>
    <cellStyle name="_Annual Alpha Vectors1_September 2010 CWIP curves_NextEra_November 2010 Termosol CWIP Curves NEER Final" xfId="17005"/>
    <cellStyle name="_Annual Alpha Vectors1_September 2010 CWIP curves_NextEra_November 2010 Termosol CWIP Curves NEER Final 2" xfId="17006"/>
    <cellStyle name="_Annual Alpha Vectors1_Summerhaven CWIP curve Oct_2010" xfId="17007"/>
    <cellStyle name="_Annual Alpha Vectors1_Summerhaven CWIP curve Oct_2010 2" xfId="17008"/>
    <cellStyle name="_Annual Alpha Vectors1_Summerhaven CWIP curve Oct_2010_November 2010 Termosol CWIP Curves NEER Final" xfId="17009"/>
    <cellStyle name="_Annual Alpha Vectors1_Summerhaven CWIP curve Oct_2010_November 2010 Termosol CWIP Curves NEER Final 2" xfId="17010"/>
    <cellStyle name="_Annual Alpha Vectors1_tx financing revs" xfId="17011"/>
    <cellStyle name="_Annual Alpha Vectors2" xfId="17012"/>
    <cellStyle name="_Annual Alpha Vectors2 2" xfId="17013"/>
    <cellStyle name="_Annual Alpha Vectors2 2 2" xfId="17014"/>
    <cellStyle name="_Annual Alpha Vectors2 3" xfId="17015"/>
    <cellStyle name="_Annual Alpha Vectors2 3 2" xfId="17016"/>
    <cellStyle name="_Annual Alpha Vectors2 4" xfId="17017"/>
    <cellStyle name="_Annual Alpha Vectors2 4 2" xfId="17018"/>
    <cellStyle name="_Annual Alpha Vectors2 5" xfId="17019"/>
    <cellStyle name="_Annual Alpha Vectors2 5 2" xfId="17020"/>
    <cellStyle name="_Annual Alpha Vectors2 6" xfId="17021"/>
    <cellStyle name="_Annual Alpha Vectors2_August 2010 CWIP curves_NextEra" xfId="17022"/>
    <cellStyle name="_Annual Alpha Vectors2_August 2010 CWIP curves_NextEra 2" xfId="17023"/>
    <cellStyle name="_Annual Alpha Vectors2_August 2010 CWIP curves_NextEra_November 2010 Termosol CWIP Curves NEER Final" xfId="17024"/>
    <cellStyle name="_Annual Alpha Vectors2_August 2010 CWIP curves_NextEra_November 2010 Termosol CWIP Curves NEER Final 2" xfId="17025"/>
    <cellStyle name="_Annual Alpha Vectors2_BASIS ADJ" xfId="17026"/>
    <cellStyle name="_Annual Alpha Vectors2_BM Adjustments" xfId="17027"/>
    <cellStyle name="_Annual Alpha Vectors2_Capacity_Factor_Monthly_Forecast_Through_2024 " xfId="17028"/>
    <cellStyle name="_Annual Alpha Vectors2_Consolidated Summary Living ProForma_2011_DRAFT" xfId="17029"/>
    <cellStyle name="_Annual Alpha Vectors2_Consolidated Summary Living ProForma_2011_Paste Special" xfId="17030"/>
    <cellStyle name="_Annual Alpha Vectors2_Copy of South TX GenTie  0.8x Sale12-31-09 COD BASE CASEvBOD" xfId="17031"/>
    <cellStyle name="_Annual Alpha Vectors2_CWIP Termosol 1" xfId="17032"/>
    <cellStyle name="_Annual Alpha Vectors2_CWIP Termosol 1 2" xfId="17033"/>
    <cellStyle name="_Annual Alpha Vectors2_CWIP Termosol 2" xfId="17034"/>
    <cellStyle name="_Annual Alpha Vectors2_CWIP Termosol 2 2" xfId="17035"/>
    <cellStyle name="_Annual Alpha Vectors2_Fees" xfId="17036"/>
    <cellStyle name="_Annual Alpha Vectors2_HWBA UM NPV  IRR Analysis finance at cost share may 2011" xfId="17037"/>
    <cellStyle name="_Annual Alpha Vectors2_Inputs" xfId="17038"/>
    <cellStyle name="_Annual Alpha Vectors2_Inputs 2" xfId="17039"/>
    <cellStyle name="_Annual Alpha Vectors2_Locked in Gross Margin" xfId="17040"/>
    <cellStyle name="_Annual Alpha Vectors2_November 2010 CWIP Curves Genesis Final" xfId="17041"/>
    <cellStyle name="_Annual Alpha Vectors2_November 2010 CWIP Curves Genesis Final 2" xfId="17042"/>
    <cellStyle name="_Annual Alpha Vectors2_November 2010 CWIP Curves NEER Final" xfId="17043"/>
    <cellStyle name="_Annual Alpha Vectors2_November 2010 CWIP Curves NEER Final 2" xfId="17044"/>
    <cellStyle name="_Annual Alpha Vectors2_November 2010 Termosol CWIP Curves NEER Final" xfId="17045"/>
    <cellStyle name="_Annual Alpha Vectors2_November 2010 Termosol CWIP Curves NEER Final 2" xfId="17046"/>
    <cellStyle name="_Annual Alpha Vectors2_Project Monitoring Paradise Solar revised_October 2010" xfId="17047"/>
    <cellStyle name="_Annual Alpha Vectors2_Project Monitoring Paradise Solar revised_October 2010 2" xfId="17048"/>
    <cellStyle name="_Annual Alpha Vectors2_Project Monitoring Paradise Solar revised_October 2010_November 2010 Termosol CWIP Curves NEER Final" xfId="17049"/>
    <cellStyle name="_Annual Alpha Vectors2_Project Monitoring Paradise Solar revised_October 2010_November 2010 Termosol CWIP Curves NEER Final 2" xfId="17050"/>
    <cellStyle name="_Annual Alpha Vectors2_September 2010 CWIP curves_NextEra" xfId="17051"/>
    <cellStyle name="_Annual Alpha Vectors2_September 2010 CWIP curves_NextEra 2" xfId="17052"/>
    <cellStyle name="_Annual Alpha Vectors2_September 2010 CWIP curves_NextEra_November 2010 Termosol CWIP Curves NEER Final" xfId="17053"/>
    <cellStyle name="_Annual Alpha Vectors2_September 2010 CWIP curves_NextEra_November 2010 Termosol CWIP Curves NEER Final 2" xfId="17054"/>
    <cellStyle name="_Annual Alpha Vectors2_Summerhaven CWIP curve Oct_2010" xfId="17055"/>
    <cellStyle name="_Annual Alpha Vectors2_Summerhaven CWIP curve Oct_2010 2" xfId="17056"/>
    <cellStyle name="_Annual Alpha Vectors2_Summerhaven CWIP curve Oct_2010_November 2010 Termosol CWIP Curves NEER Final" xfId="17057"/>
    <cellStyle name="_Annual Alpha Vectors2_Summerhaven CWIP curve Oct_2010_November 2010 Termosol CWIP Curves NEER Final 2" xfId="17058"/>
    <cellStyle name="_Annual Alpha Vectors2_tx financing revs" xfId="17059"/>
    <cellStyle name="_Annual Alpha Vectors3" xfId="17060"/>
    <cellStyle name="_Annual Alpha Vectors3 2" xfId="17061"/>
    <cellStyle name="_Annual Alpha Vectors3 2 2" xfId="17062"/>
    <cellStyle name="_Annual Alpha Vectors3 3" xfId="17063"/>
    <cellStyle name="_Annual Alpha Vectors3 3 2" xfId="17064"/>
    <cellStyle name="_Annual Alpha Vectors3 4" xfId="17065"/>
    <cellStyle name="_Annual Alpha Vectors3 4 2" xfId="17066"/>
    <cellStyle name="_Annual Alpha Vectors3 5" xfId="17067"/>
    <cellStyle name="_Annual Alpha Vectors3 5 2" xfId="17068"/>
    <cellStyle name="_Annual Alpha Vectors3 6" xfId="17069"/>
    <cellStyle name="_Annual Alpha Vectors3_August 2010 CWIP curves_NextEra" xfId="17070"/>
    <cellStyle name="_Annual Alpha Vectors3_August 2010 CWIP curves_NextEra 2" xfId="17071"/>
    <cellStyle name="_Annual Alpha Vectors3_August 2010 CWIP curves_NextEra_November 2010 Termosol CWIP Curves NEER Final" xfId="17072"/>
    <cellStyle name="_Annual Alpha Vectors3_August 2010 CWIP curves_NextEra_November 2010 Termosol CWIP Curves NEER Final 2" xfId="17073"/>
    <cellStyle name="_Annual Alpha Vectors3_BASIS ADJ" xfId="17074"/>
    <cellStyle name="_Annual Alpha Vectors3_BM Adjustments" xfId="17075"/>
    <cellStyle name="_Annual Alpha Vectors3_Capacity_Factor_Monthly_Forecast_Through_2024 " xfId="17076"/>
    <cellStyle name="_Annual Alpha Vectors3_Consolidated Summary Living ProForma_2011_DRAFT" xfId="17077"/>
    <cellStyle name="_Annual Alpha Vectors3_Consolidated Summary Living ProForma_2011_Paste Special" xfId="17078"/>
    <cellStyle name="_Annual Alpha Vectors3_Copy of South TX GenTie  0.8x Sale12-31-09 COD BASE CASEvBOD" xfId="17079"/>
    <cellStyle name="_Annual Alpha Vectors3_CWIP Termosol 1" xfId="17080"/>
    <cellStyle name="_Annual Alpha Vectors3_CWIP Termosol 1 2" xfId="17081"/>
    <cellStyle name="_Annual Alpha Vectors3_CWIP Termosol 2" xfId="17082"/>
    <cellStyle name="_Annual Alpha Vectors3_CWIP Termosol 2 2" xfId="17083"/>
    <cellStyle name="_Annual Alpha Vectors3_Fees" xfId="17084"/>
    <cellStyle name="_Annual Alpha Vectors3_HWBA UM NPV  IRR Analysis finance at cost share may 2011" xfId="17085"/>
    <cellStyle name="_Annual Alpha Vectors3_Inputs" xfId="17086"/>
    <cellStyle name="_Annual Alpha Vectors3_Inputs 2" xfId="17087"/>
    <cellStyle name="_Annual Alpha Vectors3_Locked in Gross Margin" xfId="17088"/>
    <cellStyle name="_Annual Alpha Vectors3_November 2010 CWIP Curves Genesis Final" xfId="17089"/>
    <cellStyle name="_Annual Alpha Vectors3_November 2010 CWIP Curves Genesis Final 2" xfId="17090"/>
    <cellStyle name="_Annual Alpha Vectors3_November 2010 CWIP Curves NEER Final" xfId="17091"/>
    <cellStyle name="_Annual Alpha Vectors3_November 2010 CWIP Curves NEER Final 2" xfId="17092"/>
    <cellStyle name="_Annual Alpha Vectors3_November 2010 Termosol CWIP Curves NEER Final" xfId="17093"/>
    <cellStyle name="_Annual Alpha Vectors3_November 2010 Termosol CWIP Curves NEER Final 2" xfId="17094"/>
    <cellStyle name="_Annual Alpha Vectors3_Project Monitoring Paradise Solar revised_October 2010" xfId="17095"/>
    <cellStyle name="_Annual Alpha Vectors3_Project Monitoring Paradise Solar revised_October 2010 2" xfId="17096"/>
    <cellStyle name="_Annual Alpha Vectors3_Project Monitoring Paradise Solar revised_October 2010_November 2010 Termosol CWIP Curves NEER Final" xfId="17097"/>
    <cellStyle name="_Annual Alpha Vectors3_Project Monitoring Paradise Solar revised_October 2010_November 2010 Termosol CWIP Curves NEER Final 2" xfId="17098"/>
    <cellStyle name="_Annual Alpha Vectors3_September 2010 CWIP curves_NextEra" xfId="17099"/>
    <cellStyle name="_Annual Alpha Vectors3_September 2010 CWIP curves_NextEra 2" xfId="17100"/>
    <cellStyle name="_Annual Alpha Vectors3_September 2010 CWIP curves_NextEra_November 2010 Termosol CWIP Curves NEER Final" xfId="17101"/>
    <cellStyle name="_Annual Alpha Vectors3_September 2010 CWIP curves_NextEra_November 2010 Termosol CWIP Curves NEER Final 2" xfId="17102"/>
    <cellStyle name="_Annual Alpha Vectors3_Summerhaven CWIP curve Oct_2010" xfId="17103"/>
    <cellStyle name="_Annual Alpha Vectors3_Summerhaven CWIP curve Oct_2010 2" xfId="17104"/>
    <cellStyle name="_Annual Alpha Vectors3_Summerhaven CWIP curve Oct_2010_November 2010 Termosol CWIP Curves NEER Final" xfId="17105"/>
    <cellStyle name="_Annual Alpha Vectors3_Summerhaven CWIP curve Oct_2010_November 2010 Termosol CWIP Curves NEER Final 2" xfId="17106"/>
    <cellStyle name="_Annual Alpha Vectors3_tx financing revs" xfId="17107"/>
    <cellStyle name="_Annual Vectors1" xfId="17108"/>
    <cellStyle name="_Annual Vectors1 2" xfId="17109"/>
    <cellStyle name="_Annual Vectors1 2 2" xfId="17110"/>
    <cellStyle name="_Annual Vectors1 3" xfId="17111"/>
    <cellStyle name="_Annual Vectors1 3 2" xfId="17112"/>
    <cellStyle name="_Annual Vectors1 4" xfId="17113"/>
    <cellStyle name="_Annual Vectors1 4 2" xfId="17114"/>
    <cellStyle name="_Annual Vectors1 5" xfId="17115"/>
    <cellStyle name="_Annual Vectors1 5 2" xfId="17116"/>
    <cellStyle name="_Annual Vectors1 6" xfId="17117"/>
    <cellStyle name="_Annual Vectors1_August 2010 CWIP curves_NextEra" xfId="17118"/>
    <cellStyle name="_Annual Vectors1_August 2010 CWIP curves_NextEra 2" xfId="17119"/>
    <cellStyle name="_Annual Vectors1_August 2010 CWIP curves_NextEra_November 2010 Termosol CWIP Curves NEER Final" xfId="17120"/>
    <cellStyle name="_Annual Vectors1_August 2010 CWIP curves_NextEra_November 2010 Termosol CWIP Curves NEER Final 2" xfId="17121"/>
    <cellStyle name="_Annual Vectors1_BASIS ADJ" xfId="17122"/>
    <cellStyle name="_Annual Vectors1_BM Adjustments" xfId="17123"/>
    <cellStyle name="_Annual Vectors1_Capacity_Factor_Monthly_Forecast_Through_2024 " xfId="17124"/>
    <cellStyle name="_Annual Vectors1_Consolidated Summary Living ProForma_2011_DRAFT" xfId="17125"/>
    <cellStyle name="_Annual Vectors1_Consolidated Summary Living ProForma_2011_Paste Special" xfId="17126"/>
    <cellStyle name="_Annual Vectors1_Copy of South TX GenTie  0.8x Sale12-31-09 COD BASE CASEvBOD" xfId="17127"/>
    <cellStyle name="_Annual Vectors1_CWIP Termosol 1" xfId="17128"/>
    <cellStyle name="_Annual Vectors1_CWIP Termosol 1 2" xfId="17129"/>
    <cellStyle name="_Annual Vectors1_CWIP Termosol 2" xfId="17130"/>
    <cellStyle name="_Annual Vectors1_CWIP Termosol 2 2" xfId="17131"/>
    <cellStyle name="_Annual Vectors1_Fees" xfId="17132"/>
    <cellStyle name="_Annual Vectors1_HWBA UM NPV  IRR Analysis finance at cost share may 2011" xfId="17133"/>
    <cellStyle name="_Annual Vectors1_Inputs" xfId="17134"/>
    <cellStyle name="_Annual Vectors1_Inputs 2" xfId="17135"/>
    <cellStyle name="_Annual Vectors1_Locked in Gross Margin" xfId="17136"/>
    <cellStyle name="_Annual Vectors1_November 2010 CWIP Curves Genesis Final" xfId="17137"/>
    <cellStyle name="_Annual Vectors1_November 2010 CWIP Curves Genesis Final 2" xfId="17138"/>
    <cellStyle name="_Annual Vectors1_November 2010 CWIP Curves NEER Final" xfId="17139"/>
    <cellStyle name="_Annual Vectors1_November 2010 CWIP Curves NEER Final 2" xfId="17140"/>
    <cellStyle name="_Annual Vectors1_November 2010 Termosol CWIP Curves NEER Final" xfId="17141"/>
    <cellStyle name="_Annual Vectors1_November 2010 Termosol CWIP Curves NEER Final 2" xfId="17142"/>
    <cellStyle name="_Annual Vectors1_Project Monitoring Paradise Solar revised_October 2010" xfId="17143"/>
    <cellStyle name="_Annual Vectors1_Project Monitoring Paradise Solar revised_October 2010 2" xfId="17144"/>
    <cellStyle name="_Annual Vectors1_Project Monitoring Paradise Solar revised_October 2010_November 2010 Termosol CWIP Curves NEER Final" xfId="17145"/>
    <cellStyle name="_Annual Vectors1_Project Monitoring Paradise Solar revised_October 2010_November 2010 Termosol CWIP Curves NEER Final 2" xfId="17146"/>
    <cellStyle name="_Annual Vectors1_September 2010 CWIP curves_NextEra" xfId="17147"/>
    <cellStyle name="_Annual Vectors1_September 2010 CWIP curves_NextEra 2" xfId="17148"/>
    <cellStyle name="_Annual Vectors1_September 2010 CWIP curves_NextEra_November 2010 Termosol CWIP Curves NEER Final" xfId="17149"/>
    <cellStyle name="_Annual Vectors1_September 2010 CWIP curves_NextEra_November 2010 Termosol CWIP Curves NEER Final 2" xfId="17150"/>
    <cellStyle name="_Annual Vectors1_Summerhaven CWIP curve Oct_2010" xfId="17151"/>
    <cellStyle name="_Annual Vectors1_Summerhaven CWIP curve Oct_2010 2" xfId="17152"/>
    <cellStyle name="_Annual Vectors1_Summerhaven CWIP curve Oct_2010_November 2010 Termosol CWIP Curves NEER Final" xfId="17153"/>
    <cellStyle name="_Annual Vectors1_Summerhaven CWIP curve Oct_2010_November 2010 Termosol CWIP Curves NEER Final 2" xfId="17154"/>
    <cellStyle name="_Annual Vectors1_tx financing revs" xfId="17155"/>
    <cellStyle name="_Annual Vectors2" xfId="17156"/>
    <cellStyle name="_Annual Vectors2 2" xfId="17157"/>
    <cellStyle name="_Annual Vectors2 2 2" xfId="17158"/>
    <cellStyle name="_Annual Vectors2 3" xfId="17159"/>
    <cellStyle name="_Annual Vectors2 3 2" xfId="17160"/>
    <cellStyle name="_Annual Vectors2 4" xfId="17161"/>
    <cellStyle name="_Annual Vectors2 4 2" xfId="17162"/>
    <cellStyle name="_Annual Vectors2 5" xfId="17163"/>
    <cellStyle name="_Annual Vectors2 5 2" xfId="17164"/>
    <cellStyle name="_Annual Vectors2 6" xfId="17165"/>
    <cellStyle name="_Annual Vectors2_August 2010 CWIP curves_NextEra" xfId="17166"/>
    <cellStyle name="_Annual Vectors2_August 2010 CWIP curves_NextEra 2" xfId="17167"/>
    <cellStyle name="_Annual Vectors2_August 2010 CWIP curves_NextEra_November 2010 Termosol CWIP Curves NEER Final" xfId="17168"/>
    <cellStyle name="_Annual Vectors2_August 2010 CWIP curves_NextEra_November 2010 Termosol CWIP Curves NEER Final 2" xfId="17169"/>
    <cellStyle name="_Annual Vectors2_BASIS ADJ" xfId="17170"/>
    <cellStyle name="_Annual Vectors2_BM Adjustments" xfId="17171"/>
    <cellStyle name="_Annual Vectors2_Capacity_Factor_Monthly_Forecast_Through_2024 " xfId="17172"/>
    <cellStyle name="_Annual Vectors2_Consolidated Summary Living ProForma_2011_DRAFT" xfId="17173"/>
    <cellStyle name="_Annual Vectors2_Consolidated Summary Living ProForma_2011_Paste Special" xfId="17174"/>
    <cellStyle name="_Annual Vectors2_Copy of South TX GenTie  0.8x Sale12-31-09 COD BASE CASEvBOD" xfId="17175"/>
    <cellStyle name="_Annual Vectors2_CWIP Termosol 1" xfId="17176"/>
    <cellStyle name="_Annual Vectors2_CWIP Termosol 1 2" xfId="17177"/>
    <cellStyle name="_Annual Vectors2_CWIP Termosol 2" xfId="17178"/>
    <cellStyle name="_Annual Vectors2_CWIP Termosol 2 2" xfId="17179"/>
    <cellStyle name="_Annual Vectors2_Fees" xfId="17180"/>
    <cellStyle name="_Annual Vectors2_HWBA UM NPV  IRR Analysis finance at cost share may 2011" xfId="17181"/>
    <cellStyle name="_Annual Vectors2_Inputs" xfId="17182"/>
    <cellStyle name="_Annual Vectors2_Inputs 2" xfId="17183"/>
    <cellStyle name="_Annual Vectors2_Locked in Gross Margin" xfId="17184"/>
    <cellStyle name="_Annual Vectors2_November 2010 CWIP Curves Genesis Final" xfId="17185"/>
    <cellStyle name="_Annual Vectors2_November 2010 CWIP Curves Genesis Final 2" xfId="17186"/>
    <cellStyle name="_Annual Vectors2_November 2010 CWIP Curves NEER Final" xfId="17187"/>
    <cellStyle name="_Annual Vectors2_November 2010 CWIP Curves NEER Final 2" xfId="17188"/>
    <cellStyle name="_Annual Vectors2_November 2010 Termosol CWIP Curves NEER Final" xfId="17189"/>
    <cellStyle name="_Annual Vectors2_November 2010 Termosol CWIP Curves NEER Final 2" xfId="17190"/>
    <cellStyle name="_Annual Vectors2_Project Monitoring Paradise Solar revised_October 2010" xfId="17191"/>
    <cellStyle name="_Annual Vectors2_Project Monitoring Paradise Solar revised_October 2010 2" xfId="17192"/>
    <cellStyle name="_Annual Vectors2_Project Monitoring Paradise Solar revised_October 2010_November 2010 Termosol CWIP Curves NEER Final" xfId="17193"/>
    <cellStyle name="_Annual Vectors2_Project Monitoring Paradise Solar revised_October 2010_November 2010 Termosol CWIP Curves NEER Final 2" xfId="17194"/>
    <cellStyle name="_Annual Vectors2_September 2010 CWIP curves_NextEra" xfId="17195"/>
    <cellStyle name="_Annual Vectors2_September 2010 CWIP curves_NextEra 2" xfId="17196"/>
    <cellStyle name="_Annual Vectors2_September 2010 CWIP curves_NextEra_November 2010 Termosol CWIP Curves NEER Final" xfId="17197"/>
    <cellStyle name="_Annual Vectors2_September 2010 CWIP curves_NextEra_November 2010 Termosol CWIP Curves NEER Final 2" xfId="17198"/>
    <cellStyle name="_Annual Vectors2_Summerhaven CWIP curve Oct_2010" xfId="17199"/>
    <cellStyle name="_Annual Vectors2_Summerhaven CWIP curve Oct_2010 2" xfId="17200"/>
    <cellStyle name="_Annual Vectors2_Summerhaven CWIP curve Oct_2010_November 2010 Termosol CWIP Curves NEER Final" xfId="17201"/>
    <cellStyle name="_Annual Vectors2_Summerhaven CWIP curve Oct_2010_November 2010 Termosol CWIP Curves NEER Final 2" xfId="17202"/>
    <cellStyle name="_Annual Vectors2_tx financing revs" xfId="17203"/>
    <cellStyle name="_Annual Vectors3" xfId="17204"/>
    <cellStyle name="_Annual Vectors3 2" xfId="17205"/>
    <cellStyle name="_Annual Vectors3 2 2" xfId="17206"/>
    <cellStyle name="_Annual Vectors3 3" xfId="17207"/>
    <cellStyle name="_Annual Vectors3 3 2" xfId="17208"/>
    <cellStyle name="_Annual Vectors3 4" xfId="17209"/>
    <cellStyle name="_Annual Vectors3 4 2" xfId="17210"/>
    <cellStyle name="_Annual Vectors3 5" xfId="17211"/>
    <cellStyle name="_Annual Vectors3 5 2" xfId="17212"/>
    <cellStyle name="_Annual Vectors3 6" xfId="17213"/>
    <cellStyle name="_Annual Vectors3_August 2010 CWIP curves_NextEra" xfId="17214"/>
    <cellStyle name="_Annual Vectors3_August 2010 CWIP curves_NextEra 2" xfId="17215"/>
    <cellStyle name="_Annual Vectors3_August 2010 CWIP curves_NextEra_November 2010 Termosol CWIP Curves NEER Final" xfId="17216"/>
    <cellStyle name="_Annual Vectors3_August 2010 CWIP curves_NextEra_November 2010 Termosol CWIP Curves NEER Final 2" xfId="17217"/>
    <cellStyle name="_Annual Vectors3_BASIS ADJ" xfId="17218"/>
    <cellStyle name="_Annual Vectors3_BM Adjustments" xfId="17219"/>
    <cellStyle name="_Annual Vectors3_Capacity_Factor_Monthly_Forecast_Through_2024 " xfId="17220"/>
    <cellStyle name="_Annual Vectors3_Consolidated Summary Living ProForma_2011_DRAFT" xfId="17221"/>
    <cellStyle name="_Annual Vectors3_Consolidated Summary Living ProForma_2011_Paste Special" xfId="17222"/>
    <cellStyle name="_Annual Vectors3_Copy of South TX GenTie  0.8x Sale12-31-09 COD BASE CASEvBOD" xfId="17223"/>
    <cellStyle name="_Annual Vectors3_CWIP Termosol 1" xfId="17224"/>
    <cellStyle name="_Annual Vectors3_CWIP Termosol 1 2" xfId="17225"/>
    <cellStyle name="_Annual Vectors3_CWIP Termosol 2" xfId="17226"/>
    <cellStyle name="_Annual Vectors3_CWIP Termosol 2 2" xfId="17227"/>
    <cellStyle name="_Annual Vectors3_Fees" xfId="17228"/>
    <cellStyle name="_Annual Vectors3_HWBA UM NPV  IRR Analysis finance at cost share may 2011" xfId="17229"/>
    <cellStyle name="_Annual Vectors3_Inputs" xfId="17230"/>
    <cellStyle name="_Annual Vectors3_Inputs 2" xfId="17231"/>
    <cellStyle name="_Annual Vectors3_Locked in Gross Margin" xfId="17232"/>
    <cellStyle name="_Annual Vectors3_November 2010 CWIP Curves Genesis Final" xfId="17233"/>
    <cellStyle name="_Annual Vectors3_November 2010 CWIP Curves Genesis Final 2" xfId="17234"/>
    <cellStyle name="_Annual Vectors3_November 2010 CWIP Curves NEER Final" xfId="17235"/>
    <cellStyle name="_Annual Vectors3_November 2010 CWIP Curves NEER Final 2" xfId="17236"/>
    <cellStyle name="_Annual Vectors3_November 2010 Termosol CWIP Curves NEER Final" xfId="17237"/>
    <cellStyle name="_Annual Vectors3_November 2010 Termosol CWIP Curves NEER Final 2" xfId="17238"/>
    <cellStyle name="_Annual Vectors3_Project Monitoring Paradise Solar revised_October 2010" xfId="17239"/>
    <cellStyle name="_Annual Vectors3_Project Monitoring Paradise Solar revised_October 2010 2" xfId="17240"/>
    <cellStyle name="_Annual Vectors3_Project Monitoring Paradise Solar revised_October 2010_November 2010 Termosol CWIP Curves NEER Final" xfId="17241"/>
    <cellStyle name="_Annual Vectors3_Project Monitoring Paradise Solar revised_October 2010_November 2010 Termosol CWIP Curves NEER Final 2" xfId="17242"/>
    <cellStyle name="_Annual Vectors3_September 2010 CWIP curves_NextEra" xfId="17243"/>
    <cellStyle name="_Annual Vectors3_September 2010 CWIP curves_NextEra 2" xfId="17244"/>
    <cellStyle name="_Annual Vectors3_September 2010 CWIP curves_NextEra_November 2010 Termosol CWIP Curves NEER Final" xfId="17245"/>
    <cellStyle name="_Annual Vectors3_September 2010 CWIP curves_NextEra_November 2010 Termosol CWIP Curves NEER Final 2" xfId="17246"/>
    <cellStyle name="_Annual Vectors3_Summerhaven CWIP curve Oct_2010" xfId="17247"/>
    <cellStyle name="_Annual Vectors3_Summerhaven CWIP curve Oct_2010 2" xfId="17248"/>
    <cellStyle name="_Annual Vectors3_Summerhaven CWIP curve Oct_2010_November 2010 Termosol CWIP Curves NEER Final" xfId="17249"/>
    <cellStyle name="_Annual Vectors3_Summerhaven CWIP curve Oct_2010_November 2010 Termosol CWIP Curves NEER Final 2" xfId="17250"/>
    <cellStyle name="_Annual Vectors3_tx financing revs" xfId="17251"/>
    <cellStyle name="_Annual Vectors4" xfId="17252"/>
    <cellStyle name="_Annual Vectors4 2" xfId="17253"/>
    <cellStyle name="_Annual Vectors4 2 2" xfId="17254"/>
    <cellStyle name="_Annual Vectors4 3" xfId="17255"/>
    <cellStyle name="_Annual Vectors4 3 2" xfId="17256"/>
    <cellStyle name="_Annual Vectors4 4" xfId="17257"/>
    <cellStyle name="_Annual Vectors4 4 2" xfId="17258"/>
    <cellStyle name="_Annual Vectors4 5" xfId="17259"/>
    <cellStyle name="_Annual Vectors4 5 2" xfId="17260"/>
    <cellStyle name="_Annual Vectors4 6" xfId="17261"/>
    <cellStyle name="_Annual Vectors4_August 2010 CWIP curves_NextEra" xfId="17262"/>
    <cellStyle name="_Annual Vectors4_August 2010 CWIP curves_NextEra 2" xfId="17263"/>
    <cellStyle name="_Annual Vectors4_August 2010 CWIP curves_NextEra_November 2010 Termosol CWIP Curves NEER Final" xfId="17264"/>
    <cellStyle name="_Annual Vectors4_August 2010 CWIP curves_NextEra_November 2010 Termosol CWIP Curves NEER Final 2" xfId="17265"/>
    <cellStyle name="_Annual Vectors4_BASIS ADJ" xfId="17266"/>
    <cellStyle name="_Annual Vectors4_BM Adjustments" xfId="17267"/>
    <cellStyle name="_Annual Vectors4_Capacity_Factor_Monthly_Forecast_Through_2024 " xfId="17268"/>
    <cellStyle name="_Annual Vectors4_Consolidated Summary Living ProForma_2011_DRAFT" xfId="17269"/>
    <cellStyle name="_Annual Vectors4_Consolidated Summary Living ProForma_2011_Paste Special" xfId="17270"/>
    <cellStyle name="_Annual Vectors4_Copy of South TX GenTie  0.8x Sale12-31-09 COD BASE CASEvBOD" xfId="17271"/>
    <cellStyle name="_Annual Vectors4_CWIP Termosol 1" xfId="17272"/>
    <cellStyle name="_Annual Vectors4_CWIP Termosol 1 2" xfId="17273"/>
    <cellStyle name="_Annual Vectors4_CWIP Termosol 2" xfId="17274"/>
    <cellStyle name="_Annual Vectors4_CWIP Termosol 2 2" xfId="17275"/>
    <cellStyle name="_Annual Vectors4_Fees" xfId="17276"/>
    <cellStyle name="_Annual Vectors4_HWBA UM NPV  IRR Analysis finance at cost share may 2011" xfId="17277"/>
    <cellStyle name="_Annual Vectors4_Inputs" xfId="17278"/>
    <cellStyle name="_Annual Vectors4_Inputs 2" xfId="17279"/>
    <cellStyle name="_Annual Vectors4_Locked in Gross Margin" xfId="17280"/>
    <cellStyle name="_Annual Vectors4_November 2010 CWIP Curves Genesis Final" xfId="17281"/>
    <cellStyle name="_Annual Vectors4_November 2010 CWIP Curves Genesis Final 2" xfId="17282"/>
    <cellStyle name="_Annual Vectors4_November 2010 CWIP Curves NEER Final" xfId="17283"/>
    <cellStyle name="_Annual Vectors4_November 2010 CWIP Curves NEER Final 2" xfId="17284"/>
    <cellStyle name="_Annual Vectors4_November 2010 Termosol CWIP Curves NEER Final" xfId="17285"/>
    <cellStyle name="_Annual Vectors4_November 2010 Termosol CWIP Curves NEER Final 2" xfId="17286"/>
    <cellStyle name="_Annual Vectors4_Project Monitoring Paradise Solar revised_October 2010" xfId="17287"/>
    <cellStyle name="_Annual Vectors4_Project Monitoring Paradise Solar revised_October 2010 2" xfId="17288"/>
    <cellStyle name="_Annual Vectors4_Project Monitoring Paradise Solar revised_October 2010_November 2010 Termosol CWIP Curves NEER Final" xfId="17289"/>
    <cellStyle name="_Annual Vectors4_Project Monitoring Paradise Solar revised_October 2010_November 2010 Termosol CWIP Curves NEER Final 2" xfId="17290"/>
    <cellStyle name="_Annual Vectors4_September 2010 CWIP curves_NextEra" xfId="17291"/>
    <cellStyle name="_Annual Vectors4_September 2010 CWIP curves_NextEra 2" xfId="17292"/>
    <cellStyle name="_Annual Vectors4_September 2010 CWIP curves_NextEra_November 2010 Termosol CWIP Curves NEER Final" xfId="17293"/>
    <cellStyle name="_Annual Vectors4_September 2010 CWIP curves_NextEra_November 2010 Termosol CWIP Curves NEER Final 2" xfId="17294"/>
    <cellStyle name="_Annual Vectors4_Summerhaven CWIP curve Oct_2010" xfId="17295"/>
    <cellStyle name="_Annual Vectors4_Summerhaven CWIP curve Oct_2010 2" xfId="17296"/>
    <cellStyle name="_Annual Vectors4_Summerhaven CWIP curve Oct_2010_November 2010 Termosol CWIP Curves NEER Final" xfId="17297"/>
    <cellStyle name="_Annual Vectors4_Summerhaven CWIP curve Oct_2010_November 2010 Termosol CWIP Curves NEER Final 2" xfId="17298"/>
    <cellStyle name="_Annual Vectors4_tx financing revs" xfId="17299"/>
    <cellStyle name="_Appr_Dec04" xfId="17300"/>
    <cellStyle name="_Approval_Dec05_SeaWest" xfId="17301"/>
    <cellStyle name="_Approval_Dec05_SeaWest 2" xfId="17302"/>
    <cellStyle name="_Approval_Dec05_SeaWest_1.Inputs" xfId="17303"/>
    <cellStyle name="_Approval_Dec05_SeaWest_BeechR Pivot Table 12.2.09" xfId="17304"/>
    <cellStyle name="_Approval_Dec05_SeaWest_BeechR Pivot Table 12.2.09 2" xfId="17305"/>
    <cellStyle name="_Approval_Dec05_SeaWest_Copy of G&amp;A_reports_v4" xfId="17306"/>
    <cellStyle name="_Approval_Dec05_SeaWest_Copy of Vento III v27i P50 1st" xfId="17307"/>
    <cellStyle name="_Approval_Dec05_SeaWest_Rev" xfId="17308"/>
    <cellStyle name="_Approval_Dec05_SeaWest_Rev 2" xfId="17309"/>
    <cellStyle name="_Approval_Dec05_SeaWest_Vento III v17i (8.9% Haircut, 60% Tax)" xfId="17310"/>
    <cellStyle name="_Approval_Dec05_SeaWest_Vento III v22i (Haircut, 6Y CF, 76% tax)" xfId="17311"/>
    <cellStyle name="_Approval_Dec05_SeaWest_Vento III v28g Base" xfId="17312"/>
    <cellStyle name="_Approval_Dec05_SeaWest_Vento III v28k JPMyyy" xfId="17313"/>
    <cellStyle name="_Approval_Dec06" xfId="17314"/>
    <cellStyle name="_Approval_Dec06 2" xfId="17315"/>
    <cellStyle name="_Apprvd Bdgt" xfId="17316"/>
    <cellStyle name="_Assumptions" xfId="17317"/>
    <cellStyle name="_Assumptions 2" xfId="17318"/>
    <cellStyle name="_Assumptions Used" xfId="17319"/>
    <cellStyle name="_Astral v26" xfId="17320"/>
    <cellStyle name="_ATCP Risk Matrix 1-11-07" xfId="17321"/>
    <cellStyle name="_ATCP Risk Matrix 1-11-07 2" xfId="17322"/>
    <cellStyle name="_ATCP Risk Matrix 1-11-07_August 2010 CWIP curves_NextEra" xfId="17323"/>
    <cellStyle name="_ATCP Risk Matrix 1-11-07_August 2010 CWIP curves_NextEra 2" xfId="17324"/>
    <cellStyle name="_ATCP Risk Matrix 1-11-07_August 2010 CWIP curves_NextEra_November 2010 Termosol CWIP Curves NEER Final" xfId="17325"/>
    <cellStyle name="_ATCP Risk Matrix 1-11-07_August 2010 CWIP curves_NextEra_November 2010 Termosol CWIP Curves NEER Final 2" xfId="17326"/>
    <cellStyle name="_ATCP Risk Matrix 1-11-07_CWIP Termosol 1" xfId="17327"/>
    <cellStyle name="_ATCP Risk Matrix 1-11-07_CWIP Termosol 1 2" xfId="17328"/>
    <cellStyle name="_ATCP Risk Matrix 1-11-07_CWIP Termosol 2" xfId="17329"/>
    <cellStyle name="_ATCP Risk Matrix 1-11-07_CWIP Termosol 2 2" xfId="17330"/>
    <cellStyle name="_ATCP Risk Matrix 1-11-07_November 2010 CWIP Curves Genesis Final" xfId="17331"/>
    <cellStyle name="_ATCP Risk Matrix 1-11-07_November 2010 CWIP Curves Genesis Final 2" xfId="17332"/>
    <cellStyle name="_ATCP Risk Matrix 1-11-07_November 2010 Termosol CWIP Curves NEER Final" xfId="17333"/>
    <cellStyle name="_ATCP Risk Matrix 1-11-07_November 2010 Termosol CWIP Curves NEER Final 2" xfId="17334"/>
    <cellStyle name="_ATCP Risk Matrix 1-11-07_September 2010 CWIP curves_NextEra" xfId="17335"/>
    <cellStyle name="_ATCP Risk Matrix 1-11-07_September 2010 CWIP curves_NextEra 2" xfId="17336"/>
    <cellStyle name="_ATCP Risk Matrix 1-11-07_September 2010 CWIP curves_NextEra_November 2010 Termosol CWIP Curves NEER Final" xfId="17337"/>
    <cellStyle name="_ATCP Risk Matrix 1-11-07_September 2010 CWIP curves_NextEra_November 2010 Termosol CWIP Curves NEER Final 2" xfId="17338"/>
    <cellStyle name="_ATCP Risk Matrix 1-11-07_Summerhaven CWIP curve Oct_2010" xfId="17339"/>
    <cellStyle name="_ATCP Risk Matrix 1-11-07_Summerhaven CWIP curve Oct_2010 2" xfId="17340"/>
    <cellStyle name="_ATCP Risk Matrix 1-11-07_Summerhaven CWIP curve Oct_2010_November 2010 Termosol CWIP Curves NEER Final" xfId="17341"/>
    <cellStyle name="_ATCP Risk Matrix 1-11-07_Summerhaven CWIP curve Oct_2010_November 2010 Termosol CWIP Curves NEER Final 2" xfId="17342"/>
    <cellStyle name="_BackOffice" xfId="17343"/>
    <cellStyle name="_BackOffice 2" xfId="17344"/>
    <cellStyle name="_BackOffice 2 2" xfId="17345"/>
    <cellStyle name="_BackOffice 3" xfId="17346"/>
    <cellStyle name="_BackOffice 3 2" xfId="17347"/>
    <cellStyle name="_BackOffice 4" xfId="17348"/>
    <cellStyle name="_BackOffice 4 2" xfId="17349"/>
    <cellStyle name="_BackOffice 5" xfId="17350"/>
    <cellStyle name="_BackOffice 5 2" xfId="17351"/>
    <cellStyle name="_BackOffice 6" xfId="17352"/>
    <cellStyle name="_BackOffice_August 2010 CWIP curves_NextEra" xfId="17353"/>
    <cellStyle name="_BackOffice_August 2010 CWIP curves_NextEra 2" xfId="17354"/>
    <cellStyle name="_BackOffice_August 2010 CWIP curves_NextEra_November 2010 Termosol CWIP Curves NEER Final" xfId="17355"/>
    <cellStyle name="_BackOffice_August 2010 CWIP curves_NextEra_November 2010 Termosol CWIP Curves NEER Final 2" xfId="17356"/>
    <cellStyle name="_BackOffice_BASIS ADJ" xfId="17357"/>
    <cellStyle name="_BackOffice_BM Adjustments" xfId="17358"/>
    <cellStyle name="_BackOffice_Capacity_Factor_Monthly_Forecast_Through_2024 " xfId="17359"/>
    <cellStyle name="_BackOffice_Consolidated Summary Living ProForma_2011_DRAFT" xfId="17360"/>
    <cellStyle name="_BackOffice_Consolidated Summary Living ProForma_2011_Paste Special" xfId="17361"/>
    <cellStyle name="_BackOffice_Copy of South TX GenTie  0.8x Sale12-31-09 COD BASE CASEvBOD" xfId="17362"/>
    <cellStyle name="_BackOffice_CWIP Termosol 1" xfId="17363"/>
    <cellStyle name="_BackOffice_CWIP Termosol 1 2" xfId="17364"/>
    <cellStyle name="_BackOffice_CWIP Termosol 2" xfId="17365"/>
    <cellStyle name="_BackOffice_CWIP Termosol 2 2" xfId="17366"/>
    <cellStyle name="_BackOffice_Fees" xfId="17367"/>
    <cellStyle name="_BackOffice_HWBA UM NPV  IRR Analysis finance at cost share may 2011" xfId="17368"/>
    <cellStyle name="_BackOffice_Inputs" xfId="17369"/>
    <cellStyle name="_BackOffice_Inputs 2" xfId="17370"/>
    <cellStyle name="_BackOffice_Locked in Gross Margin" xfId="17371"/>
    <cellStyle name="_BackOffice_November 2010 CWIP Curves Genesis Final" xfId="17372"/>
    <cellStyle name="_BackOffice_November 2010 CWIP Curves Genesis Final 2" xfId="17373"/>
    <cellStyle name="_BackOffice_November 2010 CWIP Curves NEER Final" xfId="17374"/>
    <cellStyle name="_BackOffice_November 2010 CWIP Curves NEER Final 2" xfId="17375"/>
    <cellStyle name="_BackOffice_November 2010 Termosol CWIP Curves NEER Final" xfId="17376"/>
    <cellStyle name="_BackOffice_November 2010 Termosol CWIP Curves NEER Final 2" xfId="17377"/>
    <cellStyle name="_BackOffice_Project Monitoring Paradise Solar revised_October 2010" xfId="17378"/>
    <cellStyle name="_BackOffice_Project Monitoring Paradise Solar revised_October 2010 2" xfId="17379"/>
    <cellStyle name="_BackOffice_Project Monitoring Paradise Solar revised_October 2010_November 2010 Termosol CWIP Curves NEER Final" xfId="17380"/>
    <cellStyle name="_BackOffice_Project Monitoring Paradise Solar revised_October 2010_November 2010 Termosol CWIP Curves NEER Final 2" xfId="17381"/>
    <cellStyle name="_BackOffice_September 2010 CWIP curves_NextEra" xfId="17382"/>
    <cellStyle name="_BackOffice_September 2010 CWIP curves_NextEra 2" xfId="17383"/>
    <cellStyle name="_BackOffice_September 2010 CWIP curves_NextEra_November 2010 Termosol CWIP Curves NEER Final" xfId="17384"/>
    <cellStyle name="_BackOffice_September 2010 CWIP curves_NextEra_November 2010 Termosol CWIP Curves NEER Final 2" xfId="17385"/>
    <cellStyle name="_BackOffice_Summerhaven CWIP curve Oct_2010" xfId="17386"/>
    <cellStyle name="_BackOffice_Summerhaven CWIP curve Oct_2010 2" xfId="17387"/>
    <cellStyle name="_BackOffice_Summerhaven CWIP curve Oct_2010_November 2010 Termosol CWIP Curves NEER Final" xfId="17388"/>
    <cellStyle name="_BackOffice_Summerhaven CWIP curve Oct_2010_November 2010 Termosol CWIP Curves NEER Final 2" xfId="17389"/>
    <cellStyle name="_BackOffice_tx financing revs" xfId="17390"/>
    <cellStyle name="_Bank Pro Forma - MH750 LIPA RFP - Re 10.22.07" xfId="17391"/>
    <cellStyle name="_Bank Pro Forma - MH750 LIPA RFP - Re 10.22.07 2" xfId="17392"/>
    <cellStyle name="_Bank Pro Forma - MH750 LIPA RFP - Re 11.15.07" xfId="17393"/>
    <cellStyle name="_Bank Pro Forma - MH750 LIPA RFP - Re 11.15.07 2" xfId="17394"/>
    <cellStyle name="_Bank Run NCM" xfId="17395"/>
    <cellStyle name="_Bank Run NCM 2" xfId="17396"/>
    <cellStyle name="_basic equity model (alliance)" xfId="17397"/>
    <cellStyle name="_Basis" xfId="17398"/>
    <cellStyle name="_Basis 11-11 vs 2-15" xfId="17399"/>
    <cellStyle name="_Basis 11-11 vs 2-15 2" xfId="17400"/>
    <cellStyle name="_Basis 12-15" xfId="17401"/>
    <cellStyle name="_Basis 12-15 2" xfId="17402"/>
    <cellStyle name="_Basis 12-15 vs 11-11" xfId="17403"/>
    <cellStyle name="_Basis 12-15 vs 11-11 2" xfId="17404"/>
    <cellStyle name="_Basis 12-15 vs 2-15" xfId="17405"/>
    <cellStyle name="_Basis 12-15 vs 2-15 2" xfId="17406"/>
    <cellStyle name="_Basis 1-31" xfId="17407"/>
    <cellStyle name="_Basis 1-31 2" xfId="17408"/>
    <cellStyle name="_Basis 2" xfId="17409"/>
    <cellStyle name="_Basis 2 2" xfId="17410"/>
    <cellStyle name="_Basis 3" xfId="17411"/>
    <cellStyle name="_Basis 3 2" xfId="17412"/>
    <cellStyle name="_Basis 3-17" xfId="17413"/>
    <cellStyle name="_Basis 3-17 2" xfId="17414"/>
    <cellStyle name="_Basis 4" xfId="17415"/>
    <cellStyle name="_Basis 4 2" xfId="17416"/>
    <cellStyle name="_Basis 5" xfId="17417"/>
    <cellStyle name="_Basis 5 2" xfId="17418"/>
    <cellStyle name="_Basis 5-18" xfId="17419"/>
    <cellStyle name="_Basis 5-18 2" xfId="17420"/>
    <cellStyle name="_Basis 5-18 vs 6-19" xfId="17421"/>
    <cellStyle name="_Basis 5-18 vs 6-19 2" xfId="17422"/>
    <cellStyle name="_Basis 6" xfId="17423"/>
    <cellStyle name="_Basis 6-19" xfId="17424"/>
    <cellStyle name="_Basis 6-19 2" xfId="17425"/>
    <cellStyle name="_Basis 7-12 vs 8-14" xfId="17426"/>
    <cellStyle name="_Basis 7-12 vs 8-14 2" xfId="17427"/>
    <cellStyle name="_Basis 8-14" xfId="17428"/>
    <cellStyle name="_Basis 8-14 2" xfId="17429"/>
    <cellStyle name="_Basis 9-29" xfId="17430"/>
    <cellStyle name="_Basis 9-29 2" xfId="17431"/>
    <cellStyle name="_Basis 9-30" xfId="17432"/>
    <cellStyle name="_Basis 9-30 2" xfId="17433"/>
    <cellStyle name="_Basis 9-7" xfId="17434"/>
    <cellStyle name="_Basis 9-7 2" xfId="17435"/>
    <cellStyle name="_Basis 9-7 vs 9-29" xfId="17436"/>
    <cellStyle name="_Basis 9-7 vs 9-29 2" xfId="17437"/>
    <cellStyle name="_Basis_Cimarron O&amp;M_05-24-2012" xfId="17438"/>
    <cellStyle name="_Basis_Copy of South TX GenTie  0.8x Sale12-31-09 COD BASE CASEvBOD" xfId="17439"/>
    <cellStyle name="_Basis_Input" xfId="17440"/>
    <cellStyle name="_Basis_Input 2" xfId="17441"/>
    <cellStyle name="_Basis_Inputs" xfId="17442"/>
    <cellStyle name="_Basis_Inputs 2" xfId="17443"/>
    <cellStyle name="_Basis_Majestic II 2013 - 2042 Property Tax Forecast est" xfId="17444"/>
    <cellStyle name="_Basis_McCoy 250 MW Yingli 280W T-0 NextEra PVO&amp;M Budget (NEW RAMP)_2010-12-10" xfId="17445"/>
    <cellStyle name="_Basis_McCoy 250 MW Yingli 280W T-0 NextEra PVO&amp;M Budget (NEW RAMP)_2010-12-6" xfId="17446"/>
    <cellStyle name="_Basis_Tax" xfId="17447"/>
    <cellStyle name="_BCII  Quarterly TE Input 062606" xfId="17448"/>
    <cellStyle name="_BCII  Quarterly TE Input 062606_1.Inputs" xfId="17449"/>
    <cellStyle name="_BCII  Quarterly TE Input 062606_Copy of Vento III v27i P50 1st" xfId="17450"/>
    <cellStyle name="_BCII  Quarterly TE Input 062606_G&amp;A_reports" xfId="17451"/>
    <cellStyle name="_BCII  Quarterly TE Input 062606_Other Projects" xfId="17452"/>
    <cellStyle name="_BCII  Quarterly TE Input 062606_Other Projects 2" xfId="17453"/>
    <cellStyle name="_BCII  Quarterly TE Input 062606_Other Projects_1.Inputs" xfId="17454"/>
    <cellStyle name="_BCII  Quarterly TE Input 062606_Other Projects_Copy of G&amp;A_reports_v4" xfId="17455"/>
    <cellStyle name="_BCII  Quarterly TE Input 062606_Other Projects_Copy of Vento III v27i P50 1st" xfId="17456"/>
    <cellStyle name="_BCII  Quarterly TE Input 062606_Other Projects_Vento III v17i (8.9% Haircut, 60% Tax)" xfId="17457"/>
    <cellStyle name="_BCII  Quarterly TE Input 062606_Other Projects_Vento III v22i (Haircut, 6Y CF, 76% tax)" xfId="17458"/>
    <cellStyle name="_BCII  Quarterly TE Input 062606_Other Projects_Vento III v28g Base" xfId="17459"/>
    <cellStyle name="_BCII  Quarterly TE Input 062606_Other Projects_Vento III v28k JPMyyy" xfId="17460"/>
    <cellStyle name="_BCII  Quarterly TE Input 062606_Vento III v17i (8.9% Haircut, 60% Tax)" xfId="17461"/>
    <cellStyle name="_BCII  Quarterly TE Input 062606_Vento III v22i (Haircut, 6Y CF, 76% tax)" xfId="17462"/>
    <cellStyle name="_BCII  Quarterly TE Input 062606_Vento III v28g Base" xfId="17463"/>
    <cellStyle name="_BCII  Quarterly TE Input 062606_Vento III v28k JPMyyy" xfId="17464"/>
    <cellStyle name="_BCII Model 110706" xfId="17465"/>
    <cellStyle name="_BCII Model 110706_1.Inputs" xfId="17466"/>
    <cellStyle name="_BCII Model 110706_Copy of Vento III v27i P50 1st" xfId="17467"/>
    <cellStyle name="_BCII Model 110706_G&amp;A_reports" xfId="17468"/>
    <cellStyle name="_BCII Model 110706_Vento III v17i (8.9% Haircut, 60% Tax)" xfId="17469"/>
    <cellStyle name="_BCII Model 110706_Vento III v22i (Haircut, 6Y CF, 76% tax)" xfId="17470"/>
    <cellStyle name="_BCII Model 110706_Vento III v28g Base" xfId="17471"/>
    <cellStyle name="_BCII Model 110706_Vento III v28k JPMyyy" xfId="17472"/>
    <cellStyle name="_BCII Model Monthly IS 081506" xfId="17473"/>
    <cellStyle name="_BCII Model Monthly IS 081506_1.Inputs" xfId="17474"/>
    <cellStyle name="_BCII Model Monthly IS 081506_Copy of Vento III v27i P50 1st" xfId="17475"/>
    <cellStyle name="_BCII Model Monthly IS 081506_G&amp;A_reports" xfId="17476"/>
    <cellStyle name="_BCII Model Monthly IS 081506_Vento III v17i (8.9% Haircut, 60% Tax)" xfId="17477"/>
    <cellStyle name="_BCII Model Monthly IS 081506_Vento III v22i (Haircut, 6Y CF, 76% tax)" xfId="17478"/>
    <cellStyle name="_BCII Model Monthly IS 081506_Vento III v28g Base" xfId="17479"/>
    <cellStyle name="_BCII Model Monthly IS 081506_Vento III v28k JPMyyy" xfId="17480"/>
    <cellStyle name="_x0013__BeechR Pivot Table 12.2.09" xfId="17481"/>
    <cellStyle name="_x0013__BeechR Pivot Table 12.2.09 2" xfId="17482"/>
    <cellStyle name="_Bellingham" xfId="17483"/>
    <cellStyle name="_Bellingham 2" xfId="17484"/>
    <cellStyle name="_Bellingham MW vs Temp Calculator w HR Curves" xfId="17485"/>
    <cellStyle name="_Bellingham Wet Compression Test 080215" xfId="17486"/>
    <cellStyle name="_Bellingham_RISE MW Regain - based on 070718 parameters" xfId="17487"/>
    <cellStyle name="_Bellingham_RISE MW Regain - based on 070718 parameters 2" xfId="17488"/>
    <cellStyle name="_BG2 JPM 06-28-2006 LC-JPM" xfId="17489"/>
    <cellStyle name="_BG2 JPM 06-28-2006 LC-JPM 2" xfId="17490"/>
    <cellStyle name="_BG2 JPM 06-28-2006 LC-JPM_#1 Levered Beech Ridge_021109_Grant,Bonus,No PTCs,MACRs,Term Debt NOL" xfId="17491"/>
    <cellStyle name="_BG2 JPM 06-28-2006 LC-JPM_#1 Levered Beech Ridge_021109_Grant,Bonus,No PTCs,MACRs,Term Debt NOL 2" xfId="17492"/>
    <cellStyle name="_BG2 JPM 06-28-2006 LC-JPM_#1 LeveredGrand_Ridge_II-III_021009_Grant,Bonus,No PTCs,MACRs,Term Debt, NOL" xfId="17493"/>
    <cellStyle name="_BG2 JPM 06-28-2006 LC-JPM_#1 LeveredGrand_Ridge_II-III_021009_Grant,Bonus,No PTCs,MACRs,Term Debt, NOL 2" xfId="17494"/>
    <cellStyle name="_BG2 JPM 06-28-2006 LC-JPM_#1 LeveredGrand_Ridge_II-III_021009_Grant,Bonus,No PTCs,MACRs,Term Debt, NOL_BeechR Pivot Table 12.2.09" xfId="17495"/>
    <cellStyle name="_BG2 JPM 06-28-2006 LC-JPM_#1 LeveredGrand_Ridge_II-III_021009_Grant,Bonus,No PTCs,MACRs,Term Debt, NOL_BeechR Pivot Table 12.2.09 2" xfId="17496"/>
    <cellStyle name="_BG2 JPM 06-28-2006 LC-JPM_2008 IWNA 7.75% 53% ERISA P50 (Invnergy)_FROM JPM" xfId="17497"/>
    <cellStyle name="_BG2 JPM 06-28-2006 LC-JPM_2008 IWNA 7.75% 53% ERISA P50 (Invnergy)_FROM JPM 2" xfId="17498"/>
    <cellStyle name="_BG2 JPM 06-28-2006 LC-JPM_2008 IWNA Portfolio 09262008 (JPM TE &amp; CE)__TE Assumps" xfId="17499"/>
    <cellStyle name="_BG2 JPM 06-28-2006 LC-JPM_2008 IWNA Portfolio 09262008 (JPM TE &amp; CE)__TE Assumps 2" xfId="17500"/>
    <cellStyle name="_BG2 JPM 06-28-2006 LC-JPM_2008 IWNA Portfolio 09262008 (JPM TE &amp; CE)__TE Assumps_2008 IWNA v12 7.75% 53% TaxEx P50 (Invenergy)_10242008" xfId="17501"/>
    <cellStyle name="_BG2 JPM 06-28-2006 LC-JPM_2008 IWNA Portfolio 09262008 (JPM TE &amp; CE)__TE Assumps_2008 IWNA v12 7.75% 53% TaxEx P50 (Invenergy)_10242008 2" xfId="17502"/>
    <cellStyle name="_BG2 JPM 06-28-2006 LC-JPM_2008 IWNA v12 7.75% 53% TaxEx P50 (Invenergy)_10242008" xfId="17503"/>
    <cellStyle name="_BG2 JPM 06-28-2006 LC-JPM_2008 IWNA v12 7.75% 53% TaxEx P50 (Invenergy)_10242008 2" xfId="17504"/>
    <cellStyle name="_BG2 JPM 06-28-2006 LC-JPM_2008 IWNA v12 7.75% 53% TaxEx P50 (Invenergy)_NO HAIRCUTS" xfId="17505"/>
    <cellStyle name="_BG2 JPM 06-28-2006 LC-JPM_2008 IWNA v12 7.75% 53% TaxEx P50 (Invenergy)_NO HAIRCUTS 2" xfId="17506"/>
    <cellStyle name="_BG2 JPM 06-28-2006 LC-JPM_BeechR Pivot Table 12.2.09" xfId="17507"/>
    <cellStyle name="_BG2 JPM 06-28-2006 LC-JPM_BeechR Pivot Table 12.2.09 2" xfId="17508"/>
    <cellStyle name="_BG2 JPM 06-28-2006 LC-JPM_Big Otter 101209 Grant and TE 100.5MW_20mileT" xfId="17509"/>
    <cellStyle name="_BG2 JPM 06-28-2006 LC-JPM_Big Otter 101209 Grant and TE 100.5MW_20mileT 2" xfId="17510"/>
    <cellStyle name="_BG2 JPM 06-28-2006 LC-JPM_Bish Hill_$77.5_lowncf_ Bundled Price_Lenders_092909" xfId="17511"/>
    <cellStyle name="_BG2 JPM 06-28-2006 LC-JPM_Bish Hill_$77.5_lowncf_ Bundled Price_Lenders_092909 2" xfId="17512"/>
    <cellStyle name="_BG2 JPM 06-28-2006 LC-JPM_BishHilll_1.25M per WTG with $72 bundled price_200MWs_BF" xfId="17513"/>
    <cellStyle name="_BG2 JPM 06-28-2006 LC-JPM_BishHilll_1.25M per WTG with $72 bundled price_200MWs_BF 2" xfId="17514"/>
    <cellStyle name="_BG2 JPM 06-28-2006 LC-JPM_Bishop Hill_Grant_082409_200MW" xfId="17515"/>
    <cellStyle name="_BG2 JPM 06-28-2006 LC-JPM_Bishop Hill_Grant_082409_200MW 2" xfId="17516"/>
    <cellStyle name="_BG2 JPM 06-28-2006 LC-JPM_Buzzard Creek_250MW_PTC_010610" xfId="17517"/>
    <cellStyle name="_BG2 JPM 06-28-2006 LC-JPM_Buzzard Creek_250MW_PTC_010610 2" xfId="17518"/>
    <cellStyle name="_BG2 JPM 06-28-2006 LC-JPM_California Ridge 120109 and 200MW" xfId="17519"/>
    <cellStyle name="_BG2 JPM 06-28-2006 LC-JPM_California Ridge 120109 and 200MW 2" xfId="17520"/>
    <cellStyle name="_BG2 JPM 06-28-2006 LC-JPM_California Ridge_042909_Grant and TE_99M_as bid" xfId="17521"/>
    <cellStyle name="_BG2 JPM 06-28-2006 LC-JPM_California Ridge_042909_Grant and TE_99M_as bid 2" xfId="17522"/>
    <cellStyle name="_BG2 JPM 06-28-2006 LC-JPM_California Ridge_042909_Grant and TE_99Mw" xfId="17523"/>
    <cellStyle name="_BG2 JPM 06-28-2006 LC-JPM_California Ridge_042909_Grant and TE_99Mw 2" xfId="17524"/>
    <cellStyle name="_BG2 JPM 06-28-2006 LC-JPM_Copy of NEW Levered GRIIIII_03312009_MCF v2" xfId="17525"/>
    <cellStyle name="_BG2 JPM 06-28-2006 LC-JPM_Copy of NEW Levered GRIIIII_03312009_MCF v2 2" xfId="17526"/>
    <cellStyle name="_BG2 JPM 06-28-2006 LC-JPM_Copy of NEW Levered GRIIIII_03312009_MCF v2_BeechR Pivot Table 12.2.09" xfId="17527"/>
    <cellStyle name="_BG2 JPM 06-28-2006 LC-JPM_Copy of NEW Levered GRIIIII_03312009_MCF v2_BeechR Pivot Table 12.2.09 2" xfId="17528"/>
    <cellStyle name="_BG2 JPM 06-28-2006 LC-JPM_GRE 03252009_tpm_tables" xfId="17529"/>
    <cellStyle name="_BG2 JPM 06-28-2006 LC-JPM_GRE 03252009_tpm_tables 2" xfId="17530"/>
    <cellStyle name="_BG2 JPM 06-28-2006 LC-JPM_GRE 03252009_tpm_tables_BeechR Pivot Table 12.2.09" xfId="17531"/>
    <cellStyle name="_BG2 JPM 06-28-2006 LC-JPM_GRE 03252009_tpm_tables_BeechR Pivot Table 12.2.09 2" xfId="17532"/>
    <cellStyle name="_BG2 JPM 06-28-2006 LC-JPM_Hardin Grant 08312009_300MW" xfId="17533"/>
    <cellStyle name="_BG2 JPM 06-28-2006 LC-JPM_Hardin Grant 08312009_300MW 2" xfId="17534"/>
    <cellStyle name="_BG2 JPM 06-28-2006 LC-JPM_Inputs-General" xfId="17535"/>
    <cellStyle name="_BG2 JPM 06-28-2006 LC-JPM_Inputs-General 2" xfId="17536"/>
    <cellStyle name="_BG2 JPM 06-28-2006 LC-JPM_Invenergy Model -- 9-5-08 base" xfId="17537"/>
    <cellStyle name="_BG2 JPM 06-28-2006 LC-JPM_Invenergy Model -- 9-5-08 base 2" xfId="17538"/>
    <cellStyle name="_BG2 JPM 06-28-2006 LC-JPM_IWNA 3-Pack ECCA Sheldon Funding 03202009" xfId="17539"/>
    <cellStyle name="_BG2 JPM 06-28-2006 LC-JPM_IWNA 3-Pack ECCA Sheldon Funding 03202009 2" xfId="17540"/>
    <cellStyle name="_BG2 JPM 06-28-2006 LC-JPM_IWNA Ptfl v2 10yr 7.25% $320 upfront 99% hedge loss P50" xfId="17541"/>
    <cellStyle name="_BG2 JPM 06-28-2006 LC-JPM_IWNA Ptfl v2 10yr 7.25% $320 upfront 99% hedge loss P50 2" xfId="17542"/>
    <cellStyle name="_BG2 JPM 06-28-2006 LC-JPM_IWNA v1 10yr 7.25% $290 upfront no bonus 42% 2009 tax realloc P50" xfId="17543"/>
    <cellStyle name="_BG2 JPM 06-28-2006 LC-JPM_IWNA v1 10yr 7.25% $290 upfront no bonus 42% 2009 tax realloc P50 2" xfId="17544"/>
    <cellStyle name="_BG2 JPM 06-28-2006 LC-JPM_IWNA v1 10yr 7.25% $290 upfront no bonus 42% 2009 tax realloc P50_2008 IWNA JPM TE Model 11032008 (ERISA Dep &amp; Full Haircuts)_275M" xfId="17545"/>
    <cellStyle name="_BG2 JPM 06-28-2006 LC-JPM_IWNA v1 10yr 7.25% $290 upfront no bonus 42% 2009 tax realloc P50_2008 IWNA JPM TE Model 11032008 (ERISA Dep &amp; Full Haircuts)_275M 2" xfId="17546"/>
    <cellStyle name="_BG2 JPM 06-28-2006 LC-JPM_IWNA v1 10yr 7.25% $290 upfront no bonus 42% 2009 tax realloc P50_2008 IWNA v12 7.75% 53% TaxEx P50 (Invenergy)_10242008" xfId="17547"/>
    <cellStyle name="_BG2 JPM 06-28-2006 LC-JPM_IWNA v1 10yr 7.25% $290 upfront no bonus 42% 2009 tax realloc P50_2008 IWNA v12 7.75% 53% TaxEx P50 (Invenergy)_10242008 2" xfId="17548"/>
    <cellStyle name="_BG2 JPM 06-28-2006 LC-JPM_Ledge_0416_Grant and TE" xfId="17549"/>
    <cellStyle name="_BG2 JPM 06-28-2006 LC-JPM_Ledge_0416_Grant and TE 2" xfId="17550"/>
    <cellStyle name="_BG2 JPM 06-28-2006 LC-JPM_Levered Beech Ridge _100709" xfId="17551"/>
    <cellStyle name="_BG2 JPM 06-28-2006 LC-JPM_Levered Beech Ridge _100709 2" xfId="17552"/>
    <cellStyle name="_BG2 JPM 06-28-2006 LC-JPM_Levered Beech Ridge _100709_BeechR Pivot Table 12.2.09" xfId="17553"/>
    <cellStyle name="_BG2 JPM 06-28-2006 LC-JPM_Levered Beech Ridge _100709_BeechR Pivot Table 12.2.09 2" xfId="17554"/>
    <cellStyle name="_BG2 JPM 06-28-2006 LC-JPM_Levered Beech Ridge _102709" xfId="17555"/>
    <cellStyle name="_BG2 JPM 06-28-2006 LC-JPM_Levered Beech Ridge _102709 2" xfId="17556"/>
    <cellStyle name="_BG2 JPM 06-28-2006 LC-JPM_Levered Beech Ridge _102709_BeechR Pivot Table 12.2.09" xfId="17557"/>
    <cellStyle name="_BG2 JPM 06-28-2006 LC-JPM_Levered Beech Ridge _102709_BeechR Pivot Table 12.2.09 2" xfId="17558"/>
    <cellStyle name="_BG2 JPM 06-28-2006 LC-JPM_Levered Beech Ridge _110209" xfId="17559"/>
    <cellStyle name="_BG2 JPM 06-28-2006 LC-JPM_Levered Beech Ridge _110209 2" xfId="17560"/>
    <cellStyle name="_BG2 JPM 06-28-2006 LC-JPM_Levered Beech Ridge _110209_BeechR Pivot Table 12.2.09" xfId="17561"/>
    <cellStyle name="_BG2 JPM 06-28-2006 LC-JPM_Levered Beech Ridge _110209_BeechR Pivot Table 12.2.09 2" xfId="17562"/>
    <cellStyle name="_BG2 JPM 06-28-2006 LC-JPM_Levered Grand Ridge Exp 07082009_LIVE" xfId="17563"/>
    <cellStyle name="_BG2 JPM 06-28-2006 LC-JPM_Levered Grand Ridge Exp 07082009_LIVE 2" xfId="17564"/>
    <cellStyle name="_BG2 JPM 06-28-2006 LC-JPM_Levered Grand Ridge Exp 07082009_LIVE_BeechR Pivot Table 12.2.09" xfId="17565"/>
    <cellStyle name="_BG2 JPM 06-28-2006 LC-JPM_Levered Grand Ridge Exp 07082009_LIVE_BeechR Pivot Table 12.2.09 2" xfId="17566"/>
    <cellStyle name="_BG2 JPM 06-28-2006 LC-JPM_Levered Grand Ridge Exp_05042009" xfId="17567"/>
    <cellStyle name="_BG2 JPM 06-28-2006 LC-JPM_Levered Grand Ridge Exp_05042009 2" xfId="17568"/>
    <cellStyle name="_BG2 JPM 06-28-2006 LC-JPM_Levered Grand Ridge Exp_05042009_BeechR Pivot Table 12.2.09" xfId="17569"/>
    <cellStyle name="_BG2 JPM 06-28-2006 LC-JPM_Levered Grand Ridge Exp_05042009_BeechR Pivot Table 12.2.09 2" xfId="17570"/>
    <cellStyle name="_BG2 JPM 06-28-2006 LC-JPM_NEW GRII_III Debt_032509 v1 (2)" xfId="17571"/>
    <cellStyle name="_BG2 JPM 06-28-2006 LC-JPM_NEW GRII_III Debt_032509 v1 (2) 2" xfId="17572"/>
    <cellStyle name="_BG2 JPM 06-28-2006 LC-JPM_NEW GRII_III Debt_032509 v1 (2)_BeechR Pivot Table 12.2.09" xfId="17573"/>
    <cellStyle name="_BG2 JPM 06-28-2006 LC-JPM_NEW GRII_III Debt_032509 v1 (2)_BeechR Pivot Table 12.2.09 2" xfId="17574"/>
    <cellStyle name="_BG2 JPM 06-28-2006 LC-JPM_NEW Levered GRII&amp;III_04092009_MCF v1" xfId="17575"/>
    <cellStyle name="_BG2 JPM 06-28-2006 LC-JPM_NEW Levered GRII&amp;III_04092009_MCF v1 2" xfId="17576"/>
    <cellStyle name="_BG2 JPM 06-28-2006 LC-JPM_NEW Levered GRII&amp;III_04092009_MCF v1_BeechR Pivot Table 12.2.09" xfId="17577"/>
    <cellStyle name="_BG2 JPM 06-28-2006 LC-JPM_NEW Levered GRII&amp;III_04092009_MCF v1_BeechR Pivot Table 12.2.09 2" xfId="17578"/>
    <cellStyle name="_BG2 JPM 06-28-2006 LC-JPM_Oceana_142MW_Vesta1.8_101909" xfId="17579"/>
    <cellStyle name="_BG2 JPM 06-28-2006 LC-JPM_Oceana_142MW_Vesta1.8_101909 2" xfId="17580"/>
    <cellStyle name="_BG2 JPM 06-28-2006 LC-JPM_Raleigh Model (78MW) 09082009_V2" xfId="17581"/>
    <cellStyle name="_BG2 JPM 06-28-2006 LC-JPM_Raleigh Model (78MW) 09082009_V2 2" xfId="17582"/>
    <cellStyle name="_BG2 JPM 06-28-2006 LC-JPM_Raleigh Model (78MW) 09082009_V2_BeechR Pivot Table 12.2.09" xfId="17583"/>
    <cellStyle name="_BG2 JPM 06-28-2006 LC-JPM_Raleigh Model (78MW) 09082009_V2_BeechR Pivot Table 12.2.09 2" xfId="17584"/>
    <cellStyle name="_BG2 JPM 06-28-2006 LC-JPM_Sheet1" xfId="17585"/>
    <cellStyle name="_BG2 JPM 06-28-2006 LC-JPM_Sheet1 2" xfId="17586"/>
    <cellStyle name="_BG2 JPM 06-28-2006 LC-JPM_Sweden Hills 51MW_081809_AEP bid" xfId="17587"/>
    <cellStyle name="_BG2 JPM 06-28-2006 LC-JPM_Sweden Hills 51MW_081809_AEP bid 2" xfId="17588"/>
    <cellStyle name="_BG2 JPM 06-28-2006 LC-JPM_Tri-County Wind_042409_Grant and TE_as bid" xfId="17589"/>
    <cellStyle name="_BG2 JPM 06-28-2006 LC-JPM_Tri-County Wind_042409_Grant and TE_as bid 2" xfId="17590"/>
    <cellStyle name="_BG2 JPM 06-28-2006 LC-JPM_Tri-County Wind_101309_Grant and TE_200MW_1.6XLE" xfId="17591"/>
    <cellStyle name="_BG2 JPM 06-28-2006 LC-JPM_Tri-County Wind_101309_Grant and TE_200MW_1.6XLE 2" xfId="17592"/>
    <cellStyle name="_BG2 JPM 06-28-2006 LC-JPM_Tri-County Wind_101509_Grant and TE_200MW_1.6XLE" xfId="17593"/>
    <cellStyle name="_BG2 JPM 06-28-2006 LC-JPM_Tri-County Wind_101509_Grant and TE_200MW_1.6XLE 2" xfId="17594"/>
    <cellStyle name="_BG2 JPM 06-28-2006 LC-JPM_Turkey Track Completion Reserve Acct_11 10 08" xfId="17595"/>
    <cellStyle name="_BG2 JPM 06-28-2006 LC-JPM_Turkey Track Completion Reserve Acct_11 10 08 2" xfId="17596"/>
    <cellStyle name="_BG2 JPM 06-28-2006 LC-JPM_Unlev McAdoo &amp; GR Combined 10242008-funding v8" xfId="17597"/>
    <cellStyle name="_BG2 JPM 06-28-2006 LC-JPM_Unlev McAdoo &amp; GR Combined 10242008-funding v8 2" xfId="17598"/>
    <cellStyle name="_BG2 JPM 06-28-2006 LC-JPM_Unlev McAdoo &amp; GR Combined 10242008-funding v8_BeechR Pivot Table 12.2.09" xfId="17599"/>
    <cellStyle name="_BG2 JPM 06-28-2006 LC-JPM_Unlev McAdoo &amp; GR Combined 10242008-funding v8_BeechR Pivot Table 12.2.09 2" xfId="17600"/>
    <cellStyle name="_BG2 JPM 06-28-2006 LC-JPM_Unlev McAdoo &amp; GR Combined 10242008-funding v8_Sheet1" xfId="17601"/>
    <cellStyle name="_BG2 JPM 06-28-2006 LC-JPM_Unlev McAdoo &amp; GR Combined 10242008-funding v8_Sheet1 2" xfId="17602"/>
    <cellStyle name="_BG2 JPM 06-28-2006 LC-JPM_Unlevered_Beech_Ridge_100_5MW_021009_optimized NCF" xfId="17603"/>
    <cellStyle name="_BG2 JPM 06-28-2006 LC-JPM_Unlevered_Beech_Ridge_100_5MW_021009_optimized NCF 2" xfId="17604"/>
    <cellStyle name="_BG2 JPM 06-28-2006 LC-JPM_Vantage Cash FLow 100609" xfId="17605"/>
    <cellStyle name="_BG2 JPM 06-28-2006 LC-JPM_Vantage Cash FLow 100609 2" xfId="17606"/>
    <cellStyle name="_BG2 JPM 06-28-2006 LC-JPM_Vantage Model_PGE 15yr PPA_062409" xfId="17607"/>
    <cellStyle name="_BG2 JPM 06-28-2006 LC-JPM_Vantage Model_PGE 15yr PPA_062409 2" xfId="17608"/>
    <cellStyle name="_BG2 JPM 06-28-2006 LC-JPM_Vantage Model_PGE 15yr PPA_073009_JAR" xfId="17609"/>
    <cellStyle name="_BG2 JPM 06-28-2006 LC-JPM_Vantage Model_PGE 15yr PPA_073009_JAR 2" xfId="17610"/>
    <cellStyle name="_BG2 JPM 06-28-2006 LC-JPM_Vantage Model_PGE 15yr PPA_100909" xfId="17611"/>
    <cellStyle name="_BG2 JPM 06-28-2006 LC-JPM_Vantage Model_PGE 15yr PPA_100909 2" xfId="17612"/>
    <cellStyle name="_BG2 JPM 06-28-2006 LC-JPM_White Oak_67.5_150MW_110409_OUR CASE" xfId="17613"/>
    <cellStyle name="_BG2 JPM 06-28-2006 LC-JPM_White Oak_67.5_150MW_110409_OUR CASE 2" xfId="17614"/>
    <cellStyle name="_BGI" xfId="17615"/>
    <cellStyle name="_BGI 2" xfId="17616"/>
    <cellStyle name="_Big Horn" xfId="17617"/>
    <cellStyle name="_Big Horn 2" xfId="17618"/>
    <cellStyle name="_Big Horn 2 2" xfId="17619"/>
    <cellStyle name="_Big Horn 3" xfId="17620"/>
    <cellStyle name="_Big Horn_071212 Unlevered McCormick Model - 2003 version" xfId="17621"/>
    <cellStyle name="_Big Horn_071212 Unlevered McCormick Model - 2003 version 2" xfId="17622"/>
    <cellStyle name="_Big Horn_071212 Unlevered McCormick Model - 2003 version_Accounting" xfId="17623"/>
    <cellStyle name="_Big Horn_071212 Unlevered McCormick Model - 2003 version_Accounting 2" xfId="17624"/>
    <cellStyle name="_Big Horn_071212 Unlevered McCormick Model - 2003 version_Book3" xfId="17625"/>
    <cellStyle name="_Big Horn_071212 Unlevered McCormick Model - 2003 version_Book3 2" xfId="17626"/>
    <cellStyle name="_Big Horn_071212 Unlevered McCormick Model - 2003 version_Naturener Montana Portfolio_temp_Part2" xfId="17627"/>
    <cellStyle name="_Big Horn_071212 Unlevered McCormick Model - 2003 version_Naturener Montana Portfolio_temp_Part2 2" xfId="17628"/>
    <cellStyle name="_Big Horn_Ormat 6-7-2007  v19b accounting v4 12-19-07" xfId="17629"/>
    <cellStyle name="_Big Horn_Ormat 6-7-2007  v19b accounting v4 12-19-07 2" xfId="17630"/>
    <cellStyle name="_x0013__Big Otter 101209 Grant and TE 100.5MW_20mileT" xfId="17631"/>
    <cellStyle name="_x0013__Big Otter 101209 Grant and TE 100.5MW_20mileT 2" xfId="17632"/>
    <cellStyle name="_x0013__Bish Hill_$77.5_lowncf_ Bundled Price_Lenders_092909" xfId="17633"/>
    <cellStyle name="_x0013__Bish Hill_$77.5_lowncf_ Bundled Price_Lenders_092909 2" xfId="17634"/>
    <cellStyle name="_x0013__BishHilll_1.25M per WTG with $72 bundled price_200MWs_BF" xfId="17635"/>
    <cellStyle name="_x0013__BishHilll_1.25M per WTG with $72 bundled price_200MWs_BF 2" xfId="17636"/>
    <cellStyle name="_x0013__Bishop Hill_Grant_082409_200MW" xfId="17637"/>
    <cellStyle name="_x0013__Bishop Hill_Grant_082409_200MW 2" xfId="17638"/>
    <cellStyle name="_Blended WACC curve (Elk and Stateline)" xfId="17639"/>
    <cellStyle name="_Blended WACC curve (Elk and Stateline) 2" xfId="17640"/>
    <cellStyle name="_Blended WACC curve (Elk and Stateline) 2 2" xfId="17641"/>
    <cellStyle name="_Blended WACC curve (Elk and Stateline) 3" xfId="17642"/>
    <cellStyle name="_Blended WACC curve (Elk and Stateline) 3 2" xfId="17643"/>
    <cellStyle name="_Blended WACC curve (Elk and Stateline) 4" xfId="17644"/>
    <cellStyle name="_Blended WACC curve (Elk and Stateline) 4 2" xfId="17645"/>
    <cellStyle name="_Blended WACC curve (Elk and Stateline) 5" xfId="17646"/>
    <cellStyle name="_Blended WACC curve (Elk and Stateline) 5 2" xfId="17647"/>
    <cellStyle name="_Blended WACC curve (Elk and Stateline) 6" xfId="17648"/>
    <cellStyle name="_Blended WACC curve (Elk and Stateline)_Inputs" xfId="17649"/>
    <cellStyle name="_Blended WACC curve (Elk and Stateline)_Inputs 2" xfId="17650"/>
    <cellStyle name="_Blue Canyon II" xfId="17651"/>
    <cellStyle name="_Blue Canyon II_1.Inputs" xfId="17652"/>
    <cellStyle name="_Blue Canyon II_Copy of Vento III v27i P50 1st" xfId="17653"/>
    <cellStyle name="_Blue Canyon II_G&amp;A_reports" xfId="17654"/>
    <cellStyle name="_Blue Canyon II_Vento III v17i (8.9% Haircut, 60% Tax)" xfId="17655"/>
    <cellStyle name="_Blue Canyon II_Vento III v22i (Haircut, 6Y CF, 76% tax)" xfId="17656"/>
    <cellStyle name="_Blue Canyon II_Vento III v28g Base" xfId="17657"/>
    <cellStyle name="_Blue Canyon II_Vento III v28k JPMyyy" xfId="17658"/>
    <cellStyle name="_Blue_Sky_20080926" xfId="17659"/>
    <cellStyle name="_Blue_Sky_20080926_HWBA UM NPV  IRR Analysis finance at cost share may 2011" xfId="17660"/>
    <cellStyle name="_Blue_Star_Decom_2006_05_09" xfId="17661"/>
    <cellStyle name="_Blue_Star_Decom_2006_05_09 2" xfId="17662"/>
    <cellStyle name="_Blue_Star_Decom_2006_05_09 2 2" xfId="17663"/>
    <cellStyle name="_Blue_Star_Decom_2006_05_09 3" xfId="17664"/>
    <cellStyle name="_Blue_Star_Decom_2006_05_09 3 2" xfId="17665"/>
    <cellStyle name="_Blue_Star_Decom_2006_05_09 4" xfId="17666"/>
    <cellStyle name="_Blue_Star_Decom_2006_05_09 4 2" xfId="17667"/>
    <cellStyle name="_Blue_Star_Decom_2006_05_09 5" xfId="17668"/>
    <cellStyle name="_Blue_Star_Decom_2006_05_09 5 2" xfId="17669"/>
    <cellStyle name="_Blue_Star_Decom_2006_05_09 6" xfId="17670"/>
    <cellStyle name="_Blue_Star_Decom_2006_05_09_Consolidated Summary Living ProForma_2011_DRAFT" xfId="17671"/>
    <cellStyle name="_Blue_Star_Decom_2006_05_09_Consolidated Summary Living ProForma_2011_Paste Special" xfId="17672"/>
    <cellStyle name="_Blue_Star_Decom_2006_05_09_Copy of South TX GenTie  0.8x Sale12-31-09 COD BASE CASEvBOD" xfId="17673"/>
    <cellStyle name="_Blue_Star_Decom_2006_05_09_HWBA UM NPV  IRR Analysis finance at cost share may 2011" xfId="17674"/>
    <cellStyle name="_Blue_Star_Decom_2006_05_09_Inputs" xfId="17675"/>
    <cellStyle name="_Blue_Star_Decom_2006_05_09_Inputs 2" xfId="17676"/>
    <cellStyle name="_BlueStar_R1.9a" xfId="17677"/>
    <cellStyle name="_BlueStar_R1.9a 2" xfId="17678"/>
    <cellStyle name="_BlueStar_R1.9a 2 2" xfId="17679"/>
    <cellStyle name="_BlueStar_R1.9a 3" xfId="17680"/>
    <cellStyle name="_BlueStar_R1.9a 3 2" xfId="17681"/>
    <cellStyle name="_BlueStar_R1.9a 4" xfId="17682"/>
    <cellStyle name="_BlueStar_R1.9a 4 2" xfId="17683"/>
    <cellStyle name="_BlueStar_R1.9a 5" xfId="17684"/>
    <cellStyle name="_BlueStar_R1.9a 5 2" xfId="17685"/>
    <cellStyle name="_BlueStar_R1.9a 6" xfId="17686"/>
    <cellStyle name="_BlueStar_R1.9a_Consolidated Summary Living ProForma_2011_DRAFT" xfId="17687"/>
    <cellStyle name="_BlueStar_R1.9a_Consolidated Summary Living ProForma_2011_Paste Special" xfId="17688"/>
    <cellStyle name="_BlueStar_R1.9a_Copy of South TX GenTie  0.8x Sale12-31-09 COD BASE CASEvBOD" xfId="17689"/>
    <cellStyle name="_BlueStar_R1.9a_HWBA UM NPV  IRR Analysis finance at cost share may 2011" xfId="17690"/>
    <cellStyle name="_BlueStar_R1.9a_Inputs" xfId="17691"/>
    <cellStyle name="_BlueStar_R1.9a_Inputs 2" xfId="17692"/>
    <cellStyle name="_Bluff Point Indiana_WTG Options_OOM Capex Rackup_2-11-11" xfId="17693"/>
    <cellStyle name="_Blythe" xfId="17694"/>
    <cellStyle name="_Blythe [S] BSWPS" xfId="17695"/>
    <cellStyle name="_Blythe [S] BSWPS 2" xfId="17696"/>
    <cellStyle name="_Blythe [S] BSWPS 2 2" xfId="17697"/>
    <cellStyle name="_Blythe [S] BSWPS 3" xfId="17698"/>
    <cellStyle name="_Blythe [S] BSWPS 3 2" xfId="17699"/>
    <cellStyle name="_Blythe [S] BSWPS 4" xfId="17700"/>
    <cellStyle name="_Blythe [S] BSWPS 4 2" xfId="17701"/>
    <cellStyle name="_Blythe [S] BSWPS 5" xfId="17702"/>
    <cellStyle name="_Blythe [S] BSWPS 5 2" xfId="17703"/>
    <cellStyle name="_Blythe [S] BSWPS 6" xfId="17704"/>
    <cellStyle name="_Blythe [S] BSWPS_Cimarron O&amp;M_05-24-2012" xfId="17705"/>
    <cellStyle name="_Blythe [S] BSWPS_Copy of South TX GenTie  0.8x Sale12-31-09 COD BASE CASEvBOD" xfId="17706"/>
    <cellStyle name="_Blythe [S] BSWPS_Input" xfId="17707"/>
    <cellStyle name="_Blythe [S] BSWPS_Input 2" xfId="17708"/>
    <cellStyle name="_Blythe [S] BSWPS_Inputs" xfId="17709"/>
    <cellStyle name="_Blythe [S] BSWPS_Inputs 2" xfId="17710"/>
    <cellStyle name="_Blythe [S] BSWPS_Majestic II 2013 - 2042 Property Tax Forecast est" xfId="17711"/>
    <cellStyle name="_Blythe [S] BSWPS_McCoy 250 MW Yingli 280W T-0 NextEra PVO&amp;M Budget (NEW RAMP)_2010-12-10" xfId="17712"/>
    <cellStyle name="_Blythe [S] BSWPS_McCoy 250 MW Yingli 280W T-0 NextEra PVO&amp;M Budget (NEW RAMP)_2010-12-6" xfId="17713"/>
    <cellStyle name="_Blythe [S] BSWPS_Tax" xfId="17714"/>
    <cellStyle name="_Blythe 2" xfId="17715"/>
    <cellStyle name="_Blythe 2 2" xfId="17716"/>
    <cellStyle name="_Blythe 2x1 V84.3a GATE Rev 1   03-07-03.xls Chart 1" xfId="17717"/>
    <cellStyle name="_Blythe 2x1 V84.3a GATE Rev 1   03-07-03.xls Chart 1 2" xfId="17718"/>
    <cellStyle name="_Blythe 2x1 V84.3a GATE Rev 1   03-07-03.xls Chart 1 2 2" xfId="17719"/>
    <cellStyle name="_Blythe 2x1 V84.3a GATE Rev 1   03-07-03.xls Chart 1 3" xfId="17720"/>
    <cellStyle name="_Blythe 2x1 V84.3a GATE Rev 1   03-07-03.xls Chart 2" xfId="17721"/>
    <cellStyle name="_Blythe 2x1 V84.3a GATE Rev 1   03-07-03.xls Chart 2 2" xfId="17722"/>
    <cellStyle name="_Blythe 2x1 V84.3a GATE Rev 1   03-07-03.xls Chart 2 2 2" xfId="17723"/>
    <cellStyle name="_Blythe 2x1 V84.3a GATE Rev 1   03-07-03.xls Chart 2 3" xfId="17724"/>
    <cellStyle name="_Blythe 3" xfId="17725"/>
    <cellStyle name="_Blythe 3 2" xfId="17726"/>
    <cellStyle name="_Blythe 4" xfId="17727"/>
    <cellStyle name="_Blythe 4 2" xfId="17728"/>
    <cellStyle name="_Blythe 5" xfId="17729"/>
    <cellStyle name="_Blythe 5 2" xfId="17730"/>
    <cellStyle name="_Blythe 6" xfId="17731"/>
    <cellStyle name="_Blythe Data 060814-fuel test" xfId="17732"/>
    <cellStyle name="_Blythe Data 060814-fuel test 2" xfId="17733"/>
    <cellStyle name="_Blythe Fuel test comparison 060814" xfId="17734"/>
    <cellStyle name="_Blythe Fuel test comparison 060814 2" xfId="17735"/>
    <cellStyle name="_Blythe Plant Operational Capabilities Degraded 12-18-02 draft" xfId="17736"/>
    <cellStyle name="_Blythe Plant Operational Capabilities Degraded 12-18-02 draft 2" xfId="17737"/>
    <cellStyle name="_Blythe Plant Operational Capabilities Degraded 12-18-02 draft 2 2" xfId="17738"/>
    <cellStyle name="_Blythe Plant Operational Capabilities Degraded 12-18-02 draft 3" xfId="17739"/>
    <cellStyle name="_Blythe[S] BSWPS" xfId="17740"/>
    <cellStyle name="_Blythe[S] BSWPS 2" xfId="17741"/>
    <cellStyle name="_Blythe[S] BSWPS 2 2" xfId="17742"/>
    <cellStyle name="_Blythe[S] BSWPS 3" xfId="17743"/>
    <cellStyle name="_Blythe[S] BSWPS 3 2" xfId="17744"/>
    <cellStyle name="_Blythe[S] BSWPS 4" xfId="17745"/>
    <cellStyle name="_Blythe[S] BSWPS 4 2" xfId="17746"/>
    <cellStyle name="_Blythe[S] BSWPS 5" xfId="17747"/>
    <cellStyle name="_Blythe[S] BSWPS 5 2" xfId="17748"/>
    <cellStyle name="_Blythe[S] BSWPS 6" xfId="17749"/>
    <cellStyle name="_Blythe[S] BSWPS_Cimarron O&amp;M_05-24-2012" xfId="17750"/>
    <cellStyle name="_Blythe[S] BSWPS_Copy of South TX GenTie  0.8x Sale12-31-09 COD BASE CASEvBOD" xfId="17751"/>
    <cellStyle name="_Blythe[S] BSWPS_Input" xfId="17752"/>
    <cellStyle name="_Blythe[S] BSWPS_Input 2" xfId="17753"/>
    <cellStyle name="_Blythe[S] BSWPS_Inputs" xfId="17754"/>
    <cellStyle name="_Blythe[S] BSWPS_Inputs 2" xfId="17755"/>
    <cellStyle name="_Blythe[S] BSWPS_Majestic II 2013 - 2042 Property Tax Forecast est" xfId="17756"/>
    <cellStyle name="_Blythe[S] BSWPS_McCoy 250 MW Yingli 280W T-0 NextEra PVO&amp;M Budget (NEW RAMP)_2010-12-10" xfId="17757"/>
    <cellStyle name="_Blythe[S] BSWPS_McCoy 250 MW Yingli 280W T-0 NextEra PVO&amp;M Budget (NEW RAMP)_2010-12-6" xfId="17758"/>
    <cellStyle name="_Blythe[S] BSWPS_Tax" xfId="17759"/>
    <cellStyle name="_Blythe_20070110" xfId="17760"/>
    <cellStyle name="_Blythe_20070110 2" xfId="17761"/>
    <cellStyle name="_Blythe_Consolidated Summary Living ProForma_2011_DRAFT" xfId="17762"/>
    <cellStyle name="_Blythe_Consolidated Summary Living ProForma_2011_Paste Special" xfId="17763"/>
    <cellStyle name="_Blythe_HWBA UM NPV  IRR Analysis finance at cost share may 2011" xfId="17764"/>
    <cellStyle name="_Blythe_Inputs" xfId="17765"/>
    <cellStyle name="_Blythe_Inputs 2" xfId="17766"/>
    <cellStyle name="_Blythe_ProformaUpdate_20070913" xfId="17767"/>
    <cellStyle name="_Board Update 2007 - Gexa - rev 09.12.07" xfId="17768"/>
    <cellStyle name="_Board Update 2007 - Nuclear Thermal - rev 09.12.07" xfId="17769"/>
    <cellStyle name="_Book1" xfId="17770"/>
    <cellStyle name="_x0013__Book1" xfId="17771"/>
    <cellStyle name="_Book1 2" xfId="17772"/>
    <cellStyle name="_Book1 2 2" xfId="17773"/>
    <cellStyle name="_Book1 3" xfId="17774"/>
    <cellStyle name="_Book1 3 2" xfId="17775"/>
    <cellStyle name="_Book1 4" xfId="17776"/>
    <cellStyle name="_Book1 4 2" xfId="17777"/>
    <cellStyle name="_Book1 5" xfId="17778"/>
    <cellStyle name="_Book1 5 2" xfId="17779"/>
    <cellStyle name="_Book1 6" xfId="17780"/>
    <cellStyle name="_Book1_#1 Levered Beech Ridge_021109_Grant,Bonus,No PTCs,MACRs,Term Debt NOL" xfId="17781"/>
    <cellStyle name="_Book1_#1 Levered Beech Ridge_021109_Grant,Bonus,No PTCs,MACRs,Term Debt NOL 2" xfId="17782"/>
    <cellStyle name="_Book1_#1 LeveredGrand_Ridge_II-III_021009_Grant,Bonus,No PTCs,MACRs,Term Debt, NOL" xfId="17783"/>
    <cellStyle name="_Book1_#1 LeveredGrand_Ridge_II-III_021009_Grant,Bonus,No PTCs,MACRs,Term Debt, NOL 2" xfId="17784"/>
    <cellStyle name="_Book1_#1 LeveredGrand_Ridge_II-III_021009_Grant,Bonus,No PTCs,MACRs,Term Debt, NOL_BeechR Pivot Table 12.2.09" xfId="17785"/>
    <cellStyle name="_Book1_#1 LeveredGrand_Ridge_II-III_021009_Grant,Bonus,No PTCs,MACRs,Term Debt, NOL_BeechR Pivot Table 12.2.09 2" xfId="17786"/>
    <cellStyle name="_Book1_2008 IWNA 7.75% 53% ERISA P50 (Invnergy)_FROM JPM" xfId="17787"/>
    <cellStyle name="_Book1_2008 IWNA 7.75% 53% ERISA P50 (Invnergy)_FROM JPM 2" xfId="17788"/>
    <cellStyle name="_Book1_2008 IWNA Portfolio 09262008 (JPM TE &amp; CE)__TE Assumps" xfId="17789"/>
    <cellStyle name="_Book1_2008 IWNA Portfolio 09262008 (JPM TE &amp; CE)__TE Assumps 2" xfId="17790"/>
    <cellStyle name="_Book1_2008 IWNA Portfolio 09262008 (JPM TE &amp; CE)__TE Assumps_2008 IWNA v12 7.75% 53% TaxEx P50 (Invenergy)_10242008" xfId="17791"/>
    <cellStyle name="_Book1_2008 IWNA Portfolio 09262008 (JPM TE &amp; CE)__TE Assumps_2008 IWNA v12 7.75% 53% TaxEx P50 (Invenergy)_10242008 2" xfId="17792"/>
    <cellStyle name="_Book1_2008 IWNA v12 7.75% 53% TaxEx P50 (Invenergy)_10242008" xfId="17793"/>
    <cellStyle name="_Book1_2008 IWNA v12 7.75% 53% TaxEx P50 (Invenergy)_10242008 2" xfId="17794"/>
    <cellStyle name="_Book1_2008 IWNA v12 7.75% 53% TaxEx P50 (Invenergy)_NO HAIRCUTS" xfId="17795"/>
    <cellStyle name="_Book1_2008 IWNA v12 7.75% 53% TaxEx P50 (Invenergy)_NO HAIRCUTS 2" xfId="17796"/>
    <cellStyle name="_Book1_August 2010 CWIP curves_NextEra" xfId="17797"/>
    <cellStyle name="_Book1_August 2010 CWIP curves_NextEra 2" xfId="17798"/>
    <cellStyle name="_Book1_August 2010 CWIP curves_NextEra_November 2010 Termosol CWIP Curves NEER Final" xfId="17799"/>
    <cellStyle name="_Book1_August 2010 CWIP curves_NextEra_November 2010 Termosol CWIP Curves NEER Final 2" xfId="17800"/>
    <cellStyle name="_Book1_BASIS ADJ" xfId="17801"/>
    <cellStyle name="_Book1_BeechR Pivot Table 12.2.09" xfId="17802"/>
    <cellStyle name="_Book1_BeechR Pivot Table 12.2.09 2" xfId="17803"/>
    <cellStyle name="_Book1_Big Otter 101209 Grant and TE 100.5MW_20mileT" xfId="17804"/>
    <cellStyle name="_Book1_Big Otter 101209 Grant and TE 100.5MW_20mileT 2" xfId="17805"/>
    <cellStyle name="_Book1_Bish Hill_$77.5_lowncf_ Bundled Price_Lenders_092909" xfId="17806"/>
    <cellStyle name="_Book1_Bish Hill_$77.5_lowncf_ Bundled Price_Lenders_092909 2" xfId="17807"/>
    <cellStyle name="_Book1_BishHilll_1.25M per WTG with $72 bundled price_200MWs_BF" xfId="17808"/>
    <cellStyle name="_Book1_BishHilll_1.25M per WTG with $72 bundled price_200MWs_BF 2" xfId="17809"/>
    <cellStyle name="_Book1_Bishop Hill_Grant_082409_200MW" xfId="17810"/>
    <cellStyle name="_Book1_Bishop Hill_Grant_082409_200MW 2" xfId="17811"/>
    <cellStyle name="_Book1_BM Adjustments" xfId="17812"/>
    <cellStyle name="_Book1_Buzzard Creek_250MW_PTC_010610" xfId="17813"/>
    <cellStyle name="_Book1_Buzzard Creek_250MW_PTC_010610 2" xfId="17814"/>
    <cellStyle name="_Book1_California Ridge 120109 and 200MW" xfId="17815"/>
    <cellStyle name="_Book1_California Ridge 120109 and 200MW 2" xfId="17816"/>
    <cellStyle name="_Book1_California Ridge_042909_Grant and TE_99M_as bid" xfId="17817"/>
    <cellStyle name="_Book1_California Ridge_042909_Grant and TE_99M_as bid 2" xfId="17818"/>
    <cellStyle name="_Book1_California Ridge_042909_Grant and TE_99Mw" xfId="17819"/>
    <cellStyle name="_Book1_California Ridge_042909_Grant and TE_99Mw 2" xfId="17820"/>
    <cellStyle name="_Book1_Capacity_Factor_Monthly_Forecast_Through_2024 " xfId="17821"/>
    <cellStyle name="_Book1_Consolidated Summary Living ProForma_2011_DRAFT" xfId="17822"/>
    <cellStyle name="_Book1_Consolidated Summary Living ProForma_2011_Paste Special" xfId="17823"/>
    <cellStyle name="_Book1_Copy of NEW Levered GRIIIII_03312009_MCF v2" xfId="17824"/>
    <cellStyle name="_Book1_Copy of NEW Levered GRIIIII_03312009_MCF v2 2" xfId="17825"/>
    <cellStyle name="_Book1_Copy of NEW Levered GRIIIII_03312009_MCF v2_BeechR Pivot Table 12.2.09" xfId="17826"/>
    <cellStyle name="_Book1_Copy of NEW Levered GRIIIII_03312009_MCF v2_BeechR Pivot Table 12.2.09 2" xfId="17827"/>
    <cellStyle name="_Book1_Copy of South TX GenTie  0.8x Sale12-31-09 COD BASE CASEvBOD" xfId="17828"/>
    <cellStyle name="_Book1_CWIP Termosol 1" xfId="17829"/>
    <cellStyle name="_Book1_CWIP Termosol 1 2" xfId="17830"/>
    <cellStyle name="_Book1_CWIP Termosol 2" xfId="17831"/>
    <cellStyle name="_Book1_CWIP Termosol 2 2" xfId="17832"/>
    <cellStyle name="_Book1_Day County" xfId="17833"/>
    <cellStyle name="_Book1_Distribution Date Calc" xfId="17834"/>
    <cellStyle name="_Book1_Fees" xfId="17835"/>
    <cellStyle name="_Book1_GRE 03252009_tpm_tables" xfId="17836"/>
    <cellStyle name="_Book1_GRE 03252009_tpm_tables 2" xfId="17837"/>
    <cellStyle name="_Book1_GRE 03252009_tpm_tables_BeechR Pivot Table 12.2.09" xfId="17838"/>
    <cellStyle name="_Book1_GRE 03252009_tpm_tables_BeechR Pivot Table 12.2.09 2" xfId="17839"/>
    <cellStyle name="_Book1_Hardin Grant 08312009_300MW" xfId="17840"/>
    <cellStyle name="_Book1_Hardin Grant 08312009_300MW 2" xfId="17841"/>
    <cellStyle name="_Book1_HWBA UM NPV  IRR Analysis finance at cost share may 2011" xfId="17842"/>
    <cellStyle name="_Book1_Inputs" xfId="17843"/>
    <cellStyle name="_Book1_Inputs 2" xfId="17844"/>
    <cellStyle name="_Book1_Inputs-General" xfId="17845"/>
    <cellStyle name="_Book1_Inputs-General 2" xfId="17846"/>
    <cellStyle name="_Book1_Invenergy Model -- 9-5-08 base" xfId="17847"/>
    <cellStyle name="_Book1_Invenergy Model -- 9-5-08 base 2" xfId="17848"/>
    <cellStyle name="_Book1_IWNA 3-Pack ECCA Sheldon Funding 03202009" xfId="17849"/>
    <cellStyle name="_Book1_IWNA 3-Pack ECCA Sheldon Funding 03202009 2" xfId="17850"/>
    <cellStyle name="_Book1_IWNA Ptfl v2 10yr 7.25% $320 upfront 99% hedge loss P50" xfId="17851"/>
    <cellStyle name="_Book1_IWNA Ptfl v2 10yr 7.25% $320 upfront 99% hedge loss P50 2" xfId="17852"/>
    <cellStyle name="_Book1_IWNA v1 10yr 7.25% $290 upfront no bonus 42% 2009 tax realloc P50" xfId="17853"/>
    <cellStyle name="_Book1_IWNA v1 10yr 7.25% $290 upfront no bonus 42% 2009 tax realloc P50 2" xfId="17854"/>
    <cellStyle name="_Book1_IWNA v1 10yr 7.25% $290 upfront no bonus 42% 2009 tax realloc P50_2008 IWNA JPM TE Model 11032008 (ERISA Dep &amp; Full Haircuts)_275M" xfId="17855"/>
    <cellStyle name="_Book1_IWNA v1 10yr 7.25% $290 upfront no bonus 42% 2009 tax realloc P50_2008 IWNA JPM TE Model 11032008 (ERISA Dep &amp; Full Haircuts)_275M 2" xfId="17856"/>
    <cellStyle name="_Book1_IWNA v1 10yr 7.25% $290 upfront no bonus 42% 2009 tax realloc P50_2008 IWNA v12 7.75% 53% TaxEx P50 (Invenergy)_10242008" xfId="17857"/>
    <cellStyle name="_Book1_IWNA v1 10yr 7.25% $290 upfront no bonus 42% 2009 tax realloc P50_2008 IWNA v12 7.75% 53% TaxEx P50 (Invenergy)_10242008 2" xfId="17858"/>
    <cellStyle name="_Book1_Ledge_0416_Grant and TE" xfId="17859"/>
    <cellStyle name="_Book1_Ledge_0416_Grant and TE 2" xfId="17860"/>
    <cellStyle name="_Book1_Levered Beech Ridge _100709" xfId="17861"/>
    <cellStyle name="_Book1_Levered Beech Ridge _100709 2" xfId="17862"/>
    <cellStyle name="_Book1_Levered Beech Ridge _100709_BeechR Pivot Table 12.2.09" xfId="17863"/>
    <cellStyle name="_Book1_Levered Beech Ridge _100709_BeechR Pivot Table 12.2.09 2" xfId="17864"/>
    <cellStyle name="_Book1_Levered Beech Ridge _102709" xfId="17865"/>
    <cellStyle name="_Book1_Levered Beech Ridge _102709 2" xfId="17866"/>
    <cellStyle name="_Book1_Levered Beech Ridge _102709_BeechR Pivot Table 12.2.09" xfId="17867"/>
    <cellStyle name="_Book1_Levered Beech Ridge _102709_BeechR Pivot Table 12.2.09 2" xfId="17868"/>
    <cellStyle name="_Book1_Levered Beech Ridge _110209" xfId="17869"/>
    <cellStyle name="_Book1_Levered Beech Ridge _110209 2" xfId="17870"/>
    <cellStyle name="_Book1_Levered Beech Ridge _110209_BeechR Pivot Table 12.2.09" xfId="17871"/>
    <cellStyle name="_Book1_Levered Beech Ridge _110209_BeechR Pivot Table 12.2.09 2" xfId="17872"/>
    <cellStyle name="_Book1_Levered Grand Ridge Exp 07082009_LIVE" xfId="17873"/>
    <cellStyle name="_Book1_Levered Grand Ridge Exp 07082009_LIVE 2" xfId="17874"/>
    <cellStyle name="_Book1_Levered Grand Ridge Exp 07082009_LIVE_BeechR Pivot Table 12.2.09" xfId="17875"/>
    <cellStyle name="_Book1_Levered Grand Ridge Exp 07082009_LIVE_BeechR Pivot Table 12.2.09 2" xfId="17876"/>
    <cellStyle name="_Book1_Levered Grand Ridge Exp_05042009" xfId="17877"/>
    <cellStyle name="_Book1_Levered Grand Ridge Exp_05042009 2" xfId="17878"/>
    <cellStyle name="_Book1_Levered Grand Ridge Exp_05042009_BeechR Pivot Table 12.2.09" xfId="17879"/>
    <cellStyle name="_Book1_Levered Grand Ridge Exp_05042009_BeechR Pivot Table 12.2.09 2" xfId="17880"/>
    <cellStyle name="_Book1_Locked in Gross Margin" xfId="17881"/>
    <cellStyle name="_Book1_LPF 2011 Update - Contracted Thermal Assets - rev 09 27 2011" xfId="17882"/>
    <cellStyle name="_Book1_LPF 2011 Update - Contracted Thermal Assets - rev 09 27 2011 (2)" xfId="17883"/>
    <cellStyle name="_Book1_LPF 2011 Update - Merchant Thermal Assets - rev 09 27 2011 (2)" xfId="17884"/>
    <cellStyle name="_Book1_NEW GRII_III Debt_032509 v1 (2)" xfId="17885"/>
    <cellStyle name="_Book1_NEW GRII_III Debt_032509 v1 (2) 2" xfId="17886"/>
    <cellStyle name="_Book1_NEW GRII_III Debt_032509 v1 (2)_BeechR Pivot Table 12.2.09" xfId="17887"/>
    <cellStyle name="_Book1_NEW GRII_III Debt_032509 v1 (2)_BeechR Pivot Table 12.2.09 2" xfId="17888"/>
    <cellStyle name="_Book1_NEW Levered GRII&amp;III_04092009_MCF v1" xfId="17889"/>
    <cellStyle name="_Book1_NEW Levered GRII&amp;III_04092009_MCF v1 2" xfId="17890"/>
    <cellStyle name="_Book1_NEW Levered GRII&amp;III_04092009_MCF v1_BeechR Pivot Table 12.2.09" xfId="17891"/>
    <cellStyle name="_Book1_NEW Levered GRII&amp;III_04092009_MCF v1_BeechR Pivot Table 12.2.09 2" xfId="17892"/>
    <cellStyle name="_Book1_November 2010 CWIP Curves Genesis Final" xfId="17893"/>
    <cellStyle name="_Book1_November 2010 CWIP Curves Genesis Final 2" xfId="17894"/>
    <cellStyle name="_Book1_November 2010 CWIP Curves NEER Final" xfId="17895"/>
    <cellStyle name="_Book1_November 2010 CWIP Curves NEER Final 2" xfId="17896"/>
    <cellStyle name="_Book1_November 2010 Termosol CWIP Curves NEER Final" xfId="17897"/>
    <cellStyle name="_Book1_November 2010 Termosol CWIP Curves NEER Final 2" xfId="17898"/>
    <cellStyle name="_Book1_Oceana_142MW_Vesta1.8_101909" xfId="17899"/>
    <cellStyle name="_Book1_Oceana_142MW_Vesta1.8_101909 2" xfId="17900"/>
    <cellStyle name="_Book1_Project Monitoring Paradise Solar revised_October 2010" xfId="17901"/>
    <cellStyle name="_Book1_Project Monitoring Paradise Solar revised_October 2010 2" xfId="17902"/>
    <cellStyle name="_Book1_Project Monitoring Paradise Solar revised_October 2010_November 2010 Termosol CWIP Curves NEER Final" xfId="17903"/>
    <cellStyle name="_Book1_Project Monitoring Paradise Solar revised_October 2010_November 2010 Termosol CWIP Curves NEER Final 2" xfId="17904"/>
    <cellStyle name="_Book1_Raleigh Model (78MW) 09082009_V2" xfId="17905"/>
    <cellStyle name="_Book1_Raleigh Model (78MW) 09082009_V2 2" xfId="17906"/>
    <cellStyle name="_Book1_Raleigh Model (78MW) 09082009_V2_BeechR Pivot Table 12.2.09" xfId="17907"/>
    <cellStyle name="_Book1_Raleigh Model (78MW) 09082009_V2_BeechR Pivot Table 12.2.09 2" xfId="17908"/>
    <cellStyle name="_Book1_September 2010 CWIP curves_NextEra" xfId="17909"/>
    <cellStyle name="_Book1_September 2010 CWIP curves_NextEra 2" xfId="17910"/>
    <cellStyle name="_Book1_September 2010 CWIP curves_NextEra_November 2010 Termosol CWIP Curves NEER Final" xfId="17911"/>
    <cellStyle name="_Book1_September 2010 CWIP curves_NextEra_November 2010 Termosol CWIP Curves NEER Final 2" xfId="17912"/>
    <cellStyle name="_Book1_Sheet1" xfId="17913"/>
    <cellStyle name="_Book1_Sheet1 2" xfId="17914"/>
    <cellStyle name="_Book1_Summerhaven CWIP curve Oct_2010" xfId="17915"/>
    <cellStyle name="_Book1_Summerhaven CWIP curve Oct_2010 2" xfId="17916"/>
    <cellStyle name="_Book1_Summerhaven CWIP curve Oct_2010_November 2010 Termosol CWIP Curves NEER Final" xfId="17917"/>
    <cellStyle name="_Book1_Summerhaven CWIP curve Oct_2010_November 2010 Termosol CWIP Curves NEER Final 2" xfId="17918"/>
    <cellStyle name="_Book1_Sweden Hills 51MW_081809_AEP bid" xfId="17919"/>
    <cellStyle name="_Book1_Sweden Hills 51MW_081809_AEP bid 2" xfId="17920"/>
    <cellStyle name="_Book1_Tri-County Wind_042409_Grant and TE_as bid" xfId="17921"/>
    <cellStyle name="_Book1_Tri-County Wind_042409_Grant and TE_as bid 2" xfId="17922"/>
    <cellStyle name="_Book1_Tri-County Wind_101309_Grant and TE_200MW_1.6XLE" xfId="17923"/>
    <cellStyle name="_Book1_Tri-County Wind_101309_Grant and TE_200MW_1.6XLE 2" xfId="17924"/>
    <cellStyle name="_Book1_Tri-County Wind_101509_Grant and TE_200MW_1.6XLE" xfId="17925"/>
    <cellStyle name="_Book1_Tri-County Wind_101509_Grant and TE_200MW_1.6XLE 2" xfId="17926"/>
    <cellStyle name="_Book1_Turkey Track Completion Reserve Acct_11 10 08" xfId="17927"/>
    <cellStyle name="_Book1_Turkey Track Completion Reserve Acct_11 10 08 2" xfId="17928"/>
    <cellStyle name="_Book1_tx financing revs" xfId="17929"/>
    <cellStyle name="_Book1_Unlev McAdoo &amp; GR Combined 10242008-funding v8" xfId="17930"/>
    <cellStyle name="_Book1_Unlev McAdoo &amp; GR Combined 10242008-funding v8 2" xfId="17931"/>
    <cellStyle name="_Book1_Unlev McAdoo &amp; GR Combined 10242008-funding v8_BeechR Pivot Table 12.2.09" xfId="17932"/>
    <cellStyle name="_Book1_Unlev McAdoo &amp; GR Combined 10242008-funding v8_BeechR Pivot Table 12.2.09 2" xfId="17933"/>
    <cellStyle name="_Book1_Unlev McAdoo &amp; GR Combined 10242008-funding v8_Sheet1" xfId="17934"/>
    <cellStyle name="_Book1_Unlev McAdoo &amp; GR Combined 10242008-funding v8_Sheet1 2" xfId="17935"/>
    <cellStyle name="_Book1_Unlevered_Beech_Ridge_100_5MW_021009_optimized NCF" xfId="17936"/>
    <cellStyle name="_Book1_Unlevered_Beech_Ridge_100_5MW_021009_optimized NCF 2" xfId="17937"/>
    <cellStyle name="_Book1_Vantage Cash FLow 100609" xfId="17938"/>
    <cellStyle name="_Book1_Vantage Cash FLow 100609 2" xfId="17939"/>
    <cellStyle name="_Book1_Vantage Model_PGE 15yr PPA_062409" xfId="17940"/>
    <cellStyle name="_Book1_Vantage Model_PGE 15yr PPA_062409 2" xfId="17941"/>
    <cellStyle name="_Book1_Vantage Model_PGE 15yr PPA_073009_JAR" xfId="17942"/>
    <cellStyle name="_Book1_Vantage Model_PGE 15yr PPA_073009_JAR 2" xfId="17943"/>
    <cellStyle name="_Book1_Vantage Model_PGE 15yr PPA_100909" xfId="17944"/>
    <cellStyle name="_Book1_Vantage Model_PGE 15yr PPA_100909 2" xfId="17945"/>
    <cellStyle name="_Book1_White Oak_67.5_150MW_110409_OUR CASE" xfId="17946"/>
    <cellStyle name="_Book1_White Oak_67.5_150MW_110409_OUR CASE 2" xfId="17947"/>
    <cellStyle name="_Book2" xfId="17948"/>
    <cellStyle name="_Book2 2" xfId="17949"/>
    <cellStyle name="_Book2 2 2" xfId="17950"/>
    <cellStyle name="_Book2 3" xfId="17951"/>
    <cellStyle name="_Book2 3 2" xfId="17952"/>
    <cellStyle name="_Book2 4" xfId="17953"/>
    <cellStyle name="_Book2 4 2" xfId="17954"/>
    <cellStyle name="_Book2 5" xfId="17955"/>
    <cellStyle name="_Book2 5 2" xfId="17956"/>
    <cellStyle name="_Book2 6" xfId="17957"/>
    <cellStyle name="_Book2_#1 Levered Beech Ridge_021109_Grant,Bonus,No PTCs,MACRs,Term Debt NOL" xfId="17958"/>
    <cellStyle name="_Book2_#1 Levered Beech Ridge_021109_Grant,Bonus,No PTCs,MACRs,Term Debt NOL 2" xfId="17959"/>
    <cellStyle name="_Book2_#1 LeveredGrand_Ridge_II-III_021009_Grant,Bonus,No PTCs,MACRs,Term Debt, NOL" xfId="17960"/>
    <cellStyle name="_Book2_#1 LeveredGrand_Ridge_II-III_021009_Grant,Bonus,No PTCs,MACRs,Term Debt, NOL 2" xfId="17961"/>
    <cellStyle name="_Book2_#1 LeveredGrand_Ridge_II-III_021009_Grant,Bonus,No PTCs,MACRs,Term Debt, NOL_BeechR Pivot Table 12.2.09" xfId="17962"/>
    <cellStyle name="_Book2_#1 LeveredGrand_Ridge_II-III_021009_Grant,Bonus,No PTCs,MACRs,Term Debt, NOL_BeechR Pivot Table 12.2.09 2" xfId="17963"/>
    <cellStyle name="_Book2_1" xfId="17964"/>
    <cellStyle name="_Book2_1 2" xfId="17965"/>
    <cellStyle name="_Book2_1 2 2" xfId="17966"/>
    <cellStyle name="_Book2_1 3" xfId="17967"/>
    <cellStyle name="_Book2_1 3 2" xfId="17968"/>
    <cellStyle name="_Book2_1 4" xfId="17969"/>
    <cellStyle name="_Book2_1 4 2" xfId="17970"/>
    <cellStyle name="_Book2_1 5" xfId="17971"/>
    <cellStyle name="_Book2_1 5 2" xfId="17972"/>
    <cellStyle name="_Book2_1 6" xfId="17973"/>
    <cellStyle name="_Book2_1_Consolidated Summary Living ProForma_2011_DRAFT" xfId="17974"/>
    <cellStyle name="_Book2_1_Consolidated Summary Living ProForma_2011_Paste Special" xfId="17975"/>
    <cellStyle name="_Book2_1_Copy of South TX GenTie  0.8x Sale12-31-09 COD BASE CASEvBOD" xfId="17976"/>
    <cellStyle name="_Book2_1_HWBA UM NPV  IRR Analysis finance at cost share may 2011" xfId="17977"/>
    <cellStyle name="_Book2_1_Inputs" xfId="17978"/>
    <cellStyle name="_Book2_1_Inputs 2" xfId="17979"/>
    <cellStyle name="_Book2_2" xfId="17980"/>
    <cellStyle name="_Book2_2 2" xfId="17981"/>
    <cellStyle name="_Book2_2 2 2" xfId="17982"/>
    <cellStyle name="_Book2_2 3" xfId="17983"/>
    <cellStyle name="_Book2_2 3 2" xfId="17984"/>
    <cellStyle name="_Book2_2 4" xfId="17985"/>
    <cellStyle name="_Book2_2 4 2" xfId="17986"/>
    <cellStyle name="_Book2_2 5" xfId="17987"/>
    <cellStyle name="_Book2_2 5 2" xfId="17988"/>
    <cellStyle name="_Book2_2 6" xfId="17989"/>
    <cellStyle name="_Book2_2_Consolidated Summary Living ProForma_2011_DRAFT" xfId="17990"/>
    <cellStyle name="_Book2_2_Consolidated Summary Living ProForma_2011_Paste Special" xfId="17991"/>
    <cellStyle name="_Book2_2_Copy of South TX GenTie  0.8x Sale12-31-09 COD BASE CASEvBOD" xfId="17992"/>
    <cellStyle name="_Book2_2_HWBA UM NPV  IRR Analysis finance at cost share may 2011" xfId="17993"/>
    <cellStyle name="_Book2_2_Inputs" xfId="17994"/>
    <cellStyle name="_Book2_2_Inputs 2" xfId="17995"/>
    <cellStyle name="_Book2_2008 IWNA 7.75% 53% ERISA P50 (Invnergy)_FROM JPM" xfId="17996"/>
    <cellStyle name="_Book2_2008 IWNA 7.75% 53% ERISA P50 (Invnergy)_FROM JPM 2" xfId="17997"/>
    <cellStyle name="_Book2_2008 IWNA Portfolio 09262008 (JPM TE &amp; CE)__TE Assumps" xfId="17998"/>
    <cellStyle name="_Book2_2008 IWNA Portfolio 09262008 (JPM TE &amp; CE)__TE Assumps 2" xfId="17999"/>
    <cellStyle name="_Book2_2008 IWNA Portfolio 09262008 (JPM TE &amp; CE)__TE Assumps_2008 IWNA v12 7.75% 53% TaxEx P50 (Invenergy)_10242008" xfId="18000"/>
    <cellStyle name="_Book2_2008 IWNA Portfolio 09262008 (JPM TE &amp; CE)__TE Assumps_2008 IWNA v12 7.75% 53% TaxEx P50 (Invenergy)_10242008 2" xfId="18001"/>
    <cellStyle name="_Book2_2008 IWNA v12 7.75% 53% TaxEx P50 (Invenergy)_10242008" xfId="18002"/>
    <cellStyle name="_Book2_2008 IWNA v12 7.75% 53% TaxEx P50 (Invenergy)_10242008 2" xfId="18003"/>
    <cellStyle name="_Book2_2008 IWNA v12 7.75% 53% TaxEx P50 (Invenergy)_NO HAIRCUTS" xfId="18004"/>
    <cellStyle name="_Book2_2008 IWNA v12 7.75% 53% TaxEx P50 (Invenergy)_NO HAIRCUTS 2" xfId="18005"/>
    <cellStyle name="_Book2_2009 Asset Opti Forecast" xfId="18006"/>
    <cellStyle name="_Book2_2009 Asset Opti Forecast 2" xfId="18007"/>
    <cellStyle name="_Book2_2011-2015 approved run profiles_submitted" xfId="18008"/>
    <cellStyle name="_Book2_2011-2015 approved run profiles_submitted 2" xfId="18009"/>
    <cellStyle name="_Book2_Assumptions" xfId="18010"/>
    <cellStyle name="_Book2_Assumptions 2" xfId="18011"/>
    <cellStyle name="_Book2_August 2010 CWIP curves_NextEra" xfId="18012"/>
    <cellStyle name="_Book2_August 2010 CWIP curves_NextEra 2" xfId="18013"/>
    <cellStyle name="_Book2_August 2010 CWIP curves_NextEra_November 2010 Termosol CWIP Curves NEER Final" xfId="18014"/>
    <cellStyle name="_Book2_August 2010 CWIP curves_NextEra_November 2010 Termosol CWIP Curves NEER Final 2" xfId="18015"/>
    <cellStyle name="_Book2_BASIS ADJ" xfId="18016"/>
    <cellStyle name="_Book2_BeechR Pivot Table 12.2.09" xfId="18017"/>
    <cellStyle name="_Book2_BeechR Pivot Table 12.2.09 2" xfId="18018"/>
    <cellStyle name="_Book2_Big Otter 101209 Grant and TE 100.5MW_20mileT" xfId="18019"/>
    <cellStyle name="_Book2_Big Otter 101209 Grant and TE 100.5MW_20mileT 2" xfId="18020"/>
    <cellStyle name="_Book2_Bish Hill_$77.5_lowncf_ Bundled Price_Lenders_092909" xfId="18021"/>
    <cellStyle name="_Book2_Bish Hill_$77.5_lowncf_ Bundled Price_Lenders_092909 2" xfId="18022"/>
    <cellStyle name="_Book2_BishHilll_1.25M per WTG with $72 bundled price_200MWs_BF" xfId="18023"/>
    <cellStyle name="_Book2_BishHilll_1.25M per WTG with $72 bundled price_200MWs_BF 2" xfId="18024"/>
    <cellStyle name="_Book2_Bishop Hill_Grant_082409_200MW" xfId="18025"/>
    <cellStyle name="_Book2_Bishop Hill_Grant_082409_200MW 2" xfId="18026"/>
    <cellStyle name="_Book2_Blade_Icing_Analysis_3-31-09" xfId="18027"/>
    <cellStyle name="_Book2_Blended WACC curve (Elk and Stateline)" xfId="18028"/>
    <cellStyle name="_Book2_Blended WACC curve (Elk and Stateline) 2" xfId="18029"/>
    <cellStyle name="_Book2_Blended WACC curve (Elk and Stateline) 2 2" xfId="18030"/>
    <cellStyle name="_Book2_Blended WACC curve (Elk and Stateline) 3" xfId="18031"/>
    <cellStyle name="_Book2_Blended WACC curve (Elk and Stateline) 3 2" xfId="18032"/>
    <cellStyle name="_Book2_Blended WACC curve (Elk and Stateline) 4" xfId="18033"/>
    <cellStyle name="_Book2_Blended WACC curve (Elk and Stateline) 4 2" xfId="18034"/>
    <cellStyle name="_Book2_Blended WACC curve (Elk and Stateline) 5" xfId="18035"/>
    <cellStyle name="_Book2_Blended WACC curve (Elk and Stateline) 5 2" xfId="18036"/>
    <cellStyle name="_Book2_Blended WACC curve (Elk and Stateline) 6" xfId="18037"/>
    <cellStyle name="_Book2_Blended WACC curve (Elk and Stateline)_Inputs" xfId="18038"/>
    <cellStyle name="_Book2_Blended WACC curve (Elk and Stateline)_Inputs 2" xfId="18039"/>
    <cellStyle name="_Book2_Blythe" xfId="18040"/>
    <cellStyle name="_Book2_Blythe 2" xfId="18041"/>
    <cellStyle name="_Book2_Blythe 2 2" xfId="18042"/>
    <cellStyle name="_Book2_Blythe 3" xfId="18043"/>
    <cellStyle name="_Book2_Blythe 3 2" xfId="18044"/>
    <cellStyle name="_Book2_Blythe 4" xfId="18045"/>
    <cellStyle name="_Book2_Blythe 4 2" xfId="18046"/>
    <cellStyle name="_Book2_Blythe 5" xfId="18047"/>
    <cellStyle name="_Book2_Blythe 5 2" xfId="18048"/>
    <cellStyle name="_Book2_Blythe 6" xfId="18049"/>
    <cellStyle name="_Book2_Blythe_Consolidated Summary Living ProForma_2011_DRAFT" xfId="18050"/>
    <cellStyle name="_Book2_Blythe_Consolidated Summary Living ProForma_2011_Paste Special" xfId="18051"/>
    <cellStyle name="_Book2_Blythe_HWBA UM NPV  IRR Analysis finance at cost share may 2011" xfId="18052"/>
    <cellStyle name="_Book2_Blythe_Inputs" xfId="18053"/>
    <cellStyle name="_Book2_Blythe_Inputs 2" xfId="18054"/>
    <cellStyle name="_Book2_Blythe_ProformaUpdate_20070913" xfId="18055"/>
    <cellStyle name="_Book2_BM Adjustments" xfId="18056"/>
    <cellStyle name="_Book2_Board Update 2007 - Merchant Thermal - rev 09.12.07" xfId="18057"/>
    <cellStyle name="_Book2_Book3" xfId="18058"/>
    <cellStyle name="_Book2_Book3 2" xfId="18059"/>
    <cellStyle name="_Book2_Book3 2 2" xfId="18060"/>
    <cellStyle name="_Book2_Book3 3" xfId="18061"/>
    <cellStyle name="_Book2_Book3 3 2" xfId="18062"/>
    <cellStyle name="_Book2_Book3 4" xfId="18063"/>
    <cellStyle name="_Book2_Book3 4 2" xfId="18064"/>
    <cellStyle name="_Book2_Book3 5" xfId="18065"/>
    <cellStyle name="_Book2_Book3 5 2" xfId="18066"/>
    <cellStyle name="_Book2_Book3 6" xfId="18067"/>
    <cellStyle name="_Book2_Book3_Consolidated Summary Living ProForma_2011_DRAFT" xfId="18068"/>
    <cellStyle name="_Book2_Book3_Consolidated Summary Living ProForma_2011_Paste Special" xfId="18069"/>
    <cellStyle name="_Book2_Book3_HWBA UM NPV  IRR Analysis finance at cost share may 2011" xfId="18070"/>
    <cellStyle name="_Book2_Book3_Inputs" xfId="18071"/>
    <cellStyle name="_Book2_Book3_Inputs 2" xfId="18072"/>
    <cellStyle name="_Book2_Buzzard Creek_250MW_PTC_010610" xfId="18073"/>
    <cellStyle name="_Book2_Buzzard Creek_250MW_PTC_010610 2" xfId="18074"/>
    <cellStyle name="_Book2_California Ridge 120109 and 200MW" xfId="18075"/>
    <cellStyle name="_Book2_California Ridge 120109 and 200MW 2" xfId="18076"/>
    <cellStyle name="_Book2_California Ridge_042909_Grant and TE_99M_as bid" xfId="18077"/>
    <cellStyle name="_Book2_California Ridge_042909_Grant and TE_99M_as bid 2" xfId="18078"/>
    <cellStyle name="_Book2_California Ridge_042909_Grant and TE_99Mw" xfId="18079"/>
    <cellStyle name="_Book2_California Ridge_042909_Grant and TE_99Mw 2" xfId="18080"/>
    <cellStyle name="_Book2_CAP REV" xfId="18081"/>
    <cellStyle name="_Book2_Capacity_Factor_Monthly_Forecast_Through_2024 " xfId="18082"/>
    <cellStyle name="_Book2_Consolidated Summary Living ProForma_2011_DRAFT" xfId="18083"/>
    <cellStyle name="_Book2_Consolidated Summary Living ProForma_2011_Paste Special" xfId="18084"/>
    <cellStyle name="_Book2_Copy of NEW Levered GRIIIII_03312009_MCF v2" xfId="18085"/>
    <cellStyle name="_Book2_Copy of NEW Levered GRIIIII_03312009_MCF v2 2" xfId="18086"/>
    <cellStyle name="_Book2_Copy of NEW Levered GRIIIII_03312009_MCF v2_BeechR Pivot Table 12.2.09" xfId="18087"/>
    <cellStyle name="_Book2_Copy of NEW Levered GRIIIII_03312009_MCF v2_BeechR Pivot Table 12.2.09 2" xfId="18088"/>
    <cellStyle name="_Book2_Copy of South TX GenTie  0.8x Sale12-31-09 COD BASE CASEvBOD" xfId="18089"/>
    <cellStyle name="_Book2_CWIP Termosol 1" xfId="18090"/>
    <cellStyle name="_Book2_CWIP Termosol 1 2" xfId="18091"/>
    <cellStyle name="_Book2_CWIP Termosol 2" xfId="18092"/>
    <cellStyle name="_Book2_CWIP Termosol 2 2" xfId="18093"/>
    <cellStyle name="_Book2_Data" xfId="18094"/>
    <cellStyle name="_Book2_Day County" xfId="18095"/>
    <cellStyle name="_Book2_Distribution Date Calc" xfId="18096"/>
    <cellStyle name="_Book2_Example - Ashtabula" xfId="18097"/>
    <cellStyle name="_Book2_Example - Ashtabula 2" xfId="18098"/>
    <cellStyle name="_Book2_Example - Ashtabula 2 2" xfId="18099"/>
    <cellStyle name="_Book2_Example - Ashtabula 3" xfId="18100"/>
    <cellStyle name="_Book2_Example - Ashtabula 3 2" xfId="18101"/>
    <cellStyle name="_Book2_Example - Ashtabula 4" xfId="18102"/>
    <cellStyle name="_Book2_Example - Ashtabula 4 2" xfId="18103"/>
    <cellStyle name="_Book2_Example - Ashtabula 5" xfId="18104"/>
    <cellStyle name="_Book2_Example - Ashtabula 5 2" xfId="18105"/>
    <cellStyle name="_Book2_Example - Ashtabula 6" xfId="18106"/>
    <cellStyle name="_Book2_Example - Ashtabula_Inputs" xfId="18107"/>
    <cellStyle name="_Book2_Example - Ashtabula_Inputs 2" xfId="18108"/>
    <cellStyle name="_Book2_Example - Horse Hollow V (2)" xfId="18109"/>
    <cellStyle name="_Book2_Example - Horse Hollow V (2) 2" xfId="18110"/>
    <cellStyle name="_Book2_Example - Horse Hollow V (2) 2 2" xfId="18111"/>
    <cellStyle name="_Book2_Example - Horse Hollow V (2) 3" xfId="18112"/>
    <cellStyle name="_Book2_Example - Horse Hollow V (2) 3 2" xfId="18113"/>
    <cellStyle name="_Book2_Example - Horse Hollow V (2) 4" xfId="18114"/>
    <cellStyle name="_Book2_Example - Horse Hollow V (2) 4 2" xfId="18115"/>
    <cellStyle name="_Book2_Example - Horse Hollow V (2) 5" xfId="18116"/>
    <cellStyle name="_Book2_Example - Horse Hollow V (2) 5 2" xfId="18117"/>
    <cellStyle name="_Book2_Example - Horse Hollow V (2) 6" xfId="18118"/>
    <cellStyle name="_Book2_Example - Horse Hollow V (2)_Inputs" xfId="18119"/>
    <cellStyle name="_Book2_Example - Horse Hollow V (2)_Inputs 2" xfId="18120"/>
    <cellStyle name="_Book2_Fees" xfId="18121"/>
    <cellStyle name="_Book2_Gas_WACC" xfId="18122"/>
    <cellStyle name="_Book2_Gas_WACC_HWBA UM NPV  IRR Analysis finance at cost share may 2011" xfId="18123"/>
    <cellStyle name="_Book2_GE 1 5 Portable Crane NPV" xfId="18124"/>
    <cellStyle name="_Book2_GE 1 5 Portable Crane NPV 2" xfId="18125"/>
    <cellStyle name="_Book2_GE-Siem 350MW_BOD" xfId="18126"/>
    <cellStyle name="_Book2_GE-Siem 350MW_BOD 2" xfId="18127"/>
    <cellStyle name="_Book2_GE-Siem 350MW_BOD 2 2" xfId="18128"/>
    <cellStyle name="_Book2_GE-Siem 350MW_BOD 3" xfId="18129"/>
    <cellStyle name="_Book2_GE-Siem 350MW_BOD 3 2" xfId="18130"/>
    <cellStyle name="_Book2_GE-Siem 350MW_BOD 4" xfId="18131"/>
    <cellStyle name="_Book2_GE-Siem 350MW_BOD 4 2" xfId="18132"/>
    <cellStyle name="_Book2_GE-Siem 350MW_BOD 5" xfId="18133"/>
    <cellStyle name="_Book2_GE-Siem 350MW_BOD 5 2" xfId="18134"/>
    <cellStyle name="_Book2_GE-Siem 350MW_BOD 6" xfId="18135"/>
    <cellStyle name="_Book2_GE-Siem 350MW_BOD_Consolidated Summary Living ProForma_2011_DRAFT" xfId="18136"/>
    <cellStyle name="_Book2_GE-Siem 350MW_BOD_Consolidated Summary Living ProForma_2011_Paste Special" xfId="18137"/>
    <cellStyle name="_Book2_GE-Siem 350MW_BOD_HWBA UM NPV  IRR Analysis finance at cost share may 2011" xfId="18138"/>
    <cellStyle name="_Book2_GE-Siem 350MW_BOD_Inputs" xfId="18139"/>
    <cellStyle name="_Book2_GE-Siem 350MW_BOD_Inputs 2" xfId="18140"/>
    <cellStyle name="_Book2_GRE 03252009_tpm_tables" xfId="18141"/>
    <cellStyle name="_Book2_GRE 03252009_tpm_tables 2" xfId="18142"/>
    <cellStyle name="_Book2_GRE 03252009_tpm_tables_BeechR Pivot Table 12.2.09" xfId="18143"/>
    <cellStyle name="_Book2_GRE 03252009_tpm_tables_BeechR Pivot Table 12.2.09 2" xfId="18144"/>
    <cellStyle name="_Book2_Hardin Grant 08312009_300MW" xfId="18145"/>
    <cellStyle name="_Book2_Hardin Grant 08312009_300MW 2" xfId="18146"/>
    <cellStyle name="_Book2_HWBA UM NPV  IRR Analysis finance at cost share may 2011" xfId="18147"/>
    <cellStyle name="_Book2_Inputs" xfId="18148"/>
    <cellStyle name="_Book2_Inputs 2" xfId="18149"/>
    <cellStyle name="_Book2_Inputs-General" xfId="18150"/>
    <cellStyle name="_Book2_Inputs-General 2" xfId="18151"/>
    <cellStyle name="_Book2_Invenergy Model -- 9-5-08 base" xfId="18152"/>
    <cellStyle name="_Book2_Invenergy Model -- 9-5-08 base 2" xfId="18153"/>
    <cellStyle name="_Book2_IWNA 3-Pack ECCA Sheldon Funding 03202009" xfId="18154"/>
    <cellStyle name="_Book2_IWNA 3-Pack ECCA Sheldon Funding 03202009 2" xfId="18155"/>
    <cellStyle name="_Book2_IWNA Ptfl v2 10yr 7.25% $320 upfront 99% hedge loss P50" xfId="18156"/>
    <cellStyle name="_Book2_IWNA Ptfl v2 10yr 7.25% $320 upfront 99% hedge loss P50 2" xfId="18157"/>
    <cellStyle name="_Book2_IWNA v1 10yr 7.25% $290 upfront no bonus 42% 2009 tax realloc P50" xfId="18158"/>
    <cellStyle name="_Book2_IWNA v1 10yr 7.25% $290 upfront no bonus 42% 2009 tax realloc P50 2" xfId="18159"/>
    <cellStyle name="_Book2_IWNA v1 10yr 7.25% $290 upfront no bonus 42% 2009 tax realloc P50_2008 IWNA JPM TE Model 11032008 (ERISA Dep &amp; Full Haircuts)_275M" xfId="18160"/>
    <cellStyle name="_Book2_IWNA v1 10yr 7.25% $290 upfront no bonus 42% 2009 tax realloc P50_2008 IWNA JPM TE Model 11032008 (ERISA Dep &amp; Full Haircuts)_275M 2" xfId="18161"/>
    <cellStyle name="_Book2_IWNA v1 10yr 7.25% $290 upfront no bonus 42% 2009 tax realloc P50_2008 IWNA v12 7.75% 53% TaxEx P50 (Invenergy)_10242008" xfId="18162"/>
    <cellStyle name="_Book2_IWNA v1 10yr 7.25% $290 upfront no bonus 42% 2009 tax realloc P50_2008 IWNA v12 7.75% 53% TaxEx P50 (Invenergy)_10242008 2" xfId="18163"/>
    <cellStyle name="_Book2_Ledge_0416_Grant and TE" xfId="18164"/>
    <cellStyle name="_Book2_Ledge_0416_Grant and TE 2" xfId="18165"/>
    <cellStyle name="_Book2_Levered Beech Ridge _100709" xfId="18166"/>
    <cellStyle name="_Book2_Levered Beech Ridge _100709 2" xfId="18167"/>
    <cellStyle name="_Book2_Levered Beech Ridge _100709_BeechR Pivot Table 12.2.09" xfId="18168"/>
    <cellStyle name="_Book2_Levered Beech Ridge _100709_BeechR Pivot Table 12.2.09 2" xfId="18169"/>
    <cellStyle name="_Book2_Levered Beech Ridge _102709" xfId="18170"/>
    <cellStyle name="_Book2_Levered Beech Ridge _102709 2" xfId="18171"/>
    <cellStyle name="_Book2_Levered Beech Ridge _102709_BeechR Pivot Table 12.2.09" xfId="18172"/>
    <cellStyle name="_Book2_Levered Beech Ridge _102709_BeechR Pivot Table 12.2.09 2" xfId="18173"/>
    <cellStyle name="_Book2_Levered Beech Ridge _110209" xfId="18174"/>
    <cellStyle name="_Book2_Levered Beech Ridge _110209 2" xfId="18175"/>
    <cellStyle name="_Book2_Levered Beech Ridge _110209_BeechR Pivot Table 12.2.09" xfId="18176"/>
    <cellStyle name="_Book2_Levered Beech Ridge _110209_BeechR Pivot Table 12.2.09 2" xfId="18177"/>
    <cellStyle name="_Book2_Levered Grand Ridge Exp 07082009_LIVE" xfId="18178"/>
    <cellStyle name="_Book2_Levered Grand Ridge Exp 07082009_LIVE 2" xfId="18179"/>
    <cellStyle name="_Book2_Levered Grand Ridge Exp 07082009_LIVE_BeechR Pivot Table 12.2.09" xfId="18180"/>
    <cellStyle name="_Book2_Levered Grand Ridge Exp 07082009_LIVE_BeechR Pivot Table 12.2.09 2" xfId="18181"/>
    <cellStyle name="_Book2_Levered Grand Ridge Exp_05042009" xfId="18182"/>
    <cellStyle name="_Book2_Levered Grand Ridge Exp_05042009 2" xfId="18183"/>
    <cellStyle name="_Book2_Levered Grand Ridge Exp_05042009_BeechR Pivot Table 12.2.09" xfId="18184"/>
    <cellStyle name="_Book2_Levered Grand Ridge Exp_05042009_BeechR Pivot Table 12.2.09 2" xfId="18185"/>
    <cellStyle name="_Book2_Locked in Gross Margin" xfId="18186"/>
    <cellStyle name="_Book2_LPF 2011 Update - Contracted Thermal Assets - rev 09 27 2011" xfId="18187"/>
    <cellStyle name="_Book2_LPF 2011 Update - Contracted Thermal Assets - rev 09 27 2011 (2)" xfId="18188"/>
    <cellStyle name="_Book2_LPF 2011 Update - Merchant Thermal Assets - rev 09 27 2011 (2)" xfId="18189"/>
    <cellStyle name="_Book2_MH 750" xfId="18190"/>
    <cellStyle name="_Book2_MH750 100210 GM 0 Report" xfId="18191"/>
    <cellStyle name="_Book2_NELP_20061108" xfId="18192"/>
    <cellStyle name="_Book2_NELP_20061108 2" xfId="18193"/>
    <cellStyle name="_Book2_NELP_20061108 2 2" xfId="18194"/>
    <cellStyle name="_Book2_NELP_20061108 3" xfId="18195"/>
    <cellStyle name="_Book2_NELP_20061108 3 2" xfId="18196"/>
    <cellStyle name="_Book2_NELP_20061108 4" xfId="18197"/>
    <cellStyle name="_Book2_NELP_20061108 4 2" xfId="18198"/>
    <cellStyle name="_Book2_NELP_20061108 5" xfId="18199"/>
    <cellStyle name="_Book2_NELP_20061108 5 2" xfId="18200"/>
    <cellStyle name="_Book2_NELP_20061108 6" xfId="18201"/>
    <cellStyle name="_Book2_NELP_20061108_Consolidated Summary Living ProForma_2011_DRAFT" xfId="18202"/>
    <cellStyle name="_Book2_NELP_20061108_Consolidated Summary Living ProForma_2011_Paste Special" xfId="18203"/>
    <cellStyle name="_Book2_NELP_20061108_HWBA UM NPV  IRR Analysis finance at cost share may 2011" xfId="18204"/>
    <cellStyle name="_Book2_NELP_20061108_Inputs" xfId="18205"/>
    <cellStyle name="_Book2_NELP_20061108_Inputs 2" xfId="18206"/>
    <cellStyle name="_Book2_NEW GRII_III Debt_032509 v1 (2)" xfId="18207"/>
    <cellStyle name="_Book2_NEW GRII_III Debt_032509 v1 (2) 2" xfId="18208"/>
    <cellStyle name="_Book2_NEW GRII_III Debt_032509 v1 (2)_BeechR Pivot Table 12.2.09" xfId="18209"/>
    <cellStyle name="_Book2_NEW GRII_III Debt_032509 v1 (2)_BeechR Pivot Table 12.2.09 2" xfId="18210"/>
    <cellStyle name="_Book2_NEW Levered GRII&amp;III_04092009_MCF v1" xfId="18211"/>
    <cellStyle name="_Book2_NEW Levered GRII&amp;III_04092009_MCF v1 2" xfId="18212"/>
    <cellStyle name="_Book2_NEW Levered GRII&amp;III_04092009_MCF v1_BeechR Pivot Table 12.2.09" xfId="18213"/>
    <cellStyle name="_Book2_NEW Levered GRII&amp;III_04092009_MCF v1_BeechR Pivot Table 12.2.09 2" xfId="18214"/>
    <cellStyle name="_Book2_November 2010 CWIP Curves Genesis Final" xfId="18215"/>
    <cellStyle name="_Book2_November 2010 CWIP Curves Genesis Final 2" xfId="18216"/>
    <cellStyle name="_Book2_November 2010 CWIP Curves NEER Final" xfId="18217"/>
    <cellStyle name="_Book2_November 2010 CWIP Curves NEER Final 2" xfId="18218"/>
    <cellStyle name="_Book2_November 2010 Termosol CWIP Curves NEER Final" xfId="18219"/>
    <cellStyle name="_Book2_November 2010 Termosol CWIP Curves NEER Final 2" xfId="18220"/>
    <cellStyle name="_Book2_Oceana_142MW_Vesta1.8_101909" xfId="18221"/>
    <cellStyle name="_Book2_Oceana_142MW_Vesta1.8_101909 2" xfId="18222"/>
    <cellStyle name="_Book2_Pro Forma - Forney - rev 12.02.05" xfId="18223"/>
    <cellStyle name="_Book2_Pro Forma - Forney - rev 12.02.05 2" xfId="18224"/>
    <cellStyle name="_Book2_Pro Forma - Forney - rev 12.02.05 2 2" xfId="18225"/>
    <cellStyle name="_Book2_Pro Forma - Forney - rev 12.02.05 3" xfId="18226"/>
    <cellStyle name="_Book2_Pro Forma - Forney - rev 12.02.05 3 2" xfId="18227"/>
    <cellStyle name="_Book2_Pro Forma - Forney - rev 12.02.05 4" xfId="18228"/>
    <cellStyle name="_Book2_Pro Forma - Forney - rev 12.02.05 4 2" xfId="18229"/>
    <cellStyle name="_Book2_Pro Forma - Forney - rev 12.02.05 5" xfId="18230"/>
    <cellStyle name="_Book2_Pro Forma - Forney - rev 12.02.05 5 2" xfId="18231"/>
    <cellStyle name="_Book2_Pro Forma - Forney - rev 12.02.05 6" xfId="18232"/>
    <cellStyle name="_Book2_Pro Forma - Forney - rev 12.02.05_Consolidated Summary Living ProForma_2011_DRAFT" xfId="18233"/>
    <cellStyle name="_Book2_Pro Forma - Forney - rev 12.02.05_Consolidated Summary Living ProForma_2011_Paste Special" xfId="18234"/>
    <cellStyle name="_Book2_Pro Forma - Forney - rev 12.02.05_Copy of South TX GenTie  0.8x Sale12-31-09 COD BASE CASEvBOD" xfId="18235"/>
    <cellStyle name="_Book2_Pro Forma - Forney - rev 12.02.05_Day County" xfId="18236"/>
    <cellStyle name="_Book2_Pro Forma - Forney - rev 12.02.05_HWBA UM NPV  IRR Analysis finance at cost share may 2011" xfId="18237"/>
    <cellStyle name="_Book2_Pro Forma - Forney - rev 12.02.05_Inputs" xfId="18238"/>
    <cellStyle name="_Book2_Pro Forma - Forney - rev 12.02.05_Inputs 2" xfId="18239"/>
    <cellStyle name="_Book2_Pro Forma - Forney - rev 12.02.05_LPF 2011 Update - Contracted Thermal Assets - rev 09 27 2011" xfId="18240"/>
    <cellStyle name="_Book2_Pro Forma - Forney - rev 12.02.05_LPF 2011 Update - Contracted Thermal Assets - rev 09 27 2011 (2)" xfId="18241"/>
    <cellStyle name="_Book2_Pro Forma - Forney - rev 12.02.05_LPF 2011 Update - Merchant Thermal Assets - rev 09 27 2011 (2)" xfId="18242"/>
    <cellStyle name="_Book2_ProForma BLYTHE 20070907" xfId="18243"/>
    <cellStyle name="_Book2_Project Monitoring Paradise Solar revised_October 2010" xfId="18244"/>
    <cellStyle name="_Book2_Project Monitoring Paradise Solar revised_October 2010 2" xfId="18245"/>
    <cellStyle name="_Book2_Project Monitoring Paradise Solar revised_October 2010_November 2010 Termosol CWIP Curves NEER Final" xfId="18246"/>
    <cellStyle name="_Book2_Project Monitoring Paradise Solar revised_October 2010_November 2010 Termosol CWIP Curves NEER Final 2" xfId="18247"/>
    <cellStyle name="_Book2_Raleigh Model (78MW) 09082009_V2" xfId="18248"/>
    <cellStyle name="_Book2_Raleigh Model (78MW) 09082009_V2 2" xfId="18249"/>
    <cellStyle name="_Book2_Raleigh Model (78MW) 09082009_V2_BeechR Pivot Table 12.2.09" xfId="18250"/>
    <cellStyle name="_Book2_Raleigh Model (78MW) 09082009_V2_BeechR Pivot Table 12.2.09 2" xfId="18251"/>
    <cellStyle name="_Book2_RISE - Steam Augmentation Analysis 080515" xfId="18252"/>
    <cellStyle name="_Book2_RISE - Steam Augmentation Analysis 080515 2" xfId="18253"/>
    <cellStyle name="_Book2_Rise 091106 GM 0 Report" xfId="18254"/>
    <cellStyle name="_Book2_RISE_Exhuast_Uprate_Study_(080819 Forecast)" xfId="18255"/>
    <cellStyle name="_Book2_RISE_Exhuast_Uprate_Study_(080819 Forecast) 2" xfId="18256"/>
    <cellStyle name="_Book2_September 2010 CWIP curves_NextEra" xfId="18257"/>
    <cellStyle name="_Book2_September 2010 CWIP curves_NextEra 2" xfId="18258"/>
    <cellStyle name="_Book2_September 2010 CWIP curves_NextEra_November 2010 Termosol CWIP Curves NEER Final" xfId="18259"/>
    <cellStyle name="_Book2_September 2010 CWIP curves_NextEra_November 2010 Termosol CWIP Curves NEER Final 2" xfId="18260"/>
    <cellStyle name="_Book2_Sheet1" xfId="18261"/>
    <cellStyle name="_Book2_Sheet1 2" xfId="18262"/>
    <cellStyle name="_Book2_SparkSprds and Output Validations 100203 - MAB" xfId="18263"/>
    <cellStyle name="_Book2_Summerhaven CWIP curve Oct_2010" xfId="18264"/>
    <cellStyle name="_Book2_Summerhaven CWIP curve Oct_2010 2" xfId="18265"/>
    <cellStyle name="_Book2_Summerhaven CWIP curve Oct_2010_November 2010 Termosol CWIP Curves NEER Final" xfId="18266"/>
    <cellStyle name="_Book2_Summerhaven CWIP curve Oct_2010_November 2010 Termosol CWIP Curves NEER Final 2" xfId="18267"/>
    <cellStyle name="_Book2_Sweden Hills 51MW_081809_AEP bid" xfId="18268"/>
    <cellStyle name="_Book2_Sweden Hills 51MW_081809_AEP bid 2" xfId="18269"/>
    <cellStyle name="_Book2_Tri-County Wind_042409_Grant and TE_as bid" xfId="18270"/>
    <cellStyle name="_Book2_Tri-County Wind_042409_Grant and TE_as bid 2" xfId="18271"/>
    <cellStyle name="_Book2_Tri-County Wind_101309_Grant and TE_200MW_1.6XLE" xfId="18272"/>
    <cellStyle name="_Book2_Tri-County Wind_101309_Grant and TE_200MW_1.6XLE 2" xfId="18273"/>
    <cellStyle name="_Book2_Tri-County Wind_101509_Grant and TE_200MW_1.6XLE" xfId="18274"/>
    <cellStyle name="_Book2_Tri-County Wind_101509_Grant and TE_200MW_1.6XLE 2" xfId="18275"/>
    <cellStyle name="_Book2_Turkey Track Completion Reserve Acct_11 10 08" xfId="18276"/>
    <cellStyle name="_Book2_Turkey Track Completion Reserve Acct_11 10 08 2" xfId="18277"/>
    <cellStyle name="_Book2_tx financing revs" xfId="18278"/>
    <cellStyle name="_Book2_Unlev McAdoo &amp; GR Combined 10242008-funding v8" xfId="18279"/>
    <cellStyle name="_Book2_Unlev McAdoo &amp; GR Combined 10242008-funding v8 2" xfId="18280"/>
    <cellStyle name="_Book2_Unlev McAdoo &amp; GR Combined 10242008-funding v8_BeechR Pivot Table 12.2.09" xfId="18281"/>
    <cellStyle name="_Book2_Unlev McAdoo &amp; GR Combined 10242008-funding v8_BeechR Pivot Table 12.2.09 2" xfId="18282"/>
    <cellStyle name="_Book2_Unlev McAdoo &amp; GR Combined 10242008-funding v8_Sheet1" xfId="18283"/>
    <cellStyle name="_Book2_Unlev McAdoo &amp; GR Combined 10242008-funding v8_Sheet1 2" xfId="18284"/>
    <cellStyle name="_Book2_Unlevered_Beech_Ridge_100_5MW_021009_optimized NCF" xfId="18285"/>
    <cellStyle name="_Book2_Unlevered_Beech_Ridge_100_5MW_021009_optimized NCF 2" xfId="18286"/>
    <cellStyle name="_Book2_Vantage Cash FLow 100609" xfId="18287"/>
    <cellStyle name="_Book2_Vantage Cash FLow 100609 2" xfId="18288"/>
    <cellStyle name="_Book2_Vantage Model_PGE 15yr PPA_062409" xfId="18289"/>
    <cellStyle name="_Book2_Vantage Model_PGE 15yr PPA_062409 2" xfId="18290"/>
    <cellStyle name="_Book2_Vantage Model_PGE 15yr PPA_073009_JAR" xfId="18291"/>
    <cellStyle name="_Book2_Vantage Model_PGE 15yr PPA_073009_JAR 2" xfId="18292"/>
    <cellStyle name="_Book2_Vantage Model_PGE 15yr PPA_100909" xfId="18293"/>
    <cellStyle name="_Book2_Vantage Model_PGE 15yr PPA_100909 2" xfId="18294"/>
    <cellStyle name="_Book2_WACC_2007_2008_Backup" xfId="18295"/>
    <cellStyle name="_Book2_WACC_2007_2008_Backup_HWBA UM NPV  IRR Analysis finance at cost share may 2011" xfId="18296"/>
    <cellStyle name="_Book2_White Oak_67.5_150MW_110409_OUR CASE" xfId="18297"/>
    <cellStyle name="_Book2_White Oak_67.5_150MW_110409_OUR CASE 2" xfId="18298"/>
    <cellStyle name="_Book2_wind" xfId="18299"/>
    <cellStyle name="_Book3" xfId="18300"/>
    <cellStyle name="_Book3 2" xfId="18301"/>
    <cellStyle name="_Book3 2 2" xfId="18302"/>
    <cellStyle name="_Book3 3" xfId="18303"/>
    <cellStyle name="_Book3 3 2" xfId="18304"/>
    <cellStyle name="_Book3 4" xfId="18305"/>
    <cellStyle name="_Book3 4 2" xfId="18306"/>
    <cellStyle name="_Book3 5" xfId="18307"/>
    <cellStyle name="_Book3 5 2" xfId="18308"/>
    <cellStyle name="_Book3 6" xfId="18309"/>
    <cellStyle name="_Book3 Chart 2" xfId="18310"/>
    <cellStyle name="_Book3 Chart 2 2" xfId="18311"/>
    <cellStyle name="_Book3 Chart 3" xfId="18312"/>
    <cellStyle name="_Book3 Chart 3 2" xfId="18313"/>
    <cellStyle name="_Book3 Chart 4" xfId="18314"/>
    <cellStyle name="_Book3 Chart 4 2" xfId="18315"/>
    <cellStyle name="_Book3__50_50" xfId="18316"/>
    <cellStyle name="_Book3_BASIS ADJ" xfId="18317"/>
    <cellStyle name="_Book3_Blended WACC curve (Elk and Stateline)" xfId="18318"/>
    <cellStyle name="_Book3_Blended WACC curve (Elk and Stateline) 2" xfId="18319"/>
    <cellStyle name="_Book3_Blended WACC curve (Elk and Stateline) 2 2" xfId="18320"/>
    <cellStyle name="_Book3_Blended WACC curve (Elk and Stateline) 3" xfId="18321"/>
    <cellStyle name="_Book3_Blended WACC curve (Elk and Stateline) 3 2" xfId="18322"/>
    <cellStyle name="_Book3_Blended WACC curve (Elk and Stateline) 4" xfId="18323"/>
    <cellStyle name="_Book3_Blended WACC curve (Elk and Stateline) 4 2" xfId="18324"/>
    <cellStyle name="_Book3_Blended WACC curve (Elk and Stateline) 5" xfId="18325"/>
    <cellStyle name="_Book3_Blended WACC curve (Elk and Stateline) 5 2" xfId="18326"/>
    <cellStyle name="_Book3_Blended WACC curve (Elk and Stateline) 6" xfId="18327"/>
    <cellStyle name="_Book3_Blended WACC curve (Elk and Stateline)_Inputs" xfId="18328"/>
    <cellStyle name="_Book3_Blended WACC curve (Elk and Stateline)_Inputs 2" xfId="18329"/>
    <cellStyle name="_Book3_BM Adjustments" xfId="18330"/>
    <cellStyle name="_Book3_Callahan" xfId="18331"/>
    <cellStyle name="_Book3_Callahan " xfId="18332"/>
    <cellStyle name="_Book3_Callahan _1" xfId="18333"/>
    <cellStyle name="_Book3_Callahan 090813 GM 0 Report" xfId="18334"/>
    <cellStyle name="_Book3_Callahan 091106 GM 0 Report" xfId="18335"/>
    <cellStyle name="_Book3_CapRidge_WindBoost_Analysis_090709" xfId="18336"/>
    <cellStyle name="_Book3_Cimarron O&amp;M_05-24-2012" xfId="18337"/>
    <cellStyle name="_Book3_Consolidated Summary Living ProForma_2011_DRAFT" xfId="18338"/>
    <cellStyle name="_Book3_Consolidated Summary Living ProForma_2011_Paste Special" xfId="18339"/>
    <cellStyle name="_Book3_Copy of Mount Miller 20101018 (opcom final in USD)" xfId="18340"/>
    <cellStyle name="_Book3_Copy of Texas Wind Debt Amortization 11-08" xfId="18341"/>
    <cellStyle name="_Book3_Debt Service Coverage Ratio-TEXAS WIND Historical  Forecast" xfId="18342"/>
    <cellStyle name="_Book3_Def Debt Schedule" xfId="18343"/>
    <cellStyle name="_Book3_Fees" xfId="18344"/>
    <cellStyle name="_Book3_HH3 WindBoost Analysis (with PTC and REC)" xfId="18345"/>
    <cellStyle name="_Book3_Horse Hollow 1 090813 GM 0 Report" xfId="18346"/>
    <cellStyle name="_Book3_Horse Hollow 1 090911 GM 0 Report" xfId="18347"/>
    <cellStyle name="_Book3_HWBA UM NPV  IRR Analysis finance at cost share may 2011" xfId="18348"/>
    <cellStyle name="_Book3_Input" xfId="18349"/>
    <cellStyle name="_Book3_Inputs" xfId="18350"/>
    <cellStyle name="_Book3_Inputs 2" xfId="18351"/>
    <cellStyle name="_Book3_Majestic II 2013 - 2042 Property Tax Forecast est" xfId="18352"/>
    <cellStyle name="_Book3_Mt.Miller Debt Amort" xfId="18353"/>
    <cellStyle name="_Book3_Preliminary Purchase Accounting_2_7_2012 Updated2_27_2012" xfId="18354"/>
    <cellStyle name="_Book3_Tax" xfId="18355"/>
    <cellStyle name="_Book3_Template Tables" xfId="18356"/>
    <cellStyle name="_Book3_Wind Adj_091106" xfId="18357"/>
    <cellStyle name="_Book4" xfId="18358"/>
    <cellStyle name="_Brady" xfId="18359"/>
    <cellStyle name="_Brady 2" xfId="18360"/>
    <cellStyle name="_BSC NEO - IFRS" xfId="18361"/>
    <cellStyle name="_BSC NEO - IFRS 2" xfId="18362"/>
    <cellStyle name="_BSC NEO - IFRS_Copy of G&amp;A_reports_v4" xfId="18363"/>
    <cellStyle name="_BSWPS[P]" xfId="18364"/>
    <cellStyle name="_BSWPS[P] 2" xfId="18365"/>
    <cellStyle name="_BSWPS[P] 2 2" xfId="18366"/>
    <cellStyle name="_BSWPS[P] 3" xfId="18367"/>
    <cellStyle name="_BSWPS[P] 3 2" xfId="18368"/>
    <cellStyle name="_BSWPS[P] 4" xfId="18369"/>
    <cellStyle name="_BSWPS[P] 4 2" xfId="18370"/>
    <cellStyle name="_BSWPS[P] 5" xfId="18371"/>
    <cellStyle name="_BSWPS[P] 5 2" xfId="18372"/>
    <cellStyle name="_BSWPS[P] 6" xfId="18373"/>
    <cellStyle name="_BSWPS[P]_Cimarron O&amp;M_05-24-2012" xfId="18374"/>
    <cellStyle name="_BSWPS[P]_Copy of South TX GenTie  0.8x Sale12-31-09 COD BASE CASEvBOD" xfId="18375"/>
    <cellStyle name="_BSWPS[P]_Input" xfId="18376"/>
    <cellStyle name="_BSWPS[P]_Input 2" xfId="18377"/>
    <cellStyle name="_BSWPS[P]_Inputs" xfId="18378"/>
    <cellStyle name="_BSWPS[P]_Inputs 2" xfId="18379"/>
    <cellStyle name="_BSWPS[P]_Majestic II 2013 - 2042 Property Tax Forecast est" xfId="18380"/>
    <cellStyle name="_BSWPS[P]_McCoy 250 MW Yingli 280W T-0 NextEra PVO&amp;M Budget (NEW RAMP)_2010-12-10" xfId="18381"/>
    <cellStyle name="_BSWPS[P]_McCoy 250 MW Yingli 280W T-0 NextEra PVO&amp;M Budget (NEW RAMP)_2010-12-6" xfId="18382"/>
    <cellStyle name="_BSWPS[P]_Tax" xfId="18383"/>
    <cellStyle name="_BSWPSPMI[P]TM3" xfId="18384"/>
    <cellStyle name="_BSWPSPMI[P]TM3 2" xfId="18385"/>
    <cellStyle name="_x0013__Buzzard Creek_250MW_PTC_010610" xfId="18386"/>
    <cellStyle name="_x0013__Buzzard Creek_250MW_PTC_010610 2" xfId="18387"/>
    <cellStyle name="_Cabernet Valuation Backup" xfId="18388"/>
    <cellStyle name="_Cable model 11.18.2006 v3" xfId="18389"/>
    <cellStyle name="_Cable model 11.18.2006 v3 2" xfId="18390"/>
    <cellStyle name="_Cable model 11.18.2006 v3 2 2" xfId="18391"/>
    <cellStyle name="_Cable model 11.18.2006 v3 3" xfId="18392"/>
    <cellStyle name="_Cable model 11.18.2006 v3 3 2" xfId="18393"/>
    <cellStyle name="_Cable model 11.18.2006 v3 4" xfId="18394"/>
    <cellStyle name="_Cable model 11.18.2006 v3_Horizon round 1 model vFINAL" xfId="18395"/>
    <cellStyle name="_Cable model 11.18.2006 v3_Horizon round 1 model vFINAL 2" xfId="18396"/>
    <cellStyle name="_Cable model 11.18.2006 v3_Horizon round 1 model vFINAL 2 2" xfId="18397"/>
    <cellStyle name="_Cable model 11.18.2006 v3_Horizon round 1 model vFINAL 3" xfId="18398"/>
    <cellStyle name="_Cable model 11.18.2006 v3_Horizon round 1 model vFINAL 3 2" xfId="18399"/>
    <cellStyle name="_Cable model 11.18.2006 v3_Horizon round 1 model vFINAL 4" xfId="18400"/>
    <cellStyle name="_Cable model 11.18.2006 v3_Horizon round 1 model vFINAL_1" xfId="18401"/>
    <cellStyle name="_Cable model 11.18.2006 v3_Horizon round 1 model vFINAL_1 2" xfId="18402"/>
    <cellStyle name="_Cable model 11.18.2006 v3_Horizon round 1 model vFINAL_1 2 2" xfId="18403"/>
    <cellStyle name="_Cable model 11.18.2006 v3_Horizon round 1 model vFINAL_1 3" xfId="18404"/>
    <cellStyle name="_Cable model 11.18.2006 v3_Horizon round 1 model vFINAL_1 3 2" xfId="18405"/>
    <cellStyle name="_Cable model 11.18.2006 v3_Horizon round 1 model vFINAL_1 4" xfId="18406"/>
    <cellStyle name="_Cable model 11.18.2006 v3_Horizon round 1 model vFINAL_1_Project Farwest III Model 03-20-07 v135" xfId="18407"/>
    <cellStyle name="_Cable model 11.18.2006 v3_Horizon round 1 model vFINAL_1_Project Farwest III Model 03-20-07 v135 2" xfId="18408"/>
    <cellStyle name="_Cable model 11.18.2006 v3_Horizon round 1 model vFINAL_1_Project Farwest III Model 03-20-07 v135 2 2" xfId="18409"/>
    <cellStyle name="_Cable model 11.18.2006 v3_Horizon round 1 model vFINAL_1_Project Farwest III Model 03-20-07 v135 3" xfId="18410"/>
    <cellStyle name="_Cable model 11.18.2006 v3_Horizon round 1 model vFINAL_1_Project Farwest III Model 03-20-07 v135 3 2" xfId="18411"/>
    <cellStyle name="_Cable model 11.18.2006 v3_Horizon round 1 model vFINAL_1_Project Farwest III Model 03-20-07 v135 4" xfId="18412"/>
    <cellStyle name="_Cable model 11.18.2006 v3_Horizon round 1 model vFINAL_1_Project Makani Model 04-11-07 v6" xfId="18413"/>
    <cellStyle name="_Cable model 11.18.2006 v3_Horizon round 1 model vFINAL_1_Project Makani Model 04-11-07 v6 2" xfId="18414"/>
    <cellStyle name="_Cable model 11.18.2006 v3_Horizon round 1 model vFINAL_1_Project Makani Model 04-11-07 v6 2 2" xfId="18415"/>
    <cellStyle name="_Cable model 11.18.2006 v3_Horizon round 1 model vFINAL_1_Project Makani Model 04-11-07 v6 3" xfId="18416"/>
    <cellStyle name="_Cable model 11.18.2006 v3_Horizon round 1 model vFINAL_1_Project Makani Model 04-11-07 v6 3 2" xfId="18417"/>
    <cellStyle name="_Cable model 11.18.2006 v3_Horizon round 1 model vFINAL_1_Project Makani Model 04-11-07 v6 4" xfId="18418"/>
    <cellStyle name="_Caithness - FinSlides - Rev 05.26.05" xfId="18419"/>
    <cellStyle name="_Caithness - FinSlides - Rev 05.26.05 2" xfId="18420"/>
    <cellStyle name="_Caithness - FinSlides - Rev 05.26.05 2 2" xfId="18421"/>
    <cellStyle name="_Caithness - FinSlides - Rev 05.26.05 3" xfId="18422"/>
    <cellStyle name="_Caithness - FinSlides - Rev 05.26.05 3 2" xfId="18423"/>
    <cellStyle name="_Caithness - FinSlides - Rev 05.26.05 4" xfId="18424"/>
    <cellStyle name="_Caithness - FinSlides - Rev 05.26.05 4 2" xfId="18425"/>
    <cellStyle name="_Caithness - FinSlides - Rev 05.26.05 5" xfId="18426"/>
    <cellStyle name="_Caithness - FinSlides - Rev 05.26.05 5 2" xfId="18427"/>
    <cellStyle name="_Caithness - FinSlides - Rev 05.26.05 6" xfId="18428"/>
    <cellStyle name="_Caithness - FinSlides - Rev 05.26.05_August 2010 CWIP curves_NextEra" xfId="18429"/>
    <cellStyle name="_Caithness - FinSlides - Rev 05.26.05_August 2010 CWIP curves_NextEra 2" xfId="18430"/>
    <cellStyle name="_Caithness - FinSlides - Rev 05.26.05_August 2010 CWIP curves_NextEra_November 2010 Termosol CWIP Curves NEER Final" xfId="18431"/>
    <cellStyle name="_Caithness - FinSlides - Rev 05.26.05_August 2010 CWIP curves_NextEra_November 2010 Termosol CWIP Curves NEER Final 2" xfId="18432"/>
    <cellStyle name="_Caithness - FinSlides - Rev 05.26.05_BASIS ADJ" xfId="18433"/>
    <cellStyle name="_Caithness - FinSlides - Rev 05.26.05_BM Adjustments" xfId="18434"/>
    <cellStyle name="_Caithness - FinSlides - Rev 05.26.05_Capacity_Factor_Monthly_Forecast_Through_2024 " xfId="18435"/>
    <cellStyle name="_Caithness - FinSlides - Rev 05.26.05_Consolidated Summary Living ProForma_2011_DRAFT" xfId="18436"/>
    <cellStyle name="_Caithness - FinSlides - Rev 05.26.05_Consolidated Summary Living ProForma_2011_Paste Special" xfId="18437"/>
    <cellStyle name="_Caithness - FinSlides - Rev 05.26.05_Copy of South TX GenTie  0.8x Sale12-31-09 COD BASE CASEvBOD" xfId="18438"/>
    <cellStyle name="_Caithness - FinSlides - Rev 05.26.05_CWIP Termosol 1" xfId="18439"/>
    <cellStyle name="_Caithness - FinSlides - Rev 05.26.05_CWIP Termosol 1 2" xfId="18440"/>
    <cellStyle name="_Caithness - FinSlides - Rev 05.26.05_CWIP Termosol 2" xfId="18441"/>
    <cellStyle name="_Caithness - FinSlides - Rev 05.26.05_CWIP Termosol 2 2" xfId="18442"/>
    <cellStyle name="_Caithness - FinSlides - Rev 05.26.05_Fees" xfId="18443"/>
    <cellStyle name="_Caithness - FinSlides - Rev 05.26.05_HWBA UM NPV  IRR Analysis finance at cost share may 2011" xfId="18444"/>
    <cellStyle name="_Caithness - FinSlides - Rev 05.26.05_Inputs" xfId="18445"/>
    <cellStyle name="_Caithness - FinSlides - Rev 05.26.05_Inputs 2" xfId="18446"/>
    <cellStyle name="_Caithness - FinSlides - Rev 05.26.05_Locked in Gross Margin" xfId="18447"/>
    <cellStyle name="_Caithness - FinSlides - Rev 05.26.05_November 2010 CWIP Curves Genesis Final" xfId="18448"/>
    <cellStyle name="_Caithness - FinSlides - Rev 05.26.05_November 2010 CWIP Curves Genesis Final 2" xfId="18449"/>
    <cellStyle name="_Caithness - FinSlides - Rev 05.26.05_November 2010 CWIP Curves NEER Final" xfId="18450"/>
    <cellStyle name="_Caithness - FinSlides - Rev 05.26.05_November 2010 CWIP Curves NEER Final 2" xfId="18451"/>
    <cellStyle name="_Caithness - FinSlides - Rev 05.26.05_November 2010 Termosol CWIP Curves NEER Final" xfId="18452"/>
    <cellStyle name="_Caithness - FinSlides - Rev 05.26.05_November 2010 Termosol CWIP Curves NEER Final 2" xfId="18453"/>
    <cellStyle name="_Caithness - FinSlides - Rev 05.26.05_Project Monitoring Paradise Solar revised_October 2010" xfId="18454"/>
    <cellStyle name="_Caithness - FinSlides - Rev 05.26.05_Project Monitoring Paradise Solar revised_October 2010 2" xfId="18455"/>
    <cellStyle name="_Caithness - FinSlides - Rev 05.26.05_Project Monitoring Paradise Solar revised_October 2010_November 2010 Termosol CWIP Curves NEER Final" xfId="18456"/>
    <cellStyle name="_Caithness - FinSlides - Rev 05.26.05_Project Monitoring Paradise Solar revised_October 2010_November 2010 Termosol CWIP Curves NEER Final 2" xfId="18457"/>
    <cellStyle name="_Caithness - FinSlides - Rev 05.26.05_September 2010 CWIP curves_NextEra" xfId="18458"/>
    <cellStyle name="_Caithness - FinSlides - Rev 05.26.05_September 2010 CWIP curves_NextEra 2" xfId="18459"/>
    <cellStyle name="_Caithness - FinSlides - Rev 05.26.05_September 2010 CWIP curves_NextEra_November 2010 Termosol CWIP Curves NEER Final" xfId="18460"/>
    <cellStyle name="_Caithness - FinSlides - Rev 05.26.05_September 2010 CWIP curves_NextEra_November 2010 Termosol CWIP Curves NEER Final 2" xfId="18461"/>
    <cellStyle name="_Caithness - FinSlides - Rev 05.26.05_Summerhaven CWIP curve Oct_2010" xfId="18462"/>
    <cellStyle name="_Caithness - FinSlides - Rev 05.26.05_Summerhaven CWIP curve Oct_2010 2" xfId="18463"/>
    <cellStyle name="_Caithness - FinSlides - Rev 05.26.05_Summerhaven CWIP curve Oct_2010_November 2010 Termosol CWIP Curves NEER Final" xfId="18464"/>
    <cellStyle name="_Caithness - FinSlides - Rev 05.26.05_Summerhaven CWIP curve Oct_2010_November 2010 Termosol CWIP Curves NEER Final 2" xfId="18465"/>
    <cellStyle name="_Caithness - FinSlides - Rev 05.26.05_tx financing revs" xfId="18466"/>
    <cellStyle name="_Cajun II CSFB Model v20_3-12 Term Sheet kb3" xfId="18467"/>
    <cellStyle name="_Cajun II CSFB Model v20_GESF_Revised Redemption_UW-07 march-Paddy" xfId="18468"/>
    <cellStyle name="_Calhoun PPA_2008_12_08" xfId="18469"/>
    <cellStyle name="_Calhoun PPA_2008_12_08_HWBA UM NPV  IRR Analysis finance at cost share may 2011" xfId="18470"/>
    <cellStyle name="_x0013__California Ridge 120109 and 200MW" xfId="18471"/>
    <cellStyle name="_x0013__California Ridge 120109 and 200MW 2" xfId="18472"/>
    <cellStyle name="_x0013__California Ridge_042909_Grant and TE_99M_as bid" xfId="18473"/>
    <cellStyle name="_x0013__California Ridge_042909_Grant and TE_99M_as bid 2" xfId="18474"/>
    <cellStyle name="_x0013__California Ridge_042909_Grant and TE_99Mw" xfId="18475"/>
    <cellStyle name="_x0013__California Ridge_042909_Grant and TE_99Mw 2" xfId="18476"/>
    <cellStyle name="_CAP REV" xfId="18477"/>
    <cellStyle name="_Capacity Revenue from PPA by month" xfId="18478"/>
    <cellStyle name="_Capacity Revenue from PPA by month 2" xfId="18479"/>
    <cellStyle name="_Capacity Revenue from PPA by month 2 2" xfId="18480"/>
    <cellStyle name="_Capacity Revenue from PPA by month 3" xfId="18481"/>
    <cellStyle name="_CAPP" xfId="18482"/>
    <cellStyle name="_CAPP 2" xfId="18483"/>
    <cellStyle name="_CAPP 2 2" xfId="18484"/>
    <cellStyle name="_CAPP 3" xfId="18485"/>
    <cellStyle name="_CAPP 3 2" xfId="18486"/>
    <cellStyle name="_CAPP 4" xfId="18487"/>
    <cellStyle name="_CAPP 4 2" xfId="18488"/>
    <cellStyle name="_CAPP 5" xfId="18489"/>
    <cellStyle name="_CAPP 5 2" xfId="18490"/>
    <cellStyle name="_CAPP 6" xfId="18491"/>
    <cellStyle name="_CAPP_Cimarron O&amp;M_05-24-2012" xfId="18492"/>
    <cellStyle name="_CAPP_Copy of South TX GenTie  0.8x Sale12-31-09 COD BASE CASEvBOD" xfId="18493"/>
    <cellStyle name="_CAPP_Input" xfId="18494"/>
    <cellStyle name="_CAPP_Input 2" xfId="18495"/>
    <cellStyle name="_CAPP_Inputs" xfId="18496"/>
    <cellStyle name="_CAPP_Inputs 2" xfId="18497"/>
    <cellStyle name="_CAPP_Majestic II 2013 - 2042 Property Tax Forecast est" xfId="18498"/>
    <cellStyle name="_CAPP_McCoy 250 MW Yingli 280W T-0 NextEra PVO&amp;M Budget (NEW RAMP)_2010-12-10" xfId="18499"/>
    <cellStyle name="_CAPP_McCoy 250 MW Yingli 280W T-0 NextEra PVO&amp;M Budget (NEW RAMP)_2010-12-6" xfId="18500"/>
    <cellStyle name="_CAPP_Tax" xfId="18501"/>
    <cellStyle name="_CAPP2005" xfId="18502"/>
    <cellStyle name="_CAPP2005 2" xfId="18503"/>
    <cellStyle name="_Cardinal-Idaho-Oxnard-Naval 9.22.03 Updated" xfId="18504"/>
    <cellStyle name="_Cardinal-Idaho-Oxnard-Naval 9.22.03 Updated_1.Inputs" xfId="18505"/>
    <cellStyle name="_Cardinal-Idaho-Oxnard-Naval 9.22.03 Updated_Copy of Vento III v27i P50 1st" xfId="18506"/>
    <cellStyle name="_Cardinal-Idaho-Oxnard-Naval 9.22.03 Updated_G&amp;A_reports" xfId="18507"/>
    <cellStyle name="_Cardinal-Idaho-Oxnard-Naval 9.22.03 Updated_Other Projects" xfId="18508"/>
    <cellStyle name="_Cardinal-Idaho-Oxnard-Naval 9.22.03 Updated_Other Projects 2" xfId="18509"/>
    <cellStyle name="_Cardinal-Idaho-Oxnard-Naval 9.22.03 Updated_Other Projects_1.Inputs" xfId="18510"/>
    <cellStyle name="_Cardinal-Idaho-Oxnard-Naval 9.22.03 Updated_Other Projects_Copy of G&amp;A_reports_v4" xfId="18511"/>
    <cellStyle name="_Cardinal-Idaho-Oxnard-Naval 9.22.03 Updated_Other Projects_Copy of Vento III v27i P50 1st" xfId="18512"/>
    <cellStyle name="_Cardinal-Idaho-Oxnard-Naval 9.22.03 Updated_Other Projects_Vento III v17i (8.9% Haircut, 60% Tax)" xfId="18513"/>
    <cellStyle name="_Cardinal-Idaho-Oxnard-Naval 9.22.03 Updated_Other Projects_Vento III v22i (Haircut, 6Y CF, 76% tax)" xfId="18514"/>
    <cellStyle name="_Cardinal-Idaho-Oxnard-Naval 9.22.03 Updated_Other Projects_Vento III v28g Base" xfId="18515"/>
    <cellStyle name="_Cardinal-Idaho-Oxnard-Naval 9.22.03 Updated_Other Projects_Vento III v28k JPMyyy" xfId="18516"/>
    <cellStyle name="_Cardinal-Idaho-Oxnard-Naval 9.22.03 Updated_Vento III v17i (8.9% Haircut, 60% Tax)" xfId="18517"/>
    <cellStyle name="_Cardinal-Idaho-Oxnard-Naval 9.22.03 Updated_Vento III v22i (Haircut, 6Y CF, 76% tax)" xfId="18518"/>
    <cellStyle name="_Cardinal-Idaho-Oxnard-Naval 9.22.03 Updated_Vento III v28g Base" xfId="18519"/>
    <cellStyle name="_Cardinal-Idaho-Oxnard-Naval 9.22.03 Updated_Vento III v28k JPMyyy" xfId="18520"/>
    <cellStyle name="_CASH - Detail" xfId="18521"/>
    <cellStyle name="_CASH - Detail 2" xfId="18522"/>
    <cellStyle name="_CASH - Detail 2 2" xfId="18523"/>
    <cellStyle name="_CASH - Detail 3" xfId="18524"/>
    <cellStyle name="_CASH - Detail 3 2" xfId="18525"/>
    <cellStyle name="_CASH - Detail 4" xfId="18526"/>
    <cellStyle name="_CASH - Detail 4 2" xfId="18527"/>
    <cellStyle name="_CASH - Detail 5" xfId="18528"/>
    <cellStyle name="_CASH - Detail 5 2" xfId="18529"/>
    <cellStyle name="_CASH - Detail 6" xfId="18530"/>
    <cellStyle name="_CASH - Detail_BASIS ADJ" xfId="18531"/>
    <cellStyle name="_CASH - Detail_BM Adjustments" xfId="18532"/>
    <cellStyle name="_CASH - Detail_Callahan" xfId="18533"/>
    <cellStyle name="_CASH - Detail_Callahan " xfId="18534"/>
    <cellStyle name="_CASH - Detail_Callahan _1" xfId="18535"/>
    <cellStyle name="_CASH - Detail_Callahan 090813 GM 0 Report" xfId="18536"/>
    <cellStyle name="_CASH - Detail_Callahan 091106 GM 0 Report" xfId="18537"/>
    <cellStyle name="_CASH - Detail_CapRidge_WindBoost_Analysis_090709" xfId="18538"/>
    <cellStyle name="_CASH - Detail_Copy of Texas Wind Debt Amortization 11-08" xfId="18539"/>
    <cellStyle name="_CASH - Detail_Debt Service Coverage Ratio-TEXAS WIND Historical  Forecast" xfId="18540"/>
    <cellStyle name="_CASH - Detail_Fees" xfId="18541"/>
    <cellStyle name="_CASH - Detail_HH3 WindBoost Analysis (with PTC and REC)" xfId="18542"/>
    <cellStyle name="_CASH - Detail_Horse Hollow 1 090813 GM 0 Report" xfId="18543"/>
    <cellStyle name="_CASH - Detail_Horse Hollow 1 090911 GM 0 Report" xfId="18544"/>
    <cellStyle name="_CASH - Detail_Inputs" xfId="18545"/>
    <cellStyle name="_CASH - Detail_Inputs 2" xfId="18546"/>
    <cellStyle name="_CASH - Detail_Majestic II 2013 - 2042 Property Tax Forecast est" xfId="18547"/>
    <cellStyle name="_CASH - Detail_Tax" xfId="18548"/>
    <cellStyle name="_CASH - Detail_Wind Adj_091106" xfId="18549"/>
    <cellStyle name="_Cash forecast 2005-06 WPP94" xfId="18550"/>
    <cellStyle name="_Cash forecast 2005-06 WPP94 2" xfId="18551"/>
    <cellStyle name="_Cash Project (2)" xfId="18552"/>
    <cellStyle name="_Cash Project (2)_1.Inputs" xfId="18553"/>
    <cellStyle name="_Cash Project (2)_Copy of Vento III v27i P50 1st" xfId="18554"/>
    <cellStyle name="_Cash Project (2)_G&amp;A_reports" xfId="18555"/>
    <cellStyle name="_Cash Project (2)_Vento III v17i (8.9% Haircut, 60% Tax)" xfId="18556"/>
    <cellStyle name="_Cash Project (2)_Vento III v22i (Haircut, 6Y CF, 76% tax)" xfId="18557"/>
    <cellStyle name="_Cash Project (2)_Vento III v28g Base" xfId="18558"/>
    <cellStyle name="_Cash Project (2)_Vento III v28k JPMyyy" xfId="18559"/>
    <cellStyle name="_Cash1002Modelres" xfId="18560"/>
    <cellStyle name="_Cash1002Modelres 2" xfId="18561"/>
    <cellStyle name="_Cash1002Modelres 2 2" xfId="18562"/>
    <cellStyle name="_Cash1002Modelres 3" xfId="18563"/>
    <cellStyle name="_Cash1002Modelres 3 2" xfId="18564"/>
    <cellStyle name="_Cash1002Modelres 4" xfId="18565"/>
    <cellStyle name="_Cash1002Modelres 4 2" xfId="18566"/>
    <cellStyle name="_Cash1002Modelres 5" xfId="18567"/>
    <cellStyle name="_Cash1002Modelres 5 2" xfId="18568"/>
    <cellStyle name="_Cash1002Modelres 6" xfId="18569"/>
    <cellStyle name="_Cash1002Modelres_Consolidated Summary Living ProForma_2011_DRAFT" xfId="18570"/>
    <cellStyle name="_Cash1002Modelres_Consolidated Summary Living ProForma_2011_Paste Special" xfId="18571"/>
    <cellStyle name="_Cash1002Modelres_Copy of South TX GenTie  0.8x Sale12-31-09 COD BASE CASEvBOD" xfId="18572"/>
    <cellStyle name="_Cash1002Modelres_HWBA UM NPV  IRR Analysis finance at cost share may 2011" xfId="18573"/>
    <cellStyle name="_Cash1002Modelres_Inputs" xfId="18574"/>
    <cellStyle name="_Cash1002Modelres_Inputs 2" xfId="18575"/>
    <cellStyle name="_CC Oil" xfId="18576"/>
    <cellStyle name="_CC Oil 2" xfId="18577"/>
    <cellStyle name="_CC Oil_130204 2013 - 2061 LONG-TERM FORECAST FPL METHODOLOGY Clean Copy" xfId="18578"/>
    <cellStyle name="_CC Oil_Copy of FUEL JAN 2012 -DEC 2012 MARGINAL COST SEASONAL" xfId="18579"/>
    <cellStyle name="_CC Oil_Copy of FUEL JAN 2012 -DEC 2012 MARGINAL COST SEASONAL 2" xfId="18580"/>
    <cellStyle name="_CC Oil_MTHLY_MWH_to EOC_AS AVAILABLE" xfId="18581"/>
    <cellStyle name="_CE Gen Pref Model" xfId="18582"/>
    <cellStyle name="_CEG-Upstate" xfId="18583"/>
    <cellStyle name="_CEG-Upstate 2" xfId="18584"/>
    <cellStyle name="_CEG-Upstate 2 2" xfId="18585"/>
    <cellStyle name="_CEG-Upstate 3" xfId="18586"/>
    <cellStyle name="_CEG-Upstate 3 2" xfId="18587"/>
    <cellStyle name="_CEG-Upstate 4" xfId="18588"/>
    <cellStyle name="_CEG-Upstate 4 2" xfId="18589"/>
    <cellStyle name="_CEG-Upstate 5" xfId="18590"/>
    <cellStyle name="_CEG-Upstate 5 2" xfId="18591"/>
    <cellStyle name="_CEG-Upstate 6" xfId="18592"/>
    <cellStyle name="_CEG-Upstate_August 2010 CWIP curves_NextEra" xfId="18593"/>
    <cellStyle name="_CEG-Upstate_August 2010 CWIP curves_NextEra 2" xfId="18594"/>
    <cellStyle name="_CEG-Upstate_August 2010 CWIP curves_NextEra_November 2010 Termosol CWIP Curves NEER Final" xfId="18595"/>
    <cellStyle name="_CEG-Upstate_August 2010 CWIP curves_NextEra_November 2010 Termosol CWIP Curves NEER Final 2" xfId="18596"/>
    <cellStyle name="_CEG-Upstate_BASIS ADJ" xfId="18597"/>
    <cellStyle name="_CEG-Upstate_BM Adjustments" xfId="18598"/>
    <cellStyle name="_CEG-Upstate_Capacity_Factor_Monthly_Forecast_Through_2024 " xfId="18599"/>
    <cellStyle name="_CEG-Upstate_Consolidated Summary Living ProForma_2011_DRAFT" xfId="18600"/>
    <cellStyle name="_CEG-Upstate_Consolidated Summary Living ProForma_2011_Paste Special" xfId="18601"/>
    <cellStyle name="_CEG-Upstate_Copy of South TX GenTie  0.8x Sale12-31-09 COD BASE CASEvBOD" xfId="18602"/>
    <cellStyle name="_CEG-Upstate_CWIP Termosol 1" xfId="18603"/>
    <cellStyle name="_CEG-Upstate_CWIP Termosol 1 2" xfId="18604"/>
    <cellStyle name="_CEG-Upstate_CWIP Termosol 2" xfId="18605"/>
    <cellStyle name="_CEG-Upstate_CWIP Termosol 2 2" xfId="18606"/>
    <cellStyle name="_CEG-Upstate_Day County" xfId="18607"/>
    <cellStyle name="_CEG-Upstate_Distribution Date Calc" xfId="18608"/>
    <cellStyle name="_CEG-Upstate_Fees" xfId="18609"/>
    <cellStyle name="_CEG-Upstate_FinSum" xfId="18610"/>
    <cellStyle name="_CEG-Upstate_HWBA UM NPV  IRR Analysis finance at cost share may 2011" xfId="18611"/>
    <cellStyle name="_CEG-Upstate_Inputs" xfId="18612"/>
    <cellStyle name="_CEG-Upstate_Inputs 2" xfId="18613"/>
    <cellStyle name="_CEG-Upstate_Locked in Gross Margin" xfId="18614"/>
    <cellStyle name="_CEG-Upstate_LPF 2011 Update - Contracted Thermal Assets - rev 09 27 2011" xfId="18615"/>
    <cellStyle name="_CEG-Upstate_LPF 2011 Update - Contracted Thermal Assets - rev 09 27 2011 (2)" xfId="18616"/>
    <cellStyle name="_CEG-Upstate_LPF 2011 Update - Merchant Thermal Assets - rev 09 27 2011 (2)" xfId="18617"/>
    <cellStyle name="_CEG-Upstate_November 2010 CWIP Curves Genesis Final" xfId="18618"/>
    <cellStyle name="_CEG-Upstate_November 2010 CWIP Curves Genesis Final 2" xfId="18619"/>
    <cellStyle name="_CEG-Upstate_November 2010 CWIP Curves NEER Final" xfId="18620"/>
    <cellStyle name="_CEG-Upstate_November 2010 CWIP Curves NEER Final 2" xfId="18621"/>
    <cellStyle name="_CEG-Upstate_November 2010 Termosol CWIP Curves NEER Final" xfId="18622"/>
    <cellStyle name="_CEG-Upstate_November 2010 Termosol CWIP Curves NEER Final 2" xfId="18623"/>
    <cellStyle name="_CEG-Upstate_Pro Forma - Alamosa 100MW - rev 03.13.09" xfId="18624"/>
    <cellStyle name="_CEG-Upstate_Project Monitoring Paradise Solar revised_October 2010" xfId="18625"/>
    <cellStyle name="_CEG-Upstate_Project Monitoring Paradise Solar revised_October 2010 2" xfId="18626"/>
    <cellStyle name="_CEG-Upstate_Project Monitoring Paradise Solar revised_October 2010_November 2010 Termosol CWIP Curves NEER Final" xfId="18627"/>
    <cellStyle name="_CEG-Upstate_Project Monitoring Paradise Solar revised_October 2010_November 2010 Termosol CWIP Curves NEER Final 2" xfId="18628"/>
    <cellStyle name="_CEG-Upstate_Scen" xfId="18629"/>
    <cellStyle name="_CEG-Upstate_September 2010 CWIP curves_NextEra" xfId="18630"/>
    <cellStyle name="_CEG-Upstate_September 2010 CWIP curves_NextEra 2" xfId="18631"/>
    <cellStyle name="_CEG-Upstate_September 2010 CWIP curves_NextEra_November 2010 Termosol CWIP Curves NEER Final" xfId="18632"/>
    <cellStyle name="_CEG-Upstate_September 2010 CWIP curves_NextEra_November 2010 Termosol CWIP Curves NEER Final 2" xfId="18633"/>
    <cellStyle name="_CEG-Upstate_Solar - TOD Calculation Model - rev 04.16.09" xfId="18634"/>
    <cellStyle name="_CEG-Upstate_Solar_Model_ab" xfId="18635"/>
    <cellStyle name="_CEG-Upstate_Summerhaven CWIP curve Oct_2010" xfId="18636"/>
    <cellStyle name="_CEG-Upstate_Summerhaven CWIP curve Oct_2010 2" xfId="18637"/>
    <cellStyle name="_CEG-Upstate_Summerhaven CWIP curve Oct_2010_November 2010 Termosol CWIP Curves NEER Final" xfId="18638"/>
    <cellStyle name="_CEG-Upstate_Summerhaven CWIP curve Oct_2010_November 2010 Termosol CWIP Curves NEER Final 2" xfId="18639"/>
    <cellStyle name="_CEG-Upstate_tx financing revs" xfId="18640"/>
    <cellStyle name="_CEG-Upstate_WACC_Calc_Sheet" xfId="18641"/>
    <cellStyle name="_x0013__Central States Wind Model 02-06-2010" xfId="18642"/>
    <cellStyle name="_x0013__Central States Wind Model 02-06-2010 2" xfId="18643"/>
    <cellStyle name="_x0013__Central States Wind Model 02-08-2010" xfId="18644"/>
    <cellStyle name="_x0013__Central States Wind Model 02-08-2010 2" xfId="18645"/>
    <cellStyle name="_x0013__Central States Wind Model 02-09-2010 v2" xfId="18646"/>
    <cellStyle name="_x0013__Central States Wind Model 02-09-2010 v2 2" xfId="18647"/>
    <cellStyle name="_CFO Package - Blue Star - rev 05.23.06" xfId="18648"/>
    <cellStyle name="_CFO Package - Blue Star - rev 05.23.06 2" xfId="18649"/>
    <cellStyle name="_CFO Package - Blue Star - rev 05.23.06 2 2" xfId="18650"/>
    <cellStyle name="_CFO Package - Blue Star - rev 05.23.06 3" xfId="18651"/>
    <cellStyle name="_CFO Package - Blue Star - rev 05.23.06 3 2" xfId="18652"/>
    <cellStyle name="_CFO Package - Blue Star - rev 05.23.06 4" xfId="18653"/>
    <cellStyle name="_CFO Package - Blue Star - rev 05.23.06 4 2" xfId="18654"/>
    <cellStyle name="_CFO Package - Blue Star - rev 05.23.06 5" xfId="18655"/>
    <cellStyle name="_CFO Package - Blue Star - rev 05.23.06 5 2" xfId="18656"/>
    <cellStyle name="_CFO Package - Blue Star - rev 05.23.06 6" xfId="18657"/>
    <cellStyle name="_CFO Package - Blue Star - rev 05.23.06_Consolidated Summary Living ProForma_2011_DRAFT" xfId="18658"/>
    <cellStyle name="_CFO Package - Blue Star - rev 05.23.06_Consolidated Summary Living ProForma_2011_Paste Special" xfId="18659"/>
    <cellStyle name="_CFO Package - Blue Star - rev 05.23.06_Copy of South TX GenTie  0.8x Sale12-31-09 COD BASE CASEvBOD" xfId="18660"/>
    <cellStyle name="_CFO Package - Blue Star - rev 05.23.06_HWBA UM NPV  IRR Analysis finance at cost share may 2011" xfId="18661"/>
    <cellStyle name="_CFO Package - Blue Star - rev 05.23.06_Inputs" xfId="18662"/>
    <cellStyle name="_CFO Package - Blue Star - rev 05.23.06_Inputs 2" xfId="18663"/>
    <cellStyle name="_CH REV" xfId="18664"/>
    <cellStyle name="_Changes since previous run" xfId="18665"/>
    <cellStyle name="_Changes since previous run 2" xfId="18666"/>
    <cellStyle name="_Changes since previous run 2 2" xfId="18667"/>
    <cellStyle name="_Changes since previous run 3" xfId="18668"/>
    <cellStyle name="_Changes since previous run 3 2" xfId="18669"/>
    <cellStyle name="_Changes since previous run 4" xfId="18670"/>
    <cellStyle name="_Changes since previous run 4 2" xfId="18671"/>
    <cellStyle name="_Changes since previous run 5" xfId="18672"/>
    <cellStyle name="_Changes since previous run 5 2" xfId="18673"/>
    <cellStyle name="_Changes since previous run 6" xfId="18674"/>
    <cellStyle name="_Changes since previous run_August 2010 CWIP curves_NextEra" xfId="18675"/>
    <cellStyle name="_Changes since previous run_August 2010 CWIP curves_NextEra 2" xfId="18676"/>
    <cellStyle name="_Changes since previous run_August 2010 CWIP curves_NextEra_November 2010 Termosol CWIP Curves NEER Final" xfId="18677"/>
    <cellStyle name="_Changes since previous run_August 2010 CWIP curves_NextEra_November 2010 Termosol CWIP Curves NEER Final 2" xfId="18678"/>
    <cellStyle name="_Changes since previous run_Cimarron O&amp;M_05-24-2012" xfId="18679"/>
    <cellStyle name="_Changes since previous run_Consolidated Summary Living ProForma_2011_DRAFT" xfId="18680"/>
    <cellStyle name="_Changes since previous run_Consolidated Summary Living ProForma_2011_Paste Special" xfId="18681"/>
    <cellStyle name="_Changes since previous run_Copy of South TX GenTie  0.8x Sale12-31-09 COD BASE CASEvBOD" xfId="18682"/>
    <cellStyle name="_Changes since previous run_CWIP Termosol 1" xfId="18683"/>
    <cellStyle name="_Changes since previous run_CWIP Termosol 1 2" xfId="18684"/>
    <cellStyle name="_Changes since previous run_CWIP Termosol 2" xfId="18685"/>
    <cellStyle name="_Changes since previous run_CWIP Termosol 2 2" xfId="18686"/>
    <cellStyle name="_Changes since previous run_Day County" xfId="18687"/>
    <cellStyle name="_Changes since previous run_Distribution Date Calc" xfId="18688"/>
    <cellStyle name="_Changes since previous run_FinSum" xfId="18689"/>
    <cellStyle name="_Changes since previous run_HWBA UM NPV  IRR Analysis finance at cost share may 2011" xfId="18690"/>
    <cellStyle name="_Changes since previous run_Input" xfId="18691"/>
    <cellStyle name="_Changes since previous run_Input 2" xfId="18692"/>
    <cellStyle name="_Changes since previous run_Inputs" xfId="18693"/>
    <cellStyle name="_Changes since previous run_Inputs 2" xfId="18694"/>
    <cellStyle name="_Changes since previous run_LPF 2011 Update - Contracted Thermal Assets - rev 09 27 2011" xfId="18695"/>
    <cellStyle name="_Changes since previous run_LPF 2011 Update - Contracted Thermal Assets - rev 09 27 2011 (2)" xfId="18696"/>
    <cellStyle name="_Changes since previous run_LPF 2011 Update - Merchant Thermal Assets - rev 09 27 2011 (2)" xfId="18697"/>
    <cellStyle name="_Changes since previous run_Majestic II 2013 - 2042 Property Tax Forecast est" xfId="18698"/>
    <cellStyle name="_Changes since previous run_McCoy 250 MW Yingli 280W T-0 NextEra PVO&amp;M Budget (NEW RAMP)_2010-12-10" xfId="18699"/>
    <cellStyle name="_Changes since previous run_McCoy 250 MW Yingli 280W T-0 NextEra PVO&amp;M Budget (NEW RAMP)_2010-12-6" xfId="18700"/>
    <cellStyle name="_Changes since previous run_November 2010 CWIP Curves Genesis Final" xfId="18701"/>
    <cellStyle name="_Changes since previous run_November 2010 CWIP Curves Genesis Final 2" xfId="18702"/>
    <cellStyle name="_Changes since previous run_November 2010 CWIP Curves NEER Final" xfId="18703"/>
    <cellStyle name="_Changes since previous run_November 2010 CWIP Curves NEER Final 2" xfId="18704"/>
    <cellStyle name="_Changes since previous run_November 2010 Termosol CWIP Curves NEER Final" xfId="18705"/>
    <cellStyle name="_Changes since previous run_November 2010 Termosol CWIP Curves NEER Final 2" xfId="18706"/>
    <cellStyle name="_Changes since previous run_Pro Forma - Alamosa 100MW - rev 03.13.09" xfId="18707"/>
    <cellStyle name="_Changes since previous run_Project Monitoring Paradise Solar revised_October 2010" xfId="18708"/>
    <cellStyle name="_Changes since previous run_Project Monitoring Paradise Solar revised_October 2010 2" xfId="18709"/>
    <cellStyle name="_Changes since previous run_Project Monitoring Paradise Solar revised_October 2010_November 2010 Termosol CWIP Curves NEER Final" xfId="18710"/>
    <cellStyle name="_Changes since previous run_Project Monitoring Paradise Solar revised_October 2010_November 2010 Termosol CWIP Curves NEER Final 2" xfId="18711"/>
    <cellStyle name="_Changes since previous run_Scen" xfId="18712"/>
    <cellStyle name="_Changes since previous run_September 2010 CWIP curves_NextEra" xfId="18713"/>
    <cellStyle name="_Changes since previous run_September 2010 CWIP curves_NextEra 2" xfId="18714"/>
    <cellStyle name="_Changes since previous run_September 2010 CWIP curves_NextEra_November 2010 Termosol CWIP Curves NEER Final" xfId="18715"/>
    <cellStyle name="_Changes since previous run_September 2010 CWIP curves_NextEra_November 2010 Termosol CWIP Curves NEER Final 2" xfId="18716"/>
    <cellStyle name="_Changes since previous run_Solar - TOD Calculation Model - rev 04.16.09" xfId="18717"/>
    <cellStyle name="_Changes since previous run_Solar_Model_ab" xfId="18718"/>
    <cellStyle name="_Changes since previous run_Summerhaven CWIP curve Oct_2010" xfId="18719"/>
    <cellStyle name="_Changes since previous run_Summerhaven CWIP curve Oct_2010 2" xfId="18720"/>
    <cellStyle name="_Changes since previous run_Summerhaven CWIP curve Oct_2010_November 2010 Termosol CWIP Curves NEER Final" xfId="18721"/>
    <cellStyle name="_Changes since previous run_Summerhaven CWIP curve Oct_2010_November 2010 Termosol CWIP Curves NEER Final 2" xfId="18722"/>
    <cellStyle name="_Changes since previous run_Tax" xfId="18723"/>
    <cellStyle name="_Changes since previous run_WACC_Calc_Sheet" xfId="18724"/>
    <cellStyle name="_Changes to Annual Vectors" xfId="18725"/>
    <cellStyle name="_Changes to Annual Vectors 2" xfId="18726"/>
    <cellStyle name="_Changes to Annual Vectors 2 2" xfId="18727"/>
    <cellStyle name="_Changes to Annual Vectors 3" xfId="18728"/>
    <cellStyle name="_Changes to Annual Vectors 3 2" xfId="18729"/>
    <cellStyle name="_Changes to Annual Vectors 4" xfId="18730"/>
    <cellStyle name="_Changes to Annual Vectors 4 2" xfId="18731"/>
    <cellStyle name="_Changes to Annual Vectors 5" xfId="18732"/>
    <cellStyle name="_Changes to Annual Vectors 5 2" xfId="18733"/>
    <cellStyle name="_Changes to Annual Vectors 6" xfId="18734"/>
    <cellStyle name="_Changes to Annual Vectors_August 2010 CWIP curves_NextEra" xfId="18735"/>
    <cellStyle name="_Changes to Annual Vectors_August 2010 CWIP curves_NextEra 2" xfId="18736"/>
    <cellStyle name="_Changes to Annual Vectors_August 2010 CWIP curves_NextEra_November 2010 Termosol CWIP Curves NEER Final" xfId="18737"/>
    <cellStyle name="_Changes to Annual Vectors_August 2010 CWIP curves_NextEra_November 2010 Termosol CWIP Curves NEER Final 2" xfId="18738"/>
    <cellStyle name="_Changes to Annual Vectors_BASIS ADJ" xfId="18739"/>
    <cellStyle name="_Changes to Annual Vectors_BM Adjustments" xfId="18740"/>
    <cellStyle name="_Changes to Annual Vectors_Capacity_Factor_Monthly_Forecast_Through_2024 " xfId="18741"/>
    <cellStyle name="_Changes to Annual Vectors_Consolidated Summary Living ProForma_2011_DRAFT" xfId="18742"/>
    <cellStyle name="_Changes to Annual Vectors_Consolidated Summary Living ProForma_2011_Paste Special" xfId="18743"/>
    <cellStyle name="_Changes to Annual Vectors_Copy of South TX GenTie  0.8x Sale12-31-09 COD BASE CASEvBOD" xfId="18744"/>
    <cellStyle name="_Changes to Annual Vectors_CWIP Termosol 1" xfId="18745"/>
    <cellStyle name="_Changes to Annual Vectors_CWIP Termosol 1 2" xfId="18746"/>
    <cellStyle name="_Changes to Annual Vectors_CWIP Termosol 2" xfId="18747"/>
    <cellStyle name="_Changes to Annual Vectors_CWIP Termosol 2 2" xfId="18748"/>
    <cellStyle name="_Changes to Annual Vectors_Fees" xfId="18749"/>
    <cellStyle name="_Changes to Annual Vectors_HWBA UM NPV  IRR Analysis finance at cost share may 2011" xfId="18750"/>
    <cellStyle name="_Changes to Annual Vectors_Inputs" xfId="18751"/>
    <cellStyle name="_Changes to Annual Vectors_Inputs 2" xfId="18752"/>
    <cellStyle name="_Changes to Annual Vectors_Locked in Gross Margin" xfId="18753"/>
    <cellStyle name="_Changes to Annual Vectors_November 2010 CWIP Curves Genesis Final" xfId="18754"/>
    <cellStyle name="_Changes to Annual Vectors_November 2010 CWIP Curves Genesis Final 2" xfId="18755"/>
    <cellStyle name="_Changes to Annual Vectors_November 2010 CWIP Curves NEER Final" xfId="18756"/>
    <cellStyle name="_Changes to Annual Vectors_November 2010 CWIP Curves NEER Final 2" xfId="18757"/>
    <cellStyle name="_Changes to Annual Vectors_November 2010 Termosol CWIP Curves NEER Final" xfId="18758"/>
    <cellStyle name="_Changes to Annual Vectors_November 2010 Termosol CWIP Curves NEER Final 2" xfId="18759"/>
    <cellStyle name="_Changes to Annual Vectors_Project Monitoring Paradise Solar revised_October 2010" xfId="18760"/>
    <cellStyle name="_Changes to Annual Vectors_Project Monitoring Paradise Solar revised_October 2010 2" xfId="18761"/>
    <cellStyle name="_Changes to Annual Vectors_Project Monitoring Paradise Solar revised_October 2010_November 2010 Termosol CWIP Curves NEER Final" xfId="18762"/>
    <cellStyle name="_Changes to Annual Vectors_Project Monitoring Paradise Solar revised_October 2010_November 2010 Termosol CWIP Curves NEER Final 2" xfId="18763"/>
    <cellStyle name="_Changes to Annual Vectors_September 2010 CWIP curves_NextEra" xfId="18764"/>
    <cellStyle name="_Changes to Annual Vectors_September 2010 CWIP curves_NextEra 2" xfId="18765"/>
    <cellStyle name="_Changes to Annual Vectors_September 2010 CWIP curves_NextEra_November 2010 Termosol CWIP Curves NEER Final" xfId="18766"/>
    <cellStyle name="_Changes to Annual Vectors_September 2010 CWIP curves_NextEra_November 2010 Termosol CWIP Curves NEER Final 2" xfId="18767"/>
    <cellStyle name="_Changes to Annual Vectors_Summerhaven CWIP curve Oct_2010" xfId="18768"/>
    <cellStyle name="_Changes to Annual Vectors_Summerhaven CWIP curve Oct_2010 2" xfId="18769"/>
    <cellStyle name="_Changes to Annual Vectors_Summerhaven CWIP curve Oct_2010_November 2010 Termosol CWIP Curves NEER Final" xfId="18770"/>
    <cellStyle name="_Changes to Annual Vectors_Summerhaven CWIP curve Oct_2010_November 2010 Termosol CWIP Curves NEER Final 2" xfId="18771"/>
    <cellStyle name="_Changes to Annual Vectors_tx financing revs" xfId="18772"/>
    <cellStyle name="_Cherokee - Purchase Accounting - rev 11 26 07" xfId="18773"/>
    <cellStyle name="_Cherokee MW Predictor w HR Curves" xfId="18774"/>
    <cellStyle name="_Cili_2003 Budget Chigen" xfId="18775"/>
    <cellStyle name="_Cili_2003 Budget Chigen 2" xfId="18776"/>
    <cellStyle name="_Cili_2003 Budget Chigen_1.Inputs" xfId="18777"/>
    <cellStyle name="_Cili_2003 Budget Chigen_BeechR Pivot Table 12.2.09" xfId="18778"/>
    <cellStyle name="_Cili_2003 Budget Chigen_BeechR Pivot Table 12.2.09 2" xfId="18779"/>
    <cellStyle name="_Cili_2003 Budget Chigen_Copy of G&amp;A_reports_v4" xfId="18780"/>
    <cellStyle name="_Cili_2003 Budget Chigen_Copy of Vento III v27i P50 1st" xfId="18781"/>
    <cellStyle name="_Cili_2003 Budget Chigen_SEEC_XiNing_040507_loan_US&amp;PRC GAAP" xfId="18782"/>
    <cellStyle name="_Cili_2003 Budget Chigen_Vento III v17i (8.9% Haircut, 60% Tax)" xfId="18783"/>
    <cellStyle name="_Cili_2003 Budget Chigen_Vento III v22i (Haircut, 6Y CF, 76% tax)" xfId="18784"/>
    <cellStyle name="_Cili_2003 Budget Chigen_Vento III v28g Base" xfId="18785"/>
    <cellStyle name="_Cili_2003 Budget Chigen_Vento III v28k JPMyyy" xfId="18786"/>
    <cellStyle name="_CINERGY_081023" xfId="18787"/>
    <cellStyle name="_CMP Hydro Sale Summary - rev 01.24.05" xfId="18788"/>
    <cellStyle name="_CMP Hydro Sale Summary - rev 01.24.05 2" xfId="18789"/>
    <cellStyle name="_CMP Hydro Sale Summary - rev 01.24.05 2 2" xfId="18790"/>
    <cellStyle name="_CMP Hydro Sale Summary - rev 01.24.05 3" xfId="18791"/>
    <cellStyle name="_CMP Hydro Sale Summary - rev 01.24.05 3 2" xfId="18792"/>
    <cellStyle name="_CMP Hydro Sale Summary - rev 01.24.05 4" xfId="18793"/>
    <cellStyle name="_CMP Hydro Sale Summary - rev 01.24.05 4 2" xfId="18794"/>
    <cellStyle name="_CMP Hydro Sale Summary - rev 01.24.05 5" xfId="18795"/>
    <cellStyle name="_CMP Hydro Sale Summary - rev 01.24.05 5 2" xfId="18796"/>
    <cellStyle name="_CMP Hydro Sale Summary - rev 01.24.05 6" xfId="18797"/>
    <cellStyle name="_CMP Hydro Sale Summary - rev 01.24.05_Consolidated Summary Living ProForma_2011_DRAFT" xfId="18798"/>
    <cellStyle name="_CMP Hydro Sale Summary - rev 01.24.05_Consolidated Summary Living ProForma_2011_Paste Special" xfId="18799"/>
    <cellStyle name="_CMP Hydro Sale Summary - rev 01.24.05_Copy of South TX GenTie  0.8x Sale12-31-09 COD BASE CASEvBOD" xfId="18800"/>
    <cellStyle name="_CMP Hydro Sale Summary - rev 01.24.05_HWBA UM NPV  IRR Analysis finance at cost share may 2011" xfId="18801"/>
    <cellStyle name="_CMP Hydro Sale Summary - rev 01.24.05_Inputs" xfId="18802"/>
    <cellStyle name="_CMP Hydro Sale Summary - rev 01.24.05_Inputs 2" xfId="18803"/>
    <cellStyle name="_Colorado Wind - Case A v1.11 levelized debt - interest in 2003 Final for Board Package" xfId="18804"/>
    <cellStyle name="_Colorado Wind - Case A v1.11 levelized debt - interest in 2003 Final for Board Package 2" xfId="18805"/>
    <cellStyle name="_Colorado Wind - Case A v1.11 levelized debt - interest in 2003 Final for Board Package 2 2" xfId="18806"/>
    <cellStyle name="_Colorado Wind - Case A v1.11 levelized debt - interest in 2003 Final for Board Package 3" xfId="18807"/>
    <cellStyle name="_Colorado Wind - Case A v1.11 levelized debt - interest in 2003 Final for Board Package 3 2" xfId="18808"/>
    <cellStyle name="_Colorado Wind - Case A v1.11 levelized debt - interest in 2003 Final for Board Package 4" xfId="18809"/>
    <cellStyle name="_Colorado Wind - Case A v1.11 levelized debt - interest in 2003 Final for Board Package 4 2" xfId="18810"/>
    <cellStyle name="_Colorado Wind - Case A v1.11 levelized debt - interest in 2003 Final for Board Package 5" xfId="18811"/>
    <cellStyle name="_Colorado Wind - Case A v1.11 levelized debt - interest in 2003 Final for Board Package 5 2" xfId="18812"/>
    <cellStyle name="_Colorado Wind - Case A v1.11 levelized debt - interest in 2003 Final for Board Package 6" xfId="18813"/>
    <cellStyle name="_Colorado Wind - Case A v1.11 levelized debt - interest in 2003 Final for Board Package_Inputs" xfId="18814"/>
    <cellStyle name="_Colorado Wind - Case A v1.11 levelized debt - interest in 2003 Final for Board Package_Inputs 2" xfId="18815"/>
    <cellStyle name="_Colorado Wind v3.11" xfId="18816"/>
    <cellStyle name="_Colorado Wind v3.11 2" xfId="18817"/>
    <cellStyle name="_Colorado Wind v3.11 2 2" xfId="18818"/>
    <cellStyle name="_Colorado Wind v3.11 3" xfId="18819"/>
    <cellStyle name="_Colorado Wind v3.11 3 2" xfId="18820"/>
    <cellStyle name="_Colorado Wind v3.11 4" xfId="18821"/>
    <cellStyle name="_Colorado Wind v3.11 4 2" xfId="18822"/>
    <cellStyle name="_Colorado Wind v3.11 5" xfId="18823"/>
    <cellStyle name="_Colorado Wind v3.11 5 2" xfId="18824"/>
    <cellStyle name="_Colorado Wind v3.11 6" xfId="18825"/>
    <cellStyle name="_Colorado Wind v3.11_Inputs" xfId="18826"/>
    <cellStyle name="_Colorado Wind v3.11_Inputs 2" xfId="18827"/>
    <cellStyle name="_Comma" xfId="18828"/>
    <cellStyle name="_Comma 2" xfId="18829"/>
    <cellStyle name="_Comma 2 2" xfId="18830"/>
    <cellStyle name="_Comma 3" xfId="18831"/>
    <cellStyle name="_Comma 3 2" xfId="18832"/>
    <cellStyle name="_Comma 4" xfId="18833"/>
    <cellStyle name="_Comma 4 2" xfId="18834"/>
    <cellStyle name="_Comma 5" xfId="18835"/>
    <cellStyle name="_Comma 5 2" xfId="18836"/>
    <cellStyle name="_Comma 6" xfId="18837"/>
    <cellStyle name="_Comma[0]" xfId="18838"/>
    <cellStyle name="_Comma[0] 2" xfId="18839"/>
    <cellStyle name="_Comma[0]_01 Horizon Wind Energy Analytics" xfId="18840"/>
    <cellStyle name="_Comma[0]_01 Horizon Wind Energy Analytics_1.Inputs" xfId="18841"/>
    <cellStyle name="_Comma[0]_01 Horizon Wind Energy Analytics_Copy of Vento III v27i P50 1st" xfId="18842"/>
    <cellStyle name="_Comma[0]_01 Horizon Wind Energy Analytics_G&amp;A_reports" xfId="18843"/>
    <cellStyle name="_Comma[0]_01 Horizon Wind Energy Analytics_Vento III v17i (8.9% Haircut, 60% Tax)" xfId="18844"/>
    <cellStyle name="_Comma[0]_01 Horizon Wind Energy Analytics_Vento III v22i (Haircut, 6Y CF, 76% tax)" xfId="18845"/>
    <cellStyle name="_Comma[0]_01 Horizon Wind Energy Analytics_Vento III v28g Base" xfId="18846"/>
    <cellStyle name="_Comma[0]_01 Horizon Wind Energy Analytics_Vento III v28k JPMyyy" xfId="18847"/>
    <cellStyle name="_Comma[0]_1.Inputs" xfId="18848"/>
    <cellStyle name="_Comma[0]_Copy of G&amp;A_reports_v4" xfId="18849"/>
    <cellStyle name="_Comma[0]_Copy of Vento III v27i P50 1st" xfId="18850"/>
    <cellStyle name="_Comma[0]_Vento III v17i (8.9% Haircut, 60% Tax)" xfId="18851"/>
    <cellStyle name="_Comma[0]_Vento III v22i (Haircut, 6Y CF, 76% tax)" xfId="18852"/>
    <cellStyle name="_Comma[0]_Vento III v28g Base" xfId="18853"/>
    <cellStyle name="_Comma[0]_Vento III v28k JPMyyy" xfId="18854"/>
    <cellStyle name="_Comma_01 Fig Tech CSC 1Q03" xfId="18855"/>
    <cellStyle name="_Comma_01 Fig Tech CSC 1Q03 2" xfId="18856"/>
    <cellStyle name="_Comma_01 Financial Model" xfId="18857"/>
    <cellStyle name="_Comma_01 Financial Model 2" xfId="18858"/>
    <cellStyle name="_Comma_02 financial projections for nestle" xfId="18859"/>
    <cellStyle name="_Comma_02 Potential Partner Ability to Pay Analysis2" xfId="18860"/>
    <cellStyle name="_Comma_02 Quick Model_PQ Corporation" xfId="18861"/>
    <cellStyle name="_Comma_02 Quick Model_PQ Corporation 2" xfId="18862"/>
    <cellStyle name="_Comma_03 Aventine DCF" xfId="18863"/>
    <cellStyle name="_Comma_03 lbo model - healthsouth" xfId="18864"/>
    <cellStyle name="_Comma_03 lbo model - healthsouth 2" xfId="18865"/>
    <cellStyle name="_Comma_12 Merger Plans" xfId="18866"/>
    <cellStyle name="_Comma_12 Merger Plans 2" xfId="18867"/>
    <cellStyle name="_Comma_2007 and 2008 Project Detail 12-01-08" xfId="18868"/>
    <cellStyle name="_Comma_2007 Deloitte Models 082307" xfId="18869"/>
    <cellStyle name="_Comma_2007 Vento II 081707 v3" xfId="18870"/>
    <cellStyle name="_Comma_accretion dilution analysis" xfId="18871"/>
    <cellStyle name="_Comma_accretion dilution analysis 2" xfId="18872"/>
    <cellStyle name="_Comma_Acquisition Ops 3" xfId="18873"/>
    <cellStyle name="_Comma_Acquisition Ops 3 2" xfId="18874"/>
    <cellStyle name="_Comma_Altona Capital Budget 8-3-07 2" xfId="18875"/>
    <cellStyle name="_Comma_avp" xfId="18876"/>
    <cellStyle name="_Comma_avp 10.31.05" xfId="18877"/>
    <cellStyle name="_Comma_avp 10.31.05 2" xfId="18878"/>
    <cellStyle name="_Comma_avp 2" xfId="18879"/>
    <cellStyle name="_Comma_AVP_Modeling Mick" xfId="18880"/>
    <cellStyle name="_Comma_AVP_Modeling Mick 2" xfId="18881"/>
    <cellStyle name="_Comma_BLustery Development Pipeline Valuation Analysis 2-20-07" xfId="18882"/>
    <cellStyle name="_Comma_Book1" xfId="18883"/>
    <cellStyle name="_Comma_Book1 2" xfId="18884"/>
    <cellStyle name="_Comma_Book2" xfId="18885"/>
    <cellStyle name="_Comma_Book2 2" xfId="18886"/>
    <cellStyle name="_Comma_buyer_analysis" xfId="18887"/>
    <cellStyle name="_Comma_buyer_analysis 2" xfId="18888"/>
    <cellStyle name="_Comma_Ciervo DCF Final" xfId="18889"/>
    <cellStyle name="_Comma_Ciervo DCF Final 2" xfId="18890"/>
    <cellStyle name="_Comma_Ciervo_WACC" xfId="18891"/>
    <cellStyle name="_Comma_Ciervo_WACC 2" xfId="18892"/>
    <cellStyle name="_Comma_Comparative Balance Sheets" xfId="18893"/>
    <cellStyle name="_Comma_Comparative Balance Sheets 2" xfId="18894"/>
    <cellStyle name="_Comma_Copy of South TX GenTie  0.8x Sale12-31-09 COD BASE CASEvBOD" xfId="18895"/>
    <cellStyle name="_Comma_CSC with WACC" xfId="18896"/>
    <cellStyle name="_Comma_CSC with WACC 2" xfId="18897"/>
    <cellStyle name="_Comma_csc_parfum_19062001" xfId="18898"/>
    <cellStyle name="_Comma_csc_parfum_19062001 2" xfId="18899"/>
    <cellStyle name="_Comma_Darlington We Energy Bid Model 112807" xfId="18900"/>
    <cellStyle name="_Comma_dcf" xfId="18901"/>
    <cellStyle name="_Comma_dcf 2" xfId="18902"/>
    <cellStyle name="_Comma_DCF Analysis" xfId="18903"/>
    <cellStyle name="_Comma_DCF Analysis 2" xfId="18904"/>
    <cellStyle name="_Comma_Depr Federal" xfId="18905"/>
    <cellStyle name="_Comma_Depr Federal-2008" xfId="18906"/>
    <cellStyle name="_Comma_Draft Model 081707" xfId="18907"/>
    <cellStyle name="_Comma_Eagle Ridge Cash Flow 01-10-02_GS" xfId="18908"/>
    <cellStyle name="_Comma_Eagle Ridge Cash Flow 01-10-02_GS 2" xfId="18909"/>
    <cellStyle name="_Comma_EPS impact with different financing scenarios (2)" xfId="18910"/>
    <cellStyle name="_Comma_EPS impact with different financing scenarios (2) 2" xfId="18911"/>
    <cellStyle name="_Comma_Final Canadian Bank Comp (sent to IBD)FORM" xfId="18912"/>
    <cellStyle name="_Comma_Final Canadian Bank Comp (sent to IBD)FORM 2" xfId="18913"/>
    <cellStyle name="_Comma_FinSum" xfId="18914"/>
    <cellStyle name="_Comma_Football Field" xfId="18915"/>
    <cellStyle name="_Comma_Football Field 2" xfId="18916"/>
    <cellStyle name="_Comma_G&amp;A_reports" xfId="18917"/>
    <cellStyle name="_Comma_GTI model v7.0" xfId="18918"/>
    <cellStyle name="_Comma_GTI model v7.0 2" xfId="18919"/>
    <cellStyle name="_Comma_GTI model v7.0 2 2" xfId="18920"/>
    <cellStyle name="_Comma_GTI model v7.0 3" xfId="18921"/>
    <cellStyle name="_Comma_GTI model v7.0 3 2" xfId="18922"/>
    <cellStyle name="_Comma_GTI model v7.0 4" xfId="18923"/>
    <cellStyle name="_Comma_HealthSouth LBO Cases 14" xfId="18924"/>
    <cellStyle name="_Comma_HealthSouth LBO Cases 14 2" xfId="18925"/>
    <cellStyle name="_Comma_HealthSouth LBO Cases 23 revised" xfId="18926"/>
    <cellStyle name="_Comma_HealthSouth LBO Cases 23 revised 2" xfId="18927"/>
    <cellStyle name="_Comma_HealthSouth Merger Model 4" xfId="18928"/>
    <cellStyle name="_Comma_HealthSouth Merger Model 4 2" xfId="18929"/>
    <cellStyle name="_Comma_Hook_MergerPlan_2003_Feb11" xfId="18930"/>
    <cellStyle name="_Comma_Hook_MergerPlan_2003_Feb11 2" xfId="18931"/>
    <cellStyle name="_Comma_Horizon round 1 model vFINAL" xfId="18932"/>
    <cellStyle name="_Comma_Horizon round 1 model vFINAL 2" xfId="18933"/>
    <cellStyle name="_Comma_Horizon round 1 model vFINAL 2 2" xfId="18934"/>
    <cellStyle name="_Comma_Horizon round 1 model vFINAL 3" xfId="18935"/>
    <cellStyle name="_Comma_Horizon round 1 model vFINAL 3 2" xfId="18936"/>
    <cellStyle name="_Comma_Horizon round 1 model vFINAL 4" xfId="18937"/>
    <cellStyle name="_Comma_Horizon round 1 model vFINAL_1" xfId="18938"/>
    <cellStyle name="_Comma_Horizon round 1 model vFINAL_1 2" xfId="18939"/>
    <cellStyle name="_Comma_Horizon round 1 model vFINAL_1 2 2" xfId="18940"/>
    <cellStyle name="_Comma_Horizon round 1 model vFINAL_1 3" xfId="18941"/>
    <cellStyle name="_Comma_Horizon round 1 model vFINAL_1 3 2" xfId="18942"/>
    <cellStyle name="_Comma_Horizon round 1 model vFINAL_1 4" xfId="18943"/>
    <cellStyle name="_Comma_Horizon round 1 model vFINAL_1_Project Farwest III Model 03-20-07 v135" xfId="18944"/>
    <cellStyle name="_Comma_Horizon round 1 model vFINAL_1_Project Farwest III Model 03-20-07 v135 2" xfId="18945"/>
    <cellStyle name="_Comma_Horizon round 1 model vFINAL_1_Project Farwest III Model 03-20-07 v135 2 2" xfId="18946"/>
    <cellStyle name="_Comma_Horizon round 1 model vFINAL_1_Project Farwest III Model 03-20-07 v135 3" xfId="18947"/>
    <cellStyle name="_Comma_Horizon round 1 model vFINAL_1_Project Farwest III Model 03-20-07 v135 3 2" xfId="18948"/>
    <cellStyle name="_Comma_Horizon round 1 model vFINAL_1_Project Farwest III Model 03-20-07 v135 4" xfId="18949"/>
    <cellStyle name="_Comma_Horizon round 1 model vFINAL_1_Project Farwest III Model 03-20-07 v135_UPC G&amp;A (5-3-07)" xfId="18950"/>
    <cellStyle name="_Comma_Horizon round 1 model vFINAL_1_Project Farwest III Model 03-20-07 v135_UPC G&amp;A (5-3-07) 2" xfId="18951"/>
    <cellStyle name="_Comma_Horizon round 1 model vFINAL_1_Project Farwest III Model 03-20-07 v135_UPC G&amp;A (5-3-07) 2 2" xfId="18952"/>
    <cellStyle name="_Comma_Horizon round 1 model vFINAL_1_Project Farwest III Model 03-20-07 v135_UPC G&amp;A (5-3-07) 3" xfId="18953"/>
    <cellStyle name="_Comma_Horizon round 1 model vFINAL_1_Project Farwest III Model 03-20-07 v135_UPC G&amp;A (5-3-07) 3 2" xfId="18954"/>
    <cellStyle name="_Comma_Horizon round 1 model vFINAL_1_Project Farwest III Model 03-20-07 v135_UPC G&amp;A (5-3-07) 4" xfId="18955"/>
    <cellStyle name="_Comma_Horizon round 1 model vFINAL_1_Project Makani Model 04-11-07 v6" xfId="18956"/>
    <cellStyle name="_Comma_Horizon round 1 model vFINAL_1_Project Makani Model 04-11-07 v6 2" xfId="18957"/>
    <cellStyle name="_Comma_Horizon round 1 model vFINAL_1_Project Makani Model 04-11-07 v6 2 2" xfId="18958"/>
    <cellStyle name="_Comma_Horizon round 1 model vFINAL_1_Project Makani Model 04-11-07 v6 3" xfId="18959"/>
    <cellStyle name="_Comma_Horizon round 1 model vFINAL_1_Project Makani Model 04-11-07 v6 3 2" xfId="18960"/>
    <cellStyle name="_Comma_Horizon round 1 model vFINAL_1_Project Makani Model 04-11-07 v6 4" xfId="18961"/>
    <cellStyle name="_Comma_Horizon round 1 model vFINAL_1_Project Makani Model 04-11-07 v6_UPC G&amp;A (5-3-07)" xfId="18962"/>
    <cellStyle name="_Comma_Horizon round 1 model vFINAL_1_Project Makani Model 04-11-07 v6_UPC G&amp;A (5-3-07) 2" xfId="18963"/>
    <cellStyle name="_Comma_Horizon round 1 model vFINAL_1_Project Makani Model 04-11-07 v6_UPC G&amp;A (5-3-07) 2 2" xfId="18964"/>
    <cellStyle name="_Comma_Horizon round 1 model vFINAL_1_Project Makani Model 04-11-07 v6_UPC G&amp;A (5-3-07) 3" xfId="18965"/>
    <cellStyle name="_Comma_Horizon round 1 model vFINAL_1_Project Makani Model 04-11-07 v6_UPC G&amp;A (5-3-07) 3 2" xfId="18966"/>
    <cellStyle name="_Comma_Horizon round 1 model vFINAL_1_Project Makani Model 04-11-07 v6_UPC G&amp;A (5-3-07) 4" xfId="18967"/>
    <cellStyle name="_Comma_IBES_EPS_Estimates" xfId="18968"/>
    <cellStyle name="_Comma_IBES_EPS_Estimates 2" xfId="18969"/>
    <cellStyle name="_Comma_IMS EPS Impact 15_new projections" xfId="18970"/>
    <cellStyle name="_Comma_IMS EPS Impact 15_new projections 2" xfId="18971"/>
    <cellStyle name="_Comma_LBO Analysis Summary" xfId="18972"/>
    <cellStyle name="_Comma_LBO Analysis Summary - Template" xfId="18973"/>
    <cellStyle name="_Comma_LBO Analysis Summary - Template 2" xfId="18974"/>
    <cellStyle name="_Comma_LBO Analysis Summary 2" xfId="18975"/>
    <cellStyle name="_Comma_LBO Model v3" xfId="18976"/>
    <cellStyle name="_Comma_LBO SF" xfId="18977"/>
    <cellStyle name="_Comma_LBO SF 2" xfId="18978"/>
    <cellStyle name="_Comma_LBO SF Model Output - Template" xfId="18979"/>
    <cellStyle name="_Comma_LBO SF Model Output - Template 2" xfId="18980"/>
    <cellStyle name="_Comma_LPF 2011 Update - Contracted Thermal Assets - rev 09 27 2011" xfId="18981"/>
    <cellStyle name="_Comma_LPF 2011 Update - Contracted Thermal Assets - rev 09 27 2011 (2)" xfId="18982"/>
    <cellStyle name="_Comma_LPF 2011 Update - Merchant Thermal Assets - rev 09 27 2011 (2)" xfId="18983"/>
    <cellStyle name="_Comma_Master_Telecom_Equipment_CSCb" xfId="18984"/>
    <cellStyle name="_Comma_Master_Telecom_Equipment_CSCb 2" xfId="18985"/>
    <cellStyle name="_Comma_MasterDatabase_Oct_07_v2" xfId="18986"/>
    <cellStyle name="_Comma_MasterDatabase_Sept_07_v2" xfId="18987"/>
    <cellStyle name="_Comma_MasterDatabase_Sept_07_v3" xfId="18988"/>
    <cellStyle name="_Comma_Merger Model - Exec" xfId="18989"/>
    <cellStyle name="_Comma_Merger Model - Exec 2" xfId="18990"/>
    <cellStyle name="_Comma_merger plans" xfId="18991"/>
    <cellStyle name="_Comma_merger plans 2" xfId="18992"/>
    <cellStyle name="_Comma_Monthly Horizon-Project Projections-Rev4" xfId="18993"/>
    <cellStyle name="_Comma_Monthly Horizon-Project Projections-Rev4 (25 yr life)JPM" xfId="18994"/>
    <cellStyle name="_Comma_MotLion Projections may" xfId="18995"/>
    <cellStyle name="_Comma_MotLion Projections may 2" xfId="18996"/>
    <cellStyle name="_Comma_NDC Credit Comps from Drenusha" xfId="18997"/>
    <cellStyle name="_Comma_NDC Credit Comps from Drenusha 2" xfId="18998"/>
    <cellStyle name="_Comma_Numico_LBO 08" xfId="18999"/>
    <cellStyle name="_Comma_Numico_LBO 08 2" xfId="19000"/>
    <cellStyle name="_Comma_Numico-Nestle Model-26 February 2002 2b" xfId="19001"/>
    <cellStyle name="_Comma_Numico-Nestle Model-26 February 2002 2b 2" xfId="19002"/>
    <cellStyle name="_Comma_Old Financials_200804" xfId="19003"/>
    <cellStyle name="_Comma_Old Life CSC" xfId="19004"/>
    <cellStyle name="_Comma_Old Life CSC 2" xfId="19005"/>
    <cellStyle name="_Comma_OpEx Sheet" xfId="19006"/>
    <cellStyle name="_Comma_pace_merger plans" xfId="19007"/>
    <cellStyle name="_Comma_pace_merger plans 2" xfId="19008"/>
    <cellStyle name="_Comma_Palm Model 10_05" xfId="19009"/>
    <cellStyle name="_Comma_Palm Model 10_05 2" xfId="19010"/>
    <cellStyle name="_Comma_Panhandle Value" xfId="19011"/>
    <cellStyle name="_Comma_Panhandle Value 2" xfId="19012"/>
    <cellStyle name="_Comma_Pioneer Prairie 082107_edp" xfId="19013"/>
    <cellStyle name="_Comma_PNC_PF_2Q_update" xfId="19014"/>
    <cellStyle name="_Comma_PNC_PF_2Q_update 2" xfId="19015"/>
    <cellStyle name="_Comma_Post Oak" xfId="19016"/>
    <cellStyle name="_Comma_Potential Strategic Partners" xfId="19017"/>
    <cellStyle name="_Comma_Potential Strategic Partners 2" xfId="19018"/>
    <cellStyle name="_Comma_Prairie Star" xfId="19019"/>
    <cellStyle name="_Comma_Pro Forma - Alamosa 100MW - rev 03.13.09" xfId="19020"/>
    <cellStyle name="_Comma_Projections Difference" xfId="19021"/>
    <cellStyle name="_Comma_Projections Difference 2" xfId="19022"/>
    <cellStyle name="_Comma_PV of Future Stock Price" xfId="19023"/>
    <cellStyle name="_Comma_PV of Future Stock Price 2" xfId="19024"/>
    <cellStyle name="_Comma_QVC LBO Model 2-12-03 v3" xfId="19025"/>
    <cellStyle name="_Comma_QVC LBO Model 2-12-03 v3 2" xfId="19026"/>
    <cellStyle name="_Comma_Samsara Model_20062001" xfId="19027"/>
    <cellStyle name="_Comma_Samsara Model_20062001 2" xfId="19028"/>
    <cellStyle name="_Comma_Samsara Model-DCF Template" xfId="19029"/>
    <cellStyle name="_Comma_Samsara Model-DCF Template 2" xfId="19030"/>
    <cellStyle name="_Comma_Samsara_ppg" xfId="19031"/>
    <cellStyle name="_Comma_Samsara_ppg 2" xfId="19032"/>
    <cellStyle name="_Comma_Scen" xfId="19033"/>
    <cellStyle name="_Comma_Solar - TOD Calculation Model - rev 04.16.09" xfId="19034"/>
    <cellStyle name="_Comma_Solar_Model_ab" xfId="19035"/>
    <cellStyle name="_Comma_Split-off Model2" xfId="19036"/>
    <cellStyle name="_Comma_Split-off Model2 2" xfId="19037"/>
    <cellStyle name="_Comma_Summary Valuation Analysis" xfId="19038"/>
    <cellStyle name="_Comma_Summary Valuation Analysis 2" xfId="19039"/>
    <cellStyle name="_Comma_Synergies" xfId="19040"/>
    <cellStyle name="_Comma_Synergies 2" xfId="19041"/>
    <cellStyle name="_Comma_tables RIDER" xfId="19042"/>
    <cellStyle name="_Comma_tables RIDER 2" xfId="19043"/>
    <cellStyle name="_Comma_Tax Equity Structure 072007" xfId="19044"/>
    <cellStyle name="_Comma_Troon Financials 8-1-02" xfId="19045"/>
    <cellStyle name="_Comma_Troon Financials 8-1-02 2" xfId="19046"/>
    <cellStyle name="_Comma_Troon_EBITDA" xfId="19047"/>
    <cellStyle name="_Comma_Troon_EBITDA 2" xfId="19048"/>
    <cellStyle name="_Comma_Twin Groves II" xfId="19049"/>
    <cellStyle name="_Comma_Valuation Overview - June 2001" xfId="19050"/>
    <cellStyle name="_Comma_Valuation Overview - June 2001 2" xfId="19051"/>
    <cellStyle name="_Comma_Valuation_Troon dpak 8-5-02 v3" xfId="19052"/>
    <cellStyle name="_Comma_Valuation_Troon dpak 8-5-02 v3 2" xfId="19053"/>
    <cellStyle name="_Comma_VMS Breakdown" xfId="19054"/>
    <cellStyle name="_Comma_VMS Breakdown 2" xfId="19055"/>
    <cellStyle name="_Comma_WACC_Calc_Sheet" xfId="19056"/>
    <cellStyle name="_Conditions2" xfId="19057"/>
    <cellStyle name="_Conditions2 2" xfId="19058"/>
    <cellStyle name="_Conditions2 2 2" xfId="19059"/>
    <cellStyle name="_Conditions2 3" xfId="19060"/>
    <cellStyle name="_Conditions2 3 2" xfId="19061"/>
    <cellStyle name="_Conditions2 4" xfId="19062"/>
    <cellStyle name="_Conditions2 4 2" xfId="19063"/>
    <cellStyle name="_Conditions2 5" xfId="19064"/>
    <cellStyle name="_Conditions2 5 2" xfId="19065"/>
    <cellStyle name="_Conditions2 6" xfId="19066"/>
    <cellStyle name="_Conditions2_August 2010 CWIP curves_NextEra" xfId="19067"/>
    <cellStyle name="_Conditions2_August 2010 CWIP curves_NextEra 2" xfId="19068"/>
    <cellStyle name="_Conditions2_August 2010 CWIP curves_NextEra_November 2010 Termosol CWIP Curves NEER Final" xfId="19069"/>
    <cellStyle name="_Conditions2_August 2010 CWIP curves_NextEra_November 2010 Termosol CWIP Curves NEER Final 2" xfId="19070"/>
    <cellStyle name="_Conditions2_BASIS ADJ" xfId="19071"/>
    <cellStyle name="_Conditions2_BM Adjustments" xfId="19072"/>
    <cellStyle name="_Conditions2_Capacity_Factor_Monthly_Forecast_Through_2024 " xfId="19073"/>
    <cellStyle name="_Conditions2_Consolidated Summary Living ProForma_2011_DRAFT" xfId="19074"/>
    <cellStyle name="_Conditions2_Consolidated Summary Living ProForma_2011_Paste Special" xfId="19075"/>
    <cellStyle name="_Conditions2_Copy of South TX GenTie  0.8x Sale12-31-09 COD BASE CASEvBOD" xfId="19076"/>
    <cellStyle name="_Conditions2_CWIP Termosol 1" xfId="19077"/>
    <cellStyle name="_Conditions2_CWIP Termosol 1 2" xfId="19078"/>
    <cellStyle name="_Conditions2_CWIP Termosol 2" xfId="19079"/>
    <cellStyle name="_Conditions2_CWIP Termosol 2 2" xfId="19080"/>
    <cellStyle name="_Conditions2_Fees" xfId="19081"/>
    <cellStyle name="_Conditions2_HWBA UM NPV  IRR Analysis finance at cost share may 2011" xfId="19082"/>
    <cellStyle name="_Conditions2_Inputs" xfId="19083"/>
    <cellStyle name="_Conditions2_Inputs 2" xfId="19084"/>
    <cellStyle name="_Conditions2_Locked in Gross Margin" xfId="19085"/>
    <cellStyle name="_Conditions2_November 2010 CWIP Curves Genesis Final" xfId="19086"/>
    <cellStyle name="_Conditions2_November 2010 CWIP Curves Genesis Final 2" xfId="19087"/>
    <cellStyle name="_Conditions2_November 2010 CWIP Curves NEER Final" xfId="19088"/>
    <cellStyle name="_Conditions2_November 2010 CWIP Curves NEER Final 2" xfId="19089"/>
    <cellStyle name="_Conditions2_November 2010 Termosol CWIP Curves NEER Final" xfId="19090"/>
    <cellStyle name="_Conditions2_November 2010 Termosol CWIP Curves NEER Final 2" xfId="19091"/>
    <cellStyle name="_Conditions2_Project Monitoring Paradise Solar revised_October 2010" xfId="19092"/>
    <cellStyle name="_Conditions2_Project Monitoring Paradise Solar revised_October 2010 2" xfId="19093"/>
    <cellStyle name="_Conditions2_Project Monitoring Paradise Solar revised_October 2010_November 2010 Termosol CWIP Curves NEER Final" xfId="19094"/>
    <cellStyle name="_Conditions2_Project Monitoring Paradise Solar revised_October 2010_November 2010 Termosol CWIP Curves NEER Final 2" xfId="19095"/>
    <cellStyle name="_Conditions2_September 2010 CWIP curves_NextEra" xfId="19096"/>
    <cellStyle name="_Conditions2_September 2010 CWIP curves_NextEra 2" xfId="19097"/>
    <cellStyle name="_Conditions2_September 2010 CWIP curves_NextEra_November 2010 Termosol CWIP Curves NEER Final" xfId="19098"/>
    <cellStyle name="_Conditions2_September 2010 CWIP curves_NextEra_November 2010 Termosol CWIP Curves NEER Final 2" xfId="19099"/>
    <cellStyle name="_Conditions2_Summerhaven CWIP curve Oct_2010" xfId="19100"/>
    <cellStyle name="_Conditions2_Summerhaven CWIP curve Oct_2010 2" xfId="19101"/>
    <cellStyle name="_Conditions2_Summerhaven CWIP curve Oct_2010_November 2010 Termosol CWIP Curves NEER Final" xfId="19102"/>
    <cellStyle name="_Conditions2_Summerhaven CWIP curve Oct_2010_November 2010 Termosol CWIP Curves NEER Final 2" xfId="19103"/>
    <cellStyle name="_Conditions2_tx financing revs" xfId="19104"/>
    <cellStyle name="_Consolidated Budget" xfId="19105"/>
    <cellStyle name="_Consolidated Budget_1.Inputs" xfId="19106"/>
    <cellStyle name="_Consolidated Budget_Copy of Vento III v27i P50 1st" xfId="19107"/>
    <cellStyle name="_Consolidated Budget_G&amp;A_reports" xfId="19108"/>
    <cellStyle name="_Consolidated Budget_Vento III v17i (8.9% Haircut, 60% Tax)" xfId="19109"/>
    <cellStyle name="_Consolidated Budget_Vento III v22i (Haircut, 6Y CF, 76% tax)" xfId="19110"/>
    <cellStyle name="_Consolidated Budget_Vento III v28g Base" xfId="19111"/>
    <cellStyle name="_Consolidated Budget_Vento III v28k JPMyyy" xfId="19112"/>
    <cellStyle name="_Consolidated Hydro Model 9-08-02" xfId="19113"/>
    <cellStyle name="_Consolidated Hydro Model 9-08-02 2" xfId="19114"/>
    <cellStyle name="_Consolidated Hydro Model 9-08-02_#1 Levered Beech Ridge_021109_Grant,Bonus,No PTCs,MACRs,Term Debt NOL" xfId="19115"/>
    <cellStyle name="_Consolidated Hydro Model 9-08-02_#1 Levered Beech Ridge_021109_Grant,Bonus,No PTCs,MACRs,Term Debt NOL 2" xfId="19116"/>
    <cellStyle name="_Consolidated Hydro Model 9-08-02_#1 LeveredGrand_Ridge_II-III_021009_Grant,Bonus,No PTCs,MACRs,Term Debt, NOL" xfId="19117"/>
    <cellStyle name="_Consolidated Hydro Model 9-08-02_#1 LeveredGrand_Ridge_II-III_021009_Grant,Bonus,No PTCs,MACRs,Term Debt, NOL 2" xfId="19118"/>
    <cellStyle name="_Consolidated Hydro Model 9-08-02_#1 LeveredGrand_Ridge_II-III_021009_Grant,Bonus,No PTCs,MACRs,Term Debt, NOL_BeechR Pivot Table 12.2.09" xfId="19119"/>
    <cellStyle name="_Consolidated Hydro Model 9-08-02_#1 LeveredGrand_Ridge_II-III_021009_Grant,Bonus,No PTCs,MACRs,Term Debt, NOL_BeechR Pivot Table 12.2.09 2" xfId="19120"/>
    <cellStyle name="_Consolidated Hydro Model 9-08-02_2008 IWNA 7.75% 53% ERISA P50 (Invnergy)_FROM JPM" xfId="19121"/>
    <cellStyle name="_Consolidated Hydro Model 9-08-02_2008 IWNA 7.75% 53% ERISA P50 (Invnergy)_FROM JPM 2" xfId="19122"/>
    <cellStyle name="_Consolidated Hydro Model 9-08-02_2008 IWNA Portfolio 09262008 (JPM TE &amp; CE)__TE Assumps" xfId="19123"/>
    <cellStyle name="_Consolidated Hydro Model 9-08-02_2008 IWNA Portfolio 09262008 (JPM TE &amp; CE)__TE Assumps 2" xfId="19124"/>
    <cellStyle name="_Consolidated Hydro Model 9-08-02_2008 IWNA Portfolio 09262008 (JPM TE &amp; CE)__TE Assumps_2008 IWNA v12 7.75% 53% TaxEx P50 (Invenergy)_10242008" xfId="19125"/>
    <cellStyle name="_Consolidated Hydro Model 9-08-02_2008 IWNA Portfolio 09262008 (JPM TE &amp; CE)__TE Assumps_2008 IWNA v12 7.75% 53% TaxEx P50 (Invenergy)_10242008 2" xfId="19126"/>
    <cellStyle name="_Consolidated Hydro Model 9-08-02_2008 IWNA v12 7.75% 53% TaxEx P50 (Invenergy)_10242008" xfId="19127"/>
    <cellStyle name="_Consolidated Hydro Model 9-08-02_2008 IWNA v12 7.75% 53% TaxEx P50 (Invenergy)_10242008 2" xfId="19128"/>
    <cellStyle name="_Consolidated Hydro Model 9-08-02_2008 IWNA v12 7.75% 53% TaxEx P50 (Invenergy)_NO HAIRCUTS" xfId="19129"/>
    <cellStyle name="_Consolidated Hydro Model 9-08-02_2008 IWNA v12 7.75% 53% TaxEx P50 (Invenergy)_NO HAIRCUTS 2" xfId="19130"/>
    <cellStyle name="_Consolidated Hydro Model 9-08-02_BeechR Pivot Table 12.2.09" xfId="19131"/>
    <cellStyle name="_Consolidated Hydro Model 9-08-02_BeechR Pivot Table 12.2.09 2" xfId="19132"/>
    <cellStyle name="_Consolidated Hydro Model 9-08-02_Big Otter 101209 Grant and TE 100.5MW_20mileT" xfId="19133"/>
    <cellStyle name="_Consolidated Hydro Model 9-08-02_Big Otter 101209 Grant and TE 100.5MW_20mileT 2" xfId="19134"/>
    <cellStyle name="_Consolidated Hydro Model 9-08-02_Bish Hill_$77.5_lowncf_ Bundled Price_Lenders_092909" xfId="19135"/>
    <cellStyle name="_Consolidated Hydro Model 9-08-02_Bish Hill_$77.5_lowncf_ Bundled Price_Lenders_092909 2" xfId="19136"/>
    <cellStyle name="_Consolidated Hydro Model 9-08-02_BishHilll_1.25M per WTG with $72 bundled price_200MWs_BF" xfId="19137"/>
    <cellStyle name="_Consolidated Hydro Model 9-08-02_BishHilll_1.25M per WTG with $72 bundled price_200MWs_BF 2" xfId="19138"/>
    <cellStyle name="_Consolidated Hydro Model 9-08-02_Bishop Hill_Grant_082409_200MW" xfId="19139"/>
    <cellStyle name="_Consolidated Hydro Model 9-08-02_Bishop Hill_Grant_082409_200MW 2" xfId="19140"/>
    <cellStyle name="_Consolidated Hydro Model 9-08-02_Buzzard Creek_250MW_PTC_010610" xfId="19141"/>
    <cellStyle name="_Consolidated Hydro Model 9-08-02_Buzzard Creek_250MW_PTC_010610 2" xfId="19142"/>
    <cellStyle name="_Consolidated Hydro Model 9-08-02_California Ridge 120109 and 200MW" xfId="19143"/>
    <cellStyle name="_Consolidated Hydro Model 9-08-02_California Ridge 120109 and 200MW 2" xfId="19144"/>
    <cellStyle name="_Consolidated Hydro Model 9-08-02_California Ridge_042909_Grant and TE_99M_as bid" xfId="19145"/>
    <cellStyle name="_Consolidated Hydro Model 9-08-02_California Ridge_042909_Grant and TE_99M_as bid 2" xfId="19146"/>
    <cellStyle name="_Consolidated Hydro Model 9-08-02_California Ridge_042909_Grant and TE_99Mw" xfId="19147"/>
    <cellStyle name="_Consolidated Hydro Model 9-08-02_California Ridge_042909_Grant and TE_99Mw 2" xfId="19148"/>
    <cellStyle name="_Consolidated Hydro Model 9-08-02_Copy of NEW Levered GRIIIII_03312009_MCF v2" xfId="19149"/>
    <cellStyle name="_Consolidated Hydro Model 9-08-02_Copy of NEW Levered GRIIIII_03312009_MCF v2 2" xfId="19150"/>
    <cellStyle name="_Consolidated Hydro Model 9-08-02_Copy of NEW Levered GRIIIII_03312009_MCF v2_BeechR Pivot Table 12.2.09" xfId="19151"/>
    <cellStyle name="_Consolidated Hydro Model 9-08-02_Copy of NEW Levered GRIIIII_03312009_MCF v2_BeechR Pivot Table 12.2.09 2" xfId="19152"/>
    <cellStyle name="_Consolidated Hydro Model 9-08-02_GRE 03252009_tpm_tables" xfId="19153"/>
    <cellStyle name="_Consolidated Hydro Model 9-08-02_GRE 03252009_tpm_tables 2" xfId="19154"/>
    <cellStyle name="_Consolidated Hydro Model 9-08-02_GRE 03252009_tpm_tables_BeechR Pivot Table 12.2.09" xfId="19155"/>
    <cellStyle name="_Consolidated Hydro Model 9-08-02_GRE 03252009_tpm_tables_BeechR Pivot Table 12.2.09 2" xfId="19156"/>
    <cellStyle name="_Consolidated Hydro Model 9-08-02_Hardin Grant 08312009_300MW" xfId="19157"/>
    <cellStyle name="_Consolidated Hydro Model 9-08-02_Hardin Grant 08312009_300MW 2" xfId="19158"/>
    <cellStyle name="_Consolidated Hydro Model 9-08-02_Highland Model 041009 Back Leverag 100% tax equity with PPA" xfId="19159"/>
    <cellStyle name="_Consolidated Hydro Model 9-08-02_Highland Model 041009 Back Leverag 100% tax equity with PPA 2" xfId="19160"/>
    <cellStyle name="_Consolidated Hydro Model 9-08-02_Highland Model 041009 Back Leverag 100% tax equity with PPA_BeechR Pivot Table 12.2.09" xfId="19161"/>
    <cellStyle name="_Consolidated Hydro Model 9-08-02_Highland Model 041009 Back Leverag 100% tax equity with PPA_BeechR Pivot Table 12.2.09 2" xfId="19162"/>
    <cellStyle name="_Consolidated Hydro Model 9-08-02_Inputs-General" xfId="19163"/>
    <cellStyle name="_Consolidated Hydro Model 9-08-02_Inputs-General 2" xfId="19164"/>
    <cellStyle name="_Consolidated Hydro Model 9-08-02_Invenergy Model -- 9-5-08 base" xfId="19165"/>
    <cellStyle name="_Consolidated Hydro Model 9-08-02_Invenergy Model -- 9-5-08 base 2" xfId="19166"/>
    <cellStyle name="_Consolidated Hydro Model 9-08-02_IWNA 3-Pack ECCA Sheldon Funding 03202009" xfId="19167"/>
    <cellStyle name="_Consolidated Hydro Model 9-08-02_IWNA 3-Pack ECCA Sheldon Funding 03202009 2" xfId="19168"/>
    <cellStyle name="_Consolidated Hydro Model 9-08-02_IWNA Ptfl v2 10yr 7.25% $320 upfront 99% hedge loss P50" xfId="19169"/>
    <cellStyle name="_Consolidated Hydro Model 9-08-02_IWNA Ptfl v2 10yr 7.25% $320 upfront 99% hedge loss P50 2" xfId="19170"/>
    <cellStyle name="_Consolidated Hydro Model 9-08-02_IWNA v1 10yr 7.25% $290 upfront no bonus 42% 2009 tax realloc P50" xfId="19171"/>
    <cellStyle name="_Consolidated Hydro Model 9-08-02_IWNA v1 10yr 7.25% $290 upfront no bonus 42% 2009 tax realloc P50 2" xfId="19172"/>
    <cellStyle name="_Consolidated Hydro Model 9-08-02_IWNA v1 10yr 7.25% $290 upfront no bonus 42% 2009 tax realloc P50_2008 IWNA JPM TE Model 11032008 (ERISA Dep &amp; Full Haircuts)_275M" xfId="19173"/>
    <cellStyle name="_Consolidated Hydro Model 9-08-02_IWNA v1 10yr 7.25% $290 upfront no bonus 42% 2009 tax realloc P50_2008 IWNA JPM TE Model 11032008 (ERISA Dep &amp; Full Haircuts)_275M 2" xfId="19174"/>
    <cellStyle name="_Consolidated Hydro Model 9-08-02_IWNA v1 10yr 7.25% $290 upfront no bonus 42% 2009 tax realloc P50_2008 IWNA v12 7.75% 53% TaxEx P50 (Invenergy)_10242008" xfId="19175"/>
    <cellStyle name="_Consolidated Hydro Model 9-08-02_IWNA v1 10yr 7.25% $290 upfront no bonus 42% 2009 tax realloc P50_2008 IWNA v12 7.75% 53% TaxEx P50 (Invenergy)_10242008 2" xfId="19176"/>
    <cellStyle name="_Consolidated Hydro Model 9-08-02_Ledge_0416_Grant and TE" xfId="19177"/>
    <cellStyle name="_Consolidated Hydro Model 9-08-02_Ledge_0416_Grant and TE 2" xfId="19178"/>
    <cellStyle name="_Consolidated Hydro Model 9-08-02_Levered Beech Ridge _100709" xfId="19179"/>
    <cellStyle name="_Consolidated Hydro Model 9-08-02_Levered Beech Ridge _100709 2" xfId="19180"/>
    <cellStyle name="_Consolidated Hydro Model 9-08-02_Levered Beech Ridge _100709_BeechR Pivot Table 12.2.09" xfId="19181"/>
    <cellStyle name="_Consolidated Hydro Model 9-08-02_Levered Beech Ridge _100709_BeechR Pivot Table 12.2.09 2" xfId="19182"/>
    <cellStyle name="_Consolidated Hydro Model 9-08-02_Levered Beech Ridge _102709" xfId="19183"/>
    <cellStyle name="_Consolidated Hydro Model 9-08-02_Levered Beech Ridge _102709 2" xfId="19184"/>
    <cellStyle name="_Consolidated Hydro Model 9-08-02_Levered Beech Ridge _102709_BeechR Pivot Table 12.2.09" xfId="19185"/>
    <cellStyle name="_Consolidated Hydro Model 9-08-02_Levered Beech Ridge _102709_BeechR Pivot Table 12.2.09 2" xfId="19186"/>
    <cellStyle name="_Consolidated Hydro Model 9-08-02_Levered Beech Ridge _110209" xfId="19187"/>
    <cellStyle name="_Consolidated Hydro Model 9-08-02_Levered Beech Ridge _110209 2" xfId="19188"/>
    <cellStyle name="_Consolidated Hydro Model 9-08-02_Levered Beech Ridge _110209_BeechR Pivot Table 12.2.09" xfId="19189"/>
    <cellStyle name="_Consolidated Hydro Model 9-08-02_Levered Beech Ridge _110209_BeechR Pivot Table 12.2.09 2" xfId="19190"/>
    <cellStyle name="_Consolidated Hydro Model 9-08-02_Levered Grand Ridge Exp 07082009_LIVE" xfId="19191"/>
    <cellStyle name="_Consolidated Hydro Model 9-08-02_Levered Grand Ridge Exp 07082009_LIVE 2" xfId="19192"/>
    <cellStyle name="_Consolidated Hydro Model 9-08-02_Levered Grand Ridge Exp 07082009_LIVE_BeechR Pivot Table 12.2.09" xfId="19193"/>
    <cellStyle name="_Consolidated Hydro Model 9-08-02_Levered Grand Ridge Exp 07082009_LIVE_BeechR Pivot Table 12.2.09 2" xfId="19194"/>
    <cellStyle name="_Consolidated Hydro Model 9-08-02_Levered Grand Ridge Exp_05042009" xfId="19195"/>
    <cellStyle name="_Consolidated Hydro Model 9-08-02_Levered Grand Ridge Exp_05042009 2" xfId="19196"/>
    <cellStyle name="_Consolidated Hydro Model 9-08-02_Levered Grand Ridge Exp_05042009_BeechR Pivot Table 12.2.09" xfId="19197"/>
    <cellStyle name="_Consolidated Hydro Model 9-08-02_Levered Grand Ridge Exp_05042009_BeechR Pivot Table 12.2.09 2" xfId="19198"/>
    <cellStyle name="_Consolidated Hydro Model 9-08-02_NEW GRII_III Debt_032509 v1 (2)" xfId="19199"/>
    <cellStyle name="_Consolidated Hydro Model 9-08-02_NEW GRII_III Debt_032509 v1 (2) 2" xfId="19200"/>
    <cellStyle name="_Consolidated Hydro Model 9-08-02_NEW GRII_III Debt_032509 v1 (2)_BeechR Pivot Table 12.2.09" xfId="19201"/>
    <cellStyle name="_Consolidated Hydro Model 9-08-02_NEW GRII_III Debt_032509 v1 (2)_BeechR Pivot Table 12.2.09 2" xfId="19202"/>
    <cellStyle name="_Consolidated Hydro Model 9-08-02_NEW Levered GRII&amp;III_04092009_MCF v1" xfId="19203"/>
    <cellStyle name="_Consolidated Hydro Model 9-08-02_NEW Levered GRII&amp;III_04092009_MCF v1 2" xfId="19204"/>
    <cellStyle name="_Consolidated Hydro Model 9-08-02_NEW Levered GRII&amp;III_04092009_MCF v1_BeechR Pivot Table 12.2.09" xfId="19205"/>
    <cellStyle name="_Consolidated Hydro Model 9-08-02_NEW Levered GRII&amp;III_04092009_MCF v1_BeechR Pivot Table 12.2.09 2" xfId="19206"/>
    <cellStyle name="_Consolidated Hydro Model 9-08-02_Oceana_142MW_Vesta1.8_101909" xfId="19207"/>
    <cellStyle name="_Consolidated Hydro Model 9-08-02_Oceana_142MW_Vesta1.8_101909 2" xfId="19208"/>
    <cellStyle name="_Consolidated Hydro Model 9-08-02_Raleigh Model (78MW) 09082009_V2" xfId="19209"/>
    <cellStyle name="_Consolidated Hydro Model 9-08-02_Raleigh Model (78MW) 09082009_V2 2" xfId="19210"/>
    <cellStyle name="_Consolidated Hydro Model 9-08-02_Raleigh Model (78MW) 09082009_V2_BeechR Pivot Table 12.2.09" xfId="19211"/>
    <cellStyle name="_Consolidated Hydro Model 9-08-02_Raleigh Model (78MW) 09082009_V2_BeechR Pivot Table 12.2.09 2" xfId="19212"/>
    <cellStyle name="_Consolidated Hydro Model 9-08-02_Sheet1" xfId="19213"/>
    <cellStyle name="_Consolidated Hydro Model 9-08-02_Sheet1 2" xfId="19214"/>
    <cellStyle name="_Consolidated Hydro Model 9-08-02_Sweden Hills 51MW_081809_AEP bid" xfId="19215"/>
    <cellStyle name="_Consolidated Hydro Model 9-08-02_Sweden Hills 51MW_081809_AEP bid 2" xfId="19216"/>
    <cellStyle name="_Consolidated Hydro Model 9-08-02_Tri-County Wind_042409_Grant and TE_as bid" xfId="19217"/>
    <cellStyle name="_Consolidated Hydro Model 9-08-02_Tri-County Wind_042409_Grant and TE_as bid 2" xfId="19218"/>
    <cellStyle name="_Consolidated Hydro Model 9-08-02_Tri-County Wind_101309_Grant and TE_200MW_1.6XLE" xfId="19219"/>
    <cellStyle name="_Consolidated Hydro Model 9-08-02_Tri-County Wind_101309_Grant and TE_200MW_1.6XLE 2" xfId="19220"/>
    <cellStyle name="_Consolidated Hydro Model 9-08-02_Tri-County Wind_101509_Grant and TE_200MW_1.6XLE" xfId="19221"/>
    <cellStyle name="_Consolidated Hydro Model 9-08-02_Tri-County Wind_101509_Grant and TE_200MW_1.6XLE 2" xfId="19222"/>
    <cellStyle name="_Consolidated Hydro Model 9-08-02_Turkey Track Completion Reserve Acct_11 10 08" xfId="19223"/>
    <cellStyle name="_Consolidated Hydro Model 9-08-02_Turkey Track Completion Reserve Acct_11 10 08 2" xfId="19224"/>
    <cellStyle name="_Consolidated Hydro Model 9-08-02_Unlev McAdoo &amp; GR Combined 10242008-funding v8" xfId="19225"/>
    <cellStyle name="_Consolidated Hydro Model 9-08-02_Unlev McAdoo &amp; GR Combined 10242008-funding v8 2" xfId="19226"/>
    <cellStyle name="_Consolidated Hydro Model 9-08-02_Unlev McAdoo &amp; GR Combined 10242008-funding v8_BeechR Pivot Table 12.2.09" xfId="19227"/>
    <cellStyle name="_Consolidated Hydro Model 9-08-02_Unlev McAdoo &amp; GR Combined 10242008-funding v8_BeechR Pivot Table 12.2.09 2" xfId="19228"/>
    <cellStyle name="_Consolidated Hydro Model 9-08-02_Unlev McAdoo &amp; GR Combined 10242008-funding v8_Sheet1" xfId="19229"/>
    <cellStyle name="_Consolidated Hydro Model 9-08-02_Unlev McAdoo &amp; GR Combined 10242008-funding v8_Sheet1 2" xfId="19230"/>
    <cellStyle name="_Consolidated Hydro Model 9-08-02_Unlevered_Beech_Ridge_100_5MW_021009_optimized NCF" xfId="19231"/>
    <cellStyle name="_Consolidated Hydro Model 9-08-02_Unlevered_Beech_Ridge_100_5MW_021009_optimized NCF 2" xfId="19232"/>
    <cellStyle name="_Consolidated Hydro Model 9-08-02_Vantage Cash FLow 100609" xfId="19233"/>
    <cellStyle name="_Consolidated Hydro Model 9-08-02_Vantage Cash FLow 100609 2" xfId="19234"/>
    <cellStyle name="_Consolidated Hydro Model 9-08-02_Vantage Model_PGE 15yr PPA_062409" xfId="19235"/>
    <cellStyle name="_Consolidated Hydro Model 9-08-02_Vantage Model_PGE 15yr PPA_062409 2" xfId="19236"/>
    <cellStyle name="_Consolidated Hydro Model 9-08-02_Vantage Model_PGE 15yr PPA_073009_JAR" xfId="19237"/>
    <cellStyle name="_Consolidated Hydro Model 9-08-02_Vantage Model_PGE 15yr PPA_073009_JAR 2" xfId="19238"/>
    <cellStyle name="_Consolidated Hydro Model 9-08-02_Vantage Model_PGE 15yr PPA_100909" xfId="19239"/>
    <cellStyle name="_Consolidated Hydro Model 9-08-02_Vantage Model_PGE 15yr PPA_100909 2" xfId="19240"/>
    <cellStyle name="_Consolidated Hydro Model 9-08-02_White Oak_67.5_150MW_110409_OUR CASE" xfId="19241"/>
    <cellStyle name="_Consolidated Hydro Model 9-08-02_White Oak_67.5_150MW_110409_OUR CASE 2" xfId="19242"/>
    <cellStyle name="_Consolidated Hydro Model 9-12-02" xfId="19243"/>
    <cellStyle name="_Consolidated Hydro Model 9-12-02 2" xfId="19244"/>
    <cellStyle name="_Consolidated Hydro Model 9-12-02_#1 Levered Beech Ridge_021109_Grant,Bonus,No PTCs,MACRs,Term Debt NOL" xfId="19245"/>
    <cellStyle name="_Consolidated Hydro Model 9-12-02_#1 Levered Beech Ridge_021109_Grant,Bonus,No PTCs,MACRs,Term Debt NOL 2" xfId="19246"/>
    <cellStyle name="_Consolidated Hydro Model 9-12-02_#1 LeveredGrand_Ridge_II-III_021009_Grant,Bonus,No PTCs,MACRs,Term Debt, NOL" xfId="19247"/>
    <cellStyle name="_Consolidated Hydro Model 9-12-02_#1 LeveredGrand_Ridge_II-III_021009_Grant,Bonus,No PTCs,MACRs,Term Debt, NOL 2" xfId="19248"/>
    <cellStyle name="_Consolidated Hydro Model 9-12-02_#1 LeveredGrand_Ridge_II-III_021009_Grant,Bonus,No PTCs,MACRs,Term Debt, NOL_BeechR Pivot Table 12.2.09" xfId="19249"/>
    <cellStyle name="_Consolidated Hydro Model 9-12-02_#1 LeveredGrand_Ridge_II-III_021009_Grant,Bonus,No PTCs,MACRs,Term Debt, NOL_BeechR Pivot Table 12.2.09 2" xfId="19250"/>
    <cellStyle name="_Consolidated Hydro Model 9-12-02_2008 IWNA 7.75% 53% ERISA P50 (Invnergy)_FROM JPM" xfId="19251"/>
    <cellStyle name="_Consolidated Hydro Model 9-12-02_2008 IWNA 7.75% 53% ERISA P50 (Invnergy)_FROM JPM 2" xfId="19252"/>
    <cellStyle name="_Consolidated Hydro Model 9-12-02_2008 IWNA Portfolio 09262008 (JPM TE &amp; CE)__TE Assumps" xfId="19253"/>
    <cellStyle name="_Consolidated Hydro Model 9-12-02_2008 IWNA Portfolio 09262008 (JPM TE &amp; CE)__TE Assumps 2" xfId="19254"/>
    <cellStyle name="_Consolidated Hydro Model 9-12-02_2008 IWNA Portfolio 09262008 (JPM TE &amp; CE)__TE Assumps_2008 IWNA v12 7.75% 53% TaxEx P50 (Invenergy)_10242008" xfId="19255"/>
    <cellStyle name="_Consolidated Hydro Model 9-12-02_2008 IWNA Portfolio 09262008 (JPM TE &amp; CE)__TE Assumps_2008 IWNA v12 7.75% 53% TaxEx P50 (Invenergy)_10242008 2" xfId="19256"/>
    <cellStyle name="_Consolidated Hydro Model 9-12-02_2008 IWNA v12 7.75% 53% TaxEx P50 (Invenergy)_10242008" xfId="19257"/>
    <cellStyle name="_Consolidated Hydro Model 9-12-02_2008 IWNA v12 7.75% 53% TaxEx P50 (Invenergy)_10242008 2" xfId="19258"/>
    <cellStyle name="_Consolidated Hydro Model 9-12-02_2008 IWNA v12 7.75% 53% TaxEx P50 (Invenergy)_NO HAIRCUTS" xfId="19259"/>
    <cellStyle name="_Consolidated Hydro Model 9-12-02_2008 IWNA v12 7.75% 53% TaxEx P50 (Invenergy)_NO HAIRCUTS 2" xfId="19260"/>
    <cellStyle name="_Consolidated Hydro Model 9-12-02_BeechR Pivot Table 12.2.09" xfId="19261"/>
    <cellStyle name="_Consolidated Hydro Model 9-12-02_BeechR Pivot Table 12.2.09 2" xfId="19262"/>
    <cellStyle name="_Consolidated Hydro Model 9-12-02_Big Otter 101209 Grant and TE 100.5MW_20mileT" xfId="19263"/>
    <cellStyle name="_Consolidated Hydro Model 9-12-02_Big Otter 101209 Grant and TE 100.5MW_20mileT 2" xfId="19264"/>
    <cellStyle name="_Consolidated Hydro Model 9-12-02_Bish Hill_$77.5_lowncf_ Bundled Price_Lenders_092909" xfId="19265"/>
    <cellStyle name="_Consolidated Hydro Model 9-12-02_Bish Hill_$77.5_lowncf_ Bundled Price_Lenders_092909 2" xfId="19266"/>
    <cellStyle name="_Consolidated Hydro Model 9-12-02_BishHilll_1.25M per WTG with $72 bundled price_200MWs_BF" xfId="19267"/>
    <cellStyle name="_Consolidated Hydro Model 9-12-02_BishHilll_1.25M per WTG with $72 bundled price_200MWs_BF 2" xfId="19268"/>
    <cellStyle name="_Consolidated Hydro Model 9-12-02_Bishop Hill_Grant_082409_200MW" xfId="19269"/>
    <cellStyle name="_Consolidated Hydro Model 9-12-02_Bishop Hill_Grant_082409_200MW 2" xfId="19270"/>
    <cellStyle name="_Consolidated Hydro Model 9-12-02_Buzzard Creek_250MW_PTC_010610" xfId="19271"/>
    <cellStyle name="_Consolidated Hydro Model 9-12-02_Buzzard Creek_250MW_PTC_010610 2" xfId="19272"/>
    <cellStyle name="_Consolidated Hydro Model 9-12-02_California Ridge 120109 and 200MW" xfId="19273"/>
    <cellStyle name="_Consolidated Hydro Model 9-12-02_California Ridge 120109 and 200MW 2" xfId="19274"/>
    <cellStyle name="_Consolidated Hydro Model 9-12-02_California Ridge_042909_Grant and TE_99M_as bid" xfId="19275"/>
    <cellStyle name="_Consolidated Hydro Model 9-12-02_California Ridge_042909_Grant and TE_99M_as bid 2" xfId="19276"/>
    <cellStyle name="_Consolidated Hydro Model 9-12-02_California Ridge_042909_Grant and TE_99Mw" xfId="19277"/>
    <cellStyle name="_Consolidated Hydro Model 9-12-02_California Ridge_042909_Grant and TE_99Mw 2" xfId="19278"/>
    <cellStyle name="_Consolidated Hydro Model 9-12-02_Copy of NEW Levered GRIIIII_03312009_MCF v2" xfId="19279"/>
    <cellStyle name="_Consolidated Hydro Model 9-12-02_Copy of NEW Levered GRIIIII_03312009_MCF v2 2" xfId="19280"/>
    <cellStyle name="_Consolidated Hydro Model 9-12-02_Copy of NEW Levered GRIIIII_03312009_MCF v2_BeechR Pivot Table 12.2.09" xfId="19281"/>
    <cellStyle name="_Consolidated Hydro Model 9-12-02_Copy of NEW Levered GRIIIII_03312009_MCF v2_BeechR Pivot Table 12.2.09 2" xfId="19282"/>
    <cellStyle name="_Consolidated Hydro Model 9-12-02_GRE 03252009_tpm_tables" xfId="19283"/>
    <cellStyle name="_Consolidated Hydro Model 9-12-02_GRE 03252009_tpm_tables 2" xfId="19284"/>
    <cellStyle name="_Consolidated Hydro Model 9-12-02_GRE 03252009_tpm_tables_BeechR Pivot Table 12.2.09" xfId="19285"/>
    <cellStyle name="_Consolidated Hydro Model 9-12-02_GRE 03252009_tpm_tables_BeechR Pivot Table 12.2.09 2" xfId="19286"/>
    <cellStyle name="_Consolidated Hydro Model 9-12-02_Hardin Grant 08312009_300MW" xfId="19287"/>
    <cellStyle name="_Consolidated Hydro Model 9-12-02_Hardin Grant 08312009_300MW 2" xfId="19288"/>
    <cellStyle name="_Consolidated Hydro Model 9-12-02_Highland Model 041009 Back Leverag 100% tax equity with PPA" xfId="19289"/>
    <cellStyle name="_Consolidated Hydro Model 9-12-02_Highland Model 041009 Back Leverag 100% tax equity with PPA 2" xfId="19290"/>
    <cellStyle name="_Consolidated Hydro Model 9-12-02_Highland Model 041009 Back Leverag 100% tax equity with PPA_BeechR Pivot Table 12.2.09" xfId="19291"/>
    <cellStyle name="_Consolidated Hydro Model 9-12-02_Highland Model 041009 Back Leverag 100% tax equity with PPA_BeechR Pivot Table 12.2.09 2" xfId="19292"/>
    <cellStyle name="_Consolidated Hydro Model 9-12-02_Inputs-General" xfId="19293"/>
    <cellStyle name="_Consolidated Hydro Model 9-12-02_Inputs-General 2" xfId="19294"/>
    <cellStyle name="_Consolidated Hydro Model 9-12-02_Invenergy Model -- 9-5-08 base" xfId="19295"/>
    <cellStyle name="_Consolidated Hydro Model 9-12-02_Invenergy Model -- 9-5-08 base 2" xfId="19296"/>
    <cellStyle name="_Consolidated Hydro Model 9-12-02_IWNA 3-Pack ECCA Sheldon Funding 03202009" xfId="19297"/>
    <cellStyle name="_Consolidated Hydro Model 9-12-02_IWNA 3-Pack ECCA Sheldon Funding 03202009 2" xfId="19298"/>
    <cellStyle name="_Consolidated Hydro Model 9-12-02_IWNA Ptfl v2 10yr 7.25% $320 upfront 99% hedge loss P50" xfId="19299"/>
    <cellStyle name="_Consolidated Hydro Model 9-12-02_IWNA Ptfl v2 10yr 7.25% $320 upfront 99% hedge loss P50 2" xfId="19300"/>
    <cellStyle name="_Consolidated Hydro Model 9-12-02_IWNA v1 10yr 7.25% $290 upfront no bonus 42% 2009 tax realloc P50" xfId="19301"/>
    <cellStyle name="_Consolidated Hydro Model 9-12-02_IWNA v1 10yr 7.25% $290 upfront no bonus 42% 2009 tax realloc P50 2" xfId="19302"/>
    <cellStyle name="_Consolidated Hydro Model 9-12-02_IWNA v1 10yr 7.25% $290 upfront no bonus 42% 2009 tax realloc P50_2008 IWNA JPM TE Model 11032008 (ERISA Dep &amp; Full Haircuts)_275M" xfId="19303"/>
    <cellStyle name="_Consolidated Hydro Model 9-12-02_IWNA v1 10yr 7.25% $290 upfront no bonus 42% 2009 tax realloc P50_2008 IWNA JPM TE Model 11032008 (ERISA Dep &amp; Full Haircuts)_275M 2" xfId="19304"/>
    <cellStyle name="_Consolidated Hydro Model 9-12-02_IWNA v1 10yr 7.25% $290 upfront no bonus 42% 2009 tax realloc P50_2008 IWNA v12 7.75% 53% TaxEx P50 (Invenergy)_10242008" xfId="19305"/>
    <cellStyle name="_Consolidated Hydro Model 9-12-02_IWNA v1 10yr 7.25% $290 upfront no bonus 42% 2009 tax realloc P50_2008 IWNA v12 7.75% 53% TaxEx P50 (Invenergy)_10242008 2" xfId="19306"/>
    <cellStyle name="_Consolidated Hydro Model 9-12-02_Ledge_0416_Grant and TE" xfId="19307"/>
    <cellStyle name="_Consolidated Hydro Model 9-12-02_Ledge_0416_Grant and TE 2" xfId="19308"/>
    <cellStyle name="_Consolidated Hydro Model 9-12-02_Levered Beech Ridge _100709" xfId="19309"/>
    <cellStyle name="_Consolidated Hydro Model 9-12-02_Levered Beech Ridge _100709 2" xfId="19310"/>
    <cellStyle name="_Consolidated Hydro Model 9-12-02_Levered Beech Ridge _100709_BeechR Pivot Table 12.2.09" xfId="19311"/>
    <cellStyle name="_Consolidated Hydro Model 9-12-02_Levered Beech Ridge _100709_BeechR Pivot Table 12.2.09 2" xfId="19312"/>
    <cellStyle name="_Consolidated Hydro Model 9-12-02_Levered Beech Ridge _102709" xfId="19313"/>
    <cellStyle name="_Consolidated Hydro Model 9-12-02_Levered Beech Ridge _102709 2" xfId="19314"/>
    <cellStyle name="_Consolidated Hydro Model 9-12-02_Levered Beech Ridge _102709_BeechR Pivot Table 12.2.09" xfId="19315"/>
    <cellStyle name="_Consolidated Hydro Model 9-12-02_Levered Beech Ridge _102709_BeechR Pivot Table 12.2.09 2" xfId="19316"/>
    <cellStyle name="_Consolidated Hydro Model 9-12-02_Levered Beech Ridge _110209" xfId="19317"/>
    <cellStyle name="_Consolidated Hydro Model 9-12-02_Levered Beech Ridge _110209 2" xfId="19318"/>
    <cellStyle name="_Consolidated Hydro Model 9-12-02_Levered Beech Ridge _110209_BeechR Pivot Table 12.2.09" xfId="19319"/>
    <cellStyle name="_Consolidated Hydro Model 9-12-02_Levered Beech Ridge _110209_BeechR Pivot Table 12.2.09 2" xfId="19320"/>
    <cellStyle name="_Consolidated Hydro Model 9-12-02_Levered Grand Ridge Exp 07082009_LIVE" xfId="19321"/>
    <cellStyle name="_Consolidated Hydro Model 9-12-02_Levered Grand Ridge Exp 07082009_LIVE 2" xfId="19322"/>
    <cellStyle name="_Consolidated Hydro Model 9-12-02_Levered Grand Ridge Exp 07082009_LIVE_BeechR Pivot Table 12.2.09" xfId="19323"/>
    <cellStyle name="_Consolidated Hydro Model 9-12-02_Levered Grand Ridge Exp 07082009_LIVE_BeechR Pivot Table 12.2.09 2" xfId="19324"/>
    <cellStyle name="_Consolidated Hydro Model 9-12-02_Levered Grand Ridge Exp_05042009" xfId="19325"/>
    <cellStyle name="_Consolidated Hydro Model 9-12-02_Levered Grand Ridge Exp_05042009 2" xfId="19326"/>
    <cellStyle name="_Consolidated Hydro Model 9-12-02_Levered Grand Ridge Exp_05042009_BeechR Pivot Table 12.2.09" xfId="19327"/>
    <cellStyle name="_Consolidated Hydro Model 9-12-02_Levered Grand Ridge Exp_05042009_BeechR Pivot Table 12.2.09 2" xfId="19328"/>
    <cellStyle name="_Consolidated Hydro Model 9-12-02_NEW GRII_III Debt_032509 v1 (2)" xfId="19329"/>
    <cellStyle name="_Consolidated Hydro Model 9-12-02_NEW GRII_III Debt_032509 v1 (2) 2" xfId="19330"/>
    <cellStyle name="_Consolidated Hydro Model 9-12-02_NEW GRII_III Debt_032509 v1 (2)_BeechR Pivot Table 12.2.09" xfId="19331"/>
    <cellStyle name="_Consolidated Hydro Model 9-12-02_NEW GRII_III Debt_032509 v1 (2)_BeechR Pivot Table 12.2.09 2" xfId="19332"/>
    <cellStyle name="_Consolidated Hydro Model 9-12-02_NEW Levered GRII&amp;III_04092009_MCF v1" xfId="19333"/>
    <cellStyle name="_Consolidated Hydro Model 9-12-02_NEW Levered GRII&amp;III_04092009_MCF v1 2" xfId="19334"/>
    <cellStyle name="_Consolidated Hydro Model 9-12-02_NEW Levered GRII&amp;III_04092009_MCF v1_BeechR Pivot Table 12.2.09" xfId="19335"/>
    <cellStyle name="_Consolidated Hydro Model 9-12-02_NEW Levered GRII&amp;III_04092009_MCF v1_BeechR Pivot Table 12.2.09 2" xfId="19336"/>
    <cellStyle name="_Consolidated Hydro Model 9-12-02_Oceana_142MW_Vesta1.8_101909" xfId="19337"/>
    <cellStyle name="_Consolidated Hydro Model 9-12-02_Oceana_142MW_Vesta1.8_101909 2" xfId="19338"/>
    <cellStyle name="_Consolidated Hydro Model 9-12-02_Raleigh Model (78MW) 09082009_V2" xfId="19339"/>
    <cellStyle name="_Consolidated Hydro Model 9-12-02_Raleigh Model (78MW) 09082009_V2 2" xfId="19340"/>
    <cellStyle name="_Consolidated Hydro Model 9-12-02_Raleigh Model (78MW) 09082009_V2_BeechR Pivot Table 12.2.09" xfId="19341"/>
    <cellStyle name="_Consolidated Hydro Model 9-12-02_Raleigh Model (78MW) 09082009_V2_BeechR Pivot Table 12.2.09 2" xfId="19342"/>
    <cellStyle name="_Consolidated Hydro Model 9-12-02_Sheet1" xfId="19343"/>
    <cellStyle name="_Consolidated Hydro Model 9-12-02_Sheet1 2" xfId="19344"/>
    <cellStyle name="_Consolidated Hydro Model 9-12-02_Sweden Hills 51MW_081809_AEP bid" xfId="19345"/>
    <cellStyle name="_Consolidated Hydro Model 9-12-02_Sweden Hills 51MW_081809_AEP bid 2" xfId="19346"/>
    <cellStyle name="_Consolidated Hydro Model 9-12-02_Tri-County Wind_042409_Grant and TE_as bid" xfId="19347"/>
    <cellStyle name="_Consolidated Hydro Model 9-12-02_Tri-County Wind_042409_Grant and TE_as bid 2" xfId="19348"/>
    <cellStyle name="_Consolidated Hydro Model 9-12-02_Tri-County Wind_101309_Grant and TE_200MW_1.6XLE" xfId="19349"/>
    <cellStyle name="_Consolidated Hydro Model 9-12-02_Tri-County Wind_101309_Grant and TE_200MW_1.6XLE 2" xfId="19350"/>
    <cellStyle name="_Consolidated Hydro Model 9-12-02_Tri-County Wind_101509_Grant and TE_200MW_1.6XLE" xfId="19351"/>
    <cellStyle name="_Consolidated Hydro Model 9-12-02_Tri-County Wind_101509_Grant and TE_200MW_1.6XLE 2" xfId="19352"/>
    <cellStyle name="_Consolidated Hydro Model 9-12-02_Turkey Track Completion Reserve Acct_11 10 08" xfId="19353"/>
    <cellStyle name="_Consolidated Hydro Model 9-12-02_Turkey Track Completion Reserve Acct_11 10 08 2" xfId="19354"/>
    <cellStyle name="_Consolidated Hydro Model 9-12-02_Unlev McAdoo &amp; GR Combined 10242008-funding v8" xfId="19355"/>
    <cellStyle name="_Consolidated Hydro Model 9-12-02_Unlev McAdoo &amp; GR Combined 10242008-funding v8 2" xfId="19356"/>
    <cellStyle name="_Consolidated Hydro Model 9-12-02_Unlev McAdoo &amp; GR Combined 10242008-funding v8_BeechR Pivot Table 12.2.09" xfId="19357"/>
    <cellStyle name="_Consolidated Hydro Model 9-12-02_Unlev McAdoo &amp; GR Combined 10242008-funding v8_BeechR Pivot Table 12.2.09 2" xfId="19358"/>
    <cellStyle name="_Consolidated Hydro Model 9-12-02_Unlev McAdoo &amp; GR Combined 10242008-funding v8_Sheet1" xfId="19359"/>
    <cellStyle name="_Consolidated Hydro Model 9-12-02_Unlev McAdoo &amp; GR Combined 10242008-funding v8_Sheet1 2" xfId="19360"/>
    <cellStyle name="_Consolidated Hydro Model 9-12-02_Unlevered_Beech_Ridge_100_5MW_021009_optimized NCF" xfId="19361"/>
    <cellStyle name="_Consolidated Hydro Model 9-12-02_Unlevered_Beech_Ridge_100_5MW_021009_optimized NCF 2" xfId="19362"/>
    <cellStyle name="_Consolidated Hydro Model 9-12-02_Vantage Cash FLow 100609" xfId="19363"/>
    <cellStyle name="_Consolidated Hydro Model 9-12-02_Vantage Cash FLow 100609 2" xfId="19364"/>
    <cellStyle name="_Consolidated Hydro Model 9-12-02_Vantage Model_PGE 15yr PPA_062409" xfId="19365"/>
    <cellStyle name="_Consolidated Hydro Model 9-12-02_Vantage Model_PGE 15yr PPA_062409 2" xfId="19366"/>
    <cellStyle name="_Consolidated Hydro Model 9-12-02_Vantage Model_PGE 15yr PPA_073009_JAR" xfId="19367"/>
    <cellStyle name="_Consolidated Hydro Model 9-12-02_Vantage Model_PGE 15yr PPA_073009_JAR 2" xfId="19368"/>
    <cellStyle name="_Consolidated Hydro Model 9-12-02_Vantage Model_PGE 15yr PPA_100909" xfId="19369"/>
    <cellStyle name="_Consolidated Hydro Model 9-12-02_Vantage Model_PGE 15yr PPA_100909 2" xfId="19370"/>
    <cellStyle name="_Consolidated Hydro Model 9-12-02_White Oak_67.5_150MW_110409_OUR CASE" xfId="19371"/>
    <cellStyle name="_Consolidated Hydro Model 9-12-02_White Oak_67.5_150MW_110409_OUR CASE 2" xfId="19372"/>
    <cellStyle name="_Const" xfId="19373"/>
    <cellStyle name="_Const 2" xfId="19374"/>
    <cellStyle name="_Const 3" xfId="19375"/>
    <cellStyle name="_Const 4" xfId="19376"/>
    <cellStyle name="_Const 5" xfId="19377"/>
    <cellStyle name="_Const_Copy of South TX GenTie  0.8x Sale12-31-09 COD BASE CASEvBOD" xfId="19378"/>
    <cellStyle name="_contractDealDump" xfId="19379"/>
    <cellStyle name="_contractDealDump 2" xfId="19380"/>
    <cellStyle name="_Copy of 3 - Pack 8.26.09- Base Case (No Gulf-Trent) - updated t-cost - finance cases 2010 closing sensitivity" xfId="19381"/>
    <cellStyle name="_Copy of Construction Budget Overview - 9 18 07" xfId="19382"/>
    <cellStyle name="_Copy of Construction Budget Overview - 9 18 07 2" xfId="19383"/>
    <cellStyle name="_Copy of Construction Budget Overview - 9 18 07_#1 Levered Beech Ridge_021109_Grant,Bonus,No PTCs,MACRs,Term Debt NOL" xfId="19384"/>
    <cellStyle name="_Copy of Construction Budget Overview - 9 18 07_#1 Levered Beech Ridge_021109_Grant,Bonus,No PTCs,MACRs,Term Debt NOL 2" xfId="19385"/>
    <cellStyle name="_Copy of Construction Budget Overview - 9 18 07_#1 LeveredGrand_Ridge_II-III_021009_Grant,Bonus,No PTCs,MACRs,Term Debt, NOL" xfId="19386"/>
    <cellStyle name="_Copy of Construction Budget Overview - 9 18 07_#1 LeveredGrand_Ridge_II-III_021009_Grant,Bonus,No PTCs,MACRs,Term Debt, NOL 2" xfId="19387"/>
    <cellStyle name="_Copy of Construction Budget Overview - 9 18 07_#1 LeveredGrand_Ridge_II-III_021009_Grant,Bonus,No PTCs,MACRs,Term Debt, NOL_BeechR Pivot Table 12.2.09" xfId="19388"/>
    <cellStyle name="_Copy of Construction Budget Overview - 9 18 07_#1 LeveredGrand_Ridge_II-III_021009_Grant,Bonus,No PTCs,MACRs,Term Debt, NOL_BeechR Pivot Table 12.2.09 2" xfId="19389"/>
    <cellStyle name="_Copy of Construction Budget Overview - 9 18 07_2008 IWNA 7.75% 53% ERISA P50 (Invnergy)_FROM JPM" xfId="19390"/>
    <cellStyle name="_Copy of Construction Budget Overview - 9 18 07_2008 IWNA 7.75% 53% ERISA P50 (Invnergy)_FROM JPM 2" xfId="19391"/>
    <cellStyle name="_Copy of Construction Budget Overview - 9 18 07_2008 IWNA Portfolio 09262008 (JPM TE &amp; CE)__TE Assumps" xfId="19392"/>
    <cellStyle name="_Copy of Construction Budget Overview - 9 18 07_2008 IWNA Portfolio 09262008 (JPM TE &amp; CE)__TE Assumps 2" xfId="19393"/>
    <cellStyle name="_Copy of Construction Budget Overview - 9 18 07_2008 IWNA Portfolio 09262008 (JPM TE &amp; CE)__TE Assumps_2008 IWNA v12 7.75% 53% TaxEx P50 (Invenergy)_10242008" xfId="19394"/>
    <cellStyle name="_Copy of Construction Budget Overview - 9 18 07_2008 IWNA Portfolio 09262008 (JPM TE &amp; CE)__TE Assumps_2008 IWNA v12 7.75% 53% TaxEx P50 (Invenergy)_10242008 2" xfId="19395"/>
    <cellStyle name="_Copy of Construction Budget Overview - 9 18 07_2008 IWNA v12 7.75% 53% TaxEx P50 (Invenergy)_10242008" xfId="19396"/>
    <cellStyle name="_Copy of Construction Budget Overview - 9 18 07_2008 IWNA v12 7.75% 53% TaxEx P50 (Invenergy)_10242008 2" xfId="19397"/>
    <cellStyle name="_Copy of Construction Budget Overview - 9 18 07_2008 IWNA v12 7.75% 53% TaxEx P50 (Invenergy)_NO HAIRCUTS" xfId="19398"/>
    <cellStyle name="_Copy of Construction Budget Overview - 9 18 07_2008 IWNA v12 7.75% 53% TaxEx P50 (Invenergy)_NO HAIRCUTS 2" xfId="19399"/>
    <cellStyle name="_Copy of Construction Budget Overview - 9 18 07_BeechR Pivot Table 12.2.09" xfId="19400"/>
    <cellStyle name="_Copy of Construction Budget Overview - 9 18 07_BeechR Pivot Table 12.2.09 2" xfId="19401"/>
    <cellStyle name="_Copy of Construction Budget Overview - 9 18 07_Big Otter 101209 Grant and TE 100.5MW_20mileT" xfId="19402"/>
    <cellStyle name="_Copy of Construction Budget Overview - 9 18 07_Big Otter 101209 Grant and TE 100.5MW_20mileT 2" xfId="19403"/>
    <cellStyle name="_Copy of Construction Budget Overview - 9 18 07_Bish Hill_$77.5_lowncf_ Bundled Price_Lenders_092909" xfId="19404"/>
    <cellStyle name="_Copy of Construction Budget Overview - 9 18 07_Bish Hill_$77.5_lowncf_ Bundled Price_Lenders_092909 2" xfId="19405"/>
    <cellStyle name="_Copy of Construction Budget Overview - 9 18 07_BishHilll_1.25M per WTG with $72 bundled price_200MWs_BF" xfId="19406"/>
    <cellStyle name="_Copy of Construction Budget Overview - 9 18 07_BishHilll_1.25M per WTG with $72 bundled price_200MWs_BF 2" xfId="19407"/>
    <cellStyle name="_Copy of Construction Budget Overview - 9 18 07_Bishop Hill_Grant_082409_200MW" xfId="19408"/>
    <cellStyle name="_Copy of Construction Budget Overview - 9 18 07_Bishop Hill_Grant_082409_200MW 2" xfId="19409"/>
    <cellStyle name="_Copy of Construction Budget Overview - 9 18 07_Buzzard Creek_250MW_PTC_010610" xfId="19410"/>
    <cellStyle name="_Copy of Construction Budget Overview - 9 18 07_Buzzard Creek_250MW_PTC_010610 2" xfId="19411"/>
    <cellStyle name="_Copy of Construction Budget Overview - 9 18 07_California Ridge 120109 and 200MW" xfId="19412"/>
    <cellStyle name="_Copy of Construction Budget Overview - 9 18 07_California Ridge 120109 and 200MW 2" xfId="19413"/>
    <cellStyle name="_Copy of Construction Budget Overview - 9 18 07_California Ridge_042909_Grant and TE_99M_as bid" xfId="19414"/>
    <cellStyle name="_Copy of Construction Budget Overview - 9 18 07_California Ridge_042909_Grant and TE_99M_as bid 2" xfId="19415"/>
    <cellStyle name="_Copy of Construction Budget Overview - 9 18 07_California Ridge_042909_Grant and TE_99Mw" xfId="19416"/>
    <cellStyle name="_Copy of Construction Budget Overview - 9 18 07_California Ridge_042909_Grant and TE_99Mw 2" xfId="19417"/>
    <cellStyle name="_Copy of Construction Budget Overview - 9 18 07_Copy of NEW Levered GRIIIII_03312009_MCF v2" xfId="19418"/>
    <cellStyle name="_Copy of Construction Budget Overview - 9 18 07_Copy of NEW Levered GRIIIII_03312009_MCF v2 2" xfId="19419"/>
    <cellStyle name="_Copy of Construction Budget Overview - 9 18 07_Copy of NEW Levered GRIIIII_03312009_MCF v2_BeechR Pivot Table 12.2.09" xfId="19420"/>
    <cellStyle name="_Copy of Construction Budget Overview - 9 18 07_Copy of NEW Levered GRIIIII_03312009_MCF v2_BeechR Pivot Table 12.2.09 2" xfId="19421"/>
    <cellStyle name="_Copy of Construction Budget Overview - 9 18 07_GRE 03252009_tpm_tables" xfId="19422"/>
    <cellStyle name="_Copy of Construction Budget Overview - 9 18 07_GRE 03252009_tpm_tables 2" xfId="19423"/>
    <cellStyle name="_Copy of Construction Budget Overview - 9 18 07_GRE 03252009_tpm_tables_BeechR Pivot Table 12.2.09" xfId="19424"/>
    <cellStyle name="_Copy of Construction Budget Overview - 9 18 07_GRE 03252009_tpm_tables_BeechR Pivot Table 12.2.09 2" xfId="19425"/>
    <cellStyle name="_Copy of Construction Budget Overview - 9 18 07_Hardin Grant 08312009_300MW" xfId="19426"/>
    <cellStyle name="_Copy of Construction Budget Overview - 9 18 07_Hardin Grant 08312009_300MW 2" xfId="19427"/>
    <cellStyle name="_Copy of Construction Budget Overview - 9 18 07_Inputs-General" xfId="19428"/>
    <cellStyle name="_Copy of Construction Budget Overview - 9 18 07_Inputs-General 2" xfId="19429"/>
    <cellStyle name="_Copy of Construction Budget Overview - 9 18 07_Invenergy Model -- 9-5-08 base" xfId="19430"/>
    <cellStyle name="_Copy of Construction Budget Overview - 9 18 07_Invenergy Model -- 9-5-08 base 2" xfId="19431"/>
    <cellStyle name="_Copy of Construction Budget Overview - 9 18 07_IWNA 3-Pack ECCA Sheldon Funding 03202009" xfId="19432"/>
    <cellStyle name="_Copy of Construction Budget Overview - 9 18 07_IWNA 3-Pack ECCA Sheldon Funding 03202009 2" xfId="19433"/>
    <cellStyle name="_Copy of Construction Budget Overview - 9 18 07_IWNA Ptfl v2 10yr 7.25% $320 upfront 99% hedge loss P50" xfId="19434"/>
    <cellStyle name="_Copy of Construction Budget Overview - 9 18 07_IWNA Ptfl v2 10yr 7.25% $320 upfront 99% hedge loss P50 2" xfId="19435"/>
    <cellStyle name="_Copy of Construction Budget Overview - 9 18 07_IWNA v1 10yr 7.25% $290 upfront no bonus 42% 2009 tax realloc P50" xfId="19436"/>
    <cellStyle name="_Copy of Construction Budget Overview - 9 18 07_IWNA v1 10yr 7.25% $290 upfront no bonus 42% 2009 tax realloc P50 2" xfId="19437"/>
    <cellStyle name="_Copy of Construction Budget Overview - 9 18 07_IWNA v1 10yr 7.25% $290 upfront no bonus 42% 2009 tax realloc P50_2008 IWNA JPM TE Model 11032008 (ERISA Dep &amp; Full Haircuts)_275M" xfId="19438"/>
    <cellStyle name="_Copy of Construction Budget Overview - 9 18 07_IWNA v1 10yr 7.25% $290 upfront no bonus 42% 2009 tax realloc P50_2008 IWNA JPM TE Model 11032008 (ERISA Dep &amp; Full Haircuts)_275M 2" xfId="19439"/>
    <cellStyle name="_Copy of Construction Budget Overview - 9 18 07_IWNA v1 10yr 7.25% $290 upfront no bonus 42% 2009 tax realloc P50_2008 IWNA v12 7.75% 53% TaxEx P50 (Invenergy)_10242008" xfId="19440"/>
    <cellStyle name="_Copy of Construction Budget Overview - 9 18 07_IWNA v1 10yr 7.25% $290 upfront no bonus 42% 2009 tax realloc P50_2008 IWNA v12 7.75% 53% TaxEx P50 (Invenergy)_10242008 2" xfId="19441"/>
    <cellStyle name="_Copy of Construction Budget Overview - 9 18 07_Ledge_0416_Grant and TE" xfId="19442"/>
    <cellStyle name="_Copy of Construction Budget Overview - 9 18 07_Ledge_0416_Grant and TE 2" xfId="19443"/>
    <cellStyle name="_Copy of Construction Budget Overview - 9 18 07_Levered Beech Ridge _100709" xfId="19444"/>
    <cellStyle name="_Copy of Construction Budget Overview - 9 18 07_Levered Beech Ridge _100709 2" xfId="19445"/>
    <cellStyle name="_Copy of Construction Budget Overview - 9 18 07_Levered Beech Ridge _100709_BeechR Pivot Table 12.2.09" xfId="19446"/>
    <cellStyle name="_Copy of Construction Budget Overview - 9 18 07_Levered Beech Ridge _100709_BeechR Pivot Table 12.2.09 2" xfId="19447"/>
    <cellStyle name="_Copy of Construction Budget Overview - 9 18 07_Levered Beech Ridge _102709" xfId="19448"/>
    <cellStyle name="_Copy of Construction Budget Overview - 9 18 07_Levered Beech Ridge _102709 2" xfId="19449"/>
    <cellStyle name="_Copy of Construction Budget Overview - 9 18 07_Levered Beech Ridge _102709_BeechR Pivot Table 12.2.09" xfId="19450"/>
    <cellStyle name="_Copy of Construction Budget Overview - 9 18 07_Levered Beech Ridge _102709_BeechR Pivot Table 12.2.09 2" xfId="19451"/>
    <cellStyle name="_Copy of Construction Budget Overview - 9 18 07_Levered Beech Ridge _110209" xfId="19452"/>
    <cellStyle name="_Copy of Construction Budget Overview - 9 18 07_Levered Beech Ridge _110209 2" xfId="19453"/>
    <cellStyle name="_Copy of Construction Budget Overview - 9 18 07_Levered Beech Ridge _110209_BeechR Pivot Table 12.2.09" xfId="19454"/>
    <cellStyle name="_Copy of Construction Budget Overview - 9 18 07_Levered Beech Ridge _110209_BeechR Pivot Table 12.2.09 2" xfId="19455"/>
    <cellStyle name="_Copy of Construction Budget Overview - 9 18 07_Levered Grand Ridge Exp 07082009_LIVE" xfId="19456"/>
    <cellStyle name="_Copy of Construction Budget Overview - 9 18 07_Levered Grand Ridge Exp 07082009_LIVE 2" xfId="19457"/>
    <cellStyle name="_Copy of Construction Budget Overview - 9 18 07_Levered Grand Ridge Exp 07082009_LIVE_BeechR Pivot Table 12.2.09" xfId="19458"/>
    <cellStyle name="_Copy of Construction Budget Overview - 9 18 07_Levered Grand Ridge Exp 07082009_LIVE_BeechR Pivot Table 12.2.09 2" xfId="19459"/>
    <cellStyle name="_Copy of Construction Budget Overview - 9 18 07_Levered Grand Ridge Exp_05042009" xfId="19460"/>
    <cellStyle name="_Copy of Construction Budget Overview - 9 18 07_Levered Grand Ridge Exp_05042009 2" xfId="19461"/>
    <cellStyle name="_Copy of Construction Budget Overview - 9 18 07_Levered Grand Ridge Exp_05042009_BeechR Pivot Table 12.2.09" xfId="19462"/>
    <cellStyle name="_Copy of Construction Budget Overview - 9 18 07_Levered Grand Ridge Exp_05042009_BeechR Pivot Table 12.2.09 2" xfId="19463"/>
    <cellStyle name="_Copy of Construction Budget Overview - 9 18 07_NEW GRII_III Debt_032509 v1 (2)" xfId="19464"/>
    <cellStyle name="_Copy of Construction Budget Overview - 9 18 07_NEW GRII_III Debt_032509 v1 (2) 2" xfId="19465"/>
    <cellStyle name="_Copy of Construction Budget Overview - 9 18 07_NEW GRII_III Debt_032509 v1 (2)_BeechR Pivot Table 12.2.09" xfId="19466"/>
    <cellStyle name="_Copy of Construction Budget Overview - 9 18 07_NEW GRII_III Debt_032509 v1 (2)_BeechR Pivot Table 12.2.09 2" xfId="19467"/>
    <cellStyle name="_Copy of Construction Budget Overview - 9 18 07_NEW Levered GRII&amp;III_04092009_MCF v1" xfId="19468"/>
    <cellStyle name="_Copy of Construction Budget Overview - 9 18 07_NEW Levered GRII&amp;III_04092009_MCF v1 2" xfId="19469"/>
    <cellStyle name="_Copy of Construction Budget Overview - 9 18 07_NEW Levered GRII&amp;III_04092009_MCF v1_BeechR Pivot Table 12.2.09" xfId="19470"/>
    <cellStyle name="_Copy of Construction Budget Overview - 9 18 07_NEW Levered GRII&amp;III_04092009_MCF v1_BeechR Pivot Table 12.2.09 2" xfId="19471"/>
    <cellStyle name="_Copy of Construction Budget Overview - 9 18 07_Oceana_142MW_Vesta1.8_101909" xfId="19472"/>
    <cellStyle name="_Copy of Construction Budget Overview - 9 18 07_Oceana_142MW_Vesta1.8_101909 2" xfId="19473"/>
    <cellStyle name="_Copy of Construction Budget Overview - 9 18 07_Raleigh Model (78MW) 09082009_V2" xfId="19474"/>
    <cellStyle name="_Copy of Construction Budget Overview - 9 18 07_Raleigh Model (78MW) 09082009_V2 2" xfId="19475"/>
    <cellStyle name="_Copy of Construction Budget Overview - 9 18 07_Raleigh Model (78MW) 09082009_V2_BeechR Pivot Table 12.2.09" xfId="19476"/>
    <cellStyle name="_Copy of Construction Budget Overview - 9 18 07_Raleigh Model (78MW) 09082009_V2_BeechR Pivot Table 12.2.09 2" xfId="19477"/>
    <cellStyle name="_Copy of Construction Budget Overview - 9 18 07_Sheet1" xfId="19478"/>
    <cellStyle name="_Copy of Construction Budget Overview - 9 18 07_Sheet1 2" xfId="19479"/>
    <cellStyle name="_Copy of Construction Budget Overview - 9 18 07_Sweden Hills 51MW_081809_AEP bid" xfId="19480"/>
    <cellStyle name="_Copy of Construction Budget Overview - 9 18 07_Sweden Hills 51MW_081809_AEP bid 2" xfId="19481"/>
    <cellStyle name="_Copy of Construction Budget Overview - 9 18 07_Tri-County Wind_042409_Grant and TE_as bid" xfId="19482"/>
    <cellStyle name="_Copy of Construction Budget Overview - 9 18 07_Tri-County Wind_042409_Grant and TE_as bid 2" xfId="19483"/>
    <cellStyle name="_Copy of Construction Budget Overview - 9 18 07_Tri-County Wind_101309_Grant and TE_200MW_1.6XLE" xfId="19484"/>
    <cellStyle name="_Copy of Construction Budget Overview - 9 18 07_Tri-County Wind_101309_Grant and TE_200MW_1.6XLE 2" xfId="19485"/>
    <cellStyle name="_Copy of Construction Budget Overview - 9 18 07_Tri-County Wind_101509_Grant and TE_200MW_1.6XLE" xfId="19486"/>
    <cellStyle name="_Copy of Construction Budget Overview - 9 18 07_Tri-County Wind_101509_Grant and TE_200MW_1.6XLE 2" xfId="19487"/>
    <cellStyle name="_Copy of Construction Budget Overview - 9 18 07_Turkey Track Completion Reserve Acct_11 10 08" xfId="19488"/>
    <cellStyle name="_Copy of Construction Budget Overview - 9 18 07_Turkey Track Completion Reserve Acct_11 10 08 2" xfId="19489"/>
    <cellStyle name="_Copy of Construction Budget Overview - 9 18 07_Unlev McAdoo &amp; GR Combined 10242008-funding v8" xfId="19490"/>
    <cellStyle name="_Copy of Construction Budget Overview - 9 18 07_Unlev McAdoo &amp; GR Combined 10242008-funding v8 2" xfId="19491"/>
    <cellStyle name="_Copy of Construction Budget Overview - 9 18 07_Unlev McAdoo &amp; GR Combined 10242008-funding v8_BeechR Pivot Table 12.2.09" xfId="19492"/>
    <cellStyle name="_Copy of Construction Budget Overview - 9 18 07_Unlev McAdoo &amp; GR Combined 10242008-funding v8_BeechR Pivot Table 12.2.09 2" xfId="19493"/>
    <cellStyle name="_Copy of Construction Budget Overview - 9 18 07_Unlev McAdoo &amp; GR Combined 10242008-funding v8_Sheet1" xfId="19494"/>
    <cellStyle name="_Copy of Construction Budget Overview - 9 18 07_Unlev McAdoo &amp; GR Combined 10242008-funding v8_Sheet1 2" xfId="19495"/>
    <cellStyle name="_Copy of Construction Budget Overview - 9 18 07_Unlevered_Beech_Ridge_100_5MW_021009_optimized NCF" xfId="19496"/>
    <cellStyle name="_Copy of Construction Budget Overview - 9 18 07_Unlevered_Beech_Ridge_100_5MW_021009_optimized NCF 2" xfId="19497"/>
    <cellStyle name="_Copy of Construction Budget Overview - 9 18 07_Vantage Cash FLow 100609" xfId="19498"/>
    <cellStyle name="_Copy of Construction Budget Overview - 9 18 07_Vantage Cash FLow 100609 2" xfId="19499"/>
    <cellStyle name="_Copy of Construction Budget Overview - 9 18 07_Vantage Model_PGE 15yr PPA_062409" xfId="19500"/>
    <cellStyle name="_Copy of Construction Budget Overview - 9 18 07_Vantage Model_PGE 15yr PPA_062409 2" xfId="19501"/>
    <cellStyle name="_Copy of Construction Budget Overview - 9 18 07_Vantage Model_PGE 15yr PPA_073009_JAR" xfId="19502"/>
    <cellStyle name="_Copy of Construction Budget Overview - 9 18 07_Vantage Model_PGE 15yr PPA_073009_JAR 2" xfId="19503"/>
    <cellStyle name="_Copy of Construction Budget Overview - 9 18 07_Vantage Model_PGE 15yr PPA_100909" xfId="19504"/>
    <cellStyle name="_Copy of Construction Budget Overview - 9 18 07_Vantage Model_PGE 15yr PPA_100909 2" xfId="19505"/>
    <cellStyle name="_Copy of Construction Budget Overview - 9 18 07_White Oak_67.5_150MW_110409_OUR CASE" xfId="19506"/>
    <cellStyle name="_Copy of Construction Budget Overview - 9 18 07_White Oak_67.5_150MW_110409_OUR CASE 2" xfId="19507"/>
    <cellStyle name="_Copy of Contract Valuation Analysis - SEGS III - rev 02.17.05" xfId="19508"/>
    <cellStyle name="_Copy of Contract Valuation Analysis - SEGS III - rev 02.17.05 2" xfId="19509"/>
    <cellStyle name="_Copy of Contract Valuation Analysis - SEGS III - rev 02.17.05 2 2" xfId="19510"/>
    <cellStyle name="_Copy of Contract Valuation Analysis - SEGS III - rev 02.17.05 3" xfId="19511"/>
    <cellStyle name="_Copy of Contract Valuation Analysis - SEGS III - rev 02.17.05 3 2" xfId="19512"/>
    <cellStyle name="_Copy of Contract Valuation Analysis - SEGS III - rev 02.17.05 4" xfId="19513"/>
    <cellStyle name="_Copy of Contract Valuation Analysis - SEGS III - rev 02.17.05 4 2" xfId="19514"/>
    <cellStyle name="_Copy of Contract Valuation Analysis - SEGS III - rev 02.17.05 5" xfId="19515"/>
    <cellStyle name="_Copy of Contract Valuation Analysis - SEGS III - rev 02.17.05 5 2" xfId="19516"/>
    <cellStyle name="_Copy of Contract Valuation Analysis - SEGS III - rev 02.17.05 6" xfId="19517"/>
    <cellStyle name="_Copy of Contract Valuation Analysis - SEGS III - rev 02.17.05_August 2010 CWIP curves_NextEra" xfId="19518"/>
    <cellStyle name="_Copy of Contract Valuation Analysis - SEGS III - rev 02.17.05_August 2010 CWIP curves_NextEra 2" xfId="19519"/>
    <cellStyle name="_Copy of Contract Valuation Analysis - SEGS III - rev 02.17.05_August 2010 CWIP curves_NextEra_November 2010 Termosol CWIP Curves NEER Final" xfId="19520"/>
    <cellStyle name="_Copy of Contract Valuation Analysis - SEGS III - rev 02.17.05_August 2010 CWIP curves_NextEra_November 2010 Termosol CWIP Curves NEER Final 2" xfId="19521"/>
    <cellStyle name="_Copy of Contract Valuation Analysis - SEGS III - rev 02.17.05_BASIS ADJ" xfId="19522"/>
    <cellStyle name="_Copy of Contract Valuation Analysis - SEGS III - rev 02.17.05_BM Adjustments" xfId="19523"/>
    <cellStyle name="_Copy of Contract Valuation Analysis - SEGS III - rev 02.17.05_Capacity_Factor_Monthly_Forecast_Through_2024 " xfId="19524"/>
    <cellStyle name="_Copy of Contract Valuation Analysis - SEGS III - rev 02.17.05_Consolidated Summary Living ProForma_2011_DRAFT" xfId="19525"/>
    <cellStyle name="_Copy of Contract Valuation Analysis - SEGS III - rev 02.17.05_Consolidated Summary Living ProForma_2011_Paste Special" xfId="19526"/>
    <cellStyle name="_Copy of Contract Valuation Analysis - SEGS III - rev 02.17.05_Copy of South TX GenTie  0.8x Sale12-31-09 COD BASE CASEvBOD" xfId="19527"/>
    <cellStyle name="_Copy of Contract Valuation Analysis - SEGS III - rev 02.17.05_CWIP Termosol 1" xfId="19528"/>
    <cellStyle name="_Copy of Contract Valuation Analysis - SEGS III - rev 02.17.05_CWIP Termosol 1 2" xfId="19529"/>
    <cellStyle name="_Copy of Contract Valuation Analysis - SEGS III - rev 02.17.05_CWIP Termosol 2" xfId="19530"/>
    <cellStyle name="_Copy of Contract Valuation Analysis - SEGS III - rev 02.17.05_CWIP Termosol 2 2" xfId="19531"/>
    <cellStyle name="_Copy of Contract Valuation Analysis - SEGS III - rev 02.17.05_Fees" xfId="19532"/>
    <cellStyle name="_Copy of Contract Valuation Analysis - SEGS III - rev 02.17.05_HWBA UM NPV  IRR Analysis finance at cost share may 2011" xfId="19533"/>
    <cellStyle name="_Copy of Contract Valuation Analysis - SEGS III - rev 02.17.05_Inputs" xfId="19534"/>
    <cellStyle name="_Copy of Contract Valuation Analysis - SEGS III - rev 02.17.05_Inputs 2" xfId="19535"/>
    <cellStyle name="_Copy of Contract Valuation Analysis - SEGS III - rev 02.17.05_Locked in Gross Margin" xfId="19536"/>
    <cellStyle name="_Copy of Contract Valuation Analysis - SEGS III - rev 02.17.05_November 2010 CWIP Curves Genesis Final" xfId="19537"/>
    <cellStyle name="_Copy of Contract Valuation Analysis - SEGS III - rev 02.17.05_November 2010 CWIP Curves Genesis Final 2" xfId="19538"/>
    <cellStyle name="_Copy of Contract Valuation Analysis - SEGS III - rev 02.17.05_November 2010 CWIP Curves NEER Final" xfId="19539"/>
    <cellStyle name="_Copy of Contract Valuation Analysis - SEGS III - rev 02.17.05_November 2010 CWIP Curves NEER Final 2" xfId="19540"/>
    <cellStyle name="_Copy of Contract Valuation Analysis - SEGS III - rev 02.17.05_November 2010 Termosol CWIP Curves NEER Final" xfId="19541"/>
    <cellStyle name="_Copy of Contract Valuation Analysis - SEGS III - rev 02.17.05_November 2010 Termosol CWIP Curves NEER Final 2" xfId="19542"/>
    <cellStyle name="_Copy of Contract Valuation Analysis - SEGS III - rev 02.17.05_Project Monitoring Paradise Solar revised_October 2010" xfId="19543"/>
    <cellStyle name="_Copy of Contract Valuation Analysis - SEGS III - rev 02.17.05_Project Monitoring Paradise Solar revised_October 2010 2" xfId="19544"/>
    <cellStyle name="_Copy of Contract Valuation Analysis - SEGS III - rev 02.17.05_Project Monitoring Paradise Solar revised_October 2010_November 2010 Termosol CWIP Curves NEER Final" xfId="19545"/>
    <cellStyle name="_Copy of Contract Valuation Analysis - SEGS III - rev 02.17.05_Project Monitoring Paradise Solar revised_October 2010_November 2010 Termosol CWIP Curves NEER Final 2" xfId="19546"/>
    <cellStyle name="_Copy of Contract Valuation Analysis - SEGS III - rev 02.17.05_September 2010 CWIP curves_NextEra" xfId="19547"/>
    <cellStyle name="_Copy of Contract Valuation Analysis - SEGS III - rev 02.17.05_September 2010 CWIP curves_NextEra 2" xfId="19548"/>
    <cellStyle name="_Copy of Contract Valuation Analysis - SEGS III - rev 02.17.05_September 2010 CWIP curves_NextEra_November 2010 Termosol CWIP Curves NEER Final" xfId="19549"/>
    <cellStyle name="_Copy of Contract Valuation Analysis - SEGS III - rev 02.17.05_September 2010 CWIP curves_NextEra_November 2010 Termosol CWIP Curves NEER Final 2" xfId="19550"/>
    <cellStyle name="_Copy of Contract Valuation Analysis - SEGS III - rev 02.17.05_Summerhaven CWIP curve Oct_2010" xfId="19551"/>
    <cellStyle name="_Copy of Contract Valuation Analysis - SEGS III - rev 02.17.05_Summerhaven CWIP curve Oct_2010 2" xfId="19552"/>
    <cellStyle name="_Copy of Contract Valuation Analysis - SEGS III - rev 02.17.05_Summerhaven CWIP curve Oct_2010_November 2010 Termosol CWIP Curves NEER Final" xfId="19553"/>
    <cellStyle name="_Copy of Contract Valuation Analysis - SEGS III - rev 02.17.05_Summerhaven CWIP curve Oct_2010_November 2010 Termosol CWIP Curves NEER Final 2" xfId="19554"/>
    <cellStyle name="_Copy of Contract Valuation Analysis - SEGS III - rev 02.17.05_tx financing revs" xfId="19555"/>
    <cellStyle name="_x0013__Copy of NEW Levered GRIIIII_03312009_MCF v2" xfId="19556"/>
    <cellStyle name="_x0013__Copy of NEW Levered GRIIIII_03312009_MCF v2 2" xfId="19557"/>
    <cellStyle name="_x0013__Copy of NEW Levered GRIIIII_03312009_MCF v2_BeechR Pivot Table 12.2.09" xfId="19558"/>
    <cellStyle name="_x0013__Copy of NEW Levered GRIIIII_03312009_MCF v2_BeechR Pivot Table 12.2.09 2" xfId="19559"/>
    <cellStyle name="_Copy of PCP Revenue Forecast" xfId="19560"/>
    <cellStyle name="_Copy of PCP Revenue Forecast 2" xfId="19561"/>
    <cellStyle name="_Copy of PCP Revenue Forecast 2 2" xfId="19562"/>
    <cellStyle name="_Copy of PCP Revenue Forecast 3" xfId="19563"/>
    <cellStyle name="_Copy of PCP Revenue Forecast 3 2" xfId="19564"/>
    <cellStyle name="_Copy of PCP Revenue Forecast 4" xfId="19565"/>
    <cellStyle name="_Copy of PCP Revenue Forecast 4 2" xfId="19566"/>
    <cellStyle name="_Copy of PCP Revenue Forecast 5" xfId="19567"/>
    <cellStyle name="_Copy of PCP Revenue Forecast 5 2" xfId="19568"/>
    <cellStyle name="_Copy of PCP Revenue Forecast 6" xfId="19569"/>
    <cellStyle name="_Copy of PCP Revenue Forecast_Consolidated Summary Living ProForma_2011_DRAFT" xfId="19570"/>
    <cellStyle name="_Copy of PCP Revenue Forecast_Consolidated Summary Living ProForma_2011_Paste Special" xfId="19571"/>
    <cellStyle name="_Copy of PCP Revenue Forecast_Copy of South TX GenTie  0.8x Sale12-31-09 COD BASE CASEvBOD" xfId="19572"/>
    <cellStyle name="_Copy of PCP Revenue Forecast_HWBA UM NPV  IRR Analysis finance at cost share may 2011" xfId="19573"/>
    <cellStyle name="_Copy of PCP Revenue Forecast_Inputs" xfId="19574"/>
    <cellStyle name="_Copy of PCP Revenue Forecast_Inputs 2" xfId="19575"/>
    <cellStyle name="_Copy of RTE Revenue Forecast" xfId="19576"/>
    <cellStyle name="_Copy of RTE Revenue Forecast 2" xfId="19577"/>
    <cellStyle name="_Copy of RTE Revenue Forecast 2 2" xfId="19578"/>
    <cellStyle name="_Copy of RTE Revenue Forecast 3" xfId="19579"/>
    <cellStyle name="_Copy of RTE Revenue Forecast 3 2" xfId="19580"/>
    <cellStyle name="_Copy of RTE Revenue Forecast 4" xfId="19581"/>
    <cellStyle name="_Copy of RTE Revenue Forecast 4 2" xfId="19582"/>
    <cellStyle name="_Copy of RTE Revenue Forecast 5" xfId="19583"/>
    <cellStyle name="_Copy of RTE Revenue Forecast 5 2" xfId="19584"/>
    <cellStyle name="_Copy of RTE Revenue Forecast 6" xfId="19585"/>
    <cellStyle name="_Copy of RTE Revenue Forecast_Consolidated Summary Living ProForma_2011_DRAFT" xfId="19586"/>
    <cellStyle name="_Copy of RTE Revenue Forecast_Consolidated Summary Living ProForma_2011_Paste Special" xfId="19587"/>
    <cellStyle name="_Copy of RTE Revenue Forecast_Copy of South TX GenTie  0.8x Sale12-31-09 COD BASE CASEvBOD" xfId="19588"/>
    <cellStyle name="_Copy of RTE Revenue Forecast_HWBA UM NPV  IRR Analysis finance at cost share may 2011" xfId="19589"/>
    <cellStyle name="_Copy of RTE Revenue Forecast_Inputs" xfId="19590"/>
    <cellStyle name="_Copy of RTE Revenue Forecast_Inputs 2" xfId="19591"/>
    <cellStyle name="_Copy of Southwest Generation -- Closing Model 6-28-08" xfId="19592"/>
    <cellStyle name="_Copy of Southwest Generation -- Closing Model 6-28-08 2" xfId="19593"/>
    <cellStyle name="_Copy of Vento III 7.50% v13b 28.5% (2nd)" xfId="19594"/>
    <cellStyle name="_Corporate Consolidation" xfId="19595"/>
    <cellStyle name="_Corporate Consolidation_G&amp;A_reports" xfId="19596"/>
    <cellStyle name="_Cost Management Report" xfId="19597"/>
    <cellStyle name="_Cost Management Report 2" xfId="19598"/>
    <cellStyle name="_Cost Management Report_August 2010 CWIP curves_NextEra" xfId="19599"/>
    <cellStyle name="_Cost Management Report_August 2010 CWIP curves_NextEra 2" xfId="19600"/>
    <cellStyle name="_Cost Management Report_August 2010 CWIP curves_NextEra_November 2010 Termosol CWIP Curves NEER Final" xfId="19601"/>
    <cellStyle name="_Cost Management Report_August 2010 CWIP curves_NextEra_November 2010 Termosol CWIP Curves NEER Final 2" xfId="19602"/>
    <cellStyle name="_Cost Management Report_November 2010 CWIP Curves Genesis Final" xfId="19603"/>
    <cellStyle name="_Cost Management Report_November 2010 CWIP Curves Genesis Final 2" xfId="19604"/>
    <cellStyle name="_Cost Management Report_November 2010 Termosol CWIP Curves NEER Final" xfId="19605"/>
    <cellStyle name="_Cost Management Report_November 2010 Termosol CWIP Curves NEER Final 2" xfId="19606"/>
    <cellStyle name="_Cost Management Report_September 2010 CWIP curves_NextEra" xfId="19607"/>
    <cellStyle name="_Cost Management Report_September 2010 CWIP curves_NextEra 2" xfId="19608"/>
    <cellStyle name="_Cost Management Report_September 2010 CWIP curves_NextEra_November 2010 Termosol CWIP Curves NEER Final" xfId="19609"/>
    <cellStyle name="_Cost Management Report_September 2010 CWIP curves_NextEra_November 2010 Termosol CWIP Curves NEER Final 2" xfId="19610"/>
    <cellStyle name="_Cost Management Report_Summerhaven CWIP curve Oct_2010" xfId="19611"/>
    <cellStyle name="_Cost Management Report_Summerhaven CWIP curve Oct_2010 2" xfId="19612"/>
    <cellStyle name="_Cost Management Report_Summerhaven CWIP curve Oct_2010_November 2010 Termosol CWIP Curves NEER Final" xfId="19613"/>
    <cellStyle name="_Cost Management Report_Summerhaven CWIP curve Oct_2010_November 2010 Termosol CWIP Curves NEER Final 2" xfId="19614"/>
    <cellStyle name="_x0013__Cost Segregation" xfId="19615"/>
    <cellStyle name="_x0013__Cost Segregation 2" xfId="19616"/>
    <cellStyle name="_County_Zone" xfId="19617"/>
    <cellStyle name="_County_Zone 2" xfId="19618"/>
    <cellStyle name="_County_Zone 2 2" xfId="19619"/>
    <cellStyle name="_County_Zone 3" xfId="19620"/>
    <cellStyle name="_County_Zone 3 2" xfId="19621"/>
    <cellStyle name="_County_Zone 4" xfId="19622"/>
    <cellStyle name="_County_Zone 4 2" xfId="19623"/>
    <cellStyle name="_County_Zone 5" xfId="19624"/>
    <cellStyle name="_County_Zone 5 2" xfId="19625"/>
    <cellStyle name="_County_Zone 6" xfId="19626"/>
    <cellStyle name="_County_Zone_August 2010 CWIP curves_NextEra" xfId="19627"/>
    <cellStyle name="_County_Zone_August 2010 CWIP curves_NextEra 2" xfId="19628"/>
    <cellStyle name="_County_Zone_August 2010 CWIP curves_NextEra_November 2010 Termosol CWIP Curves NEER Final" xfId="19629"/>
    <cellStyle name="_County_Zone_August 2010 CWIP curves_NextEra_November 2010 Termosol CWIP Curves NEER Final 2" xfId="19630"/>
    <cellStyle name="_County_Zone_BASIS ADJ" xfId="19631"/>
    <cellStyle name="_County_Zone_BM Adjustments" xfId="19632"/>
    <cellStyle name="_County_Zone_Capacity_Factor_Monthly_Forecast_Through_2024 " xfId="19633"/>
    <cellStyle name="_County_Zone_Consolidated Summary Living ProForma_2011_DRAFT" xfId="19634"/>
    <cellStyle name="_County_Zone_Consolidated Summary Living ProForma_2011_Paste Special" xfId="19635"/>
    <cellStyle name="_County_Zone_Copy of South TX GenTie  0.8x Sale12-31-09 COD BASE CASEvBOD" xfId="19636"/>
    <cellStyle name="_County_Zone_CWIP Termosol 1" xfId="19637"/>
    <cellStyle name="_County_Zone_CWIP Termosol 1 2" xfId="19638"/>
    <cellStyle name="_County_Zone_CWIP Termosol 2" xfId="19639"/>
    <cellStyle name="_County_Zone_CWIP Termosol 2 2" xfId="19640"/>
    <cellStyle name="_County_Zone_Fees" xfId="19641"/>
    <cellStyle name="_County_Zone_HWBA UM NPV  IRR Analysis finance at cost share may 2011" xfId="19642"/>
    <cellStyle name="_County_Zone_Inputs" xfId="19643"/>
    <cellStyle name="_County_Zone_Inputs 2" xfId="19644"/>
    <cellStyle name="_County_Zone_Locked in Gross Margin" xfId="19645"/>
    <cellStyle name="_County_Zone_November 2010 CWIP Curves Genesis Final" xfId="19646"/>
    <cellStyle name="_County_Zone_November 2010 CWIP Curves Genesis Final 2" xfId="19647"/>
    <cellStyle name="_County_Zone_November 2010 CWIP Curves NEER Final" xfId="19648"/>
    <cellStyle name="_County_Zone_November 2010 CWIP Curves NEER Final 2" xfId="19649"/>
    <cellStyle name="_County_Zone_November 2010 Termosol CWIP Curves NEER Final" xfId="19650"/>
    <cellStyle name="_County_Zone_November 2010 Termosol CWIP Curves NEER Final 2" xfId="19651"/>
    <cellStyle name="_County_Zone_Project Monitoring Paradise Solar revised_October 2010" xfId="19652"/>
    <cellStyle name="_County_Zone_Project Monitoring Paradise Solar revised_October 2010 2" xfId="19653"/>
    <cellStyle name="_County_Zone_Project Monitoring Paradise Solar revised_October 2010_November 2010 Termosol CWIP Curves NEER Final" xfId="19654"/>
    <cellStyle name="_County_Zone_Project Monitoring Paradise Solar revised_October 2010_November 2010 Termosol CWIP Curves NEER Final 2" xfId="19655"/>
    <cellStyle name="_County_Zone_September 2010 CWIP curves_NextEra" xfId="19656"/>
    <cellStyle name="_County_Zone_September 2010 CWIP curves_NextEra 2" xfId="19657"/>
    <cellStyle name="_County_Zone_September 2010 CWIP curves_NextEra_November 2010 Termosol CWIP Curves NEER Final" xfId="19658"/>
    <cellStyle name="_County_Zone_September 2010 CWIP curves_NextEra_November 2010 Termosol CWIP Curves NEER Final 2" xfId="19659"/>
    <cellStyle name="_County_Zone_Summerhaven CWIP curve Oct_2010" xfId="19660"/>
    <cellStyle name="_County_Zone_Summerhaven CWIP curve Oct_2010 2" xfId="19661"/>
    <cellStyle name="_County_Zone_Summerhaven CWIP curve Oct_2010_November 2010 Termosol CWIP Curves NEER Final" xfId="19662"/>
    <cellStyle name="_County_Zone_Summerhaven CWIP curve Oct_2010_November 2010 Termosol CWIP Curves NEER Final 2" xfId="19663"/>
    <cellStyle name="_County_Zone_tx financing revs" xfId="19664"/>
    <cellStyle name="_CR Revenue Forecast" xfId="19665"/>
    <cellStyle name="_CR Revenue Forecast 2" xfId="19666"/>
    <cellStyle name="_CR Revenue Forecast 2 2" xfId="19667"/>
    <cellStyle name="_CR Revenue Forecast 3" xfId="19668"/>
    <cellStyle name="_CR Revenue Forecast 3 2" xfId="19669"/>
    <cellStyle name="_CR Revenue Forecast 4" xfId="19670"/>
    <cellStyle name="_CR Revenue Forecast 4 2" xfId="19671"/>
    <cellStyle name="_CR Revenue Forecast 5" xfId="19672"/>
    <cellStyle name="_CR Revenue Forecast 5 2" xfId="19673"/>
    <cellStyle name="_CR Revenue Forecast 6" xfId="19674"/>
    <cellStyle name="_CR Revenue Forecast_Consolidated Summary Living ProForma_2011_DRAFT" xfId="19675"/>
    <cellStyle name="_CR Revenue Forecast_Consolidated Summary Living ProForma_2011_Paste Special" xfId="19676"/>
    <cellStyle name="_CR Revenue Forecast_Copy of South TX GenTie  0.8x Sale12-31-09 COD BASE CASEvBOD" xfId="19677"/>
    <cellStyle name="_CR Revenue Forecast_HWBA UM NPV  IRR Analysis finance at cost share may 2011" xfId="19678"/>
    <cellStyle name="_CR Revenue Forecast_Inputs" xfId="19679"/>
    <cellStyle name="_CR Revenue Forecast_Inputs 2" xfId="19680"/>
    <cellStyle name="_Crescent Ridge" xfId="19681"/>
    <cellStyle name="_CT Production Budget" xfId="19682"/>
    <cellStyle name="_CT Production Budget 2" xfId="19683"/>
    <cellStyle name="_CT Production Budget 2 2" xfId="19684"/>
    <cellStyle name="_CT Production Budget 3" xfId="19685"/>
    <cellStyle name="_CT Production Budget 3 2" xfId="19686"/>
    <cellStyle name="_CT Production Budget 4" xfId="19687"/>
    <cellStyle name="_CT Production Budget 4 2" xfId="19688"/>
    <cellStyle name="_CT Production Budget 5" xfId="19689"/>
    <cellStyle name="_CT Production Budget 5 2" xfId="19690"/>
    <cellStyle name="_CT Production Budget 6" xfId="19691"/>
    <cellStyle name="_CT Production Budget_BASIS ADJ" xfId="19692"/>
    <cellStyle name="_CT Production Budget_BM Adjustments" xfId="19693"/>
    <cellStyle name="_CT Production Budget_Callahan" xfId="19694"/>
    <cellStyle name="_CT Production Budget_Callahan " xfId="19695"/>
    <cellStyle name="_CT Production Budget_Callahan _1" xfId="19696"/>
    <cellStyle name="_CT Production Budget_Callahan 090813 GM 0 Report" xfId="19697"/>
    <cellStyle name="_CT Production Budget_Callahan 091106 GM 0 Report" xfId="19698"/>
    <cellStyle name="_CT Production Budget_CapRidge_WindBoost_Analysis_090709" xfId="19699"/>
    <cellStyle name="_CT Production Budget_Copy of Texas Wind Debt Amortization 11-08" xfId="19700"/>
    <cellStyle name="_CT Production Budget_Debt Service Coverage Ratio-TEXAS WIND Historical  Forecast" xfId="19701"/>
    <cellStyle name="_CT Production Budget_Fees" xfId="19702"/>
    <cellStyle name="_CT Production Budget_HH3 WindBoost Analysis (with PTC and REC)" xfId="19703"/>
    <cellStyle name="_CT Production Budget_Horse Hollow 1 090813 GM 0 Report" xfId="19704"/>
    <cellStyle name="_CT Production Budget_Horse Hollow 1 090911 GM 0 Report" xfId="19705"/>
    <cellStyle name="_CT Production Budget_Inputs" xfId="19706"/>
    <cellStyle name="_CT Production Budget_Inputs 2" xfId="19707"/>
    <cellStyle name="_CT Production Budget_Majestic II 2013 - 2042 Property Tax Forecast est" xfId="19708"/>
    <cellStyle name="_CT Production Budget_Tax" xfId="19709"/>
    <cellStyle name="_CT Production Budget_Wind Adj_091106" xfId="19710"/>
    <cellStyle name="_Currency" xfId="19711"/>
    <cellStyle name="_Currency 2" xfId="19712"/>
    <cellStyle name="_Currency 2 2" xfId="19713"/>
    <cellStyle name="_Currency 3" xfId="19714"/>
    <cellStyle name="_Currency 3 2" xfId="19715"/>
    <cellStyle name="_Currency 4" xfId="19716"/>
    <cellStyle name="_Currency 4 2" xfId="19717"/>
    <cellStyle name="_Currency 5" xfId="19718"/>
    <cellStyle name="_Currency 5 2" xfId="19719"/>
    <cellStyle name="_Currency 6" xfId="19720"/>
    <cellStyle name="_Currency(GBP)" xfId="19721"/>
    <cellStyle name="_Currency(GBP) 2" xfId="19722"/>
    <cellStyle name="_Currency(GBP)_01 Horizon Wind Energy Analytics" xfId="19723"/>
    <cellStyle name="_Currency(GBP)_01 Horizon Wind Energy Analytics_1.Inputs" xfId="19724"/>
    <cellStyle name="_Currency(GBP)_01 Horizon Wind Energy Analytics_2007 Deloitte Models 082307" xfId="19725"/>
    <cellStyle name="_Currency(GBP)_01 Horizon Wind Energy Analytics_2007 Deloitte Models 082307_1.Inputs" xfId="19726"/>
    <cellStyle name="_Currency(GBP)_01 Horizon Wind Energy Analytics_2007 Deloitte Models 082307_Copy of Vento III v27i P50 1st" xfId="19727"/>
    <cellStyle name="_Currency(GBP)_01 Horizon Wind Energy Analytics_2007 Deloitte Models 082307_Vento III v17i (8.9% Haircut, 60% Tax)" xfId="19728"/>
    <cellStyle name="_Currency(GBP)_01 Horizon Wind Energy Analytics_2007 Deloitte Models 082307_Vento III v22i (Haircut, 6Y CF, 76% tax)" xfId="19729"/>
    <cellStyle name="_Currency(GBP)_01 Horizon Wind Energy Analytics_2007 Deloitte Models 082307_Vento III v28g Base" xfId="19730"/>
    <cellStyle name="_Currency(GBP)_01 Horizon Wind Energy Analytics_2007 Deloitte Models 082307_Vento III v28k JPMyyy" xfId="19731"/>
    <cellStyle name="_Currency(GBP)_01 Horizon Wind Energy Analytics_2007 Vento II 081707 v3" xfId="19732"/>
    <cellStyle name="_Currency(GBP)_01 Horizon Wind Energy Analytics_2007 Vento II 081707 v3_1.Inputs" xfId="19733"/>
    <cellStyle name="_Currency(GBP)_01 Horizon Wind Energy Analytics_2007 Vento II 081707 v3_Copy of Vento III v27i P50 1st" xfId="19734"/>
    <cellStyle name="_Currency(GBP)_01 Horizon Wind Energy Analytics_2007 Vento II 081707 v3_Vento III v17i (8.9% Haircut, 60% Tax)" xfId="19735"/>
    <cellStyle name="_Currency(GBP)_01 Horizon Wind Energy Analytics_2007 Vento II 081707 v3_Vento III v22i (Haircut, 6Y CF, 76% tax)" xfId="19736"/>
    <cellStyle name="_Currency(GBP)_01 Horizon Wind Energy Analytics_2007 Vento II 081707 v3_Vento III v28g Base" xfId="19737"/>
    <cellStyle name="_Currency(GBP)_01 Horizon Wind Energy Analytics_2007 Vento II 081707 v3_Vento III v28k JPMyyy" xfId="19738"/>
    <cellStyle name="_Currency(GBP)_01 Horizon Wind Energy Analytics_Copy of Vento III v27i P50 1st" xfId="19739"/>
    <cellStyle name="_Currency(GBP)_01 Horizon Wind Energy Analytics_Darlington We Energy Bid Model 112807" xfId="19740"/>
    <cellStyle name="_Currency(GBP)_01 Horizon Wind Energy Analytics_Depr Federal" xfId="19741"/>
    <cellStyle name="_Currency(GBP)_01 Horizon Wind Energy Analytics_Depr Federal-2008" xfId="19742"/>
    <cellStyle name="_Currency(GBP)_01 Horizon Wind Energy Analytics_Draft Model 081707" xfId="19743"/>
    <cellStyle name="_Currency(GBP)_01 Horizon Wind Energy Analytics_Draft Model 081707_1.Inputs" xfId="19744"/>
    <cellStyle name="_Currency(GBP)_01 Horizon Wind Energy Analytics_Draft Model 081707_Copy of Vento III v27i P50 1st" xfId="19745"/>
    <cellStyle name="_Currency(GBP)_01 Horizon Wind Energy Analytics_Draft Model 081707_Vento III v17i (8.9% Haircut, 60% Tax)" xfId="19746"/>
    <cellStyle name="_Currency(GBP)_01 Horizon Wind Energy Analytics_Draft Model 081707_Vento III v22i (Haircut, 6Y CF, 76% tax)" xfId="19747"/>
    <cellStyle name="_Currency(GBP)_01 Horizon Wind Energy Analytics_Draft Model 081707_Vento III v28g Base" xfId="19748"/>
    <cellStyle name="_Currency(GBP)_01 Horizon Wind Energy Analytics_Draft Model 081707_Vento III v28k JPMyyy" xfId="19749"/>
    <cellStyle name="_Currency(GBP)_01 Horizon Wind Energy Analytics_G&amp;A_reports" xfId="19750"/>
    <cellStyle name="_Currency(GBP)_01 Horizon Wind Energy Analytics_OpEx Sheet" xfId="19751"/>
    <cellStyle name="_Currency(GBP)_01 Horizon Wind Energy Analytics_Pioneer Prairie 082107_edp" xfId="19752"/>
    <cellStyle name="_Currency(GBP)_01 Horizon Wind Energy Analytics_Post Oak" xfId="19753"/>
    <cellStyle name="_Currency(GBP)_01 Horizon Wind Energy Analytics_Post Oak_1.Inputs" xfId="19754"/>
    <cellStyle name="_Currency(GBP)_01 Horizon Wind Energy Analytics_Post Oak_Copy of Vento III v27i P50 1st" xfId="19755"/>
    <cellStyle name="_Currency(GBP)_01 Horizon Wind Energy Analytics_Post Oak_G&amp;A_reports" xfId="19756"/>
    <cellStyle name="_Currency(GBP)_01 Horizon Wind Energy Analytics_Post Oak_Vento III v17i (8.9% Haircut, 60% Tax)" xfId="19757"/>
    <cellStyle name="_Currency(GBP)_01 Horizon Wind Energy Analytics_Post Oak_Vento III v22i (Haircut, 6Y CF, 76% tax)" xfId="19758"/>
    <cellStyle name="_Currency(GBP)_01 Horizon Wind Energy Analytics_Post Oak_Vento III v28g Base" xfId="19759"/>
    <cellStyle name="_Currency(GBP)_01 Horizon Wind Energy Analytics_Post Oak_Vento III v28k JPMyyy" xfId="19760"/>
    <cellStyle name="_Currency(GBP)_01 Horizon Wind Energy Analytics_Prairie Star" xfId="19761"/>
    <cellStyle name="_Currency(GBP)_01 Horizon Wind Energy Analytics_Prairie Star_1.Inputs" xfId="19762"/>
    <cellStyle name="_Currency(GBP)_01 Horizon Wind Energy Analytics_Prairie Star_Copy of Vento III v27i P50 1st" xfId="19763"/>
    <cellStyle name="_Currency(GBP)_01 Horizon Wind Energy Analytics_Prairie Star_G&amp;A_reports" xfId="19764"/>
    <cellStyle name="_Currency(GBP)_01 Horizon Wind Energy Analytics_Prairie Star_Vento III v17i (8.9% Haircut, 60% Tax)" xfId="19765"/>
    <cellStyle name="_Currency(GBP)_01 Horizon Wind Energy Analytics_Prairie Star_Vento III v22i (Haircut, 6Y CF, 76% tax)" xfId="19766"/>
    <cellStyle name="_Currency(GBP)_01 Horizon Wind Energy Analytics_Prairie Star_Vento III v28g Base" xfId="19767"/>
    <cellStyle name="_Currency(GBP)_01 Horizon Wind Energy Analytics_Prairie Star_Vento III v28k JPMyyy" xfId="19768"/>
    <cellStyle name="_Currency(GBP)_01 Horizon Wind Energy Analytics_Tax Equity Structure 072007" xfId="19769"/>
    <cellStyle name="_Currency(GBP)_01 Horizon Wind Energy Analytics_Tax Equity Structure 072007_1.Inputs" xfId="19770"/>
    <cellStyle name="_Currency(GBP)_01 Horizon Wind Energy Analytics_Tax Equity Structure 072007_Copy of Vento III v27i P50 1st" xfId="19771"/>
    <cellStyle name="_Currency(GBP)_01 Horizon Wind Energy Analytics_Tax Equity Structure 072007_Vento III v17i (8.9% Haircut, 60% Tax)" xfId="19772"/>
    <cellStyle name="_Currency(GBP)_01 Horizon Wind Energy Analytics_Tax Equity Structure 072007_Vento III v22i (Haircut, 6Y CF, 76% tax)" xfId="19773"/>
    <cellStyle name="_Currency(GBP)_01 Horizon Wind Energy Analytics_Tax Equity Structure 072007_Vento III v28g Base" xfId="19774"/>
    <cellStyle name="_Currency(GBP)_01 Horizon Wind Energy Analytics_Tax Equity Structure 072007_Vento III v28k JPMyyy" xfId="19775"/>
    <cellStyle name="_Currency(GBP)_01 Horizon Wind Energy Analytics_Twin Groves II" xfId="19776"/>
    <cellStyle name="_Currency(GBP)_01 Horizon Wind Energy Analytics_Twin Groves II_1.Inputs" xfId="19777"/>
    <cellStyle name="_Currency(GBP)_01 Horizon Wind Energy Analytics_Twin Groves II_Copy of Vento III v27i P50 1st" xfId="19778"/>
    <cellStyle name="_Currency(GBP)_01 Horizon Wind Energy Analytics_Twin Groves II_G&amp;A_reports" xfId="19779"/>
    <cellStyle name="_Currency(GBP)_01 Horizon Wind Energy Analytics_Twin Groves II_Vento III v17i (8.9% Haircut, 60% Tax)" xfId="19780"/>
    <cellStyle name="_Currency(GBP)_01 Horizon Wind Energy Analytics_Twin Groves II_Vento III v22i (Haircut, 6Y CF, 76% tax)" xfId="19781"/>
    <cellStyle name="_Currency(GBP)_01 Horizon Wind Energy Analytics_Twin Groves II_Vento III v28g Base" xfId="19782"/>
    <cellStyle name="_Currency(GBP)_01 Horizon Wind Energy Analytics_Twin Groves II_Vento III v28k JPMyyy" xfId="19783"/>
    <cellStyle name="_Currency(GBP)_01 Horizon Wind Energy Analytics_Vento III v17i (8.9% Haircut, 60% Tax)" xfId="19784"/>
    <cellStyle name="_Currency(GBP)_01 Horizon Wind Energy Analytics_Vento III v22i (Haircut, 6Y CF, 76% tax)" xfId="19785"/>
    <cellStyle name="_Currency(GBP)_01 Horizon Wind Energy Analytics_Vento III v28g Base" xfId="19786"/>
    <cellStyle name="_Currency(GBP)_01 Horizon Wind Energy Analytics_Vento III v28k JPMyyy" xfId="19787"/>
    <cellStyle name="_Currency(GBP)_1.Inputs" xfId="19788"/>
    <cellStyle name="_Currency(GBP)_2007 Deloitte Models 082307" xfId="19789"/>
    <cellStyle name="_Currency(GBP)_2007 Deloitte Models 082307_1.Inputs" xfId="19790"/>
    <cellStyle name="_Currency(GBP)_2007 Deloitte Models 082307_Copy of Vento III v27i P50 1st" xfId="19791"/>
    <cellStyle name="_Currency(GBP)_2007 Deloitte Models 082307_Vento III v17i (8.9% Haircut, 60% Tax)" xfId="19792"/>
    <cellStyle name="_Currency(GBP)_2007 Deloitte Models 082307_Vento III v22i (Haircut, 6Y CF, 76% tax)" xfId="19793"/>
    <cellStyle name="_Currency(GBP)_2007 Deloitte Models 082307_Vento III v28g Base" xfId="19794"/>
    <cellStyle name="_Currency(GBP)_2007 Deloitte Models 082307_Vento III v28k JPMyyy" xfId="19795"/>
    <cellStyle name="_Currency(GBP)_2007 Vento II 081707 v3" xfId="19796"/>
    <cellStyle name="_Currency(GBP)_2007 Vento II 081707 v3_1.Inputs" xfId="19797"/>
    <cellStyle name="_Currency(GBP)_2007 Vento II 081707 v3_Copy of Vento III v27i P50 1st" xfId="19798"/>
    <cellStyle name="_Currency(GBP)_2007 Vento II 081707 v3_Vento III v17i (8.9% Haircut, 60% Tax)" xfId="19799"/>
    <cellStyle name="_Currency(GBP)_2007 Vento II 081707 v3_Vento III v22i (Haircut, 6Y CF, 76% tax)" xfId="19800"/>
    <cellStyle name="_Currency(GBP)_2007 Vento II 081707 v3_Vento III v28g Base" xfId="19801"/>
    <cellStyle name="_Currency(GBP)_2007 Vento II 081707 v3_Vento III v28k JPMyyy" xfId="19802"/>
    <cellStyle name="_Currency(GBP)_Copy of G&amp;A_reports_v4" xfId="19803"/>
    <cellStyle name="_Currency(GBP)_Copy of Vento III v27i P50 1st" xfId="19804"/>
    <cellStyle name="_Currency(GBP)_Darlington We Energy Bid Model 112807" xfId="19805"/>
    <cellStyle name="_Currency(GBP)_Depr Federal" xfId="19806"/>
    <cellStyle name="_Currency(GBP)_Depr Federal-2008" xfId="19807"/>
    <cellStyle name="_Currency(GBP)_Draft Model 081707" xfId="19808"/>
    <cellStyle name="_Currency(GBP)_Draft Model 081707_1.Inputs" xfId="19809"/>
    <cellStyle name="_Currency(GBP)_Draft Model 081707_Copy of Vento III v27i P50 1st" xfId="19810"/>
    <cellStyle name="_Currency(GBP)_Draft Model 081707_Vento III v17i (8.9% Haircut, 60% Tax)" xfId="19811"/>
    <cellStyle name="_Currency(GBP)_Draft Model 081707_Vento III v22i (Haircut, 6Y CF, 76% tax)" xfId="19812"/>
    <cellStyle name="_Currency(GBP)_Draft Model 081707_Vento III v28g Base" xfId="19813"/>
    <cellStyle name="_Currency(GBP)_Draft Model 081707_Vento III v28k JPMyyy" xfId="19814"/>
    <cellStyle name="_Currency(GBP)_OpEx Sheet" xfId="19815"/>
    <cellStyle name="_Currency(GBP)_Pioneer Prairie 082107_edp" xfId="19816"/>
    <cellStyle name="_Currency(GBP)_Post Oak" xfId="19817"/>
    <cellStyle name="_Currency(GBP)_Post Oak 2" xfId="19818"/>
    <cellStyle name="_Currency(GBP)_Post Oak_1.Inputs" xfId="19819"/>
    <cellStyle name="_Currency(GBP)_Post Oak_Copy of G&amp;A_reports_v4" xfId="19820"/>
    <cellStyle name="_Currency(GBP)_Post Oak_Copy of Vento III v27i P50 1st" xfId="19821"/>
    <cellStyle name="_Currency(GBP)_Post Oak_Vento III v17i (8.9% Haircut, 60% Tax)" xfId="19822"/>
    <cellStyle name="_Currency(GBP)_Post Oak_Vento III v22i (Haircut, 6Y CF, 76% tax)" xfId="19823"/>
    <cellStyle name="_Currency(GBP)_Post Oak_Vento III v28g Base" xfId="19824"/>
    <cellStyle name="_Currency(GBP)_Post Oak_Vento III v28k JPMyyy" xfId="19825"/>
    <cellStyle name="_Currency(GBP)_Prairie Star" xfId="19826"/>
    <cellStyle name="_Currency(GBP)_Prairie Star 2" xfId="19827"/>
    <cellStyle name="_Currency(GBP)_Prairie Star_1.Inputs" xfId="19828"/>
    <cellStyle name="_Currency(GBP)_Prairie Star_Copy of G&amp;A_reports_v4" xfId="19829"/>
    <cellStyle name="_Currency(GBP)_Prairie Star_Copy of Vento III v27i P50 1st" xfId="19830"/>
    <cellStyle name="_Currency(GBP)_Prairie Star_Vento III v17i (8.9% Haircut, 60% Tax)" xfId="19831"/>
    <cellStyle name="_Currency(GBP)_Prairie Star_Vento III v22i (Haircut, 6Y CF, 76% tax)" xfId="19832"/>
    <cellStyle name="_Currency(GBP)_Prairie Star_Vento III v28g Base" xfId="19833"/>
    <cellStyle name="_Currency(GBP)_Prairie Star_Vento III v28k JPMyyy" xfId="19834"/>
    <cellStyle name="_Currency(GBP)_Tax Equity Structure 072007" xfId="19835"/>
    <cellStyle name="_Currency(GBP)_Tax Equity Structure 072007_1.Inputs" xfId="19836"/>
    <cellStyle name="_Currency(GBP)_Tax Equity Structure 072007_Copy of Vento III v27i P50 1st" xfId="19837"/>
    <cellStyle name="_Currency(GBP)_Tax Equity Structure 072007_Vento III v17i (8.9% Haircut, 60% Tax)" xfId="19838"/>
    <cellStyle name="_Currency(GBP)_Tax Equity Structure 072007_Vento III v22i (Haircut, 6Y CF, 76% tax)" xfId="19839"/>
    <cellStyle name="_Currency(GBP)_Tax Equity Structure 072007_Vento III v28g Base" xfId="19840"/>
    <cellStyle name="_Currency(GBP)_Tax Equity Structure 072007_Vento III v28k JPMyyy" xfId="19841"/>
    <cellStyle name="_Currency(GBP)_Twin Groves II" xfId="19842"/>
    <cellStyle name="_Currency(GBP)_Twin Groves II 2" xfId="19843"/>
    <cellStyle name="_Currency(GBP)_Twin Groves II_1.Inputs" xfId="19844"/>
    <cellStyle name="_Currency(GBP)_Twin Groves II_Copy of G&amp;A_reports_v4" xfId="19845"/>
    <cellStyle name="_Currency(GBP)_Twin Groves II_Copy of Vento III v27i P50 1st" xfId="19846"/>
    <cellStyle name="_Currency(GBP)_Twin Groves II_Vento III v17i (8.9% Haircut, 60% Tax)" xfId="19847"/>
    <cellStyle name="_Currency(GBP)_Twin Groves II_Vento III v22i (Haircut, 6Y CF, 76% tax)" xfId="19848"/>
    <cellStyle name="_Currency(GBP)_Twin Groves II_Vento III v28g Base" xfId="19849"/>
    <cellStyle name="_Currency(GBP)_Twin Groves II_Vento III v28k JPMyyy" xfId="19850"/>
    <cellStyle name="_Currency(GBP)_Vento III v17i (8.9% Haircut, 60% Tax)" xfId="19851"/>
    <cellStyle name="_Currency(GBP)_Vento III v22i (Haircut, 6Y CF, 76% tax)" xfId="19852"/>
    <cellStyle name="_Currency(GBP)_Vento III v28g Base" xfId="19853"/>
    <cellStyle name="_Currency(GBP)_Vento III v28k JPMyyy" xfId="19854"/>
    <cellStyle name="_Currency__50_50" xfId="19855"/>
    <cellStyle name="_Currency_01 Fig Tech CSC 1Q03" xfId="19856"/>
    <cellStyle name="_Currency_01 Fig Tech CSC 1Q03 2" xfId="19857"/>
    <cellStyle name="_Currency_01 Financial Model" xfId="19858"/>
    <cellStyle name="_Currency_01 Financial Model 2" xfId="19859"/>
    <cellStyle name="_Currency_02 financial projections for nestle" xfId="19860"/>
    <cellStyle name="_Currency_02 financial projections for nestle_2007 Deloitte Models 082307" xfId="19861"/>
    <cellStyle name="_Currency_02 financial projections for nestle_2007 Vento II 081707 v3" xfId="19862"/>
    <cellStyle name="_Currency_02 financial projections for nestle_Darlington We Energy Bid Model 112807" xfId="19863"/>
    <cellStyle name="_Currency_02 financial projections for nestle_Depr Federal" xfId="19864"/>
    <cellStyle name="_Currency_02 financial projections for nestle_Depr Federal-2008" xfId="19865"/>
    <cellStyle name="_Currency_02 financial projections for nestle_Draft Model 081707" xfId="19866"/>
    <cellStyle name="_Currency_02 financial projections for nestle_OpEx Sheet" xfId="19867"/>
    <cellStyle name="_Currency_02 financial projections for nestle_Pioneer Prairie 082107_edp" xfId="19868"/>
    <cellStyle name="_Currency_02 financial projections for nestle_Post Oak" xfId="19869"/>
    <cellStyle name="_Currency_02 financial projections for nestle_Prairie Star" xfId="19870"/>
    <cellStyle name="_Currency_02 financial projections for nestle_Tax Equity Structure 072007" xfId="19871"/>
    <cellStyle name="_Currency_02 financial projections for nestle_Twin Groves II" xfId="19872"/>
    <cellStyle name="_Currency_02 Financials" xfId="19873"/>
    <cellStyle name="_Currency_02 Financials 2" xfId="19874"/>
    <cellStyle name="_Currency_02 Potential Partner Ability to Pay Analysis2" xfId="19875"/>
    <cellStyle name="_Currency_02 Quick Model_PQ Corporation" xfId="19876"/>
    <cellStyle name="_Currency_02 Quick Model_PQ Corporation 2" xfId="19877"/>
    <cellStyle name="_Currency_03 Aventine DCF" xfId="19878"/>
    <cellStyle name="_Currency_03 lbo model - healthsouth" xfId="19879"/>
    <cellStyle name="_Currency_03 lbo model - healthsouth 2" xfId="19880"/>
    <cellStyle name="_Currency_04 Financials" xfId="19881"/>
    <cellStyle name="_Currency_04 Financials 2" xfId="19882"/>
    <cellStyle name="_Currency_12 Merger Plans" xfId="19883"/>
    <cellStyle name="_Currency_12 Merger Plans 2" xfId="19884"/>
    <cellStyle name="_Currency_2007 Deloitte Models 082307" xfId="19885"/>
    <cellStyle name="_Currency_2007 Vento II 081707 v3" xfId="19886"/>
    <cellStyle name="_Currency_accretion dilution analysis" xfId="19887"/>
    <cellStyle name="_Currency_accretion dilution analysis 2" xfId="19888"/>
    <cellStyle name="_Currency_Acquisition Ops 3" xfId="19889"/>
    <cellStyle name="_Currency_Acquisition Ops 3 2" xfId="19890"/>
    <cellStyle name="_Currency_Altona Capital Budget 8-3-07" xfId="19891"/>
    <cellStyle name="_Currency_Altona Capital Budget 8-3-07 2" xfId="19892"/>
    <cellStyle name="_Currency_Altona Capital Budget 8-3-07_C-B-E" xfId="19893"/>
    <cellStyle name="_Currency_Ashtabula II 120 MW (Standard Model) 3-23-09" xfId="19894"/>
    <cellStyle name="_Currency_avp" xfId="19895"/>
    <cellStyle name="_Currency_AVP - prev. 06 financials" xfId="19896"/>
    <cellStyle name="_Currency_avp 10.31.05" xfId="19897"/>
    <cellStyle name="_Currency_avp 10.31.05 2" xfId="19898"/>
    <cellStyle name="_Currency_avp 2" xfId="19899"/>
    <cellStyle name="_Currency_AVP_Modeling Mick" xfId="19900"/>
    <cellStyle name="_Currency_AVP_Modeling Mick 2" xfId="19901"/>
    <cellStyle name="_Currency_avp_Palm Model 10_05" xfId="19902"/>
    <cellStyle name="_Currency_avp_Palm Model 10_05 2" xfId="19903"/>
    <cellStyle name="_Currency_bank_csc_Q2_2001_c1" xfId="19904"/>
    <cellStyle name="_Currency_bank_csc_Q2_2001_c1 2" xfId="19905"/>
    <cellStyle name="_Currency_Book1" xfId="19906"/>
    <cellStyle name="_Currency_Book1 2" xfId="19907"/>
    <cellStyle name="_Currency_Book2" xfId="19908"/>
    <cellStyle name="_Currency_Book2 2" xfId="19909"/>
    <cellStyle name="_Currency_Buyer List" xfId="19910"/>
    <cellStyle name="_Currency_buyer_analysis" xfId="19911"/>
    <cellStyle name="_Currency_buyer_analysis 2" xfId="19912"/>
    <cellStyle name="_Currency_CBD Model Master" xfId="19913"/>
    <cellStyle name="_Currency_CBD Model Master 2" xfId="19914"/>
    <cellStyle name="_Currency_CBD Model Master_2007 Deloitte Models 082307" xfId="19915"/>
    <cellStyle name="_Currency_CBD Model Master_2007 Vento II 081707 v3" xfId="19916"/>
    <cellStyle name="_Currency_CBD Model Master_Darlington We Energy Bid Model 112807" xfId="19917"/>
    <cellStyle name="_Currency_CBD Model Master_Depr Federal" xfId="19918"/>
    <cellStyle name="_Currency_CBD Model Master_Depr Federal-2008" xfId="19919"/>
    <cellStyle name="_Currency_CBD Model Master_Draft Model 081707" xfId="19920"/>
    <cellStyle name="_Currency_CBD Model Master_OpEx Sheet" xfId="19921"/>
    <cellStyle name="_Currency_CBD Model Master_Pioneer Prairie 082107_edp" xfId="19922"/>
    <cellStyle name="_Currency_CBD Model Master_Post Oak" xfId="19923"/>
    <cellStyle name="_Currency_CBD Model Master_Post Oak 2" xfId="19924"/>
    <cellStyle name="_Currency_CBD Model Master_Prairie Star" xfId="19925"/>
    <cellStyle name="_Currency_CBD Model Master_Prairie Star 2" xfId="19926"/>
    <cellStyle name="_Currency_CBD Model Master_Tax Equity Structure 072007" xfId="19927"/>
    <cellStyle name="_Currency_CBD Model Master_Twin Groves II" xfId="19928"/>
    <cellStyle name="_Currency_CBD Model Master_Twin Groves II 2" xfId="19929"/>
    <cellStyle name="_Currency_Ciervo_WACC" xfId="19930"/>
    <cellStyle name="_Currency_Ciervo_WACC 2" xfId="19931"/>
    <cellStyle name="_Currency_com_ic_universe_6" xfId="19932"/>
    <cellStyle name="_Currency_com_ic_universe_6 2" xfId="19933"/>
    <cellStyle name="_Currency_Comparative Balance Sheets" xfId="19934"/>
    <cellStyle name="_Currency_Comparative Balance Sheets 2" xfId="19935"/>
    <cellStyle name="_Currency_CSC Update_Status of Companies_11_19" xfId="19936"/>
    <cellStyle name="_Currency_CSC Update_Status of Companies_11_19 2" xfId="19937"/>
    <cellStyle name="_Currency_CSC with WACC" xfId="19938"/>
    <cellStyle name="_Currency_CSC with WACC 2" xfId="19939"/>
    <cellStyle name="_Currency_CSC_Palm_Sum_of_Parts_4_20_01" xfId="19940"/>
    <cellStyle name="_Currency_CSC_Palm_Sum_of_Parts_5_23_01a" xfId="19941"/>
    <cellStyle name="_Currency_csc_parfum_19062001" xfId="19942"/>
    <cellStyle name="_Currency_csc_parfum_19062001 2" xfId="19943"/>
    <cellStyle name="_Currency_csc_parfum_19062001_2007 Deloitte Models 082307" xfId="19944"/>
    <cellStyle name="_Currency_csc_parfum_19062001_2007 Vento II 081707 v3" xfId="19945"/>
    <cellStyle name="_Currency_csc_parfum_19062001_Darlington We Energy Bid Model 112807" xfId="19946"/>
    <cellStyle name="_Currency_csc_parfum_19062001_Depr Federal" xfId="19947"/>
    <cellStyle name="_Currency_csc_parfum_19062001_Depr Federal-2008" xfId="19948"/>
    <cellStyle name="_Currency_csc_parfum_19062001_Draft Model 081707" xfId="19949"/>
    <cellStyle name="_Currency_csc_parfum_19062001_OpEx Sheet" xfId="19950"/>
    <cellStyle name="_Currency_csc_parfum_19062001_Pioneer Prairie 082107_edp" xfId="19951"/>
    <cellStyle name="_Currency_csc_parfum_19062001_Post Oak" xfId="19952"/>
    <cellStyle name="_Currency_csc_parfum_19062001_Post Oak 2" xfId="19953"/>
    <cellStyle name="_Currency_csc_parfum_19062001_Prairie Star" xfId="19954"/>
    <cellStyle name="_Currency_csc_parfum_19062001_Prairie Star 2" xfId="19955"/>
    <cellStyle name="_Currency_csc_parfum_19062001_Tax Equity Structure 072007" xfId="19956"/>
    <cellStyle name="_Currency_csc_parfum_19062001_Twin Groves II" xfId="19957"/>
    <cellStyle name="_Currency_csc_parfum_19062001_Twin Groves II 2" xfId="19958"/>
    <cellStyle name="_Currency_Darlington We Energy Bid Model 112807" xfId="19959"/>
    <cellStyle name="_Currency_dcf" xfId="19960"/>
    <cellStyle name="_Currency_dcf 2" xfId="19961"/>
    <cellStyle name="_Currency_DCF Analysis" xfId="19962"/>
    <cellStyle name="_Currency_DCF Analysis 2" xfId="19963"/>
    <cellStyle name="_Currency_Depr Federal" xfId="19964"/>
    <cellStyle name="_Currency_Depr Federal-2008" xfId="19965"/>
    <cellStyle name="_Currency_Draft Model 081707" xfId="19966"/>
    <cellStyle name="_Currency_Eagle Ridge Cash Flow 01-10-02_GS" xfId="19967"/>
    <cellStyle name="_Currency_Eagle Ridge Cash Flow 01-10-02_GS 2" xfId="19968"/>
    <cellStyle name="_Currency_EPS impact with different financing scenarios (2)" xfId="19969"/>
    <cellStyle name="_Currency_EPS impact with different financing scenarios (2) 2" xfId="19970"/>
    <cellStyle name="_Currency_EPS impact with different financing scenarios (2)_2007 Deloitte Models 082307" xfId="19971"/>
    <cellStyle name="_Currency_EPS impact with different financing scenarios (2)_2007 Vento II 081707 v3" xfId="19972"/>
    <cellStyle name="_Currency_EPS impact with different financing scenarios (2)_Darlington We Energy Bid Model 112807" xfId="19973"/>
    <cellStyle name="_Currency_EPS impact with different financing scenarios (2)_Depr Federal" xfId="19974"/>
    <cellStyle name="_Currency_EPS impact with different financing scenarios (2)_Depr Federal-2008" xfId="19975"/>
    <cellStyle name="_Currency_EPS impact with different financing scenarios (2)_Draft Model 081707" xfId="19976"/>
    <cellStyle name="_Currency_EPS impact with different financing scenarios (2)_OpEx Sheet" xfId="19977"/>
    <cellStyle name="_Currency_EPS impact with different financing scenarios (2)_Pioneer Prairie 082107_edp" xfId="19978"/>
    <cellStyle name="_Currency_EPS impact with different financing scenarios (2)_Post Oak" xfId="19979"/>
    <cellStyle name="_Currency_EPS impact with different financing scenarios (2)_Post Oak 2" xfId="19980"/>
    <cellStyle name="_Currency_EPS impact with different financing scenarios (2)_Prairie Star" xfId="19981"/>
    <cellStyle name="_Currency_EPS impact with different financing scenarios (2)_Prairie Star 2" xfId="19982"/>
    <cellStyle name="_Currency_EPS impact with different financing scenarios (2)_Tax Equity Structure 072007" xfId="19983"/>
    <cellStyle name="_Currency_EPS impact with different financing scenarios (2)_Twin Groves II" xfId="19984"/>
    <cellStyle name="_Currency_EPS impact with different financing scenarios (2)_Twin Groves II 2" xfId="19985"/>
    <cellStyle name="_Currency_Final Canadian Bank Comp (sent to IBD)FORM" xfId="19986"/>
    <cellStyle name="_Currency_Final Canadian Bank Comp (sent to IBD)FORM 2" xfId="19987"/>
    <cellStyle name="_Currency_Football Field" xfId="19988"/>
    <cellStyle name="_Currency_Football Field 2" xfId="19989"/>
    <cellStyle name="_Currency_G&amp;A_reports" xfId="19990"/>
    <cellStyle name="_Currency_Grand Ridge Expansion Holdings LLC_Appendix IA_6 24 09_FINAL  (3)" xfId="19991"/>
    <cellStyle name="_Currency_Grand Ridge Expansion Holdings LLC_Appendix IA_6 24 09_FINAL  (3) 2" xfId="19992"/>
    <cellStyle name="_Currency_GTI model v7.0" xfId="19993"/>
    <cellStyle name="_Currency_GTI model v7.0 2" xfId="19994"/>
    <cellStyle name="_Currency_GTI model v7.0 2 2" xfId="19995"/>
    <cellStyle name="_Currency_GTI model v7.0 3" xfId="19996"/>
    <cellStyle name="_Currency_GTI model v7.0 3 2" xfId="19997"/>
    <cellStyle name="_Currency_GTI model v7.0 4" xfId="19998"/>
    <cellStyle name="_Currency_HealthSouth LBO Cases 14" xfId="19999"/>
    <cellStyle name="_Currency_HealthSouth LBO Cases 14 2" xfId="20000"/>
    <cellStyle name="_Currency_HealthSouth LBO Cases 23 revised" xfId="20001"/>
    <cellStyle name="_Currency_HealthSouth LBO Cases 23 revised 2" xfId="20002"/>
    <cellStyle name="_Currency_Hook_MergerPlan_2003_Feb11" xfId="20003"/>
    <cellStyle name="_Currency_Hook_MergerPlan_2003_Feb11 2" xfId="20004"/>
    <cellStyle name="_Currency_Hook_MergerPlan_2003_Feb11_2007 Deloitte Models 082307" xfId="20005"/>
    <cellStyle name="_Currency_Hook_MergerPlan_2003_Feb11_2007 Vento II 081707 v3" xfId="20006"/>
    <cellStyle name="_Currency_Hook_MergerPlan_2003_Feb11_Darlington We Energy Bid Model 112807" xfId="20007"/>
    <cellStyle name="_Currency_Hook_MergerPlan_2003_Feb11_Depr Federal" xfId="20008"/>
    <cellStyle name="_Currency_Hook_MergerPlan_2003_Feb11_Depr Federal-2008" xfId="20009"/>
    <cellStyle name="_Currency_Hook_MergerPlan_2003_Feb11_Draft Model 081707" xfId="20010"/>
    <cellStyle name="_Currency_Hook_MergerPlan_2003_Feb11_OpEx Sheet" xfId="20011"/>
    <cellStyle name="_Currency_Hook_MergerPlan_2003_Feb11_Pioneer Prairie 082107_edp" xfId="20012"/>
    <cellStyle name="_Currency_Hook_MergerPlan_2003_Feb11_Post Oak" xfId="20013"/>
    <cellStyle name="_Currency_Hook_MergerPlan_2003_Feb11_Post Oak 2" xfId="20014"/>
    <cellStyle name="_Currency_Hook_MergerPlan_2003_Feb11_Prairie Star" xfId="20015"/>
    <cellStyle name="_Currency_Hook_MergerPlan_2003_Feb11_Prairie Star 2" xfId="20016"/>
    <cellStyle name="_Currency_Hook_MergerPlan_2003_Feb11_Tax Equity Structure 072007" xfId="20017"/>
    <cellStyle name="_Currency_Hook_MergerPlan_2003_Feb11_Twin Groves II" xfId="20018"/>
    <cellStyle name="_Currency_Hook_MergerPlan_2003_Feb11_Twin Groves II 2" xfId="20019"/>
    <cellStyle name="_Currency_Horizon round 1 model vFINAL" xfId="20020"/>
    <cellStyle name="_Currency_Horizon round 1 model vFINAL 2" xfId="20021"/>
    <cellStyle name="_Currency_Horizon round 1 model vFINAL 2 2" xfId="20022"/>
    <cellStyle name="_Currency_Horizon round 1 model vFINAL 3" xfId="20023"/>
    <cellStyle name="_Currency_Horizon round 1 model vFINAL 3 2" xfId="20024"/>
    <cellStyle name="_Currency_Horizon round 1 model vFINAL 4" xfId="20025"/>
    <cellStyle name="_Currency_Horizon round 1 model vFINAL_1" xfId="20026"/>
    <cellStyle name="_Currency_Horizon round 1 model vFINAL_1 2" xfId="20027"/>
    <cellStyle name="_Currency_Horizon round 1 model vFINAL_1 2 2" xfId="20028"/>
    <cellStyle name="_Currency_Horizon round 1 model vFINAL_1 3" xfId="20029"/>
    <cellStyle name="_Currency_Horizon round 1 model vFINAL_1 3 2" xfId="20030"/>
    <cellStyle name="_Currency_Horizon round 1 model vFINAL_1 4" xfId="20031"/>
    <cellStyle name="_Currency_Horizon round 1 model vFINAL_1_Project Farwest III Model 03-20-07 v135" xfId="20032"/>
    <cellStyle name="_Currency_Horizon round 1 model vFINAL_1_Project Farwest III Model 03-20-07 v135 2" xfId="20033"/>
    <cellStyle name="_Currency_Horizon round 1 model vFINAL_1_Project Farwest III Model 03-20-07 v135 2 2" xfId="20034"/>
    <cellStyle name="_Currency_Horizon round 1 model vFINAL_1_Project Farwest III Model 03-20-07 v135 3" xfId="20035"/>
    <cellStyle name="_Currency_Horizon round 1 model vFINAL_1_Project Farwest III Model 03-20-07 v135 3 2" xfId="20036"/>
    <cellStyle name="_Currency_Horizon round 1 model vFINAL_1_Project Farwest III Model 03-20-07 v135 4" xfId="20037"/>
    <cellStyle name="_Currency_Horizon round 1 model vFINAL_1_Project Farwest III Model 03-20-07 v135_UPC G&amp;A (5-3-07)" xfId="20038"/>
    <cellStyle name="_Currency_Horizon round 1 model vFINAL_1_Project Farwest III Model 03-20-07 v135_UPC G&amp;A (5-3-07) 2" xfId="20039"/>
    <cellStyle name="_Currency_Horizon round 1 model vFINAL_1_Project Farwest III Model 03-20-07 v135_UPC G&amp;A (5-3-07) 2 2" xfId="20040"/>
    <cellStyle name="_Currency_Horizon round 1 model vFINAL_1_Project Farwest III Model 03-20-07 v135_UPC G&amp;A (5-3-07) 3" xfId="20041"/>
    <cellStyle name="_Currency_Horizon round 1 model vFINAL_1_Project Farwest III Model 03-20-07 v135_UPC G&amp;A (5-3-07) 3 2" xfId="20042"/>
    <cellStyle name="_Currency_Horizon round 1 model vFINAL_1_Project Farwest III Model 03-20-07 v135_UPC G&amp;A (5-3-07) 4" xfId="20043"/>
    <cellStyle name="_Currency_Horizon round 1 model vFINAL_1_Project Makani Model 04-11-07 v6" xfId="20044"/>
    <cellStyle name="_Currency_Horizon round 1 model vFINAL_1_Project Makani Model 04-11-07 v6 2" xfId="20045"/>
    <cellStyle name="_Currency_Horizon round 1 model vFINAL_1_Project Makani Model 04-11-07 v6 2 2" xfId="20046"/>
    <cellStyle name="_Currency_Horizon round 1 model vFINAL_1_Project Makani Model 04-11-07 v6 3" xfId="20047"/>
    <cellStyle name="_Currency_Horizon round 1 model vFINAL_1_Project Makani Model 04-11-07 v6 3 2" xfId="20048"/>
    <cellStyle name="_Currency_Horizon round 1 model vFINAL_1_Project Makani Model 04-11-07 v6 4" xfId="20049"/>
    <cellStyle name="_Currency_Horizon round 1 model vFINAL_1_Project Makani Model 04-11-07 v6_UPC G&amp;A (5-3-07)" xfId="20050"/>
    <cellStyle name="_Currency_Horizon round 1 model vFINAL_1_Project Makani Model 04-11-07 v6_UPC G&amp;A (5-3-07) 2" xfId="20051"/>
    <cellStyle name="_Currency_Horizon round 1 model vFINAL_1_Project Makani Model 04-11-07 v6_UPC G&amp;A (5-3-07) 2 2" xfId="20052"/>
    <cellStyle name="_Currency_Horizon round 1 model vFINAL_1_Project Makani Model 04-11-07 v6_UPC G&amp;A (5-3-07) 3" xfId="20053"/>
    <cellStyle name="_Currency_Horizon round 1 model vFINAL_1_Project Makani Model 04-11-07 v6_UPC G&amp;A (5-3-07) 3 2" xfId="20054"/>
    <cellStyle name="_Currency_Horizon round 1 model vFINAL_1_Project Makani Model 04-11-07 v6_UPC G&amp;A (5-3-07) 4" xfId="20055"/>
    <cellStyle name="_Currency_IBES_EPS_Estimates" xfId="20056"/>
    <cellStyle name="_Currency_IBES_EPS_Estimates 2" xfId="20057"/>
    <cellStyle name="_Currency_IMS EPS Impact 15_new projections" xfId="20058"/>
    <cellStyle name="_Currency_IMS EPS Impact 15_new projections 2" xfId="20059"/>
    <cellStyle name="_Currency_IWNA 3-Pack ECCA Sheldon Funding 03202009" xfId="20060"/>
    <cellStyle name="_Currency_IWNA 3-Pack ECCA Sheldon Funding 03202009 2" xfId="20061"/>
    <cellStyle name="_Currency_JV accounting" xfId="20062"/>
    <cellStyle name="_Currency_JV accounting 2" xfId="20063"/>
    <cellStyle name="_Currency_JV accounting_2007 Deloitte Models 082307" xfId="20064"/>
    <cellStyle name="_Currency_JV accounting_2007 Vento II 081707 v3" xfId="20065"/>
    <cellStyle name="_Currency_JV accounting_Darlington We Energy Bid Model 112807" xfId="20066"/>
    <cellStyle name="_Currency_JV accounting_Depr Federal" xfId="20067"/>
    <cellStyle name="_Currency_JV accounting_Depr Federal-2008" xfId="20068"/>
    <cellStyle name="_Currency_JV accounting_Draft Model 081707" xfId="20069"/>
    <cellStyle name="_Currency_JV accounting_OpEx Sheet" xfId="20070"/>
    <cellStyle name="_Currency_JV accounting_Pioneer Prairie 082107_edp" xfId="20071"/>
    <cellStyle name="_Currency_JV accounting_Post Oak" xfId="20072"/>
    <cellStyle name="_Currency_JV accounting_Post Oak 2" xfId="20073"/>
    <cellStyle name="_Currency_JV accounting_Prairie Star" xfId="20074"/>
    <cellStyle name="_Currency_JV accounting_Prairie Star 2" xfId="20075"/>
    <cellStyle name="_Currency_JV accounting_Tax Equity Structure 072007" xfId="20076"/>
    <cellStyle name="_Currency_JV accounting_Twin Groves II" xfId="20077"/>
    <cellStyle name="_Currency_JV accounting_Twin Groves II 2" xfId="20078"/>
    <cellStyle name="_Currency_LBO Analysis Summary" xfId="20079"/>
    <cellStyle name="_Currency_LBO Analysis Summary - Template" xfId="20080"/>
    <cellStyle name="_Currency_LBO Analysis Summary - Template 2" xfId="20081"/>
    <cellStyle name="_Currency_LBO Analysis Summary 2" xfId="20082"/>
    <cellStyle name="_Currency_LBO Model v3" xfId="20083"/>
    <cellStyle name="_Currency_LBO SF" xfId="20084"/>
    <cellStyle name="_Currency_LBO SF 2" xfId="20085"/>
    <cellStyle name="_Currency_LBO SF Model Output - Template" xfId="20086"/>
    <cellStyle name="_Currency_LBO SF Model Output - Template 2" xfId="20087"/>
    <cellStyle name="_Currency_Liberty+IE+Model++September+2008" xfId="20088"/>
    <cellStyle name="_Currency_LPD_Analysis" xfId="20089"/>
    <cellStyle name="_Currency_LPD_Analysis 2" xfId="20090"/>
    <cellStyle name="_Currency_Master_Telecom_Equipment_CSCb" xfId="20091"/>
    <cellStyle name="_Currency_Master_Telecom_Equipment_CSCb 2" xfId="20092"/>
    <cellStyle name="_Currency_MasterDatabase_Oct_07_v2" xfId="20093"/>
    <cellStyle name="_Currency_MasterDatabase_Sept_07_v2" xfId="20094"/>
    <cellStyle name="_Currency_MasterDatabase_Sept_07_v3" xfId="20095"/>
    <cellStyle name="_Currency_Merger Analysis" xfId="20096"/>
    <cellStyle name="_Currency_Merger Analysis 2" xfId="20097"/>
    <cellStyle name="_Currency_Merger Model - Exec" xfId="20098"/>
    <cellStyle name="_Currency_Merger Model - Exec 2" xfId="20099"/>
    <cellStyle name="_Currency_merger plans" xfId="20100"/>
    <cellStyle name="_Currency_merger plans 2" xfId="20101"/>
    <cellStyle name="_Currency_monet2.4_temp" xfId="20102"/>
    <cellStyle name="_Currency_monet2.8" xfId="20103"/>
    <cellStyle name="_Currency_Monthly Horizon-Project Projections-Rev4" xfId="20104"/>
    <cellStyle name="_Currency_Monthly Horizon-Project Projections-Rev4 (25 yr life)JPM" xfId="20105"/>
    <cellStyle name="_Currency_MotLion Projections may" xfId="20106"/>
    <cellStyle name="_Currency_MotLion Projections may 2" xfId="20107"/>
    <cellStyle name="_Currency_NDC Credit Comps from Drenusha" xfId="20108"/>
    <cellStyle name="_Currency_NDC Credit Comps from Drenusha 2" xfId="20109"/>
    <cellStyle name="_Currency_Novartis-Roche 0805 v2" xfId="20110"/>
    <cellStyle name="_Currency_Numico_LBO 08" xfId="20111"/>
    <cellStyle name="_Currency_Numico_LBO 08 2" xfId="20112"/>
    <cellStyle name="_Currency_Numico-Nestle Model-13 September" xfId="20113"/>
    <cellStyle name="_Currency_Numico-Nestle Model-13 September 2" xfId="20114"/>
    <cellStyle name="_Currency_Numico-Nestle Model-13 September_2007 Deloitte Models 082307" xfId="20115"/>
    <cellStyle name="_Currency_Numico-Nestle Model-13 September_2007 Vento II 081707 v3" xfId="20116"/>
    <cellStyle name="_Currency_Numico-Nestle Model-13 September_Darlington We Energy Bid Model 112807" xfId="20117"/>
    <cellStyle name="_Currency_Numico-Nestle Model-13 September_Depr Federal" xfId="20118"/>
    <cellStyle name="_Currency_Numico-Nestle Model-13 September_Depr Federal-2008" xfId="20119"/>
    <cellStyle name="_Currency_Numico-Nestle Model-13 September_Draft Model 081707" xfId="20120"/>
    <cellStyle name="_Currency_Numico-Nestle Model-13 September_OpEx Sheet" xfId="20121"/>
    <cellStyle name="_Currency_Numico-Nestle Model-13 September_Pioneer Prairie 082107_edp" xfId="20122"/>
    <cellStyle name="_Currency_Numico-Nestle Model-13 September_Post Oak" xfId="20123"/>
    <cellStyle name="_Currency_Numico-Nestle Model-13 September_Post Oak 2" xfId="20124"/>
    <cellStyle name="_Currency_Numico-Nestle Model-13 September_Prairie Star" xfId="20125"/>
    <cellStyle name="_Currency_Numico-Nestle Model-13 September_Prairie Star 2" xfId="20126"/>
    <cellStyle name="_Currency_Numico-Nestle Model-13 September_Tax Equity Structure 072007" xfId="20127"/>
    <cellStyle name="_Currency_Numico-Nestle Model-13 September_Twin Groves II" xfId="20128"/>
    <cellStyle name="_Currency_Numico-Nestle Model-13 September_Twin Groves II 2" xfId="20129"/>
    <cellStyle name="_Currency_Numico-Nestle Model-26 February 2002 2b" xfId="20130"/>
    <cellStyle name="_Currency_Numico-Nestle Model-26 February 2002 2b 2" xfId="20131"/>
    <cellStyle name="_Currency_Numico-Nestle Model-26 February 2002 2b_2007 Deloitte Models 082307" xfId="20132"/>
    <cellStyle name="_Currency_Numico-Nestle Model-26 February 2002 2b_2007 Vento II 081707 v3" xfId="20133"/>
    <cellStyle name="_Currency_Numico-Nestle Model-26 February 2002 2b_Darlington We Energy Bid Model 112807" xfId="20134"/>
    <cellStyle name="_Currency_Numico-Nestle Model-26 February 2002 2b_Depr Federal" xfId="20135"/>
    <cellStyle name="_Currency_Numico-Nestle Model-26 February 2002 2b_Depr Federal-2008" xfId="20136"/>
    <cellStyle name="_Currency_Numico-Nestle Model-26 February 2002 2b_Draft Model 081707" xfId="20137"/>
    <cellStyle name="_Currency_Numico-Nestle Model-26 February 2002 2b_OpEx Sheet" xfId="20138"/>
    <cellStyle name="_Currency_Numico-Nestle Model-26 February 2002 2b_Pioneer Prairie 082107_edp" xfId="20139"/>
    <cellStyle name="_Currency_Numico-Nestle Model-26 February 2002 2b_Post Oak" xfId="20140"/>
    <cellStyle name="_Currency_Numico-Nestle Model-26 February 2002 2b_Post Oak 2" xfId="20141"/>
    <cellStyle name="_Currency_Numico-Nestle Model-26 February 2002 2b_Prairie Star" xfId="20142"/>
    <cellStyle name="_Currency_Numico-Nestle Model-26 February 2002 2b_Prairie Star 2" xfId="20143"/>
    <cellStyle name="_Currency_Numico-Nestle Model-26 February 2002 2b_Tax Equity Structure 072007" xfId="20144"/>
    <cellStyle name="_Currency_Numico-Nestle Model-26 February 2002 2b_Twin Groves II" xfId="20145"/>
    <cellStyle name="_Currency_Numico-Nestle Model-26 February 2002 2b_Twin Groves II 2" xfId="20146"/>
    <cellStyle name="_Currency_Old Financials_200804" xfId="20147"/>
    <cellStyle name="_Currency_Old Life CSC" xfId="20148"/>
    <cellStyle name="_Currency_Old Life CSC 2" xfId="20149"/>
    <cellStyle name="_Currency_OpEx Sheet" xfId="20150"/>
    <cellStyle name="_Currency_P1" xfId="20151"/>
    <cellStyle name="_Currency_pace_merger plans" xfId="20152"/>
    <cellStyle name="_Currency_pace_merger plans 2" xfId="20153"/>
    <cellStyle name="_Currency_Palm Model 10_05" xfId="20154"/>
    <cellStyle name="_Currency_Palm Model 10_05 2" xfId="20155"/>
    <cellStyle name="_Currency_Panhandle Value" xfId="20156"/>
    <cellStyle name="_Currency_Panhandle Value 2" xfId="20157"/>
    <cellStyle name="_Currency_pdf file" xfId="20158"/>
    <cellStyle name="_Currency_Pioneer Prairie 082107_edp" xfId="20159"/>
    <cellStyle name="_Currency_PNC_PF_2Q_update" xfId="20160"/>
    <cellStyle name="_Currency_PNC_PF_2Q_update 2" xfId="20161"/>
    <cellStyle name="_Currency_Portfolio Inputs" xfId="20162"/>
    <cellStyle name="_Currency_Post Oak" xfId="20163"/>
    <cellStyle name="_Currency_Potential Strategic Partners" xfId="20164"/>
    <cellStyle name="_Currency_Potential Strategic Partners 2" xfId="20165"/>
    <cellStyle name="_Currency_Prairie Star" xfId="20166"/>
    <cellStyle name="_Currency_Pro Forma - Ravenswood - 2.28.08 - tax change" xfId="20167"/>
    <cellStyle name="_Currency_Projections Difference" xfId="20168"/>
    <cellStyle name="_Currency_Projections Difference 2" xfId="20169"/>
    <cellStyle name="_Currency_PV of Future Stock Price" xfId="20170"/>
    <cellStyle name="_Currency_PV of Future Stock Price 2" xfId="20171"/>
    <cellStyle name="_Currency_QVC LBO Model 2-12-03 v3" xfId="20172"/>
    <cellStyle name="_Currency_QVC LBO Model 2-12-03 v3 2" xfId="20173"/>
    <cellStyle name="_Currency_Samsara Model_20062001" xfId="20174"/>
    <cellStyle name="_Currency_Samsara Model_20062001 2" xfId="20175"/>
    <cellStyle name="_Currency_Samsara Model_20062001_2007 Deloitte Models 082307" xfId="20176"/>
    <cellStyle name="_Currency_Samsara Model_20062001_2007 Vento II 081707 v3" xfId="20177"/>
    <cellStyle name="_Currency_Samsara Model_20062001_Darlington We Energy Bid Model 112807" xfId="20178"/>
    <cellStyle name="_Currency_Samsara Model_20062001_Depr Federal" xfId="20179"/>
    <cellStyle name="_Currency_Samsara Model_20062001_Depr Federal-2008" xfId="20180"/>
    <cellStyle name="_Currency_Samsara Model_20062001_Draft Model 081707" xfId="20181"/>
    <cellStyle name="_Currency_Samsara Model_20062001_OpEx Sheet" xfId="20182"/>
    <cellStyle name="_Currency_Samsara Model_20062001_Pioneer Prairie 082107_edp" xfId="20183"/>
    <cellStyle name="_Currency_Samsara Model_20062001_Post Oak" xfId="20184"/>
    <cellStyle name="_Currency_Samsara Model_20062001_Post Oak 2" xfId="20185"/>
    <cellStyle name="_Currency_Samsara Model_20062001_Prairie Star" xfId="20186"/>
    <cellStyle name="_Currency_Samsara Model_20062001_Prairie Star 2" xfId="20187"/>
    <cellStyle name="_Currency_Samsara Model_20062001_Tax Equity Structure 072007" xfId="20188"/>
    <cellStyle name="_Currency_Samsara Model_20062001_Twin Groves II" xfId="20189"/>
    <cellStyle name="_Currency_Samsara Model_20062001_Twin Groves II 2" xfId="20190"/>
    <cellStyle name="_Currency_Samsara Model-DCF Template" xfId="20191"/>
    <cellStyle name="_Currency_Samsara Model-DCF Template 2" xfId="20192"/>
    <cellStyle name="_Currency_Samsara Model-DCF Template_2007 Deloitte Models 082307" xfId="20193"/>
    <cellStyle name="_Currency_Samsara Model-DCF Template_2007 Vento II 081707 v3" xfId="20194"/>
    <cellStyle name="_Currency_Samsara Model-DCF Template_Darlington We Energy Bid Model 112807" xfId="20195"/>
    <cellStyle name="_Currency_Samsara Model-DCF Template_Depr Federal" xfId="20196"/>
    <cellStyle name="_Currency_Samsara Model-DCF Template_Depr Federal-2008" xfId="20197"/>
    <cellStyle name="_Currency_Samsara Model-DCF Template_Draft Model 081707" xfId="20198"/>
    <cellStyle name="_Currency_Samsara Model-DCF Template_OpEx Sheet" xfId="20199"/>
    <cellStyle name="_Currency_Samsara Model-DCF Template_Pioneer Prairie 082107_edp" xfId="20200"/>
    <cellStyle name="_Currency_Samsara Model-DCF Template_Post Oak" xfId="20201"/>
    <cellStyle name="_Currency_Samsara Model-DCF Template_Post Oak 2" xfId="20202"/>
    <cellStyle name="_Currency_Samsara Model-DCF Template_Prairie Star" xfId="20203"/>
    <cellStyle name="_Currency_Samsara Model-DCF Template_Prairie Star 2" xfId="20204"/>
    <cellStyle name="_Currency_Samsara Model-DCF Template_Tax Equity Structure 072007" xfId="20205"/>
    <cellStyle name="_Currency_Samsara Model-DCF Template_Twin Groves II" xfId="20206"/>
    <cellStyle name="_Currency_Samsara Model-DCF Template_Twin Groves II 2" xfId="20207"/>
    <cellStyle name="_Currency_Samsara_ppg" xfId="20208"/>
    <cellStyle name="_Currency_Samsara_ppg 2" xfId="20209"/>
    <cellStyle name="_Currency_Samsara_ppg_2007 Deloitte Models 082307" xfId="20210"/>
    <cellStyle name="_Currency_Samsara_ppg_2007 Vento II 081707 v3" xfId="20211"/>
    <cellStyle name="_Currency_Samsara_ppg_Darlington We Energy Bid Model 112807" xfId="20212"/>
    <cellStyle name="_Currency_Samsara_ppg_Depr Federal" xfId="20213"/>
    <cellStyle name="_Currency_Samsara_ppg_Depr Federal-2008" xfId="20214"/>
    <cellStyle name="_Currency_Samsara_ppg_Draft Model 081707" xfId="20215"/>
    <cellStyle name="_Currency_Samsara_ppg_OpEx Sheet" xfId="20216"/>
    <cellStyle name="_Currency_Samsara_ppg_Pioneer Prairie 082107_edp" xfId="20217"/>
    <cellStyle name="_Currency_Samsara_ppg_Post Oak" xfId="20218"/>
    <cellStyle name="_Currency_Samsara_ppg_Post Oak 2" xfId="20219"/>
    <cellStyle name="_Currency_Samsara_ppg_Prairie Star" xfId="20220"/>
    <cellStyle name="_Currency_Samsara_ppg_Prairie Star 2" xfId="20221"/>
    <cellStyle name="_Currency_Samsara_ppg_Tax Equity Structure 072007" xfId="20222"/>
    <cellStyle name="_Currency_Samsara_ppg_Twin Groves II" xfId="20223"/>
    <cellStyle name="_Currency_Samsara_ppg_Twin Groves II 2" xfId="20224"/>
    <cellStyle name="_Currency_Scenarios" xfId="20225"/>
    <cellStyle name="_Currency_Scenarios 2" xfId="20226"/>
    <cellStyle name="_Currency_Senior Notes April 3" xfId="20227"/>
    <cellStyle name="_Currency_Senior Notes April 3 2" xfId="20228"/>
    <cellStyle name="_Currency_Split-off Model2" xfId="20229"/>
    <cellStyle name="_Currency_Split-off Model2 2" xfId="20230"/>
    <cellStyle name="_Currency_Story II_OpCom_6-26-09" xfId="20231"/>
    <cellStyle name="_Currency_Summary Valuation Analysis" xfId="20232"/>
    <cellStyle name="_Currency_Summary Valuation Analysis 2" xfId="20233"/>
    <cellStyle name="_Currency_Synergies" xfId="20234"/>
    <cellStyle name="_Currency_Synergies 2" xfId="20235"/>
    <cellStyle name="_Currency_tables RIDER" xfId="20236"/>
    <cellStyle name="_Currency_tables RIDER 2" xfId="20237"/>
    <cellStyle name="_Currency_Tax Equity Structure 072007" xfId="20238"/>
    <cellStyle name="_Currency_Troon Financials 8-1-02" xfId="20239"/>
    <cellStyle name="_Currency_Troon Financials 8-1-02 2" xfId="20240"/>
    <cellStyle name="_Currency_Troon_EBITDA" xfId="20241"/>
    <cellStyle name="_Currency_Troon_EBITDA 2" xfId="20242"/>
    <cellStyle name="_Currency_TRP Big Model" xfId="20243"/>
    <cellStyle name="_Currency_TRP Big Model 2" xfId="20244"/>
    <cellStyle name="_Currency_TRP Big Model_1.Inputs" xfId="20245"/>
    <cellStyle name="_Currency_TRP Big Model_Copy of G&amp;A_reports_v4" xfId="20246"/>
    <cellStyle name="_Currency_TRP Big Model_Copy of Vento III v27i P50 1st" xfId="20247"/>
    <cellStyle name="_Currency_TRP Big Model_Vento III v17i (8.9% Haircut, 60% Tax)" xfId="20248"/>
    <cellStyle name="_Currency_TRP Big Model_Vento III v22i (Haircut, 6Y CF, 76% tax)" xfId="20249"/>
    <cellStyle name="_Currency_TRP Big Model_Vento III v28g Base" xfId="20250"/>
    <cellStyle name="_Currency_TRP Big Model_Vento III v28k JPMyyy" xfId="20251"/>
    <cellStyle name="_Currency_Twin Groves II" xfId="20252"/>
    <cellStyle name="_Currency_Valuation Overview - June 2001" xfId="20253"/>
    <cellStyle name="_Currency_Valuation Overview - June 2001 2" xfId="20254"/>
    <cellStyle name="_Currency_Valuation_Troon dpak 8-5-02 v3" xfId="20255"/>
    <cellStyle name="_Currency_Valuation_Troon dpak 8-5-02 v3 2" xfId="20256"/>
    <cellStyle name="_Currency_VMS Breakdown" xfId="20257"/>
    <cellStyle name="_Currency_VMS Breakdown 2" xfId="20258"/>
    <cellStyle name="_Currency_VMS Breakdown_2007 Deloitte Models 082307" xfId="20259"/>
    <cellStyle name="_Currency_VMS Breakdown_2007 Vento II 081707 v3" xfId="20260"/>
    <cellStyle name="_Currency_VMS Breakdown_Darlington We Energy Bid Model 112807" xfId="20261"/>
    <cellStyle name="_Currency_VMS Breakdown_Depr Federal" xfId="20262"/>
    <cellStyle name="_Currency_VMS Breakdown_Depr Federal-2008" xfId="20263"/>
    <cellStyle name="_Currency_VMS Breakdown_Draft Model 081707" xfId="20264"/>
    <cellStyle name="_Currency_VMS Breakdown_OpEx Sheet" xfId="20265"/>
    <cellStyle name="_Currency_VMS Breakdown_Pioneer Prairie 082107_edp" xfId="20266"/>
    <cellStyle name="_Currency_VMS Breakdown_Post Oak" xfId="20267"/>
    <cellStyle name="_Currency_VMS Breakdown_Post Oak 2" xfId="20268"/>
    <cellStyle name="_Currency_VMS Breakdown_Prairie Star" xfId="20269"/>
    <cellStyle name="_Currency_VMS Breakdown_Prairie Star 2" xfId="20270"/>
    <cellStyle name="_Currency_VMS Breakdown_Tax Equity Structure 072007" xfId="20271"/>
    <cellStyle name="_Currency_VMS Breakdown_Twin Groves II" xfId="20272"/>
    <cellStyle name="_Currency_VMS Breakdown_Twin Groves II 2" xfId="20273"/>
    <cellStyle name="_Currency_wacc bb final" xfId="20274"/>
    <cellStyle name="_Currency_wacc bb final_041202 - Preusse Valuation Model - FC IV - V09" xfId="20275"/>
    <cellStyle name="_Currency_wacc bb final_Rodenstock DCF2" xfId="20276"/>
    <cellStyle name="_Currency_xratio - historical mkt val" xfId="20277"/>
    <cellStyle name="_Currency_xratio - historical mkt val 2" xfId="20278"/>
    <cellStyle name="_CurrencySpace" xfId="20279"/>
    <cellStyle name="_CurrencySpace 2" xfId="20280"/>
    <cellStyle name="_CurrencySpace 2 2" xfId="20281"/>
    <cellStyle name="_CurrencySpace 3" xfId="20282"/>
    <cellStyle name="_CurrencySpace 3 2" xfId="20283"/>
    <cellStyle name="_CurrencySpace 4" xfId="20284"/>
    <cellStyle name="_CurrencySpace 4 2" xfId="20285"/>
    <cellStyle name="_CurrencySpace 5" xfId="20286"/>
    <cellStyle name="_CurrencySpace 5 2" xfId="20287"/>
    <cellStyle name="_CurrencySpace 6" xfId="20288"/>
    <cellStyle name="_CurrencySpace__50_50" xfId="20289"/>
    <cellStyle name="_CurrencySpace_01 Fig Tech CSC 1Q03" xfId="20290"/>
    <cellStyle name="_CurrencySpace_01 Fig Tech CSC 1Q03 2" xfId="20291"/>
    <cellStyle name="_CurrencySpace_01 Financial Model" xfId="20292"/>
    <cellStyle name="_CurrencySpace_01 Financial Model 2" xfId="20293"/>
    <cellStyle name="_CurrencySpace_02 financial projections for nestle" xfId="20294"/>
    <cellStyle name="_CurrencySpace_02 Financials" xfId="20295"/>
    <cellStyle name="_CurrencySpace_02 Financials 2" xfId="20296"/>
    <cellStyle name="_CurrencySpace_02 Potential Partner Ability to Pay Analysis2" xfId="20297"/>
    <cellStyle name="_CurrencySpace_02 Quick Model_PQ Corporation" xfId="20298"/>
    <cellStyle name="_CurrencySpace_02 Quick Model_PQ Corporation 2" xfId="20299"/>
    <cellStyle name="_CurrencySpace_03 Aventine DCF" xfId="20300"/>
    <cellStyle name="_CurrencySpace_03 lbo model - healthsouth" xfId="20301"/>
    <cellStyle name="_CurrencySpace_03 lbo model - healthsouth 2" xfId="20302"/>
    <cellStyle name="_CurrencySpace_04 Financials" xfId="20303"/>
    <cellStyle name="_CurrencySpace_04 Financials 2" xfId="20304"/>
    <cellStyle name="_CurrencySpace_10 Numico Model_AcquisitionDisposal" xfId="20305"/>
    <cellStyle name="_CurrencySpace_10 Numico Model_AcquisitionDisposal 2" xfId="20306"/>
    <cellStyle name="_CurrencySpace_12 Merger Plans" xfId="20307"/>
    <cellStyle name="_CurrencySpace_12 Merger Plans 2" xfId="20308"/>
    <cellStyle name="_CurrencySpace_2007 Deloitte Models 082307" xfId="20309"/>
    <cellStyle name="_CurrencySpace_2007 Vento II 081707 v3" xfId="20310"/>
    <cellStyle name="_CurrencySpace_accretion dilution analysis" xfId="20311"/>
    <cellStyle name="_CurrencySpace_accretion dilution analysis 2" xfId="20312"/>
    <cellStyle name="_CurrencySpace_Acquisition Ops 3" xfId="20313"/>
    <cellStyle name="_CurrencySpace_Acquisition Ops 3 2" xfId="20314"/>
    <cellStyle name="_CurrencySpace_Altona Capital Budget 8-3-07" xfId="20315"/>
    <cellStyle name="_CurrencySpace_Altona Capital Budget 8-3-07 2" xfId="20316"/>
    <cellStyle name="_CurrencySpace_Ashtabula II 120 MW (Standard Model) 3-23-09" xfId="20317"/>
    <cellStyle name="_CurrencySpace_avp" xfId="20318"/>
    <cellStyle name="_CurrencySpace_avp 10.31.05" xfId="20319"/>
    <cellStyle name="_CurrencySpace_avp 10.31.05 2" xfId="20320"/>
    <cellStyle name="_CurrencySpace_avp 2" xfId="20321"/>
    <cellStyle name="_CurrencySpace_AVP_Modeling Mick" xfId="20322"/>
    <cellStyle name="_CurrencySpace_AVP_Modeling Mick 2" xfId="20323"/>
    <cellStyle name="_CurrencySpace_avp_Palm Model 10_05" xfId="20324"/>
    <cellStyle name="_CurrencySpace_avp_Palm Model 10_05 2" xfId="20325"/>
    <cellStyle name="_CurrencySpace_Book1" xfId="20326"/>
    <cellStyle name="_CurrencySpace_Book1 2" xfId="20327"/>
    <cellStyle name="_CurrencySpace_Book1_Merger Plan 2-10-04 GSIBDv3" xfId="20328"/>
    <cellStyle name="_CurrencySpace_Book1_Merger Plan 2-10-04 GSIBDv3 2" xfId="20329"/>
    <cellStyle name="_CurrencySpace_Book2" xfId="20330"/>
    <cellStyle name="_CurrencySpace_Book2 2" xfId="20331"/>
    <cellStyle name="_CurrencySpace_buyer_analysis" xfId="20332"/>
    <cellStyle name="_CurrencySpace_buyer_analysis 2" xfId="20333"/>
    <cellStyle name="_CurrencySpace_com_ic_universe_6" xfId="20334"/>
    <cellStyle name="_CurrencySpace_com_ic_universe_6 2" xfId="20335"/>
    <cellStyle name="_CurrencySpace_Comparative Balance Sheets" xfId="20336"/>
    <cellStyle name="_CurrencySpace_Comparative Balance Sheets 2" xfId="20337"/>
    <cellStyle name="_CurrencySpace_CSC Update_Status of Companies_11_19" xfId="20338"/>
    <cellStyle name="_CurrencySpace_CSC Update_Status of Companies_11_19 2" xfId="20339"/>
    <cellStyle name="_CurrencySpace_CSC with WACC" xfId="20340"/>
    <cellStyle name="_CurrencySpace_CSC with WACC 2" xfId="20341"/>
    <cellStyle name="_CurrencySpace_CSC_Palm_Sum_of_Parts_4_20_01" xfId="20342"/>
    <cellStyle name="_CurrencySpace_CSC_Palm_Sum_of_Parts_5_23_01a" xfId="20343"/>
    <cellStyle name="_CurrencySpace_csc_parfum_19062001" xfId="20344"/>
    <cellStyle name="_CurrencySpace_csc_parfum_19062001 2" xfId="20345"/>
    <cellStyle name="_CurrencySpace_Darlington We Energy Bid Model 112807" xfId="20346"/>
    <cellStyle name="_CurrencySpace_dcf" xfId="20347"/>
    <cellStyle name="_CurrencySpace_dcf 2" xfId="20348"/>
    <cellStyle name="_CurrencySpace_DCF Analysis" xfId="20349"/>
    <cellStyle name="_CurrencySpace_DCF Analysis 2" xfId="20350"/>
    <cellStyle name="_CurrencySpace_Depr Federal" xfId="20351"/>
    <cellStyle name="_CurrencySpace_Depr Federal-2008" xfId="20352"/>
    <cellStyle name="_CurrencySpace_Draft Model 081707" xfId="20353"/>
    <cellStyle name="_CurrencySpace_Eagle Ridge Cash Flow 01-10-02_GS" xfId="20354"/>
    <cellStyle name="_CurrencySpace_Eagle Ridge Cash Flow 01-10-02_GS 2" xfId="20355"/>
    <cellStyle name="_CurrencySpace_EPS impact with different financing scenarios (2)" xfId="20356"/>
    <cellStyle name="_CurrencySpace_EPS impact with different financing scenarios (2) 2" xfId="20357"/>
    <cellStyle name="_CurrencySpace_Final Canadian Bank Comp (sent to IBD)FORM" xfId="20358"/>
    <cellStyle name="_CurrencySpace_Final Canadian Bank Comp (sent to IBD)FORM 2" xfId="20359"/>
    <cellStyle name="_CurrencySpace_Football Field" xfId="20360"/>
    <cellStyle name="_CurrencySpace_Football Field 2" xfId="20361"/>
    <cellStyle name="_CurrencySpace_G&amp;A_reports" xfId="20362"/>
    <cellStyle name="_CurrencySpace_GNC integrated_standalone102" xfId="20363"/>
    <cellStyle name="_CurrencySpace_GNC integrated_standalone102 2" xfId="20364"/>
    <cellStyle name="_CurrencySpace_HealthSouth LBO Cases 14" xfId="20365"/>
    <cellStyle name="_CurrencySpace_HealthSouth LBO Cases 14 2" xfId="20366"/>
    <cellStyle name="_CurrencySpace_HealthSouth LBO Cases 23 revised" xfId="20367"/>
    <cellStyle name="_CurrencySpace_HealthSouth LBO Cases 23 revised 2" xfId="20368"/>
    <cellStyle name="_CurrencySpace_Hook_MergerPlan_2003_Feb11" xfId="20369"/>
    <cellStyle name="_CurrencySpace_Hook_MergerPlan_2003_Feb11 2" xfId="20370"/>
    <cellStyle name="_CurrencySpace_IBES_EPS_Estimates" xfId="20371"/>
    <cellStyle name="_CurrencySpace_IBES_EPS_Estimates 2" xfId="20372"/>
    <cellStyle name="_CurrencySpace_IMS EPS Impact 15_new projections" xfId="20373"/>
    <cellStyle name="_CurrencySpace_IMS EPS Impact 15_new projections 2" xfId="20374"/>
    <cellStyle name="_CurrencySpace_LBO Analysis Summary" xfId="20375"/>
    <cellStyle name="_CurrencySpace_LBO Analysis Summary - Template" xfId="20376"/>
    <cellStyle name="_CurrencySpace_LBO Analysis Summary - Template 2" xfId="20377"/>
    <cellStyle name="_CurrencySpace_LBO Analysis Summary 2" xfId="20378"/>
    <cellStyle name="_CurrencySpace_LBO Model v3" xfId="20379"/>
    <cellStyle name="_CurrencySpace_LBO SF" xfId="20380"/>
    <cellStyle name="_CurrencySpace_LBO SF 2" xfId="20381"/>
    <cellStyle name="_CurrencySpace_LBO SF Model Output - Template" xfId="20382"/>
    <cellStyle name="_CurrencySpace_LBO SF Model Output - Template 2" xfId="20383"/>
    <cellStyle name="_CurrencySpace_lbo_short_form" xfId="20384"/>
    <cellStyle name="_CurrencySpace_lbo_short_form 2" xfId="20385"/>
    <cellStyle name="_CurrencySpace_Liberty+IE+Model++September+2008" xfId="20386"/>
    <cellStyle name="_CurrencySpace_Master_Telecom_Equipment_CSCb" xfId="20387"/>
    <cellStyle name="_CurrencySpace_Master_Telecom_Equipment_CSCb 2" xfId="20388"/>
    <cellStyle name="_CurrencySpace_MasterDatabase_Oct_07_v2" xfId="20389"/>
    <cellStyle name="_CurrencySpace_MasterDatabase_Sept_07_v2" xfId="20390"/>
    <cellStyle name="_CurrencySpace_MasterDatabase_Sept_07_v3" xfId="20391"/>
    <cellStyle name="_CurrencySpace_Merger Model - Exec" xfId="20392"/>
    <cellStyle name="_CurrencySpace_Merger Model - Exec 2" xfId="20393"/>
    <cellStyle name="_CurrencySpace_merger plans" xfId="20394"/>
    <cellStyle name="_CurrencySpace_merger plans 2" xfId="20395"/>
    <cellStyle name="_CurrencySpace_monet2.4" xfId="20396"/>
    <cellStyle name="_CurrencySpace_monet2.4_temp" xfId="20397"/>
    <cellStyle name="_CurrencySpace_monet2.8" xfId="20398"/>
    <cellStyle name="_CurrencySpace_Monthly Horizon-Project Projections-Rev4" xfId="20399"/>
    <cellStyle name="_CurrencySpace_Monthly Horizon-Project Projections-Rev4 (25 yr life)JPM" xfId="20400"/>
    <cellStyle name="_CurrencySpace_MotLion Projections may" xfId="20401"/>
    <cellStyle name="_CurrencySpace_MotLion Projections may 2" xfId="20402"/>
    <cellStyle name="_CurrencySpace_NDC Credit Comps from Drenusha" xfId="20403"/>
    <cellStyle name="_CurrencySpace_NDC Credit Comps from Drenusha 2" xfId="20404"/>
    <cellStyle name="_CurrencySpace_Nexfor Valuation Model_9_26_2001" xfId="20405"/>
    <cellStyle name="_CurrencySpace_Nexfor Valuation Model_9_26_2001 2" xfId="20406"/>
    <cellStyle name="_CurrencySpace_Numico_LBO 08" xfId="20407"/>
    <cellStyle name="_CurrencySpace_Numico_LBO 08 2" xfId="20408"/>
    <cellStyle name="_CurrencySpace_Numico-Nestle Model-26 February 2002 2b" xfId="20409"/>
    <cellStyle name="_CurrencySpace_Numico-Nestle Model-26 February 2002 2b 2" xfId="20410"/>
    <cellStyle name="_CurrencySpace_Old Financials_200804" xfId="20411"/>
    <cellStyle name="_CurrencySpace_Old Life CSC" xfId="20412"/>
    <cellStyle name="_CurrencySpace_Old Life CSC 2" xfId="20413"/>
    <cellStyle name="_CurrencySpace_OpEx Sheet" xfId="20414"/>
    <cellStyle name="_CurrencySpace_pace_merger plans" xfId="20415"/>
    <cellStyle name="_CurrencySpace_pace_merger plans 2" xfId="20416"/>
    <cellStyle name="_CurrencySpace_Palm Model 10_05" xfId="20417"/>
    <cellStyle name="_CurrencySpace_Palm Model 10_05 2" xfId="20418"/>
    <cellStyle name="_CurrencySpace_Panhandle Value" xfId="20419"/>
    <cellStyle name="_CurrencySpace_Panhandle Value 2" xfId="20420"/>
    <cellStyle name="_CurrencySpace_pdf file" xfId="20421"/>
    <cellStyle name="_CurrencySpace_Pioneer Prairie 082107_edp" xfId="20422"/>
    <cellStyle name="_CurrencySpace_PNC_PF_2Q_update" xfId="20423"/>
    <cellStyle name="_CurrencySpace_PNC_PF_2Q_update 2" xfId="20424"/>
    <cellStyle name="_CurrencySpace_Portfolio Inputs" xfId="20425"/>
    <cellStyle name="_CurrencySpace_Post Oak" xfId="20426"/>
    <cellStyle name="_CurrencySpace_Potential Strategic Partners" xfId="20427"/>
    <cellStyle name="_CurrencySpace_Potential Strategic Partners 2" xfId="20428"/>
    <cellStyle name="_CurrencySpace_Prairie Star" xfId="20429"/>
    <cellStyle name="_CurrencySpace_Projections Difference" xfId="20430"/>
    <cellStyle name="_CurrencySpace_Projections Difference 2" xfId="20431"/>
    <cellStyle name="_CurrencySpace_PV of Future Stock Price" xfId="20432"/>
    <cellStyle name="_CurrencySpace_PV of Future Stock Price 2" xfId="20433"/>
    <cellStyle name="_CurrencySpace_QVC LBO Model 2-12-03 v3" xfId="20434"/>
    <cellStyle name="_CurrencySpace_QVC LBO Model 2-12-03 v3 2" xfId="20435"/>
    <cellStyle name="_CurrencySpace_Samsara Model_20062001" xfId="20436"/>
    <cellStyle name="_CurrencySpace_Samsara Model_20062001 2" xfId="20437"/>
    <cellStyle name="_CurrencySpace_Samsara Model-DCF Template" xfId="20438"/>
    <cellStyle name="_CurrencySpace_Samsara Model-DCF Template 2" xfId="20439"/>
    <cellStyle name="_CurrencySpace_Samsara_ppg" xfId="20440"/>
    <cellStyle name="_CurrencySpace_Samsara_ppg 2" xfId="20441"/>
    <cellStyle name="_CurrencySpace_Scenarios" xfId="20442"/>
    <cellStyle name="_CurrencySpace_Scenarios 2" xfId="20443"/>
    <cellStyle name="_CurrencySpace_Split-off Model2" xfId="20444"/>
    <cellStyle name="_CurrencySpace_Split-off Model2 2" xfId="20445"/>
    <cellStyle name="_CurrencySpace_Stallion Analysis_a" xfId="20446"/>
    <cellStyle name="_CurrencySpace_Stallion Analysis_a 2" xfId="20447"/>
    <cellStyle name="_CurrencySpace_Story II_OpCom_6-26-09" xfId="20448"/>
    <cellStyle name="_CurrencySpace_Summary Valuation Analysis" xfId="20449"/>
    <cellStyle name="_CurrencySpace_Summary Valuation Analysis 2" xfId="20450"/>
    <cellStyle name="_CurrencySpace_Synergies" xfId="20451"/>
    <cellStyle name="_CurrencySpace_Synergies 2" xfId="20452"/>
    <cellStyle name="_CurrencySpace_tables RIDER" xfId="20453"/>
    <cellStyle name="_CurrencySpace_tables RIDER 2" xfId="20454"/>
    <cellStyle name="_CurrencySpace_Tax Equity Structure 072007" xfId="20455"/>
    <cellStyle name="_CurrencySpace_Troon Financials 8-1-02" xfId="20456"/>
    <cellStyle name="_CurrencySpace_Troon Financials 8-1-02 2" xfId="20457"/>
    <cellStyle name="_CurrencySpace_Troon_EBITDA" xfId="20458"/>
    <cellStyle name="_CurrencySpace_Troon_EBITDA 2" xfId="20459"/>
    <cellStyle name="_CurrencySpace_Twin Groves II" xfId="20460"/>
    <cellStyle name="_CurrencySpace_Valuation Overview - June 2001" xfId="20461"/>
    <cellStyle name="_CurrencySpace_Valuation Overview - June 2001 2" xfId="20462"/>
    <cellStyle name="_CurrencySpace_Valuation_Troon dpak 8-5-02 v3" xfId="20463"/>
    <cellStyle name="_CurrencySpace_Valuation_Troon dpak 8-5-02 v3 2" xfId="20464"/>
    <cellStyle name="_CurrencySpace_VMS Breakdown" xfId="20465"/>
    <cellStyle name="_CurrencySpace_VMS Breakdown 2" xfId="20466"/>
    <cellStyle name="_Current Value Case - DCF 5-25_db" xfId="20467"/>
    <cellStyle name="_Current Value Case - DCF 5-25_db_1.Inputs" xfId="20468"/>
    <cellStyle name="_Current Value Case - DCF 5-25_db_Copy of Vento III v27i P50 1st" xfId="20469"/>
    <cellStyle name="_Current Value Case - DCF 5-25_db_G&amp;A_reports" xfId="20470"/>
    <cellStyle name="_Current Value Case - DCF 5-25_db_Vento III v17i (8.9% Haircut, 60% Tax)" xfId="20471"/>
    <cellStyle name="_Current Value Case - DCF 5-25_db_Vento III v22i (Haircut, 6Y CF, 76% tax)" xfId="20472"/>
    <cellStyle name="_Current Value Case - DCF 5-25_db_Vento III v28g Base" xfId="20473"/>
    <cellStyle name="_Current Value Case - DCF 5-25_db_Vento III v28k JPMyyy" xfId="20474"/>
    <cellStyle name="_Curve check" xfId="20475"/>
    <cellStyle name="_Curve check 2" xfId="20476"/>
    <cellStyle name="_Curves" xfId="20477"/>
    <cellStyle name="_Curves 2" xfId="20478"/>
    <cellStyle name="_Curves_080716" xfId="20479"/>
    <cellStyle name="_DAEC - O&amp;M Inputs - rev 03.19.10" xfId="20480"/>
    <cellStyle name="_Dale_QuickModel" xfId="20481"/>
    <cellStyle name="_Dale_QuickModel_HWBA UM NPV  IRR Analysis finance at cost share may 2011" xfId="20482"/>
    <cellStyle name="_Data" xfId="20483"/>
    <cellStyle name="_Data 2" xfId="20484"/>
    <cellStyle name="_Data_1.Inputs" xfId="20485"/>
    <cellStyle name="_Data_BeechR Pivot Table 12.2.09" xfId="20486"/>
    <cellStyle name="_Data_BeechR Pivot Table 12.2.09 2" xfId="20487"/>
    <cellStyle name="_Data_Copy of G&amp;A_reports_v4" xfId="20488"/>
    <cellStyle name="_Data_Copy of Vento III v27i P50 1st" xfId="20489"/>
    <cellStyle name="_Data_SEEC_XiNing_040507_loan_US&amp;PRC GAAP" xfId="20490"/>
    <cellStyle name="_Data_Vento III v17i (8.9% Haircut, 60% Tax)" xfId="20491"/>
    <cellStyle name="_Data_Vento III v22i (Haircut, 6Y CF, 76% tax)" xfId="20492"/>
    <cellStyle name="_Data_Vento III v28g Base" xfId="20493"/>
    <cellStyle name="_Data_Vento III v28k JPMyyy" xfId="20494"/>
    <cellStyle name="_date" xfId="20495"/>
    <cellStyle name="_debt and cash" xfId="20496"/>
    <cellStyle name="_Debt Service Coverage Ratio Forecast" xfId="20497"/>
    <cellStyle name="_Debt Service Coverage Ratio Forecast 2" xfId="20498"/>
    <cellStyle name="_Debt Service Coverage Ratio Forecast 2 2" xfId="20499"/>
    <cellStyle name="_Debt Service Coverage Ratio Forecast 3" xfId="20500"/>
    <cellStyle name="_Debt Service Coverage Ratio Forecast 3 2" xfId="20501"/>
    <cellStyle name="_Debt Service Coverage Ratio Forecast 4" xfId="20502"/>
    <cellStyle name="_Debt Service Coverage Ratio Forecast 4 2" xfId="20503"/>
    <cellStyle name="_Debt Service Coverage Ratio Forecast 5" xfId="20504"/>
    <cellStyle name="_Debt Service Coverage Ratio Forecast 5 2" xfId="20505"/>
    <cellStyle name="_Debt Service Coverage Ratio Forecast 6" xfId="20506"/>
    <cellStyle name="_Debt Service Coverage Ratio Forecast_BASIS ADJ" xfId="20507"/>
    <cellStyle name="_Debt Service Coverage Ratio Forecast_BM Adjustments" xfId="20508"/>
    <cellStyle name="_Debt Service Coverage Ratio Forecast_Callahan" xfId="20509"/>
    <cellStyle name="_Debt Service Coverage Ratio Forecast_Callahan " xfId="20510"/>
    <cellStyle name="_Debt Service Coverage Ratio Forecast_Callahan _1" xfId="20511"/>
    <cellStyle name="_Debt Service Coverage Ratio Forecast_Callahan 090813 GM 0 Report" xfId="20512"/>
    <cellStyle name="_Debt Service Coverage Ratio Forecast_Callahan 091106 GM 0 Report" xfId="20513"/>
    <cellStyle name="_Debt Service Coverage Ratio Forecast_CapRidge_WindBoost_Analysis_090709" xfId="20514"/>
    <cellStyle name="_Debt Service Coverage Ratio Forecast_Copy of Texas Wind Debt Amortization 11-08" xfId="20515"/>
    <cellStyle name="_Debt Service Coverage Ratio Forecast_Debt Service Coverage Ratio-TEXAS WIND Historical  Forecast" xfId="20516"/>
    <cellStyle name="_Debt Service Coverage Ratio Forecast_Fees" xfId="20517"/>
    <cellStyle name="_Debt Service Coverage Ratio Forecast_HH3 WindBoost Analysis (with PTC and REC)" xfId="20518"/>
    <cellStyle name="_Debt Service Coverage Ratio Forecast_Horse Hollow 1 090813 GM 0 Report" xfId="20519"/>
    <cellStyle name="_Debt Service Coverage Ratio Forecast_Horse Hollow 1 090911 GM 0 Report" xfId="20520"/>
    <cellStyle name="_Debt Service Coverage Ratio Forecast_Inputs" xfId="20521"/>
    <cellStyle name="_Debt Service Coverage Ratio Forecast_Inputs 2" xfId="20522"/>
    <cellStyle name="_Debt Service Coverage Ratio Forecast_Majestic II 2013 - 2042 Property Tax Forecast est" xfId="20523"/>
    <cellStyle name="_Debt Service Coverage Ratio Forecast_Tax" xfId="20524"/>
    <cellStyle name="_Debt Service Coverage Ratio Forecast_Wind Adj_091106" xfId="20525"/>
    <cellStyle name="_Debt Template" xfId="20526"/>
    <cellStyle name="_Debt Template 2" xfId="20527"/>
    <cellStyle name="_Debt Template 3" xfId="20528"/>
    <cellStyle name="_Debt Template 4" xfId="20529"/>
    <cellStyle name="_Debt Template 5" xfId="20530"/>
    <cellStyle name="_Dec. 2007 Beacon Cashflow " xfId="20531"/>
    <cellStyle name="_Decommissioning - Bluestar - rev 06.15.06a" xfId="20532"/>
    <cellStyle name="_Decommissioning - Bluestar - rev 06.15.06a 2" xfId="20533"/>
    <cellStyle name="_Decommissioning - Bluestar - rev 06.15.06a 2 2" xfId="20534"/>
    <cellStyle name="_Decommissioning - Bluestar - rev 06.15.06a 3" xfId="20535"/>
    <cellStyle name="_Decommissioning - Bluestar - rev 06.15.06a 3 2" xfId="20536"/>
    <cellStyle name="_Decommissioning - Bluestar - rev 06.15.06a 4" xfId="20537"/>
    <cellStyle name="_Decommissioning - Bluestar - rev 06.15.06a 4 2" xfId="20538"/>
    <cellStyle name="_Decommissioning - Bluestar - rev 06.15.06a 5" xfId="20539"/>
    <cellStyle name="_Decommissioning - Bluestar - rev 06.15.06a 5 2" xfId="20540"/>
    <cellStyle name="_Decommissioning - Bluestar - rev 06.15.06a 6" xfId="20541"/>
    <cellStyle name="_Decommissioning - Bluestar - rev 06.15.06a_Consolidated Summary Living ProForma_2011_DRAFT" xfId="20542"/>
    <cellStyle name="_Decommissioning - Bluestar - rev 06.15.06a_Consolidated Summary Living ProForma_2011_Paste Special" xfId="20543"/>
    <cellStyle name="_Decommissioning - Bluestar - rev 06.15.06a_Copy of South TX GenTie  0.8x Sale12-31-09 COD BASE CASEvBOD" xfId="20544"/>
    <cellStyle name="_Decommissioning - Bluestar - rev 06.15.06a_HWBA UM NPV  IRR Analysis finance at cost share may 2011" xfId="20545"/>
    <cellStyle name="_Decommissioning - Bluestar - rev 06.15.06a_Inputs" xfId="20546"/>
    <cellStyle name="_Decommissioning - Bluestar - rev 06.15.06a_Inputs 2" xfId="20547"/>
    <cellStyle name="_Delaware Mtn_Wind_2011_WTG Options_Capex Template_3-14-11" xfId="20548"/>
    <cellStyle name="_Demand Hourly" xfId="20549"/>
    <cellStyle name="_Demand Hourly 2" xfId="20550"/>
    <cellStyle name="_Demand Hourly 2 2" xfId="20551"/>
    <cellStyle name="_Demand Hourly 3" xfId="20552"/>
    <cellStyle name="_Demand Hourly 3 2" xfId="20553"/>
    <cellStyle name="_Demand Hourly 4" xfId="20554"/>
    <cellStyle name="_Demand Hourly 4 2" xfId="20555"/>
    <cellStyle name="_Demand Hourly 5" xfId="20556"/>
    <cellStyle name="_Demand Hourly 5 2" xfId="20557"/>
    <cellStyle name="_Demand Hourly 6" xfId="20558"/>
    <cellStyle name="_Demand Hourly_August 2010 CWIP curves_NextEra" xfId="20559"/>
    <cellStyle name="_Demand Hourly_August 2010 CWIP curves_NextEra 2" xfId="20560"/>
    <cellStyle name="_Demand Hourly_August 2010 CWIP curves_NextEra_November 2010 Termosol CWIP Curves NEER Final" xfId="20561"/>
    <cellStyle name="_Demand Hourly_August 2010 CWIP curves_NextEra_November 2010 Termosol CWIP Curves NEER Final 2" xfId="20562"/>
    <cellStyle name="_Demand Hourly_BASIS ADJ" xfId="20563"/>
    <cellStyle name="_Demand Hourly_BM Adjustments" xfId="20564"/>
    <cellStyle name="_Demand Hourly_Capacity_Factor_Monthly_Forecast_Through_2024 " xfId="20565"/>
    <cellStyle name="_Demand Hourly_Consolidated Summary Living ProForma_2011_DRAFT" xfId="20566"/>
    <cellStyle name="_Demand Hourly_Consolidated Summary Living ProForma_2011_Paste Special" xfId="20567"/>
    <cellStyle name="_Demand Hourly_Copy of South TX GenTie  0.8x Sale12-31-09 COD BASE CASEvBOD" xfId="20568"/>
    <cellStyle name="_Demand Hourly_CWIP Termosol 1" xfId="20569"/>
    <cellStyle name="_Demand Hourly_CWIP Termosol 1 2" xfId="20570"/>
    <cellStyle name="_Demand Hourly_CWIP Termosol 2" xfId="20571"/>
    <cellStyle name="_Demand Hourly_CWIP Termosol 2 2" xfId="20572"/>
    <cellStyle name="_Demand Hourly_Fees" xfId="20573"/>
    <cellStyle name="_Demand Hourly_HWBA UM NPV  IRR Analysis finance at cost share may 2011" xfId="20574"/>
    <cellStyle name="_Demand Hourly_Inputs" xfId="20575"/>
    <cellStyle name="_Demand Hourly_Inputs 2" xfId="20576"/>
    <cellStyle name="_Demand Hourly_Locked in Gross Margin" xfId="20577"/>
    <cellStyle name="_Demand Hourly_November 2010 CWIP Curves Genesis Final" xfId="20578"/>
    <cellStyle name="_Demand Hourly_November 2010 CWIP Curves Genesis Final 2" xfId="20579"/>
    <cellStyle name="_Demand Hourly_November 2010 CWIP Curves NEER Final" xfId="20580"/>
    <cellStyle name="_Demand Hourly_November 2010 CWIP Curves NEER Final 2" xfId="20581"/>
    <cellStyle name="_Demand Hourly_November 2010 Termosol CWIP Curves NEER Final" xfId="20582"/>
    <cellStyle name="_Demand Hourly_November 2010 Termosol CWIP Curves NEER Final 2" xfId="20583"/>
    <cellStyle name="_Demand Hourly_Project Monitoring Paradise Solar revised_October 2010" xfId="20584"/>
    <cellStyle name="_Demand Hourly_Project Monitoring Paradise Solar revised_October 2010 2" xfId="20585"/>
    <cellStyle name="_Demand Hourly_Project Monitoring Paradise Solar revised_October 2010_November 2010 Termosol CWIP Curves NEER Final" xfId="20586"/>
    <cellStyle name="_Demand Hourly_Project Monitoring Paradise Solar revised_October 2010_November 2010 Termosol CWIP Curves NEER Final 2" xfId="20587"/>
    <cellStyle name="_Demand Hourly_September 2010 CWIP curves_NextEra" xfId="20588"/>
    <cellStyle name="_Demand Hourly_September 2010 CWIP curves_NextEra 2" xfId="20589"/>
    <cellStyle name="_Demand Hourly_September 2010 CWIP curves_NextEra_November 2010 Termosol CWIP Curves NEER Final" xfId="20590"/>
    <cellStyle name="_Demand Hourly_September 2010 CWIP curves_NextEra_November 2010 Termosol CWIP Curves NEER Final 2" xfId="20591"/>
    <cellStyle name="_Demand Hourly_Summerhaven CWIP curve Oct_2010" xfId="20592"/>
    <cellStyle name="_Demand Hourly_Summerhaven CWIP curve Oct_2010 2" xfId="20593"/>
    <cellStyle name="_Demand Hourly_Summerhaven CWIP curve Oct_2010_November 2010 Termosol CWIP Curves NEER Final" xfId="20594"/>
    <cellStyle name="_Demand Hourly_Summerhaven CWIP curve Oct_2010_November 2010 Termosol CWIP Curves NEER Final 2" xfId="20595"/>
    <cellStyle name="_Demand Hourly_tx financing revs" xfId="20596"/>
    <cellStyle name="_Demand Scenario" xfId="20597"/>
    <cellStyle name="_Demand Scenario 2" xfId="20598"/>
    <cellStyle name="_Demand Scenario 2 2" xfId="20599"/>
    <cellStyle name="_Demand Scenario 3" xfId="20600"/>
    <cellStyle name="_Demand Scenario 3 2" xfId="20601"/>
    <cellStyle name="_Demand Scenario 4" xfId="20602"/>
    <cellStyle name="_Demand Scenario 4 2" xfId="20603"/>
    <cellStyle name="_Demand Scenario 5" xfId="20604"/>
    <cellStyle name="_Demand Scenario 5 2" xfId="20605"/>
    <cellStyle name="_Demand Scenario 6" xfId="20606"/>
    <cellStyle name="_Demand Scenario_August 2010 CWIP curves_NextEra" xfId="20607"/>
    <cellStyle name="_Demand Scenario_August 2010 CWIP curves_NextEra 2" xfId="20608"/>
    <cellStyle name="_Demand Scenario_August 2010 CWIP curves_NextEra_November 2010 Termosol CWIP Curves NEER Final" xfId="20609"/>
    <cellStyle name="_Demand Scenario_August 2010 CWIP curves_NextEra_November 2010 Termosol CWIP Curves NEER Final 2" xfId="20610"/>
    <cellStyle name="_Demand Scenario_BASIS ADJ" xfId="20611"/>
    <cellStyle name="_Demand Scenario_BM Adjustments" xfId="20612"/>
    <cellStyle name="_Demand Scenario_Capacity_Factor_Monthly_Forecast_Through_2024 " xfId="20613"/>
    <cellStyle name="_Demand Scenario_Consolidated Summary Living ProForma_2011_DRAFT" xfId="20614"/>
    <cellStyle name="_Demand Scenario_Consolidated Summary Living ProForma_2011_Paste Special" xfId="20615"/>
    <cellStyle name="_Demand Scenario_Copy of South TX GenTie  0.8x Sale12-31-09 COD BASE CASEvBOD" xfId="20616"/>
    <cellStyle name="_Demand Scenario_CWIP Termosol 1" xfId="20617"/>
    <cellStyle name="_Demand Scenario_CWIP Termosol 1 2" xfId="20618"/>
    <cellStyle name="_Demand Scenario_CWIP Termosol 2" xfId="20619"/>
    <cellStyle name="_Demand Scenario_CWIP Termosol 2 2" xfId="20620"/>
    <cellStyle name="_Demand Scenario_Fees" xfId="20621"/>
    <cellStyle name="_Demand Scenario_HWBA UM NPV  IRR Analysis finance at cost share may 2011" xfId="20622"/>
    <cellStyle name="_Demand Scenario_Inputs" xfId="20623"/>
    <cellStyle name="_Demand Scenario_Inputs 2" xfId="20624"/>
    <cellStyle name="_Demand Scenario_Locked in Gross Margin" xfId="20625"/>
    <cellStyle name="_Demand Scenario_November 2010 CWIP Curves Genesis Final" xfId="20626"/>
    <cellStyle name="_Demand Scenario_November 2010 CWIP Curves Genesis Final 2" xfId="20627"/>
    <cellStyle name="_Demand Scenario_November 2010 CWIP Curves NEER Final" xfId="20628"/>
    <cellStyle name="_Demand Scenario_November 2010 CWIP Curves NEER Final 2" xfId="20629"/>
    <cellStyle name="_Demand Scenario_November 2010 Termosol CWIP Curves NEER Final" xfId="20630"/>
    <cellStyle name="_Demand Scenario_November 2010 Termosol CWIP Curves NEER Final 2" xfId="20631"/>
    <cellStyle name="_Demand Scenario_Plus" xfId="20632"/>
    <cellStyle name="_Demand Scenario_Plus 2" xfId="20633"/>
    <cellStyle name="_Demand Scenario_Plus 2 2" xfId="20634"/>
    <cellStyle name="_Demand Scenario_Plus 3" xfId="20635"/>
    <cellStyle name="_Demand Scenario_Plus 3 2" xfId="20636"/>
    <cellStyle name="_Demand Scenario_Plus 4" xfId="20637"/>
    <cellStyle name="_Demand Scenario_Plus 4 2" xfId="20638"/>
    <cellStyle name="_Demand Scenario_Plus 5" xfId="20639"/>
    <cellStyle name="_Demand Scenario_Plus 5 2" xfId="20640"/>
    <cellStyle name="_Demand Scenario_Plus 6" xfId="20641"/>
    <cellStyle name="_Demand Scenario_Plus_August 2010 CWIP curves_NextEra" xfId="20642"/>
    <cellStyle name="_Demand Scenario_Plus_August 2010 CWIP curves_NextEra 2" xfId="20643"/>
    <cellStyle name="_Demand Scenario_Plus_August 2010 CWIP curves_NextEra_November 2010 Termosol CWIP Curves NEER Final" xfId="20644"/>
    <cellStyle name="_Demand Scenario_Plus_August 2010 CWIP curves_NextEra_November 2010 Termosol CWIP Curves NEER Final 2" xfId="20645"/>
    <cellStyle name="_Demand Scenario_Plus_BASIS ADJ" xfId="20646"/>
    <cellStyle name="_Demand Scenario_Plus_BM Adjustments" xfId="20647"/>
    <cellStyle name="_Demand Scenario_Plus_Capacity_Factor_Monthly_Forecast_Through_2024 " xfId="20648"/>
    <cellStyle name="_Demand Scenario_Plus_Consolidated Summary Living ProForma_2011_DRAFT" xfId="20649"/>
    <cellStyle name="_Demand Scenario_Plus_Consolidated Summary Living ProForma_2011_Paste Special" xfId="20650"/>
    <cellStyle name="_Demand Scenario_Plus_Copy of South TX GenTie  0.8x Sale12-31-09 COD BASE CASEvBOD" xfId="20651"/>
    <cellStyle name="_Demand Scenario_Plus_CWIP Termosol 1" xfId="20652"/>
    <cellStyle name="_Demand Scenario_Plus_CWIP Termosol 1 2" xfId="20653"/>
    <cellStyle name="_Demand Scenario_Plus_CWIP Termosol 2" xfId="20654"/>
    <cellStyle name="_Demand Scenario_Plus_CWIP Termosol 2 2" xfId="20655"/>
    <cellStyle name="_Demand Scenario_Plus_Fees" xfId="20656"/>
    <cellStyle name="_Demand Scenario_Plus_HWBA UM NPV  IRR Analysis finance at cost share may 2011" xfId="20657"/>
    <cellStyle name="_Demand Scenario_Plus_Inputs" xfId="20658"/>
    <cellStyle name="_Demand Scenario_Plus_Inputs 2" xfId="20659"/>
    <cellStyle name="_Demand Scenario_Plus_Locked in Gross Margin" xfId="20660"/>
    <cellStyle name="_Demand Scenario_Plus_November 2010 CWIP Curves Genesis Final" xfId="20661"/>
    <cellStyle name="_Demand Scenario_Plus_November 2010 CWIP Curves Genesis Final 2" xfId="20662"/>
    <cellStyle name="_Demand Scenario_Plus_November 2010 CWIP Curves NEER Final" xfId="20663"/>
    <cellStyle name="_Demand Scenario_Plus_November 2010 CWIP Curves NEER Final 2" xfId="20664"/>
    <cellStyle name="_Demand Scenario_Plus_November 2010 Termosol CWIP Curves NEER Final" xfId="20665"/>
    <cellStyle name="_Demand Scenario_Plus_November 2010 Termosol CWIP Curves NEER Final 2" xfId="20666"/>
    <cellStyle name="_Demand Scenario_Plus_Project Monitoring Paradise Solar revised_October 2010" xfId="20667"/>
    <cellStyle name="_Demand Scenario_Plus_Project Monitoring Paradise Solar revised_October 2010 2" xfId="20668"/>
    <cellStyle name="_Demand Scenario_Plus_Project Monitoring Paradise Solar revised_October 2010_November 2010 Termosol CWIP Curves NEER Final" xfId="20669"/>
    <cellStyle name="_Demand Scenario_Plus_Project Monitoring Paradise Solar revised_October 2010_November 2010 Termosol CWIP Curves NEER Final 2" xfId="20670"/>
    <cellStyle name="_Demand Scenario_Plus_September 2010 CWIP curves_NextEra" xfId="20671"/>
    <cellStyle name="_Demand Scenario_Plus_September 2010 CWIP curves_NextEra 2" xfId="20672"/>
    <cellStyle name="_Demand Scenario_Plus_September 2010 CWIP curves_NextEra_November 2010 Termosol CWIP Curves NEER Final" xfId="20673"/>
    <cellStyle name="_Demand Scenario_Plus_September 2010 CWIP curves_NextEra_November 2010 Termosol CWIP Curves NEER Final 2" xfId="20674"/>
    <cellStyle name="_Demand Scenario_Plus_Summerhaven CWIP curve Oct_2010" xfId="20675"/>
    <cellStyle name="_Demand Scenario_Plus_Summerhaven CWIP curve Oct_2010 2" xfId="20676"/>
    <cellStyle name="_Demand Scenario_Plus_Summerhaven CWIP curve Oct_2010_November 2010 Termosol CWIP Curves NEER Final" xfId="20677"/>
    <cellStyle name="_Demand Scenario_Plus_Summerhaven CWIP curve Oct_2010_November 2010 Termosol CWIP Curves NEER Final 2" xfId="20678"/>
    <cellStyle name="_Demand Scenario_Plus_tx financing revs" xfId="20679"/>
    <cellStyle name="_Demand Scenario_Project Monitoring Paradise Solar revised_October 2010" xfId="20680"/>
    <cellStyle name="_Demand Scenario_Project Monitoring Paradise Solar revised_October 2010 2" xfId="20681"/>
    <cellStyle name="_Demand Scenario_Project Monitoring Paradise Solar revised_October 2010_November 2010 Termosol CWIP Curves NEER Final" xfId="20682"/>
    <cellStyle name="_Demand Scenario_Project Monitoring Paradise Solar revised_October 2010_November 2010 Termosol CWIP Curves NEER Final 2" xfId="20683"/>
    <cellStyle name="_Demand Scenario_September 2010 CWIP curves_NextEra" xfId="20684"/>
    <cellStyle name="_Demand Scenario_September 2010 CWIP curves_NextEra 2" xfId="20685"/>
    <cellStyle name="_Demand Scenario_September 2010 CWIP curves_NextEra_November 2010 Termosol CWIP Curves NEER Final" xfId="20686"/>
    <cellStyle name="_Demand Scenario_September 2010 CWIP curves_NextEra_November 2010 Termosol CWIP Curves NEER Final 2" xfId="20687"/>
    <cellStyle name="_Demand Scenario_Summerhaven CWIP curve Oct_2010" xfId="20688"/>
    <cellStyle name="_Demand Scenario_Summerhaven CWIP curve Oct_2010 2" xfId="20689"/>
    <cellStyle name="_Demand Scenario_Summerhaven CWIP curve Oct_2010_November 2010 Termosol CWIP Curves NEER Final" xfId="20690"/>
    <cellStyle name="_Demand Scenario_Summerhaven CWIP curve Oct_2010_November 2010 Termosol CWIP Curves NEER Final 2" xfId="20691"/>
    <cellStyle name="_Demand Scenario_tx financing revs" xfId="20692"/>
    <cellStyle name="_Desoto_PV_T-0_Study_CURVE_to_Valuation Brannen Rev 3-11-2009" xfId="20693"/>
    <cellStyle name="_detail" xfId="20694"/>
    <cellStyle name="_Detail 2" xfId="20695"/>
    <cellStyle name="_Detail 2 2" xfId="20696"/>
    <cellStyle name="_Detail 3" xfId="20697"/>
    <cellStyle name="_detail 3 2" xfId="20698"/>
    <cellStyle name="_detail 4" xfId="20699"/>
    <cellStyle name="_detail 4 2" xfId="20700"/>
    <cellStyle name="_detail 5" xfId="20701"/>
    <cellStyle name="_detail 5 2" xfId="20702"/>
    <cellStyle name="_detail 6" xfId="20703"/>
    <cellStyle name="_detail_Cimarron O&amp;M_05-24-2012" xfId="20704"/>
    <cellStyle name="_Detail_Consolidated Summary Living ProForma_2011_DRAFT" xfId="20705"/>
    <cellStyle name="_Detail_Consolidated Summary Living ProForma_2011_Paste Special" xfId="20706"/>
    <cellStyle name="_detail_Copy of South TX GenTie  0.8x Sale12-31-09 COD BASE CASEvBOD" xfId="20707"/>
    <cellStyle name="_Detail_HWBA UM NPV  IRR Analysis finance at cost share may 2011" xfId="20708"/>
    <cellStyle name="_detail_Input" xfId="20709"/>
    <cellStyle name="_detail_Input 2" xfId="20710"/>
    <cellStyle name="_detail_Inputs" xfId="20711"/>
    <cellStyle name="_detail_Inputs 2" xfId="20712"/>
    <cellStyle name="_detail_Majestic II 2013 - 2042 Property Tax Forecast est" xfId="20713"/>
    <cellStyle name="_detail_McCoy 250 MW Yingli 280W T-0 NextEra PVO&amp;M Budget (NEW RAMP)_2010-12-10" xfId="20714"/>
    <cellStyle name="_detail_McCoy 250 MW Yingli 280W T-0 NextEra PVO&amp;M Budget (NEW RAMP)_2010-12-6" xfId="20715"/>
    <cellStyle name="_detail_Tax" xfId="20716"/>
    <cellStyle name="_DGM - 5.8.09" xfId="20717"/>
    <cellStyle name="_Diablo Winds_Ops 12-31-04" xfId="20718"/>
    <cellStyle name="_Diablo Winds_Ops 12-31-04 2" xfId="20719"/>
    <cellStyle name="_x0013__Distribution Break Out" xfId="20720"/>
    <cellStyle name="_x0013__Distribution Break Out 2" xfId="20721"/>
    <cellStyle name="_x0013__Distribution Break Out_#1 Levered Beech Ridge_021109_Grant,Bonus,No PTCs,MACRs,Term Debt NOL" xfId="20722"/>
    <cellStyle name="_x0013__Distribution Break Out_#1 Levered Beech Ridge_021109_Grant,Bonus,No PTCs,MACRs,Term Debt NOL 2" xfId="20723"/>
    <cellStyle name="_x0013__Distribution Break Out_#1 LeveredGrand_Ridge_II-III_021009_Grant,Bonus,No PTCs,MACRs,Term Debt, NOL" xfId="20724"/>
    <cellStyle name="_x0013__Distribution Break Out_#1 LeveredGrand_Ridge_II-III_021009_Grant,Bonus,No PTCs,MACRs,Term Debt, NOL 2" xfId="20725"/>
    <cellStyle name="_x0013__Distribution Break Out_#1 LeveredGrand_Ridge_II-III_021009_Grant,Bonus,No PTCs,MACRs,Term Debt, NOL_BeechR Pivot Table 12.2.09" xfId="20726"/>
    <cellStyle name="_x0013__Distribution Break Out_#1 LeveredGrand_Ridge_II-III_021009_Grant,Bonus,No PTCs,MACRs,Term Debt, NOL_BeechR Pivot Table 12.2.09 2" xfId="20727"/>
    <cellStyle name="_x0013__Distribution Break Out_2008 IWNA 7.75% 53% ERISA P50 (Invnergy)_FROM JPM" xfId="20728"/>
    <cellStyle name="_x0013__Distribution Break Out_2008 IWNA 7.75% 53% ERISA P50 (Invnergy)_FROM JPM 2" xfId="20729"/>
    <cellStyle name="_x0013__Distribution Break Out_2008 IWNA Portfolio 09262008 (JPM TE &amp; CE)__TE Assumps" xfId="20730"/>
    <cellStyle name="_x0013__Distribution Break Out_2008 IWNA Portfolio 09262008 (JPM TE &amp; CE)__TE Assumps 2" xfId="20731"/>
    <cellStyle name="_x0013__Distribution Break Out_2008 IWNA Portfolio 09262008 (JPM TE &amp; CE)__TE Assumps_2008 IWNA v12 7.75% 53% TaxEx P50 (Invenergy)_10242008" xfId="20732"/>
    <cellStyle name="_x0013__Distribution Break Out_2008 IWNA Portfolio 09262008 (JPM TE &amp; CE)__TE Assumps_2008 IWNA v12 7.75% 53% TaxEx P50 (Invenergy)_10242008 2" xfId="20733"/>
    <cellStyle name="_x0013__Distribution Break Out_2008 IWNA v12 7.75% 53% TaxEx P50 (Invenergy)_10242008" xfId="20734"/>
    <cellStyle name="_x0013__Distribution Break Out_2008 IWNA v12 7.75% 53% TaxEx P50 (Invenergy)_10242008 2" xfId="20735"/>
    <cellStyle name="_x0013__Distribution Break Out_2008 IWNA v12 7.75% 53% TaxEx P50 (Invenergy)_NO HAIRCUTS" xfId="20736"/>
    <cellStyle name="_x0013__Distribution Break Out_2008 IWNA v12 7.75% 53% TaxEx P50 (Invenergy)_NO HAIRCUTS 2" xfId="20737"/>
    <cellStyle name="_x0013__Distribution Break Out_BeechR Pivot Table 12.2.09" xfId="20738"/>
    <cellStyle name="_x0013__Distribution Break Out_BeechR Pivot Table 12.2.09 2" xfId="20739"/>
    <cellStyle name="_x0013__Distribution Break Out_Big Otter 101209 Grant and TE 100.5MW_20mileT" xfId="20740"/>
    <cellStyle name="_x0013__Distribution Break Out_Big Otter 101209 Grant and TE 100.5MW_20mileT 2" xfId="20741"/>
    <cellStyle name="_x0013__Distribution Break Out_Bish Hill_$77.5_lowncf_ Bundled Price_Lenders_092909" xfId="20742"/>
    <cellStyle name="_x0013__Distribution Break Out_Bish Hill_$77.5_lowncf_ Bundled Price_Lenders_092909 2" xfId="20743"/>
    <cellStyle name="_x0013__Distribution Break Out_BishHilll_1.25M per WTG with $72 bundled price_200MWs_BF" xfId="20744"/>
    <cellStyle name="_x0013__Distribution Break Out_BishHilll_1.25M per WTG with $72 bundled price_200MWs_BF 2" xfId="20745"/>
    <cellStyle name="_x0013__Distribution Break Out_Bishop Hill_Grant_082409_200MW" xfId="20746"/>
    <cellStyle name="_x0013__Distribution Break Out_Bishop Hill_Grant_082409_200MW 2" xfId="20747"/>
    <cellStyle name="_x0013__Distribution Break Out_Buzzard Creek_250MW_PTC_010610" xfId="20748"/>
    <cellStyle name="_x0013__Distribution Break Out_Buzzard Creek_250MW_PTC_010610 2" xfId="20749"/>
    <cellStyle name="_x0013__Distribution Break Out_California Ridge 120109 and 200MW" xfId="20750"/>
    <cellStyle name="_x0013__Distribution Break Out_California Ridge 120109 and 200MW 2" xfId="20751"/>
    <cellStyle name="_x0013__Distribution Break Out_California Ridge_042909_Grant and TE_99M_as bid" xfId="20752"/>
    <cellStyle name="_x0013__Distribution Break Out_California Ridge_042909_Grant and TE_99M_as bid 2" xfId="20753"/>
    <cellStyle name="_x0013__Distribution Break Out_California Ridge_042909_Grant and TE_99Mw" xfId="20754"/>
    <cellStyle name="_x0013__Distribution Break Out_California Ridge_042909_Grant and TE_99Mw 2" xfId="20755"/>
    <cellStyle name="_x0013__Distribution Break Out_Copy of NEW Levered GRIIIII_03312009_MCF v2" xfId="20756"/>
    <cellStyle name="_x0013__Distribution Break Out_Copy of NEW Levered GRIIIII_03312009_MCF v2 2" xfId="20757"/>
    <cellStyle name="_x0013__Distribution Break Out_Copy of NEW Levered GRIIIII_03312009_MCF v2_BeechR Pivot Table 12.2.09" xfId="20758"/>
    <cellStyle name="_x0013__Distribution Break Out_Copy of NEW Levered GRIIIII_03312009_MCF v2_BeechR Pivot Table 12.2.09 2" xfId="20759"/>
    <cellStyle name="_x0013__Distribution Break Out_GRE 03252009_tpm_tables" xfId="20760"/>
    <cellStyle name="_x0013__Distribution Break Out_GRE 03252009_tpm_tables 2" xfId="20761"/>
    <cellStyle name="_x0013__Distribution Break Out_GRE 03252009_tpm_tables_BeechR Pivot Table 12.2.09" xfId="20762"/>
    <cellStyle name="_x0013__Distribution Break Out_GRE 03252009_tpm_tables_BeechR Pivot Table 12.2.09 2" xfId="20763"/>
    <cellStyle name="_x0013__Distribution Break Out_Hardin Grant 08312009_300MW" xfId="20764"/>
    <cellStyle name="_x0013__Distribution Break Out_Hardin Grant 08312009_300MW 2" xfId="20765"/>
    <cellStyle name="_x0013__Distribution Break Out_Inputs-General" xfId="20766"/>
    <cellStyle name="_x0013__Distribution Break Out_Inputs-General 2" xfId="20767"/>
    <cellStyle name="_x0013__Distribution Break Out_Invenergy Model -- 9-5-08 base" xfId="20768"/>
    <cellStyle name="_x0013__Distribution Break Out_Invenergy Model -- 9-5-08 base 2" xfId="20769"/>
    <cellStyle name="_x0013__Distribution Break Out_IWNA 3-Pack ECCA Sheldon Funding 03202009" xfId="20770"/>
    <cellStyle name="_x0013__Distribution Break Out_IWNA 3-Pack ECCA Sheldon Funding 03202009 2" xfId="20771"/>
    <cellStyle name="_x0013__Distribution Break Out_IWNA Ptfl v2 10yr 7.25% $320 upfront 99% hedge loss P50" xfId="20772"/>
    <cellStyle name="_x0013__Distribution Break Out_IWNA Ptfl v2 10yr 7.25% $320 upfront 99% hedge loss P50 2" xfId="20773"/>
    <cellStyle name="_x0013__Distribution Break Out_IWNA v1 10yr 7.25% $290 upfront no bonus 42% 2009 tax realloc P50" xfId="20774"/>
    <cellStyle name="_x0013__Distribution Break Out_IWNA v1 10yr 7.25% $290 upfront no bonus 42% 2009 tax realloc P50 2" xfId="20775"/>
    <cellStyle name="_x0013__Distribution Break Out_IWNA v1 10yr 7.25% $290 upfront no bonus 42% 2009 tax realloc P50_2008 IWNA JPM TE Model 11032008 (ERISA Dep &amp; Full Haircuts)_275M" xfId="20776"/>
    <cellStyle name="_x0013__Distribution Break Out_IWNA v1 10yr 7.25% $290 upfront no bonus 42% 2009 tax realloc P50_2008 IWNA JPM TE Model 11032008 (ERISA Dep &amp; Full Haircuts)_275M 2" xfId="20777"/>
    <cellStyle name="_x0013__Distribution Break Out_IWNA v1 10yr 7.25% $290 upfront no bonus 42% 2009 tax realloc P50_2008 IWNA v12 7.75% 53% TaxEx P50 (Invenergy)_10242008" xfId="20778"/>
    <cellStyle name="_x0013__Distribution Break Out_IWNA v1 10yr 7.25% $290 upfront no bonus 42% 2009 tax realloc P50_2008 IWNA v12 7.75% 53% TaxEx P50 (Invenergy)_10242008 2" xfId="20779"/>
    <cellStyle name="_x0013__Distribution Break Out_Ledge_0416_Grant and TE" xfId="20780"/>
    <cellStyle name="_x0013__Distribution Break Out_Ledge_0416_Grant and TE 2" xfId="20781"/>
    <cellStyle name="_x0013__Distribution Break Out_Levered Beech Ridge _100709" xfId="20782"/>
    <cellStyle name="_x0013__Distribution Break Out_Levered Beech Ridge _100709 2" xfId="20783"/>
    <cellStyle name="_x0013__Distribution Break Out_Levered Beech Ridge _100709_BeechR Pivot Table 12.2.09" xfId="20784"/>
    <cellStyle name="_x0013__Distribution Break Out_Levered Beech Ridge _100709_BeechR Pivot Table 12.2.09 2" xfId="20785"/>
    <cellStyle name="_x0013__Distribution Break Out_Levered Beech Ridge _102709" xfId="20786"/>
    <cellStyle name="_x0013__Distribution Break Out_Levered Beech Ridge _102709 2" xfId="20787"/>
    <cellStyle name="_x0013__Distribution Break Out_Levered Beech Ridge _102709_BeechR Pivot Table 12.2.09" xfId="20788"/>
    <cellStyle name="_x0013__Distribution Break Out_Levered Beech Ridge _102709_BeechR Pivot Table 12.2.09 2" xfId="20789"/>
    <cellStyle name="_x0013__Distribution Break Out_Levered Beech Ridge _110209" xfId="20790"/>
    <cellStyle name="_x0013__Distribution Break Out_Levered Beech Ridge _110209 2" xfId="20791"/>
    <cellStyle name="_x0013__Distribution Break Out_Levered Beech Ridge _110209_BeechR Pivot Table 12.2.09" xfId="20792"/>
    <cellStyle name="_x0013__Distribution Break Out_Levered Beech Ridge _110209_BeechR Pivot Table 12.2.09 2" xfId="20793"/>
    <cellStyle name="_x0013__Distribution Break Out_Levered Grand Ridge Exp 07082009_LIVE" xfId="20794"/>
    <cellStyle name="_x0013__Distribution Break Out_Levered Grand Ridge Exp 07082009_LIVE 2" xfId="20795"/>
    <cellStyle name="_x0013__Distribution Break Out_Levered Grand Ridge Exp 07082009_LIVE_BeechR Pivot Table 12.2.09" xfId="20796"/>
    <cellStyle name="_x0013__Distribution Break Out_Levered Grand Ridge Exp 07082009_LIVE_BeechR Pivot Table 12.2.09 2" xfId="20797"/>
    <cellStyle name="_x0013__Distribution Break Out_Levered Grand Ridge Exp_05042009" xfId="20798"/>
    <cellStyle name="_x0013__Distribution Break Out_Levered Grand Ridge Exp_05042009 2" xfId="20799"/>
    <cellStyle name="_x0013__Distribution Break Out_Levered Grand Ridge Exp_05042009_BeechR Pivot Table 12.2.09" xfId="20800"/>
    <cellStyle name="_x0013__Distribution Break Out_Levered Grand Ridge Exp_05042009_BeechR Pivot Table 12.2.09 2" xfId="20801"/>
    <cellStyle name="_x0013__Distribution Break Out_NEW GRII_III Debt_032509 v1 (2)" xfId="20802"/>
    <cellStyle name="_x0013__Distribution Break Out_NEW GRII_III Debt_032509 v1 (2) 2" xfId="20803"/>
    <cellStyle name="_x0013__Distribution Break Out_NEW GRII_III Debt_032509 v1 (2)_BeechR Pivot Table 12.2.09" xfId="20804"/>
    <cellStyle name="_x0013__Distribution Break Out_NEW GRII_III Debt_032509 v1 (2)_BeechR Pivot Table 12.2.09 2" xfId="20805"/>
    <cellStyle name="_x0013__Distribution Break Out_NEW Levered GRII&amp;III_04092009_MCF v1" xfId="20806"/>
    <cellStyle name="_x0013__Distribution Break Out_NEW Levered GRII&amp;III_04092009_MCF v1 2" xfId="20807"/>
    <cellStyle name="_x0013__Distribution Break Out_NEW Levered GRII&amp;III_04092009_MCF v1_BeechR Pivot Table 12.2.09" xfId="20808"/>
    <cellStyle name="_x0013__Distribution Break Out_NEW Levered GRII&amp;III_04092009_MCF v1_BeechR Pivot Table 12.2.09 2" xfId="20809"/>
    <cellStyle name="_x0013__Distribution Break Out_Oceana_142MW_Vesta1.8_101909" xfId="20810"/>
    <cellStyle name="_x0013__Distribution Break Out_Oceana_142MW_Vesta1.8_101909 2" xfId="20811"/>
    <cellStyle name="_x0013__Distribution Break Out_Raleigh Model (78MW) 09082009_V2" xfId="20812"/>
    <cellStyle name="_x0013__Distribution Break Out_Raleigh Model (78MW) 09082009_V2 2" xfId="20813"/>
    <cellStyle name="_x0013__Distribution Break Out_Raleigh Model (78MW) 09082009_V2_BeechR Pivot Table 12.2.09" xfId="20814"/>
    <cellStyle name="_x0013__Distribution Break Out_Raleigh Model (78MW) 09082009_V2_BeechR Pivot Table 12.2.09 2" xfId="20815"/>
    <cellStyle name="_x0013__Distribution Break Out_Sheet1" xfId="20816"/>
    <cellStyle name="_x0013__Distribution Break Out_Sheet1 2" xfId="20817"/>
    <cellStyle name="_x0013__Distribution Break Out_Sweden Hills 51MW_081809_AEP bid" xfId="20818"/>
    <cellStyle name="_x0013__Distribution Break Out_Sweden Hills 51MW_081809_AEP bid 2" xfId="20819"/>
    <cellStyle name="_x0013__Distribution Break Out_Tri-County Wind_042409_Grant and TE_as bid" xfId="20820"/>
    <cellStyle name="_x0013__Distribution Break Out_Tri-County Wind_042409_Grant and TE_as bid 2" xfId="20821"/>
    <cellStyle name="_x0013__Distribution Break Out_Tri-County Wind_101309_Grant and TE_200MW_1.6XLE" xfId="20822"/>
    <cellStyle name="_x0013__Distribution Break Out_Tri-County Wind_101309_Grant and TE_200MW_1.6XLE 2" xfId="20823"/>
    <cellStyle name="_x0013__Distribution Break Out_Tri-County Wind_101509_Grant and TE_200MW_1.6XLE" xfId="20824"/>
    <cellStyle name="_x0013__Distribution Break Out_Tri-County Wind_101509_Grant and TE_200MW_1.6XLE 2" xfId="20825"/>
    <cellStyle name="_x0013__Distribution Break Out_Turkey Track Completion Reserve Acct_11 10 08" xfId="20826"/>
    <cellStyle name="_x0013__Distribution Break Out_Turkey Track Completion Reserve Acct_11 10 08 2" xfId="20827"/>
    <cellStyle name="_x0013__Distribution Break Out_Unlev McAdoo &amp; GR Combined 10242008-funding v8" xfId="20828"/>
    <cellStyle name="_x0013__Distribution Break Out_Unlev McAdoo &amp; GR Combined 10242008-funding v8 2" xfId="20829"/>
    <cellStyle name="_x0013__Distribution Break Out_Unlev McAdoo &amp; GR Combined 10242008-funding v8_BeechR Pivot Table 12.2.09" xfId="20830"/>
    <cellStyle name="_x0013__Distribution Break Out_Unlev McAdoo &amp; GR Combined 10242008-funding v8_BeechR Pivot Table 12.2.09 2" xfId="20831"/>
    <cellStyle name="_x0013__Distribution Break Out_Unlev McAdoo &amp; GR Combined 10242008-funding v8_Sheet1" xfId="20832"/>
    <cellStyle name="_x0013__Distribution Break Out_Unlev McAdoo &amp; GR Combined 10242008-funding v8_Sheet1 2" xfId="20833"/>
    <cellStyle name="_x0013__Distribution Break Out_Unlevered_Beech_Ridge_100_5MW_021009_optimized NCF" xfId="20834"/>
    <cellStyle name="_x0013__Distribution Break Out_Unlevered_Beech_Ridge_100_5MW_021009_optimized NCF 2" xfId="20835"/>
    <cellStyle name="_x0013__Distribution Break Out_Vantage Cash FLow 100609" xfId="20836"/>
    <cellStyle name="_x0013__Distribution Break Out_Vantage Cash FLow 100609 2" xfId="20837"/>
    <cellStyle name="_x0013__Distribution Break Out_Vantage Model_PGE 15yr PPA_062409" xfId="20838"/>
    <cellStyle name="_x0013__Distribution Break Out_Vantage Model_PGE 15yr PPA_062409 2" xfId="20839"/>
    <cellStyle name="_x0013__Distribution Break Out_Vantage Model_PGE 15yr PPA_073009_JAR" xfId="20840"/>
    <cellStyle name="_x0013__Distribution Break Out_Vantage Model_PGE 15yr PPA_073009_JAR 2" xfId="20841"/>
    <cellStyle name="_x0013__Distribution Break Out_Vantage Model_PGE 15yr PPA_100909" xfId="20842"/>
    <cellStyle name="_x0013__Distribution Break Out_Vantage Model_PGE 15yr PPA_100909 2" xfId="20843"/>
    <cellStyle name="_x0013__Distribution Break Out_White Oak_67.5_150MW_110409_OUR CASE" xfId="20844"/>
    <cellStyle name="_x0013__Distribution Break Out_White Oak_67.5_150MW_110409_OUR CASE 2" xfId="20845"/>
    <cellStyle name="_Div&amp;Inc" xfId="20846"/>
    <cellStyle name="_Dollar" xfId="20847"/>
    <cellStyle name="_Dollar 2" xfId="20848"/>
    <cellStyle name="_Dollar_03 lbo model - healthsouth" xfId="20849"/>
    <cellStyle name="_Dollar_03 lbo model - healthsouth 2" xfId="20850"/>
    <cellStyle name="_Dollar_03 lbo model - healthsouth_2007 Deloitte Models 082307" xfId="20851"/>
    <cellStyle name="_Dollar_03 lbo model - healthsouth_2007 Vento II 081707 v3" xfId="20852"/>
    <cellStyle name="_Dollar_03 lbo model - healthsouth_Darlington We Energy Bid Model 112807" xfId="20853"/>
    <cellStyle name="_Dollar_03 lbo model - healthsouth_Depr Federal" xfId="20854"/>
    <cellStyle name="_Dollar_03 lbo model - healthsouth_Depr Federal-2008" xfId="20855"/>
    <cellStyle name="_Dollar_03 lbo model - healthsouth_Draft Model 081707" xfId="20856"/>
    <cellStyle name="_Dollar_03 lbo model - healthsouth_OpEx Sheet" xfId="20857"/>
    <cellStyle name="_Dollar_03 lbo model - healthsouth_Pioneer Prairie 082107_edp" xfId="20858"/>
    <cellStyle name="_Dollar_03 lbo model - healthsouth_Post Oak" xfId="20859"/>
    <cellStyle name="_Dollar_03 lbo model - healthsouth_Post Oak 2" xfId="20860"/>
    <cellStyle name="_Dollar_03 lbo model - healthsouth_Prairie Star" xfId="20861"/>
    <cellStyle name="_Dollar_03 lbo model - healthsouth_Prairie Star 2" xfId="20862"/>
    <cellStyle name="_Dollar_03 lbo model - healthsouth_Tax Equity Structure 072007" xfId="20863"/>
    <cellStyle name="_Dollar_03 lbo model - healthsouth_Twin Groves II" xfId="20864"/>
    <cellStyle name="_Dollar_03 lbo model - healthsouth_Twin Groves II 2" xfId="20865"/>
    <cellStyle name="_Dollar_October 12 - BIG CSC Auto update" xfId="20866"/>
    <cellStyle name="_Dollar_October 12 - BIG CSC Auto update 2" xfId="20867"/>
    <cellStyle name="_DOSWELL - 2001 Budget Inputs" xfId="20868"/>
    <cellStyle name="_DOSWELL - 2001 Budget Inputs - Ongoing Forecast" xfId="20869"/>
    <cellStyle name="_DOSWELL - 2001 Budget Inputs - Ongoing Forecast 2" xfId="20870"/>
    <cellStyle name="_DOSWELL - 2001 Budget Inputs - Ongoing Forecast 2 2" xfId="20871"/>
    <cellStyle name="_DOSWELL - 2001 Budget Inputs - Ongoing Forecast 3" xfId="20872"/>
    <cellStyle name="_DOSWELL - 2001 Budget Inputs - Ongoing Forecast 3 2" xfId="20873"/>
    <cellStyle name="_DOSWELL - 2001 Budget Inputs - Ongoing Forecast 4" xfId="20874"/>
    <cellStyle name="_DOSWELL - 2001 Budget Inputs - Ongoing Forecast 4 2" xfId="20875"/>
    <cellStyle name="_DOSWELL - 2001 Budget Inputs - Ongoing Forecast 5" xfId="20876"/>
    <cellStyle name="_DOSWELL - 2001 Budget Inputs - Ongoing Forecast 5 2" xfId="20877"/>
    <cellStyle name="_DOSWELL - 2001 Budget Inputs - Ongoing Forecast 6" xfId="20878"/>
    <cellStyle name="_DOSWELL - 2001 Budget Inputs - Ongoing Forecast_BASIS ADJ" xfId="20879"/>
    <cellStyle name="_DOSWELL - 2001 Budget Inputs - Ongoing Forecast_BM Adjustments" xfId="20880"/>
    <cellStyle name="_DOSWELL - 2001 Budget Inputs - Ongoing Forecast_Callahan" xfId="20881"/>
    <cellStyle name="_DOSWELL - 2001 Budget Inputs - Ongoing Forecast_Callahan " xfId="20882"/>
    <cellStyle name="_DOSWELL - 2001 Budget Inputs - Ongoing Forecast_Callahan _1" xfId="20883"/>
    <cellStyle name="_DOSWELL - 2001 Budget Inputs - Ongoing Forecast_Callahan 090813 GM 0 Report" xfId="20884"/>
    <cellStyle name="_DOSWELL - 2001 Budget Inputs - Ongoing Forecast_Callahan 091106 GM 0 Report" xfId="20885"/>
    <cellStyle name="_DOSWELL - 2001 Budget Inputs - Ongoing Forecast_CapRidge_WindBoost_Analysis_090709" xfId="20886"/>
    <cellStyle name="_DOSWELL - 2001 Budget Inputs - Ongoing Forecast_Copy of Texas Wind Debt Amortization 11-08" xfId="20887"/>
    <cellStyle name="_DOSWELL - 2001 Budget Inputs - Ongoing Forecast_Debt Service Coverage Ratio-TEXAS WIND Historical  Forecast" xfId="20888"/>
    <cellStyle name="_DOSWELL - 2001 Budget Inputs - Ongoing Forecast_Fees" xfId="20889"/>
    <cellStyle name="_DOSWELL - 2001 Budget Inputs - Ongoing Forecast_HH3 WindBoost Analysis (with PTC and REC)" xfId="20890"/>
    <cellStyle name="_DOSWELL - 2001 Budget Inputs - Ongoing Forecast_Horse Hollow 1 090813 GM 0 Report" xfId="20891"/>
    <cellStyle name="_DOSWELL - 2001 Budget Inputs - Ongoing Forecast_Horse Hollow 1 090911 GM 0 Report" xfId="20892"/>
    <cellStyle name="_DOSWELL - 2001 Budget Inputs - Ongoing Forecast_Inputs" xfId="20893"/>
    <cellStyle name="_DOSWELL - 2001 Budget Inputs - Ongoing Forecast_Inputs 2" xfId="20894"/>
    <cellStyle name="_DOSWELL - 2001 Budget Inputs - Ongoing Forecast_Majestic II 2013 - 2042 Property Tax Forecast est" xfId="20895"/>
    <cellStyle name="_DOSWELL - 2001 Budget Inputs - Ongoing Forecast_Tax" xfId="20896"/>
    <cellStyle name="_DOSWELL - 2001 Budget Inputs - Ongoing Forecast_Wind Adj_091106" xfId="20897"/>
    <cellStyle name="_DOSWELL - 2001 Budget Inputs 2" xfId="20898"/>
    <cellStyle name="_DOSWELL - 2001 Budget Inputs 2 2" xfId="20899"/>
    <cellStyle name="_DOSWELL - 2001 Budget Inputs 3" xfId="20900"/>
    <cellStyle name="_DOSWELL - 2001 Budget Inputs 3 2" xfId="20901"/>
    <cellStyle name="_DOSWELL - 2001 Budget Inputs 4" xfId="20902"/>
    <cellStyle name="_DOSWELL - 2001 Budget Inputs 4 2" xfId="20903"/>
    <cellStyle name="_DOSWELL - 2001 Budget Inputs 5" xfId="20904"/>
    <cellStyle name="_DOSWELL - 2001 Budget Inputs 5 2" xfId="20905"/>
    <cellStyle name="_DOSWELL - 2001 Budget Inputs 6" xfId="20906"/>
    <cellStyle name="_DOSWELL - 2001 Budget Inputs_BASIS ADJ" xfId="20907"/>
    <cellStyle name="_DOSWELL - 2001 Budget Inputs_BM Adjustments" xfId="20908"/>
    <cellStyle name="_DOSWELL - 2001 Budget Inputs_Callahan" xfId="20909"/>
    <cellStyle name="_DOSWELL - 2001 Budget Inputs_Callahan " xfId="20910"/>
    <cellStyle name="_DOSWELL - 2001 Budget Inputs_Callahan _1" xfId="20911"/>
    <cellStyle name="_DOSWELL - 2001 Budget Inputs_Callahan 090813 GM 0 Report" xfId="20912"/>
    <cellStyle name="_DOSWELL - 2001 Budget Inputs_Callahan 091106 GM 0 Report" xfId="20913"/>
    <cellStyle name="_DOSWELL - 2001 Budget Inputs_CapRidge_WindBoost_Analysis_090709" xfId="20914"/>
    <cellStyle name="_DOSWELL - 2001 Budget Inputs_Copy of Texas Wind Debt Amortization 11-08" xfId="20915"/>
    <cellStyle name="_DOSWELL - 2001 Budget Inputs_Debt Service Coverage Ratio-TEXAS WIND Historical  Forecast" xfId="20916"/>
    <cellStyle name="_DOSWELL - 2001 Budget Inputs_Fees" xfId="20917"/>
    <cellStyle name="_DOSWELL - 2001 Budget Inputs_HH3 WindBoost Analysis (with PTC and REC)" xfId="20918"/>
    <cellStyle name="_DOSWELL - 2001 Budget Inputs_Horse Hollow 1 090813 GM 0 Report" xfId="20919"/>
    <cellStyle name="_DOSWELL - 2001 Budget Inputs_Horse Hollow 1 090911 GM 0 Report" xfId="20920"/>
    <cellStyle name="_DOSWELL - 2001 Budget Inputs_Inputs" xfId="20921"/>
    <cellStyle name="_DOSWELL - 2001 Budget Inputs_Inputs 2" xfId="20922"/>
    <cellStyle name="_DOSWELL - 2001 Budget Inputs_Majestic II 2013 - 2042 Property Tax Forecast est" xfId="20923"/>
    <cellStyle name="_DOSWELL - 2001 Budget Inputs_Tax" xfId="20924"/>
    <cellStyle name="_DOSWELL - 2001 Budget Inputs_Wind Adj_091106" xfId="20925"/>
    <cellStyle name="_DOSWELL - 2002 Budget Inputs" xfId="20926"/>
    <cellStyle name="_DOSWELL - 2002 Budget Inputs 2" xfId="20927"/>
    <cellStyle name="_DOSWELL - 2002 Budget Inputs 2 2" xfId="20928"/>
    <cellStyle name="_DOSWELL - 2002 Budget Inputs 3" xfId="20929"/>
    <cellStyle name="_DOSWELL - 2002 Budget Inputs 3 2" xfId="20930"/>
    <cellStyle name="_DOSWELL - 2002 Budget Inputs 4" xfId="20931"/>
    <cellStyle name="_DOSWELL - 2002 Budget Inputs 4 2" xfId="20932"/>
    <cellStyle name="_DOSWELL - 2002 Budget Inputs 5" xfId="20933"/>
    <cellStyle name="_DOSWELL - 2002 Budget Inputs 5 2" xfId="20934"/>
    <cellStyle name="_DOSWELL - 2002 Budget Inputs 6" xfId="20935"/>
    <cellStyle name="_DOSWELL - 2002 Budget Inputs_BASIS ADJ" xfId="20936"/>
    <cellStyle name="_DOSWELL - 2002 Budget Inputs_BM Adjustments" xfId="20937"/>
    <cellStyle name="_DOSWELL - 2002 Budget Inputs_Callahan" xfId="20938"/>
    <cellStyle name="_DOSWELL - 2002 Budget Inputs_Callahan " xfId="20939"/>
    <cellStyle name="_DOSWELL - 2002 Budget Inputs_Callahan _1" xfId="20940"/>
    <cellStyle name="_DOSWELL - 2002 Budget Inputs_Callahan 090813 GM 0 Report" xfId="20941"/>
    <cellStyle name="_DOSWELL - 2002 Budget Inputs_Callahan 091106 GM 0 Report" xfId="20942"/>
    <cellStyle name="_DOSWELL - 2002 Budget Inputs_CapRidge_WindBoost_Analysis_090709" xfId="20943"/>
    <cellStyle name="_DOSWELL - 2002 Budget Inputs_Copy of Texas Wind Debt Amortization 11-08" xfId="20944"/>
    <cellStyle name="_DOSWELL - 2002 Budget Inputs_Debt Service Coverage Ratio-TEXAS WIND Historical  Forecast" xfId="20945"/>
    <cellStyle name="_DOSWELL - 2002 Budget Inputs_Fees" xfId="20946"/>
    <cellStyle name="_DOSWELL - 2002 Budget Inputs_HH3 WindBoost Analysis (with PTC and REC)" xfId="20947"/>
    <cellStyle name="_DOSWELL - 2002 Budget Inputs_Horse Hollow 1 090813 GM 0 Report" xfId="20948"/>
    <cellStyle name="_DOSWELL - 2002 Budget Inputs_Horse Hollow 1 090911 GM 0 Report" xfId="20949"/>
    <cellStyle name="_DOSWELL - 2002 Budget Inputs_Inputs" xfId="20950"/>
    <cellStyle name="_DOSWELL - 2002 Budget Inputs_Inputs 2" xfId="20951"/>
    <cellStyle name="_DOSWELL - 2002 Budget Inputs_Majestic II 2013 - 2042 Property Tax Forecast est" xfId="20952"/>
    <cellStyle name="_DOSWELL - 2002 Budget Inputs_Tax" xfId="20953"/>
    <cellStyle name="_DOSWELL - 2002 Budget Inputs_Wind Adj_091106" xfId="20954"/>
    <cellStyle name="_DOSWELL - 2002 Budget Inputs-Ongoing Reforecast-High April-May Dispatch Case" xfId="20955"/>
    <cellStyle name="_DOSWELL - 2002 Budget Inputs-Ongoing Reforecast-High April-May Dispatch Case 2" xfId="20956"/>
    <cellStyle name="_DOSWELL - 2002 Budget Inputs-Ongoing Reforecast-High April-May Dispatch Case 2 2" xfId="20957"/>
    <cellStyle name="_DOSWELL - 2002 Budget Inputs-Ongoing Reforecast-High April-May Dispatch Case 3" xfId="20958"/>
    <cellStyle name="_DOSWELL - 2002 Budget Inputs-Ongoing Reforecast-High April-May Dispatch Case 3 2" xfId="20959"/>
    <cellStyle name="_DOSWELL - 2002 Budget Inputs-Ongoing Reforecast-High April-May Dispatch Case 4" xfId="20960"/>
    <cellStyle name="_DOSWELL - 2002 Budget Inputs-Ongoing Reforecast-High April-May Dispatch Case 4 2" xfId="20961"/>
    <cellStyle name="_DOSWELL - 2002 Budget Inputs-Ongoing Reforecast-High April-May Dispatch Case 5" xfId="20962"/>
    <cellStyle name="_DOSWELL - 2002 Budget Inputs-Ongoing Reforecast-High April-May Dispatch Case 5 2" xfId="20963"/>
    <cellStyle name="_DOSWELL - 2002 Budget Inputs-Ongoing Reforecast-High April-May Dispatch Case 6" xfId="20964"/>
    <cellStyle name="_DOSWELL - 2002 Budget Inputs-Ongoing Reforecast-High April-May Dispatch Case_BASIS ADJ" xfId="20965"/>
    <cellStyle name="_DOSWELL - 2002 Budget Inputs-Ongoing Reforecast-High April-May Dispatch Case_BM Adjustments" xfId="20966"/>
    <cellStyle name="_DOSWELL - 2002 Budget Inputs-Ongoing Reforecast-High April-May Dispatch Case_Callahan" xfId="20967"/>
    <cellStyle name="_DOSWELL - 2002 Budget Inputs-Ongoing Reforecast-High April-May Dispatch Case_Callahan " xfId="20968"/>
    <cellStyle name="_DOSWELL - 2002 Budget Inputs-Ongoing Reforecast-High April-May Dispatch Case_Callahan _1" xfId="20969"/>
    <cellStyle name="_DOSWELL - 2002 Budget Inputs-Ongoing Reforecast-High April-May Dispatch Case_Callahan 090813 GM 0 Report" xfId="20970"/>
    <cellStyle name="_DOSWELL - 2002 Budget Inputs-Ongoing Reforecast-High April-May Dispatch Case_Callahan 091106 GM 0 Report" xfId="20971"/>
    <cellStyle name="_DOSWELL - 2002 Budget Inputs-Ongoing Reforecast-High April-May Dispatch Case_CapRidge_WindBoost_Analysis_090709" xfId="20972"/>
    <cellStyle name="_DOSWELL - 2002 Budget Inputs-Ongoing Reforecast-High April-May Dispatch Case_Copy of Texas Wind Debt Amortization 11-08" xfId="20973"/>
    <cellStyle name="_DOSWELL - 2002 Budget Inputs-Ongoing Reforecast-High April-May Dispatch Case_Debt Service Coverage Ratio-TEXAS WIND Historical  Forecast" xfId="20974"/>
    <cellStyle name="_DOSWELL - 2002 Budget Inputs-Ongoing Reforecast-High April-May Dispatch Case_Fees" xfId="20975"/>
    <cellStyle name="_DOSWELL - 2002 Budget Inputs-Ongoing Reforecast-High April-May Dispatch Case_HH3 WindBoost Analysis (with PTC and REC)" xfId="20976"/>
    <cellStyle name="_DOSWELL - 2002 Budget Inputs-Ongoing Reforecast-High April-May Dispatch Case_Horse Hollow 1 090813 GM 0 Report" xfId="20977"/>
    <cellStyle name="_DOSWELL - 2002 Budget Inputs-Ongoing Reforecast-High April-May Dispatch Case_Horse Hollow 1 090911 GM 0 Report" xfId="20978"/>
    <cellStyle name="_DOSWELL - 2002 Budget Inputs-Ongoing Reforecast-High April-May Dispatch Case_Inputs" xfId="20979"/>
    <cellStyle name="_DOSWELL - 2002 Budget Inputs-Ongoing Reforecast-High April-May Dispatch Case_Inputs 2" xfId="20980"/>
    <cellStyle name="_DOSWELL - 2002 Budget Inputs-Ongoing Reforecast-High April-May Dispatch Case_Majestic II 2013 - 2042 Property Tax Forecast est" xfId="20981"/>
    <cellStyle name="_DOSWELL - 2002 Budget Inputs-Ongoing Reforecast-High April-May Dispatch Case_Tax" xfId="20982"/>
    <cellStyle name="_DOSWELL - 2002 Budget Inputs-Ongoing Reforecast-High April-May Dispatch Case_Wind Adj_091106" xfId="20983"/>
    <cellStyle name="_DOSWELL - 2003 Budget Inputs" xfId="20984"/>
    <cellStyle name="_DOSWELL - 2003 Budget Inputs 2" xfId="20985"/>
    <cellStyle name="_DOSWELL - 2003 Budget Inputs 2 2" xfId="20986"/>
    <cellStyle name="_DOSWELL - 2003 Budget Inputs 3" xfId="20987"/>
    <cellStyle name="_DOSWELL - 2003 Budget Inputs 3 2" xfId="20988"/>
    <cellStyle name="_DOSWELL - 2003 Budget Inputs 4" xfId="20989"/>
    <cellStyle name="_DOSWELL - 2003 Budget Inputs 4 2" xfId="20990"/>
    <cellStyle name="_DOSWELL - 2003 Budget Inputs 5" xfId="20991"/>
    <cellStyle name="_DOSWELL - 2003 Budget Inputs 5 2" xfId="20992"/>
    <cellStyle name="_DOSWELL - 2003 Budget Inputs 6" xfId="20993"/>
    <cellStyle name="_DOSWELL - 2003 Budget Inputs_BASIS ADJ" xfId="20994"/>
    <cellStyle name="_DOSWELL - 2003 Budget Inputs_BM Adjustments" xfId="20995"/>
    <cellStyle name="_DOSWELL - 2003 Budget Inputs_Callahan" xfId="20996"/>
    <cellStyle name="_DOSWELL - 2003 Budget Inputs_Callahan " xfId="20997"/>
    <cellStyle name="_DOSWELL - 2003 Budget Inputs_Callahan _1" xfId="20998"/>
    <cellStyle name="_DOSWELL - 2003 Budget Inputs_Callahan 090813 GM 0 Report" xfId="20999"/>
    <cellStyle name="_DOSWELL - 2003 Budget Inputs_Callahan 091106 GM 0 Report" xfId="21000"/>
    <cellStyle name="_DOSWELL - 2003 Budget Inputs_CapRidge_WindBoost_Analysis_090709" xfId="21001"/>
    <cellStyle name="_DOSWELL - 2003 Budget Inputs_Copy of Texas Wind Debt Amortization 11-08" xfId="21002"/>
    <cellStyle name="_DOSWELL - 2003 Budget Inputs_Debt Service Coverage Ratio-TEXAS WIND Historical  Forecast" xfId="21003"/>
    <cellStyle name="_DOSWELL - 2003 Budget Inputs_Fees" xfId="21004"/>
    <cellStyle name="_DOSWELL - 2003 Budget Inputs_HH3 WindBoost Analysis (with PTC and REC)" xfId="21005"/>
    <cellStyle name="_DOSWELL - 2003 Budget Inputs_Horse Hollow 1 090813 GM 0 Report" xfId="21006"/>
    <cellStyle name="_DOSWELL - 2003 Budget Inputs_Horse Hollow 1 090911 GM 0 Report" xfId="21007"/>
    <cellStyle name="_DOSWELL - 2003 Budget Inputs_Inputs" xfId="21008"/>
    <cellStyle name="_DOSWELL - 2003 Budget Inputs_Inputs 2" xfId="21009"/>
    <cellStyle name="_DOSWELL - 2003 Budget Inputs_Majestic II 2013 - 2042 Property Tax Forecast est" xfId="21010"/>
    <cellStyle name="_DOSWELL - 2003 Budget Inputs_Tax" xfId="21011"/>
    <cellStyle name="_DOSWELL - 2003 Budget Inputs_Wind Adj_091106" xfId="21012"/>
    <cellStyle name="_DOSWELL - 2003 Budget Inputs-Final" xfId="21013"/>
    <cellStyle name="_DOSWELL - 2003 Budget Inputs-Final 2" xfId="21014"/>
    <cellStyle name="_DOSWELL - 2003 Budget Inputs-Final 2 2" xfId="21015"/>
    <cellStyle name="_DOSWELL - 2003 Budget Inputs-Final 3" xfId="21016"/>
    <cellStyle name="_DOSWELL - 2003 Budget Inputs-Final 3 2" xfId="21017"/>
    <cellStyle name="_DOSWELL - 2003 Budget Inputs-Final 4" xfId="21018"/>
    <cellStyle name="_DOSWELL - 2003 Budget Inputs-Final 4 2" xfId="21019"/>
    <cellStyle name="_DOSWELL - 2003 Budget Inputs-Final 5" xfId="21020"/>
    <cellStyle name="_DOSWELL - 2003 Budget Inputs-Final 5 2" xfId="21021"/>
    <cellStyle name="_DOSWELL - 2003 Budget Inputs-Final 6" xfId="21022"/>
    <cellStyle name="_DOSWELL - 2003 Budget Inputs-Final_BASIS ADJ" xfId="21023"/>
    <cellStyle name="_DOSWELL - 2003 Budget Inputs-Final_BM Adjustments" xfId="21024"/>
    <cellStyle name="_DOSWELL - 2003 Budget Inputs-Final_Callahan" xfId="21025"/>
    <cellStyle name="_DOSWELL - 2003 Budget Inputs-Final_Callahan " xfId="21026"/>
    <cellStyle name="_DOSWELL - 2003 Budget Inputs-Final_Callahan _1" xfId="21027"/>
    <cellStyle name="_DOSWELL - 2003 Budget Inputs-Final_Callahan 090813 GM 0 Report" xfId="21028"/>
    <cellStyle name="_DOSWELL - 2003 Budget Inputs-Final_Callahan 091106 GM 0 Report" xfId="21029"/>
    <cellStyle name="_DOSWELL - 2003 Budget Inputs-Final_CapRidge_WindBoost_Analysis_090709" xfId="21030"/>
    <cellStyle name="_DOSWELL - 2003 Budget Inputs-Final_Copy of Texas Wind Debt Amortization 11-08" xfId="21031"/>
    <cellStyle name="_DOSWELL - 2003 Budget Inputs-Final_Debt Service Coverage Ratio-TEXAS WIND Historical  Forecast" xfId="21032"/>
    <cellStyle name="_DOSWELL - 2003 Budget Inputs-Final_Fees" xfId="21033"/>
    <cellStyle name="_DOSWELL - 2003 Budget Inputs-Final_HH3 WindBoost Analysis (with PTC and REC)" xfId="21034"/>
    <cellStyle name="_DOSWELL - 2003 Budget Inputs-Final_Horse Hollow 1 090813 GM 0 Report" xfId="21035"/>
    <cellStyle name="_DOSWELL - 2003 Budget Inputs-Final_Horse Hollow 1 090911 GM 0 Report" xfId="21036"/>
    <cellStyle name="_DOSWELL - 2003 Budget Inputs-Final_Inputs" xfId="21037"/>
    <cellStyle name="_DOSWELL - 2003 Budget Inputs-Final_Inputs 2" xfId="21038"/>
    <cellStyle name="_DOSWELL - 2003 Budget Inputs-Final_Majestic II 2013 - 2042 Property Tax Forecast est" xfId="21039"/>
    <cellStyle name="_DOSWELL - 2003 Budget Inputs-Final_Tax" xfId="21040"/>
    <cellStyle name="_DOSWELL - 2003 Budget Inputs-Final_Wind Adj_091106" xfId="21041"/>
    <cellStyle name="_Doswell 2003 Budget Detail - Sean" xfId="21042"/>
    <cellStyle name="_Doswell 2003 Budget Detail - Sean 2" xfId="21043"/>
    <cellStyle name="_Doswell 2003 Budget Detail - Sean 2 2" xfId="21044"/>
    <cellStyle name="_Doswell 2003 Budget Detail - Sean 3" xfId="21045"/>
    <cellStyle name="_Doswell 2003 Budget Detail - Sean 3 2" xfId="21046"/>
    <cellStyle name="_Doswell 2003 Budget Detail - Sean 4" xfId="21047"/>
    <cellStyle name="_Doswell 2003 Budget Detail - Sean 4 2" xfId="21048"/>
    <cellStyle name="_Doswell 2003 Budget Detail - Sean 5" xfId="21049"/>
    <cellStyle name="_Doswell 2003 Budget Detail - Sean 5 2" xfId="21050"/>
    <cellStyle name="_Doswell 2003 Budget Detail - Sean 6" xfId="21051"/>
    <cellStyle name="_Doswell 2003 Budget Detail - Sean_BASIS ADJ" xfId="21052"/>
    <cellStyle name="_Doswell 2003 Budget Detail - Sean_BM Adjustments" xfId="21053"/>
    <cellStyle name="_Doswell 2003 Budget Detail - Sean_Callahan" xfId="21054"/>
    <cellStyle name="_Doswell 2003 Budget Detail - Sean_Callahan " xfId="21055"/>
    <cellStyle name="_Doswell 2003 Budget Detail - Sean_Callahan _1" xfId="21056"/>
    <cellStyle name="_Doswell 2003 Budget Detail - Sean_Callahan 090813 GM 0 Report" xfId="21057"/>
    <cellStyle name="_Doswell 2003 Budget Detail - Sean_Callahan 091106 GM 0 Report" xfId="21058"/>
    <cellStyle name="_Doswell 2003 Budget Detail - Sean_CapRidge_WindBoost_Analysis_090709" xfId="21059"/>
    <cellStyle name="_Doswell 2003 Budget Detail - Sean_Copy of Texas Wind Debt Amortization 11-08" xfId="21060"/>
    <cellStyle name="_Doswell 2003 Budget Detail - Sean_Debt Service Coverage Ratio-TEXAS WIND Historical  Forecast" xfId="21061"/>
    <cellStyle name="_Doswell 2003 Budget Detail - Sean_Fees" xfId="21062"/>
    <cellStyle name="_Doswell 2003 Budget Detail - Sean_HH3 WindBoost Analysis (with PTC and REC)" xfId="21063"/>
    <cellStyle name="_Doswell 2003 Budget Detail - Sean_Horse Hollow 1 090813 GM 0 Report" xfId="21064"/>
    <cellStyle name="_Doswell 2003 Budget Detail - Sean_Horse Hollow 1 090911 GM 0 Report" xfId="21065"/>
    <cellStyle name="_Doswell 2003 Budget Detail - Sean_Inputs" xfId="21066"/>
    <cellStyle name="_Doswell 2003 Budget Detail - Sean_Inputs 2" xfId="21067"/>
    <cellStyle name="_Doswell 2003 Budget Detail - Sean_Majestic II 2013 - 2042 Property Tax Forecast est" xfId="21068"/>
    <cellStyle name="_Doswell 2003 Budget Detail - Sean_Tax" xfId="21069"/>
    <cellStyle name="_Doswell 2003 Budget Detail - Sean_Wind Adj_091106" xfId="21070"/>
    <cellStyle name="_Doswell 5 MW vs Temp Calculator with HR Curves TBD" xfId="21071"/>
    <cellStyle name="_Doswell 6 MW vs Temp Calculator with HR Curves TBD" xfId="21072"/>
    <cellStyle name="_Doswell Budget Depreciation" xfId="21073"/>
    <cellStyle name="_Doswell Budget Depreciation 2" xfId="21074"/>
    <cellStyle name="_Doswell Budget Depreciation 2 2" xfId="21075"/>
    <cellStyle name="_Doswell Budget Depreciation 3" xfId="21076"/>
    <cellStyle name="_Doswell Budget Depreciation 3 2" xfId="21077"/>
    <cellStyle name="_Doswell Budget Depreciation 4" xfId="21078"/>
    <cellStyle name="_Doswell Budget Depreciation 4 2" xfId="21079"/>
    <cellStyle name="_Doswell Budget Depreciation 5" xfId="21080"/>
    <cellStyle name="_Doswell Budget Depreciation 5 2" xfId="21081"/>
    <cellStyle name="_Doswell Budget Depreciation 6" xfId="21082"/>
    <cellStyle name="_Doswell Budget Depreciation_BASIS ADJ" xfId="21083"/>
    <cellStyle name="_Doswell Budget Depreciation_BM Adjustments" xfId="21084"/>
    <cellStyle name="_Doswell Budget Depreciation_Callahan" xfId="21085"/>
    <cellStyle name="_Doswell Budget Depreciation_Callahan " xfId="21086"/>
    <cellStyle name="_Doswell Budget Depreciation_Callahan _1" xfId="21087"/>
    <cellStyle name="_Doswell Budget Depreciation_Callahan 090813 GM 0 Report" xfId="21088"/>
    <cellStyle name="_Doswell Budget Depreciation_Callahan 091106 GM 0 Report" xfId="21089"/>
    <cellStyle name="_Doswell Budget Depreciation_CapRidge_WindBoost_Analysis_090709" xfId="21090"/>
    <cellStyle name="_Doswell Budget Depreciation_Copy of Texas Wind Debt Amortization 11-08" xfId="21091"/>
    <cellStyle name="_Doswell Budget Depreciation_Debt Service Coverage Ratio-TEXAS WIND Historical  Forecast" xfId="21092"/>
    <cellStyle name="_Doswell Budget Depreciation_Fees" xfId="21093"/>
    <cellStyle name="_Doswell Budget Depreciation_HH3 WindBoost Analysis (with PTC and REC)" xfId="21094"/>
    <cellStyle name="_Doswell Budget Depreciation_Horse Hollow 1 090813 GM 0 Report" xfId="21095"/>
    <cellStyle name="_Doswell Budget Depreciation_Horse Hollow 1 090911 GM 0 Report" xfId="21096"/>
    <cellStyle name="_Doswell Budget Depreciation_Inputs" xfId="21097"/>
    <cellStyle name="_Doswell Budget Depreciation_Inputs 2" xfId="21098"/>
    <cellStyle name="_Doswell Budget Depreciation_Majestic II 2013 - 2042 Property Tax Forecast est" xfId="21099"/>
    <cellStyle name="_Doswell Budget Depreciation_Tax" xfId="21100"/>
    <cellStyle name="_Doswell Budget Depreciation_Wind Adj_091106" xfId="21101"/>
    <cellStyle name="_Doswell CT1 MW vs Temp Calculator rev 3" xfId="21102"/>
    <cellStyle name="_Doswell CT1 MW vs Temp Calculator TBD" xfId="21103"/>
    <cellStyle name="_Doswell SC" xfId="21104"/>
    <cellStyle name="_Doswell SC 2" xfId="21105"/>
    <cellStyle name="_DSCR" xfId="21106"/>
    <cellStyle name="_DSCR (2)" xfId="21107"/>
    <cellStyle name="_DSCR (2) 2" xfId="21108"/>
    <cellStyle name="_DSCR (2) 2 2" xfId="21109"/>
    <cellStyle name="_DSCR (2) 3" xfId="21110"/>
    <cellStyle name="_DSCR (2) 3 2" xfId="21111"/>
    <cellStyle name="_DSCR (2) 4" xfId="21112"/>
    <cellStyle name="_DSCR (2) 4 2" xfId="21113"/>
    <cellStyle name="_DSCR (2) 5" xfId="21114"/>
    <cellStyle name="_DSCR (2) 5 2" xfId="21115"/>
    <cellStyle name="_DSCR (2) 6" xfId="21116"/>
    <cellStyle name="_DSCR (2)_BASIS ADJ" xfId="21117"/>
    <cellStyle name="_DSCR (2)_BM Adjustments" xfId="21118"/>
    <cellStyle name="_DSCR (2)_Callahan" xfId="21119"/>
    <cellStyle name="_DSCR (2)_Callahan " xfId="21120"/>
    <cellStyle name="_DSCR (2)_Callahan _1" xfId="21121"/>
    <cellStyle name="_DSCR (2)_Callahan 090813 GM 0 Report" xfId="21122"/>
    <cellStyle name="_DSCR (2)_Callahan 091106 GM 0 Report" xfId="21123"/>
    <cellStyle name="_DSCR (2)_CapRidge_WindBoost_Analysis_090709" xfId="21124"/>
    <cellStyle name="_DSCR (2)_Copy of Texas Wind Debt Amortization 11-08" xfId="21125"/>
    <cellStyle name="_DSCR (2)_Debt Service Coverage Ratio-TEXAS WIND Historical  Forecast" xfId="21126"/>
    <cellStyle name="_DSCR (2)_Fees" xfId="21127"/>
    <cellStyle name="_DSCR (2)_HH3 WindBoost Analysis (with PTC and REC)" xfId="21128"/>
    <cellStyle name="_DSCR (2)_Horse Hollow 1 090813 GM 0 Report" xfId="21129"/>
    <cellStyle name="_DSCR (2)_Horse Hollow 1 090911 GM 0 Report" xfId="21130"/>
    <cellStyle name="_DSCR (2)_Inputs" xfId="21131"/>
    <cellStyle name="_DSCR (2)_Inputs 2" xfId="21132"/>
    <cellStyle name="_DSCR (2)_Majestic II 2013 - 2042 Property Tax Forecast est" xfId="21133"/>
    <cellStyle name="_DSCR (2)_Tax" xfId="21134"/>
    <cellStyle name="_DSCR (2)_Wind Adj_091106" xfId="21135"/>
    <cellStyle name="_DSCR 2" xfId="21136"/>
    <cellStyle name="_DSCR 2 2" xfId="21137"/>
    <cellStyle name="_DSCR 3" xfId="21138"/>
    <cellStyle name="_DSCR 3 2" xfId="21139"/>
    <cellStyle name="_DSCR 4" xfId="21140"/>
    <cellStyle name="_DSCR 4 2" xfId="21141"/>
    <cellStyle name="_DSCR 5" xfId="21142"/>
    <cellStyle name="_DSCR 5 2" xfId="21143"/>
    <cellStyle name="_DSCR 6" xfId="21144"/>
    <cellStyle name="_DSCR CALC - MARCH 02 DISTRIBUTION" xfId="21145"/>
    <cellStyle name="_DSCR CALC - MARCH 02 DISTRIBUTION - Forward" xfId="21146"/>
    <cellStyle name="_DSCR CALC - MARCH 02 DISTRIBUTION - Forward 2" xfId="21147"/>
    <cellStyle name="_DSCR CALC - MARCH 02 DISTRIBUTION - Forward 2 2" xfId="21148"/>
    <cellStyle name="_DSCR CALC - MARCH 02 DISTRIBUTION - Forward 3" xfId="21149"/>
    <cellStyle name="_DSCR CALC - MARCH 02 DISTRIBUTION - Forward 3 2" xfId="21150"/>
    <cellStyle name="_DSCR CALC - MARCH 02 DISTRIBUTION - Forward 4" xfId="21151"/>
    <cellStyle name="_DSCR CALC - MARCH 02 DISTRIBUTION - Forward 4 2" xfId="21152"/>
    <cellStyle name="_DSCR CALC - MARCH 02 DISTRIBUTION - Forward 5" xfId="21153"/>
    <cellStyle name="_DSCR CALC - MARCH 02 DISTRIBUTION - Forward 5 2" xfId="21154"/>
    <cellStyle name="_DSCR CALC - MARCH 02 DISTRIBUTION - Forward 6" xfId="21155"/>
    <cellStyle name="_DSCR CALC - MARCH 02 DISTRIBUTION - Forward_BASIS ADJ" xfId="21156"/>
    <cellStyle name="_DSCR CALC - MARCH 02 DISTRIBUTION - Forward_BM Adjustments" xfId="21157"/>
    <cellStyle name="_DSCR CALC - MARCH 02 DISTRIBUTION - Forward_Callahan" xfId="21158"/>
    <cellStyle name="_DSCR CALC - MARCH 02 DISTRIBUTION - Forward_Callahan " xfId="21159"/>
    <cellStyle name="_DSCR CALC - MARCH 02 DISTRIBUTION - Forward_Callahan _1" xfId="21160"/>
    <cellStyle name="_DSCR CALC - MARCH 02 DISTRIBUTION - Forward_Callahan 090813 GM 0 Report" xfId="21161"/>
    <cellStyle name="_DSCR CALC - MARCH 02 DISTRIBUTION - Forward_Callahan 091106 GM 0 Report" xfId="21162"/>
    <cellStyle name="_DSCR CALC - MARCH 02 DISTRIBUTION - Forward_CapRidge_WindBoost_Analysis_090709" xfId="21163"/>
    <cellStyle name="_DSCR CALC - MARCH 02 DISTRIBUTION - Forward_Copy of Texas Wind Debt Amortization 11-08" xfId="21164"/>
    <cellStyle name="_DSCR CALC - MARCH 02 DISTRIBUTION - Forward_Debt Service Coverage Ratio-TEXAS WIND Historical  Forecast" xfId="21165"/>
    <cellStyle name="_DSCR CALC - MARCH 02 DISTRIBUTION - Forward_Fees" xfId="21166"/>
    <cellStyle name="_DSCR CALC - MARCH 02 DISTRIBUTION - Forward_HH3 WindBoost Analysis (with PTC and REC)" xfId="21167"/>
    <cellStyle name="_DSCR CALC - MARCH 02 DISTRIBUTION - Forward_Horse Hollow 1 090813 GM 0 Report" xfId="21168"/>
    <cellStyle name="_DSCR CALC - MARCH 02 DISTRIBUTION - Forward_Horse Hollow 1 090911 GM 0 Report" xfId="21169"/>
    <cellStyle name="_DSCR CALC - MARCH 02 DISTRIBUTION - Forward_Inputs" xfId="21170"/>
    <cellStyle name="_DSCR CALC - MARCH 02 DISTRIBUTION - Forward_Inputs 2" xfId="21171"/>
    <cellStyle name="_DSCR CALC - MARCH 02 DISTRIBUTION - Forward_Majestic II 2013 - 2042 Property Tax Forecast est" xfId="21172"/>
    <cellStyle name="_DSCR CALC - MARCH 02 DISTRIBUTION - Forward_Tax" xfId="21173"/>
    <cellStyle name="_DSCR CALC - MARCH 02 DISTRIBUTION - Forward_Wind Adj_091106" xfId="21174"/>
    <cellStyle name="_DSCR CALC - MARCH 02 DISTRIBUTION 2" xfId="21175"/>
    <cellStyle name="_DSCR CALC - MARCH 02 DISTRIBUTION 2 2" xfId="21176"/>
    <cellStyle name="_DSCR CALC - MARCH 02 DISTRIBUTION 3" xfId="21177"/>
    <cellStyle name="_DSCR CALC - MARCH 02 DISTRIBUTION 3 2" xfId="21178"/>
    <cellStyle name="_DSCR CALC - MARCH 02 DISTRIBUTION 4" xfId="21179"/>
    <cellStyle name="_DSCR CALC - MARCH 02 DISTRIBUTION 4 2" xfId="21180"/>
    <cellStyle name="_DSCR CALC - MARCH 02 DISTRIBUTION 5" xfId="21181"/>
    <cellStyle name="_DSCR CALC - MARCH 02 DISTRIBUTION 5 2" xfId="21182"/>
    <cellStyle name="_DSCR CALC - MARCH 02 DISTRIBUTION 6" xfId="21183"/>
    <cellStyle name="_DSCR CALC - MARCH 02 DISTRIBUTION_BASIS ADJ" xfId="21184"/>
    <cellStyle name="_DSCR CALC - MARCH 02 DISTRIBUTION_BM Adjustments" xfId="21185"/>
    <cellStyle name="_DSCR CALC - MARCH 02 DISTRIBUTION_Callahan" xfId="21186"/>
    <cellStyle name="_DSCR CALC - MARCH 02 DISTRIBUTION_Callahan " xfId="21187"/>
    <cellStyle name="_DSCR CALC - MARCH 02 DISTRIBUTION_Callahan _1" xfId="21188"/>
    <cellStyle name="_DSCR CALC - MARCH 02 DISTRIBUTION_Callahan 090813 GM 0 Report" xfId="21189"/>
    <cellStyle name="_DSCR CALC - MARCH 02 DISTRIBUTION_Callahan 091106 GM 0 Report" xfId="21190"/>
    <cellStyle name="_DSCR CALC - MARCH 02 DISTRIBUTION_CapRidge_WindBoost_Analysis_090709" xfId="21191"/>
    <cellStyle name="_DSCR CALC - MARCH 02 DISTRIBUTION_Copy of Texas Wind Debt Amortization 11-08" xfId="21192"/>
    <cellStyle name="_DSCR CALC - MARCH 02 DISTRIBUTION_Debt Service Coverage Ratio-TEXAS WIND Historical  Forecast" xfId="21193"/>
    <cellStyle name="_DSCR CALC - MARCH 02 DISTRIBUTION_Fees" xfId="21194"/>
    <cellStyle name="_DSCR CALC - MARCH 02 DISTRIBUTION_HH3 WindBoost Analysis (with PTC and REC)" xfId="21195"/>
    <cellStyle name="_DSCR CALC - MARCH 02 DISTRIBUTION_Horse Hollow 1 090813 GM 0 Report" xfId="21196"/>
    <cellStyle name="_DSCR CALC - MARCH 02 DISTRIBUTION_Horse Hollow 1 090911 GM 0 Report" xfId="21197"/>
    <cellStyle name="_DSCR CALC - MARCH 02 DISTRIBUTION_Inputs" xfId="21198"/>
    <cellStyle name="_DSCR CALC - MARCH 02 DISTRIBUTION_Inputs 2" xfId="21199"/>
    <cellStyle name="_DSCR CALC - MARCH 02 DISTRIBUTION_Majestic II 2013 - 2042 Property Tax Forecast est" xfId="21200"/>
    <cellStyle name="_DSCR CALC - MARCH 02 DISTRIBUTION_Tax" xfId="21201"/>
    <cellStyle name="_DSCR CALC - MARCH 02 DISTRIBUTION_Wind Adj_091106" xfId="21202"/>
    <cellStyle name="_DSCR_BASIS ADJ" xfId="21203"/>
    <cellStyle name="_DSCR_BM Adjustments" xfId="21204"/>
    <cellStyle name="_DSCR_Callahan" xfId="21205"/>
    <cellStyle name="_DSCR_Callahan " xfId="21206"/>
    <cellStyle name="_DSCR_Callahan _1" xfId="21207"/>
    <cellStyle name="_DSCR_Callahan 090813 GM 0 Report" xfId="21208"/>
    <cellStyle name="_DSCR_Callahan 091106 GM 0 Report" xfId="21209"/>
    <cellStyle name="_DSCR_CapRidge_WindBoost_Analysis_090709" xfId="21210"/>
    <cellStyle name="_DSCR_Copy of Texas Wind Debt Amortization 11-08" xfId="21211"/>
    <cellStyle name="_DSCR_Debt Service Coverage Ratio-TEXAS WIND Historical  Forecast" xfId="21212"/>
    <cellStyle name="_DSCR_Fees" xfId="21213"/>
    <cellStyle name="_DSCR_HH3 WindBoost Analysis (with PTC and REC)" xfId="21214"/>
    <cellStyle name="_DSCR_Horse Hollow 1 090813 GM 0 Report" xfId="21215"/>
    <cellStyle name="_DSCR_Horse Hollow 1 090911 GM 0 Report" xfId="21216"/>
    <cellStyle name="_DSCR_Inputs" xfId="21217"/>
    <cellStyle name="_DSCR_Inputs 2" xfId="21218"/>
    <cellStyle name="_DSCR_Majestic II 2013 - 2042 Property Tax Forecast est" xfId="21219"/>
    <cellStyle name="_DSCR_Tax" xfId="21220"/>
    <cellStyle name="_DSCR_Wind Adj_091106" xfId="21221"/>
    <cellStyle name="_DSO Oil" xfId="21222"/>
    <cellStyle name="_DSO Oil 2" xfId="21223"/>
    <cellStyle name="_DSO Oil_130204 2013 - 2061 LONG-TERM FORECAST FPL METHODOLOGY Clean Copy" xfId="21224"/>
    <cellStyle name="_DSO Oil_Copy of FUEL JAN 2012 -DEC 2012 MARGINAL COST SEASONAL" xfId="21225"/>
    <cellStyle name="_DSO Oil_Copy of FUEL JAN 2012 -DEC 2012 MARGINAL COST SEASONAL 2" xfId="21226"/>
    <cellStyle name="_DSO Oil_MTHLY_MWH_to EOC_AS AVAILABLE" xfId="21227"/>
    <cellStyle name="_DSW CT1 Correction Curve Study 8-2-07" xfId="21228"/>
    <cellStyle name="_Duane Arnold BOD Price Fcst Rpt v5 (7-9-09)" xfId="21229"/>
    <cellStyle name="_E&amp;C Risk Tracker" xfId="21230"/>
    <cellStyle name="_EAST New Tables gas040103" xfId="21231"/>
    <cellStyle name="_EAST New Tables gas040103 2" xfId="21232"/>
    <cellStyle name="_EAST New Tables gas040103 2 2" xfId="21233"/>
    <cellStyle name="_EAST New Tables gas040103 3" xfId="21234"/>
    <cellStyle name="_EAST New Tables gas040103 3 2" xfId="21235"/>
    <cellStyle name="_EAST New Tables gas040103 4" xfId="21236"/>
    <cellStyle name="_EAST New Tables gas040103 4 2" xfId="21237"/>
    <cellStyle name="_EAST New Tables gas040103 5" xfId="21238"/>
    <cellStyle name="_EAST New Tables gas040103 5 2" xfId="21239"/>
    <cellStyle name="_EAST New Tables gas040103 6" xfId="21240"/>
    <cellStyle name="_EAST New Tables gas040103_August 2010 CWIP curves_NextEra" xfId="21241"/>
    <cellStyle name="_EAST New Tables gas040103_August 2010 CWIP curves_NextEra 2" xfId="21242"/>
    <cellStyle name="_EAST New Tables gas040103_August 2010 CWIP curves_NextEra_November 2010 Termosol CWIP Curves NEER Final" xfId="21243"/>
    <cellStyle name="_EAST New Tables gas040103_August 2010 CWIP curves_NextEra_November 2010 Termosol CWIP Curves NEER Final 2" xfId="21244"/>
    <cellStyle name="_EAST New Tables gas040103_BASIS ADJ" xfId="21245"/>
    <cellStyle name="_EAST New Tables gas040103_BM Adjustments" xfId="21246"/>
    <cellStyle name="_EAST New Tables gas040103_Capacity_Factor_Monthly_Forecast_Through_2024 " xfId="21247"/>
    <cellStyle name="_EAST New Tables gas040103_Consolidated Summary Living ProForma_2011_DRAFT" xfId="21248"/>
    <cellStyle name="_EAST New Tables gas040103_Consolidated Summary Living ProForma_2011_Paste Special" xfId="21249"/>
    <cellStyle name="_EAST New Tables gas040103_Copy of South TX GenTie  0.8x Sale12-31-09 COD BASE CASEvBOD" xfId="21250"/>
    <cellStyle name="_EAST New Tables gas040103_CWIP Termosol 1" xfId="21251"/>
    <cellStyle name="_EAST New Tables gas040103_CWIP Termosol 1 2" xfId="21252"/>
    <cellStyle name="_EAST New Tables gas040103_CWIP Termosol 2" xfId="21253"/>
    <cellStyle name="_EAST New Tables gas040103_CWIP Termosol 2 2" xfId="21254"/>
    <cellStyle name="_EAST New Tables gas040103_Fees" xfId="21255"/>
    <cellStyle name="_EAST New Tables gas040103_HWBA UM NPV  IRR Analysis finance at cost share may 2011" xfId="21256"/>
    <cellStyle name="_EAST New Tables gas040103_Inputs" xfId="21257"/>
    <cellStyle name="_EAST New Tables gas040103_Inputs 2" xfId="21258"/>
    <cellStyle name="_EAST New Tables gas040103_Locked in Gross Margin" xfId="21259"/>
    <cellStyle name="_EAST New Tables gas040103_November 2010 CWIP Curves Genesis Final" xfId="21260"/>
    <cellStyle name="_EAST New Tables gas040103_November 2010 CWIP Curves Genesis Final 2" xfId="21261"/>
    <cellStyle name="_EAST New Tables gas040103_November 2010 CWIP Curves NEER Final" xfId="21262"/>
    <cellStyle name="_EAST New Tables gas040103_November 2010 CWIP Curves NEER Final 2" xfId="21263"/>
    <cellStyle name="_EAST New Tables gas040103_November 2010 Termosol CWIP Curves NEER Final" xfId="21264"/>
    <cellStyle name="_EAST New Tables gas040103_November 2010 Termosol CWIP Curves NEER Final 2" xfId="21265"/>
    <cellStyle name="_EAST New Tables gas040103_Project Monitoring Paradise Solar revised_October 2010" xfId="21266"/>
    <cellStyle name="_EAST New Tables gas040103_Project Monitoring Paradise Solar revised_October 2010 2" xfId="21267"/>
    <cellStyle name="_EAST New Tables gas040103_Project Monitoring Paradise Solar revised_October 2010_November 2010 Termosol CWIP Curves NEER Final" xfId="21268"/>
    <cellStyle name="_EAST New Tables gas040103_Project Monitoring Paradise Solar revised_October 2010_November 2010 Termosol CWIP Curves NEER Final 2" xfId="21269"/>
    <cellStyle name="_EAST New Tables gas040103_September 2010 CWIP curves_NextEra" xfId="21270"/>
    <cellStyle name="_EAST New Tables gas040103_September 2010 CWIP curves_NextEra 2" xfId="21271"/>
    <cellStyle name="_EAST New Tables gas040103_September 2010 CWIP curves_NextEra_November 2010 Termosol CWIP Curves NEER Final" xfId="21272"/>
    <cellStyle name="_EAST New Tables gas040103_September 2010 CWIP curves_NextEra_November 2010 Termosol CWIP Curves NEER Final 2" xfId="21273"/>
    <cellStyle name="_EAST New Tables gas040103_Summerhaven CWIP curve Oct_2010" xfId="21274"/>
    <cellStyle name="_EAST New Tables gas040103_Summerhaven CWIP curve Oct_2010 2" xfId="21275"/>
    <cellStyle name="_EAST New Tables gas040103_Summerhaven CWIP curve Oct_2010_November 2010 Termosol CWIP Curves NEER Final" xfId="21276"/>
    <cellStyle name="_EAST New Tables gas040103_Summerhaven CWIP curve Oct_2010_November 2010 Termosol CWIP Curves NEER Final 2" xfId="21277"/>
    <cellStyle name="_EAST New Tables gas040103_tx financing revs" xfId="21278"/>
    <cellStyle name="_EAST New Tables NGas MASIR 328 Edits" xfId="21279"/>
    <cellStyle name="_EAST New Tables NGas MASIR 328 Edits 2" xfId="21280"/>
    <cellStyle name="_EAST New Tables NGas MASIR 328 Edits 2 2" xfId="21281"/>
    <cellStyle name="_EAST New Tables NGas MASIR 328 Edits 3" xfId="21282"/>
    <cellStyle name="_EAST New Tables NGas MASIR 328 Edits 3 2" xfId="21283"/>
    <cellStyle name="_EAST New Tables NGas MASIR 328 Edits 4" xfId="21284"/>
    <cellStyle name="_EAST New Tables NGas MASIR 328 Edits 4 2" xfId="21285"/>
    <cellStyle name="_EAST New Tables NGas MASIR 328 Edits 5" xfId="21286"/>
    <cellStyle name="_EAST New Tables NGas MASIR 328 Edits 5 2" xfId="21287"/>
    <cellStyle name="_EAST New Tables NGas MASIR 328 Edits 6" xfId="21288"/>
    <cellStyle name="_EAST New Tables NGas MASIR 328 Edits_August 2010 CWIP curves_NextEra" xfId="21289"/>
    <cellStyle name="_EAST New Tables NGas MASIR 328 Edits_August 2010 CWIP curves_NextEra 2" xfId="21290"/>
    <cellStyle name="_EAST New Tables NGas MASIR 328 Edits_August 2010 CWIP curves_NextEra_November 2010 Termosol CWIP Curves NEER Final" xfId="21291"/>
    <cellStyle name="_EAST New Tables NGas MASIR 328 Edits_August 2010 CWIP curves_NextEra_November 2010 Termosol CWIP Curves NEER Final 2" xfId="21292"/>
    <cellStyle name="_EAST New Tables NGas MASIR 328 Edits_BASIS ADJ" xfId="21293"/>
    <cellStyle name="_EAST New Tables NGas MASIR 328 Edits_BM Adjustments" xfId="21294"/>
    <cellStyle name="_EAST New Tables NGas MASIR 328 Edits_Capacity_Factor_Monthly_Forecast_Through_2024 " xfId="21295"/>
    <cellStyle name="_EAST New Tables NGas MASIR 328 Edits_Consolidated Summary Living ProForma_2011_DRAFT" xfId="21296"/>
    <cellStyle name="_EAST New Tables NGas MASIR 328 Edits_Consolidated Summary Living ProForma_2011_Paste Special" xfId="21297"/>
    <cellStyle name="_EAST New Tables NGas MASIR 328 Edits_Copy of South TX GenTie  0.8x Sale12-31-09 COD BASE CASEvBOD" xfId="21298"/>
    <cellStyle name="_EAST New Tables NGas MASIR 328 Edits_CWIP Termosol 1" xfId="21299"/>
    <cellStyle name="_EAST New Tables NGas MASIR 328 Edits_CWIP Termosol 1 2" xfId="21300"/>
    <cellStyle name="_EAST New Tables NGas MASIR 328 Edits_CWIP Termosol 2" xfId="21301"/>
    <cellStyle name="_EAST New Tables NGas MASIR 328 Edits_CWIP Termosol 2 2" xfId="21302"/>
    <cellStyle name="_EAST New Tables NGas MASIR 328 Edits_Fees" xfId="21303"/>
    <cellStyle name="_EAST New Tables NGas MASIR 328 Edits_HWBA UM NPV  IRR Analysis finance at cost share may 2011" xfId="21304"/>
    <cellStyle name="_EAST New Tables NGas MASIR 328 Edits_Inputs" xfId="21305"/>
    <cellStyle name="_EAST New Tables NGas MASIR 328 Edits_Inputs 2" xfId="21306"/>
    <cellStyle name="_EAST New Tables NGas MASIR 328 Edits_Locked in Gross Margin" xfId="21307"/>
    <cellStyle name="_EAST New Tables NGas MASIR 328 Edits_November 2010 CWIP Curves Genesis Final" xfId="21308"/>
    <cellStyle name="_EAST New Tables NGas MASIR 328 Edits_November 2010 CWIP Curves Genesis Final 2" xfId="21309"/>
    <cellStyle name="_EAST New Tables NGas MASIR 328 Edits_November 2010 CWIP Curves NEER Final" xfId="21310"/>
    <cellStyle name="_EAST New Tables NGas MASIR 328 Edits_November 2010 CWIP Curves NEER Final 2" xfId="21311"/>
    <cellStyle name="_EAST New Tables NGas MASIR 328 Edits_November 2010 Termosol CWIP Curves NEER Final" xfId="21312"/>
    <cellStyle name="_EAST New Tables NGas MASIR 328 Edits_November 2010 Termosol CWIP Curves NEER Final 2" xfId="21313"/>
    <cellStyle name="_EAST New Tables NGas MASIR 328 Edits_Project Monitoring Paradise Solar revised_October 2010" xfId="21314"/>
    <cellStyle name="_EAST New Tables NGas MASIR 328 Edits_Project Monitoring Paradise Solar revised_October 2010 2" xfId="21315"/>
    <cellStyle name="_EAST New Tables NGas MASIR 328 Edits_Project Monitoring Paradise Solar revised_October 2010_November 2010 Termosol CWIP Curves NEER Final" xfId="21316"/>
    <cellStyle name="_EAST New Tables NGas MASIR 328 Edits_Project Monitoring Paradise Solar revised_October 2010_November 2010 Termosol CWIP Curves NEER Final 2" xfId="21317"/>
    <cellStyle name="_EAST New Tables NGas MASIR 328 Edits_September 2010 CWIP curves_NextEra" xfId="21318"/>
    <cellStyle name="_EAST New Tables NGas MASIR 328 Edits_September 2010 CWIP curves_NextEra 2" xfId="21319"/>
    <cellStyle name="_EAST New Tables NGas MASIR 328 Edits_September 2010 CWIP curves_NextEra_November 2010 Termosol CWIP Curves NEER Final" xfId="21320"/>
    <cellStyle name="_EAST New Tables NGas MASIR 328 Edits_September 2010 CWIP curves_NextEra_November 2010 Termosol CWIP Curves NEER Final 2" xfId="21321"/>
    <cellStyle name="_EAST New Tables NGas MASIR 328 Edits_Summerhaven CWIP curve Oct_2010" xfId="21322"/>
    <cellStyle name="_EAST New Tables NGas MASIR 328 Edits_Summerhaven CWIP curve Oct_2010 2" xfId="21323"/>
    <cellStyle name="_EAST New Tables NGas MASIR 328 Edits_Summerhaven CWIP curve Oct_2010_November 2010 Termosol CWIP Curves NEER Final" xfId="21324"/>
    <cellStyle name="_EAST New Tables NGas MASIR 328 Edits_Summerhaven CWIP curve Oct_2010_November 2010 Termosol CWIP Curves NEER Final 2" xfId="21325"/>
    <cellStyle name="_EAST New Tables NGas MASIR 328 Edits_tx financing revs" xfId="21326"/>
    <cellStyle name="_Eastex 21" xfId="21327"/>
    <cellStyle name="_Eastex 21 2" xfId="21328"/>
    <cellStyle name="_Eastex 21 2 2" xfId="21329"/>
    <cellStyle name="_Eastex 21 3" xfId="21330"/>
    <cellStyle name="_Eastex 21 3 2" xfId="21331"/>
    <cellStyle name="_Eastex 21 4" xfId="21332"/>
    <cellStyle name="_Eastex 21 4 2" xfId="21333"/>
    <cellStyle name="_Eastex 21 5" xfId="21334"/>
    <cellStyle name="_Eastex 21 5 2" xfId="21335"/>
    <cellStyle name="_Eastex 21 6" xfId="21336"/>
    <cellStyle name="_Eastex 21_Inputs" xfId="21337"/>
    <cellStyle name="_Eastex 21_Inputs 2" xfId="21338"/>
    <cellStyle name="_EC_Wind_Est_Std_Template_Rev-C" xfId="21339"/>
    <cellStyle name="_EC_Wind_Est_Std_Template_Rev-C 2" xfId="21340"/>
    <cellStyle name="_EC_Wind_Est_Std_Template_Rev-C 3" xfId="21341"/>
    <cellStyle name="_EC_Wind_Est_Std_Template_Rev-C 4" xfId="21342"/>
    <cellStyle name="_EC_Wind_Est_Std_Template_Rev-C 5" xfId="21343"/>
    <cellStyle name="_EC_Wind_Est_Std_Template_Rev-C_Copy of South TX GenTie  0.8x Sale12-31-09 COD BASE CASEvBOD" xfId="21344"/>
    <cellStyle name="_EcoElectrica Rev36" xfId="21345"/>
    <cellStyle name="_Economics" xfId="21346"/>
    <cellStyle name="_Economics 2" xfId="21347"/>
    <cellStyle name="_Economics 2 2" xfId="21348"/>
    <cellStyle name="_Economics 3" xfId="21349"/>
    <cellStyle name="_Economics 3 2" xfId="21350"/>
    <cellStyle name="_Economics 4" xfId="21351"/>
    <cellStyle name="_EFOR" xfId="21352"/>
    <cellStyle name="_EFOR 2" xfId="21353"/>
    <cellStyle name="_EFOR 2 2" xfId="21354"/>
    <cellStyle name="_EFOR 3" xfId="21355"/>
    <cellStyle name="_EFOR 3 2" xfId="21356"/>
    <cellStyle name="_EFOR 4" xfId="21357"/>
    <cellStyle name="_EFOR 4 2" xfId="21358"/>
    <cellStyle name="_EFOR 5" xfId="21359"/>
    <cellStyle name="_EFOR 5 2" xfId="21360"/>
    <cellStyle name="_EFOR 6" xfId="21361"/>
    <cellStyle name="_EFOR_Cimarron O&amp;M_05-24-2012" xfId="21362"/>
    <cellStyle name="_EFOR_Copy of South TX GenTie  0.8x Sale12-31-09 COD BASE CASEvBOD" xfId="21363"/>
    <cellStyle name="_EFOR_Input" xfId="21364"/>
    <cellStyle name="_EFOR_Input 2" xfId="21365"/>
    <cellStyle name="_EFOR_Inputs" xfId="21366"/>
    <cellStyle name="_EFOR_Inputs 2" xfId="21367"/>
    <cellStyle name="_EFOR_Majestic II 2013 - 2042 Property Tax Forecast est" xfId="21368"/>
    <cellStyle name="_EFOR_McCoy 250 MW Yingli 280W T-0 NextEra PVO&amp;M Budget (NEW RAMP)_2010-12-10" xfId="21369"/>
    <cellStyle name="_EFOR_McCoy 250 MW Yingli 280W T-0 NextEra PVO&amp;M Budget (NEW RAMP)_2010-12-6" xfId="21370"/>
    <cellStyle name="_EFOR_Tax" xfId="21371"/>
    <cellStyle name="_Elbow Creek - GED Curve - 12 4 07Padoma Base" xfId="21372"/>
    <cellStyle name="_Elbow Creek - GED Curve - 12 4 07Padoma Base 2" xfId="21373"/>
    <cellStyle name="_Elbow Creek - GED Curve - 12 4 07Padoma Base_#1 Levered Beech Ridge_021109_Grant,Bonus,No PTCs,MACRs,Term Debt NOL" xfId="21374"/>
    <cellStyle name="_Elbow Creek - GED Curve - 12 4 07Padoma Base_#1 Levered Beech Ridge_021109_Grant,Bonus,No PTCs,MACRs,Term Debt NOL 2" xfId="21375"/>
    <cellStyle name="_Elbow Creek - GED Curve - 12 4 07Padoma Base_#1 LeveredGrand_Ridge_II-III_021009_Grant,Bonus,No PTCs,MACRs,Term Debt, NOL" xfId="21376"/>
    <cellStyle name="_Elbow Creek - GED Curve - 12 4 07Padoma Base_#1 LeveredGrand_Ridge_II-III_021009_Grant,Bonus,No PTCs,MACRs,Term Debt, NOL 2" xfId="21377"/>
    <cellStyle name="_Elbow Creek - GED Curve - 12 4 07Padoma Base_#1 LeveredGrand_Ridge_II-III_021009_Grant,Bonus,No PTCs,MACRs,Term Debt, NOL_BeechR Pivot Table 12.2.09" xfId="21378"/>
    <cellStyle name="_Elbow Creek - GED Curve - 12 4 07Padoma Base_#1 LeveredGrand_Ridge_II-III_021009_Grant,Bonus,No PTCs,MACRs,Term Debt, NOL_BeechR Pivot Table 12.2.09 2" xfId="21379"/>
    <cellStyle name="_Elbow Creek - GED Curve - 12 4 07Padoma Base_2008 IWNA 7.75% 53% ERISA P50 (Invnergy)_FROM JPM" xfId="21380"/>
    <cellStyle name="_Elbow Creek - GED Curve - 12 4 07Padoma Base_2008 IWNA 7.75% 53% ERISA P50 (Invnergy)_FROM JPM 2" xfId="21381"/>
    <cellStyle name="_Elbow Creek - GED Curve - 12 4 07Padoma Base_2008 IWNA Portfolio 09262008 (JPM TE &amp; CE)__TE Assumps" xfId="21382"/>
    <cellStyle name="_Elbow Creek - GED Curve - 12 4 07Padoma Base_2008 IWNA Portfolio 09262008 (JPM TE &amp; CE)__TE Assumps 2" xfId="21383"/>
    <cellStyle name="_Elbow Creek - GED Curve - 12 4 07Padoma Base_2008 IWNA Portfolio 09262008 (JPM TE &amp; CE)__TE Assumps_2008 IWNA v12 7.75% 53% TaxEx P50 (Invenergy)_10242008" xfId="21384"/>
    <cellStyle name="_Elbow Creek - GED Curve - 12 4 07Padoma Base_2008 IWNA Portfolio 09262008 (JPM TE &amp; CE)__TE Assumps_2008 IWNA v12 7.75% 53% TaxEx P50 (Invenergy)_10242008 2" xfId="21385"/>
    <cellStyle name="_Elbow Creek - GED Curve - 12 4 07Padoma Base_2008 IWNA v12 7.75% 53% TaxEx P50 (Invenergy)_10242008" xfId="21386"/>
    <cellStyle name="_Elbow Creek - GED Curve - 12 4 07Padoma Base_2008 IWNA v12 7.75% 53% TaxEx P50 (Invenergy)_10242008 2" xfId="21387"/>
    <cellStyle name="_Elbow Creek - GED Curve - 12 4 07Padoma Base_2008 IWNA v12 7.75% 53% TaxEx P50 (Invenergy)_NO HAIRCUTS" xfId="21388"/>
    <cellStyle name="_Elbow Creek - GED Curve - 12 4 07Padoma Base_2008 IWNA v12 7.75% 53% TaxEx P50 (Invenergy)_NO HAIRCUTS 2" xfId="21389"/>
    <cellStyle name="_Elbow Creek - GED Curve - 12 4 07Padoma Base_BeechR Pivot Table 12.2.09" xfId="21390"/>
    <cellStyle name="_Elbow Creek - GED Curve - 12 4 07Padoma Base_BeechR Pivot Table 12.2.09 2" xfId="21391"/>
    <cellStyle name="_Elbow Creek - GED Curve - 12 4 07Padoma Base_Big Otter 101209 Grant and TE 100.5MW_20mileT" xfId="21392"/>
    <cellStyle name="_Elbow Creek - GED Curve - 12 4 07Padoma Base_Big Otter 101209 Grant and TE 100.5MW_20mileT 2" xfId="21393"/>
    <cellStyle name="_Elbow Creek - GED Curve - 12 4 07Padoma Base_Bish Hill_$77.5_lowncf_ Bundled Price_Lenders_092909" xfId="21394"/>
    <cellStyle name="_Elbow Creek - GED Curve - 12 4 07Padoma Base_Bish Hill_$77.5_lowncf_ Bundled Price_Lenders_092909 2" xfId="21395"/>
    <cellStyle name="_Elbow Creek - GED Curve - 12 4 07Padoma Base_BishHilll_1.25M per WTG with $72 bundled price_200MWs_BF" xfId="21396"/>
    <cellStyle name="_Elbow Creek - GED Curve - 12 4 07Padoma Base_BishHilll_1.25M per WTG with $72 bundled price_200MWs_BF 2" xfId="21397"/>
    <cellStyle name="_Elbow Creek - GED Curve - 12 4 07Padoma Base_Bishop Hill_Grant_082409_200MW" xfId="21398"/>
    <cellStyle name="_Elbow Creek - GED Curve - 12 4 07Padoma Base_Bishop Hill_Grant_082409_200MW 2" xfId="21399"/>
    <cellStyle name="_Elbow Creek - GED Curve - 12 4 07Padoma Base_Buzzard Creek_250MW_PTC_010610" xfId="21400"/>
    <cellStyle name="_Elbow Creek - GED Curve - 12 4 07Padoma Base_Buzzard Creek_250MW_PTC_010610 2" xfId="21401"/>
    <cellStyle name="_Elbow Creek - GED Curve - 12 4 07Padoma Base_California Ridge 120109 and 200MW" xfId="21402"/>
    <cellStyle name="_Elbow Creek - GED Curve - 12 4 07Padoma Base_California Ridge 120109 and 200MW 2" xfId="21403"/>
    <cellStyle name="_Elbow Creek - GED Curve - 12 4 07Padoma Base_California Ridge_042909_Grant and TE_99M_as bid" xfId="21404"/>
    <cellStyle name="_Elbow Creek - GED Curve - 12 4 07Padoma Base_California Ridge_042909_Grant and TE_99M_as bid 2" xfId="21405"/>
    <cellStyle name="_Elbow Creek - GED Curve - 12 4 07Padoma Base_California Ridge_042909_Grant and TE_99Mw" xfId="21406"/>
    <cellStyle name="_Elbow Creek - GED Curve - 12 4 07Padoma Base_California Ridge_042909_Grant and TE_99Mw 2" xfId="21407"/>
    <cellStyle name="_Elbow Creek - GED Curve - 12 4 07Padoma Base_Copy of NEW Levered GRIIIII_03312009_MCF v2" xfId="21408"/>
    <cellStyle name="_Elbow Creek - GED Curve - 12 4 07Padoma Base_Copy of NEW Levered GRIIIII_03312009_MCF v2 2" xfId="21409"/>
    <cellStyle name="_Elbow Creek - GED Curve - 12 4 07Padoma Base_Copy of NEW Levered GRIIIII_03312009_MCF v2_BeechR Pivot Table 12.2.09" xfId="21410"/>
    <cellStyle name="_Elbow Creek - GED Curve - 12 4 07Padoma Base_Copy of NEW Levered GRIIIII_03312009_MCF v2_BeechR Pivot Table 12.2.09 2" xfId="21411"/>
    <cellStyle name="_Elbow Creek - GED Curve - 12 4 07Padoma Base_GRE 03252009_tpm_tables" xfId="21412"/>
    <cellStyle name="_Elbow Creek - GED Curve - 12 4 07Padoma Base_GRE 03252009_tpm_tables 2" xfId="21413"/>
    <cellStyle name="_Elbow Creek - GED Curve - 12 4 07Padoma Base_GRE 03252009_tpm_tables_BeechR Pivot Table 12.2.09" xfId="21414"/>
    <cellStyle name="_Elbow Creek - GED Curve - 12 4 07Padoma Base_GRE 03252009_tpm_tables_BeechR Pivot Table 12.2.09 2" xfId="21415"/>
    <cellStyle name="_Elbow Creek - GED Curve - 12 4 07Padoma Base_Hardin Grant 08312009_300MW" xfId="21416"/>
    <cellStyle name="_Elbow Creek - GED Curve - 12 4 07Padoma Base_Hardin Grant 08312009_300MW 2" xfId="21417"/>
    <cellStyle name="_Elbow Creek - GED Curve - 12 4 07Padoma Base_Inputs-General" xfId="21418"/>
    <cellStyle name="_Elbow Creek - GED Curve - 12 4 07Padoma Base_Inputs-General 2" xfId="21419"/>
    <cellStyle name="_Elbow Creek - GED Curve - 12 4 07Padoma Base_Invenergy Model -- 9-5-08 base" xfId="21420"/>
    <cellStyle name="_Elbow Creek - GED Curve - 12 4 07Padoma Base_Invenergy Model -- 9-5-08 base 2" xfId="21421"/>
    <cellStyle name="_Elbow Creek - GED Curve - 12 4 07Padoma Base_IWNA 3-Pack ECCA Sheldon Funding 03202009" xfId="21422"/>
    <cellStyle name="_Elbow Creek - GED Curve - 12 4 07Padoma Base_IWNA 3-Pack ECCA Sheldon Funding 03202009 2" xfId="21423"/>
    <cellStyle name="_Elbow Creek - GED Curve - 12 4 07Padoma Base_IWNA Ptfl v2 10yr 7.25% $320 upfront 99% hedge loss P50" xfId="21424"/>
    <cellStyle name="_Elbow Creek - GED Curve - 12 4 07Padoma Base_IWNA Ptfl v2 10yr 7.25% $320 upfront 99% hedge loss P50 2" xfId="21425"/>
    <cellStyle name="_Elbow Creek - GED Curve - 12 4 07Padoma Base_IWNA v1 10yr 7.25% $290 upfront no bonus 42% 2009 tax realloc P50" xfId="21426"/>
    <cellStyle name="_Elbow Creek - GED Curve - 12 4 07Padoma Base_IWNA v1 10yr 7.25% $290 upfront no bonus 42% 2009 tax realloc P50 2" xfId="21427"/>
    <cellStyle name="_Elbow Creek - GED Curve - 12 4 07Padoma Base_IWNA v1 10yr 7.25% $290 upfront no bonus 42% 2009 tax realloc P50_2008 IWNA JPM TE Model 11032008 (ERISA Dep &amp; Full Haircuts)_275M" xfId="21428"/>
    <cellStyle name="_Elbow Creek - GED Curve - 12 4 07Padoma Base_IWNA v1 10yr 7.25% $290 upfront no bonus 42% 2009 tax realloc P50_2008 IWNA JPM TE Model 11032008 (ERISA Dep &amp; Full Haircuts)_275M 2" xfId="21429"/>
    <cellStyle name="_Elbow Creek - GED Curve - 12 4 07Padoma Base_IWNA v1 10yr 7.25% $290 upfront no bonus 42% 2009 tax realloc P50_2008 IWNA v12 7.75% 53% TaxEx P50 (Invenergy)_10242008" xfId="21430"/>
    <cellStyle name="_Elbow Creek - GED Curve - 12 4 07Padoma Base_IWNA v1 10yr 7.25% $290 upfront no bonus 42% 2009 tax realloc P50_2008 IWNA v12 7.75% 53% TaxEx P50 (Invenergy)_10242008 2" xfId="21431"/>
    <cellStyle name="_Elbow Creek - GED Curve - 12 4 07Padoma Base_Ledge_0416_Grant and TE" xfId="21432"/>
    <cellStyle name="_Elbow Creek - GED Curve - 12 4 07Padoma Base_Ledge_0416_Grant and TE 2" xfId="21433"/>
    <cellStyle name="_Elbow Creek - GED Curve - 12 4 07Padoma Base_Levered Beech Ridge _100709" xfId="21434"/>
    <cellStyle name="_Elbow Creek - GED Curve - 12 4 07Padoma Base_Levered Beech Ridge _100709 2" xfId="21435"/>
    <cellStyle name="_Elbow Creek - GED Curve - 12 4 07Padoma Base_Levered Beech Ridge _100709_BeechR Pivot Table 12.2.09" xfId="21436"/>
    <cellStyle name="_Elbow Creek - GED Curve - 12 4 07Padoma Base_Levered Beech Ridge _100709_BeechR Pivot Table 12.2.09 2" xfId="21437"/>
    <cellStyle name="_Elbow Creek - GED Curve - 12 4 07Padoma Base_Levered Beech Ridge _102709" xfId="21438"/>
    <cellStyle name="_Elbow Creek - GED Curve - 12 4 07Padoma Base_Levered Beech Ridge _102709 2" xfId="21439"/>
    <cellStyle name="_Elbow Creek - GED Curve - 12 4 07Padoma Base_Levered Beech Ridge _102709_BeechR Pivot Table 12.2.09" xfId="21440"/>
    <cellStyle name="_Elbow Creek - GED Curve - 12 4 07Padoma Base_Levered Beech Ridge _102709_BeechR Pivot Table 12.2.09 2" xfId="21441"/>
    <cellStyle name="_Elbow Creek - GED Curve - 12 4 07Padoma Base_Levered Beech Ridge _110209" xfId="21442"/>
    <cellStyle name="_Elbow Creek - GED Curve - 12 4 07Padoma Base_Levered Beech Ridge _110209 2" xfId="21443"/>
    <cellStyle name="_Elbow Creek - GED Curve - 12 4 07Padoma Base_Levered Beech Ridge _110209_BeechR Pivot Table 12.2.09" xfId="21444"/>
    <cellStyle name="_Elbow Creek - GED Curve - 12 4 07Padoma Base_Levered Beech Ridge _110209_BeechR Pivot Table 12.2.09 2" xfId="21445"/>
    <cellStyle name="_Elbow Creek - GED Curve - 12 4 07Padoma Base_Levered Grand Ridge Exp 07082009_LIVE" xfId="21446"/>
    <cellStyle name="_Elbow Creek - GED Curve - 12 4 07Padoma Base_Levered Grand Ridge Exp 07082009_LIVE 2" xfId="21447"/>
    <cellStyle name="_Elbow Creek - GED Curve - 12 4 07Padoma Base_Levered Grand Ridge Exp 07082009_LIVE_BeechR Pivot Table 12.2.09" xfId="21448"/>
    <cellStyle name="_Elbow Creek - GED Curve - 12 4 07Padoma Base_Levered Grand Ridge Exp 07082009_LIVE_BeechR Pivot Table 12.2.09 2" xfId="21449"/>
    <cellStyle name="_Elbow Creek - GED Curve - 12 4 07Padoma Base_Levered Grand Ridge Exp_05042009" xfId="21450"/>
    <cellStyle name="_Elbow Creek - GED Curve - 12 4 07Padoma Base_Levered Grand Ridge Exp_05042009 2" xfId="21451"/>
    <cellStyle name="_Elbow Creek - GED Curve - 12 4 07Padoma Base_Levered Grand Ridge Exp_05042009_BeechR Pivot Table 12.2.09" xfId="21452"/>
    <cellStyle name="_Elbow Creek - GED Curve - 12 4 07Padoma Base_Levered Grand Ridge Exp_05042009_BeechR Pivot Table 12.2.09 2" xfId="21453"/>
    <cellStyle name="_Elbow Creek - GED Curve - 12 4 07Padoma Base_NEW GRII_III Debt_032509 v1 (2)" xfId="21454"/>
    <cellStyle name="_Elbow Creek - GED Curve - 12 4 07Padoma Base_NEW GRII_III Debt_032509 v1 (2) 2" xfId="21455"/>
    <cellStyle name="_Elbow Creek - GED Curve - 12 4 07Padoma Base_NEW GRII_III Debt_032509 v1 (2)_BeechR Pivot Table 12.2.09" xfId="21456"/>
    <cellStyle name="_Elbow Creek - GED Curve - 12 4 07Padoma Base_NEW GRII_III Debt_032509 v1 (2)_BeechR Pivot Table 12.2.09 2" xfId="21457"/>
    <cellStyle name="_Elbow Creek - GED Curve - 12 4 07Padoma Base_NEW Levered GRII&amp;III_04092009_MCF v1" xfId="21458"/>
    <cellStyle name="_Elbow Creek - GED Curve - 12 4 07Padoma Base_NEW Levered GRII&amp;III_04092009_MCF v1 2" xfId="21459"/>
    <cellStyle name="_Elbow Creek - GED Curve - 12 4 07Padoma Base_NEW Levered GRII&amp;III_04092009_MCF v1_BeechR Pivot Table 12.2.09" xfId="21460"/>
    <cellStyle name="_Elbow Creek - GED Curve - 12 4 07Padoma Base_NEW Levered GRII&amp;III_04092009_MCF v1_BeechR Pivot Table 12.2.09 2" xfId="21461"/>
    <cellStyle name="_Elbow Creek - GED Curve - 12 4 07Padoma Base_Oceana_142MW_Vesta1.8_101909" xfId="21462"/>
    <cellStyle name="_Elbow Creek - GED Curve - 12 4 07Padoma Base_Oceana_142MW_Vesta1.8_101909 2" xfId="21463"/>
    <cellStyle name="_Elbow Creek - GED Curve - 12 4 07Padoma Base_Raleigh Model (78MW) 09082009_V2" xfId="21464"/>
    <cellStyle name="_Elbow Creek - GED Curve - 12 4 07Padoma Base_Raleigh Model (78MW) 09082009_V2 2" xfId="21465"/>
    <cellStyle name="_Elbow Creek - GED Curve - 12 4 07Padoma Base_Raleigh Model (78MW) 09082009_V2_BeechR Pivot Table 12.2.09" xfId="21466"/>
    <cellStyle name="_Elbow Creek - GED Curve - 12 4 07Padoma Base_Raleigh Model (78MW) 09082009_V2_BeechR Pivot Table 12.2.09 2" xfId="21467"/>
    <cellStyle name="_Elbow Creek - GED Curve - 12 4 07Padoma Base_Sheet1" xfId="21468"/>
    <cellStyle name="_Elbow Creek - GED Curve - 12 4 07Padoma Base_Sheet1 2" xfId="21469"/>
    <cellStyle name="_Elbow Creek - GED Curve - 12 4 07Padoma Base_Sweden Hills 51MW_081809_AEP bid" xfId="21470"/>
    <cellStyle name="_Elbow Creek - GED Curve - 12 4 07Padoma Base_Sweden Hills 51MW_081809_AEP bid 2" xfId="21471"/>
    <cellStyle name="_Elbow Creek - GED Curve - 12 4 07Padoma Base_Tri-County Wind_042409_Grant and TE_as bid" xfId="21472"/>
    <cellStyle name="_Elbow Creek - GED Curve - 12 4 07Padoma Base_Tri-County Wind_042409_Grant and TE_as bid 2" xfId="21473"/>
    <cellStyle name="_Elbow Creek - GED Curve - 12 4 07Padoma Base_Tri-County Wind_101309_Grant and TE_200MW_1.6XLE" xfId="21474"/>
    <cellStyle name="_Elbow Creek - GED Curve - 12 4 07Padoma Base_Tri-County Wind_101309_Grant and TE_200MW_1.6XLE 2" xfId="21475"/>
    <cellStyle name="_Elbow Creek - GED Curve - 12 4 07Padoma Base_Tri-County Wind_101509_Grant and TE_200MW_1.6XLE" xfId="21476"/>
    <cellStyle name="_Elbow Creek - GED Curve - 12 4 07Padoma Base_Tri-County Wind_101509_Grant and TE_200MW_1.6XLE 2" xfId="21477"/>
    <cellStyle name="_Elbow Creek - GED Curve - 12 4 07Padoma Base_Turkey Track Completion Reserve Acct_11 10 08" xfId="21478"/>
    <cellStyle name="_Elbow Creek - GED Curve - 12 4 07Padoma Base_Turkey Track Completion Reserve Acct_11 10 08 2" xfId="21479"/>
    <cellStyle name="_Elbow Creek - GED Curve - 12 4 07Padoma Base_Unlev McAdoo &amp; GR Combined 10242008-funding v8" xfId="21480"/>
    <cellStyle name="_Elbow Creek - GED Curve - 12 4 07Padoma Base_Unlev McAdoo &amp; GR Combined 10242008-funding v8 2" xfId="21481"/>
    <cellStyle name="_Elbow Creek - GED Curve - 12 4 07Padoma Base_Unlev McAdoo &amp; GR Combined 10242008-funding v8_BeechR Pivot Table 12.2.09" xfId="21482"/>
    <cellStyle name="_Elbow Creek - GED Curve - 12 4 07Padoma Base_Unlev McAdoo &amp; GR Combined 10242008-funding v8_BeechR Pivot Table 12.2.09 2" xfId="21483"/>
    <cellStyle name="_Elbow Creek - GED Curve - 12 4 07Padoma Base_Unlev McAdoo &amp; GR Combined 10242008-funding v8_Sheet1" xfId="21484"/>
    <cellStyle name="_Elbow Creek - GED Curve - 12 4 07Padoma Base_Unlev McAdoo &amp; GR Combined 10242008-funding v8_Sheet1 2" xfId="21485"/>
    <cellStyle name="_Elbow Creek - GED Curve - 12 4 07Padoma Base_Unlevered_Beech_Ridge_100_5MW_021009_optimized NCF" xfId="21486"/>
    <cellStyle name="_Elbow Creek - GED Curve - 12 4 07Padoma Base_Unlevered_Beech_Ridge_100_5MW_021009_optimized NCF 2" xfId="21487"/>
    <cellStyle name="_Elbow Creek - GED Curve - 12 4 07Padoma Base_Vantage Cash FLow 100609" xfId="21488"/>
    <cellStyle name="_Elbow Creek - GED Curve - 12 4 07Padoma Base_Vantage Cash FLow 100609 2" xfId="21489"/>
    <cellStyle name="_Elbow Creek - GED Curve - 12 4 07Padoma Base_Vantage Model_PGE 15yr PPA_062409" xfId="21490"/>
    <cellStyle name="_Elbow Creek - GED Curve - 12 4 07Padoma Base_Vantage Model_PGE 15yr PPA_062409 2" xfId="21491"/>
    <cellStyle name="_Elbow Creek - GED Curve - 12 4 07Padoma Base_Vantage Model_PGE 15yr PPA_073009_JAR" xfId="21492"/>
    <cellStyle name="_Elbow Creek - GED Curve - 12 4 07Padoma Base_Vantage Model_PGE 15yr PPA_073009_JAR 2" xfId="21493"/>
    <cellStyle name="_Elbow Creek - GED Curve - 12 4 07Padoma Base_Vantage Model_PGE 15yr PPA_100909" xfId="21494"/>
    <cellStyle name="_Elbow Creek - GED Curve - 12 4 07Padoma Base_Vantage Model_PGE 15yr PPA_100909 2" xfId="21495"/>
    <cellStyle name="_Elbow Creek - GED Curve - 12 4 07Padoma Base_White Oak_67.5_150MW_110409_OUR CASE" xfId="21496"/>
    <cellStyle name="_Elbow Creek - GED Curve - 12 4 07Padoma Base_White Oak_67.5_150MW_110409_OUR CASE 2" xfId="21497"/>
    <cellStyle name="_ElPaso Fin Models -Nejapa and Acajutla - MPR Review (2) 111705" xfId="21498"/>
    <cellStyle name="_EME DIP Sizing_JP" xfId="21499"/>
    <cellStyle name="_ENEL_BNPP_FIN_5Y" xfId="21500"/>
    <cellStyle name="_ENEL_BNPP_FIN_5Y 2" xfId="21501"/>
    <cellStyle name="_energy price forecast" xfId="21502"/>
    <cellStyle name="_energy price forecast 2" xfId="21503"/>
    <cellStyle name="_energy price forecast 2 2" xfId="21504"/>
    <cellStyle name="_energy price forecast 3" xfId="21505"/>
    <cellStyle name="_energy price forecast_HWBA UM NPV  IRR Analysis finance at cost share may 2011" xfId="21506"/>
    <cellStyle name="_Energy_Template_COD2013R2" xfId="21507"/>
    <cellStyle name="_Energy_Template_COD2013R2 2" xfId="21508"/>
    <cellStyle name="_Energy_Template_COD2013R2_August 2010 CWIP curves_NextEra" xfId="21509"/>
    <cellStyle name="_Energy_Template_COD2013R2_August 2010 CWIP curves_NextEra 2" xfId="21510"/>
    <cellStyle name="_Energy_Template_COD2013R2_August 2010 CWIP curves_NextEra_November 2010 Termosol CWIP Curves NEER Final" xfId="21511"/>
    <cellStyle name="_Energy_Template_COD2013R2_August 2010 CWIP curves_NextEra_November 2010 Termosol CWIP Curves NEER Final 2" xfId="21512"/>
    <cellStyle name="_Energy_Template_COD2013R2_CWIP Termosol 1" xfId="21513"/>
    <cellStyle name="_Energy_Template_COD2013R2_CWIP Termosol 1 2" xfId="21514"/>
    <cellStyle name="_Energy_Template_COD2013R2_CWIP Termosol 2" xfId="21515"/>
    <cellStyle name="_Energy_Template_COD2013R2_CWIP Termosol 2 2" xfId="21516"/>
    <cellStyle name="_Energy_Template_COD2013R2_November 2010 CWIP Curves Genesis Final" xfId="21517"/>
    <cellStyle name="_Energy_Template_COD2013R2_November 2010 CWIP Curves Genesis Final 2" xfId="21518"/>
    <cellStyle name="_Energy_Template_COD2013R2_November 2010 Termosol CWIP Curves NEER Final" xfId="21519"/>
    <cellStyle name="_Energy_Template_COD2013R2_November 2010 Termosol CWIP Curves NEER Final 2" xfId="21520"/>
    <cellStyle name="_Energy_Template_COD2013R2_September 2010 CWIP curves_NextEra" xfId="21521"/>
    <cellStyle name="_Energy_Template_COD2013R2_September 2010 CWIP curves_NextEra 2" xfId="21522"/>
    <cellStyle name="_Energy_Template_COD2013R2_September 2010 CWIP curves_NextEra_November 2010 Termosol CWIP Curves NEER Final" xfId="21523"/>
    <cellStyle name="_Energy_Template_COD2013R2_September 2010 CWIP curves_NextEra_November 2010 Termosol CWIP Curves NEER Final 2" xfId="21524"/>
    <cellStyle name="_Energy_Template_COD2013R2_Summerhaven CWIP curve Oct_2010" xfId="21525"/>
    <cellStyle name="_Energy_Template_COD2013R2_Summerhaven CWIP curve Oct_2010 2" xfId="21526"/>
    <cellStyle name="_Energy_Template_COD2013R2_Summerhaven CWIP curve Oct_2010_November 2010 Termosol CWIP Curves NEER Final" xfId="21527"/>
    <cellStyle name="_Energy_Template_COD2013R2_Summerhaven CWIP curve Oct_2010_November 2010 Termosol CWIP Curves NEER Final 2" xfId="21528"/>
    <cellStyle name="_Enterprise Waterfall.v3" xfId="21529"/>
    <cellStyle name="_Enterprise Waterfall.v3 2" xfId="21530"/>
    <cellStyle name="_Enterprise Waterfall.v3 2 2" xfId="21531"/>
    <cellStyle name="_Enterprise Waterfall.v3 3" xfId="21532"/>
    <cellStyle name="_Enterprise Waterfall.v3 3 2" xfId="21533"/>
    <cellStyle name="_Enterprise Waterfall.v3 4" xfId="21534"/>
    <cellStyle name="_Entrants" xfId="21535"/>
    <cellStyle name="_Entrants 2" xfId="21536"/>
    <cellStyle name="_Entrants 2 2" xfId="21537"/>
    <cellStyle name="_Entrants 3" xfId="21538"/>
    <cellStyle name="_Entrants 3 2" xfId="21539"/>
    <cellStyle name="_Entrants 4" xfId="21540"/>
    <cellStyle name="_Entrants 4 2" xfId="21541"/>
    <cellStyle name="_Entrants 5" xfId="21542"/>
    <cellStyle name="_Entrants 5 2" xfId="21543"/>
    <cellStyle name="_Entrants 6" xfId="21544"/>
    <cellStyle name="_Entrants_August 2010 CWIP curves_NextEra" xfId="21545"/>
    <cellStyle name="_Entrants_August 2010 CWIP curves_NextEra 2" xfId="21546"/>
    <cellStyle name="_Entrants_August 2010 CWIP curves_NextEra_November 2010 Termosol CWIP Curves NEER Final" xfId="21547"/>
    <cellStyle name="_Entrants_August 2010 CWIP curves_NextEra_November 2010 Termosol CWIP Curves NEER Final 2" xfId="21548"/>
    <cellStyle name="_Entrants_BASIS ADJ" xfId="21549"/>
    <cellStyle name="_Entrants_BM Adjustments" xfId="21550"/>
    <cellStyle name="_Entrants_Capacity_Factor_Monthly_Forecast_Through_2024 " xfId="21551"/>
    <cellStyle name="_Entrants_Consolidated Summary Living ProForma_2011_DRAFT" xfId="21552"/>
    <cellStyle name="_Entrants_Consolidated Summary Living ProForma_2011_Paste Special" xfId="21553"/>
    <cellStyle name="_Entrants_Copy of South TX GenTie  0.8x Sale12-31-09 COD BASE CASEvBOD" xfId="21554"/>
    <cellStyle name="_Entrants_CWIP Termosol 1" xfId="21555"/>
    <cellStyle name="_Entrants_CWIP Termosol 1 2" xfId="21556"/>
    <cellStyle name="_Entrants_CWIP Termosol 2" xfId="21557"/>
    <cellStyle name="_Entrants_CWIP Termosol 2 2" xfId="21558"/>
    <cellStyle name="_Entrants_Fees" xfId="21559"/>
    <cellStyle name="_Entrants_HWBA UM NPV  IRR Analysis finance at cost share may 2011" xfId="21560"/>
    <cellStyle name="_Entrants_Inputs" xfId="21561"/>
    <cellStyle name="_Entrants_Inputs 2" xfId="21562"/>
    <cellStyle name="_Entrants_Locked in Gross Margin" xfId="21563"/>
    <cellStyle name="_Entrants_November 2010 CWIP Curves Genesis Final" xfId="21564"/>
    <cellStyle name="_Entrants_November 2010 CWIP Curves Genesis Final 2" xfId="21565"/>
    <cellStyle name="_Entrants_November 2010 CWIP Curves NEER Final" xfId="21566"/>
    <cellStyle name="_Entrants_November 2010 CWIP Curves NEER Final 2" xfId="21567"/>
    <cellStyle name="_Entrants_November 2010 Termosol CWIP Curves NEER Final" xfId="21568"/>
    <cellStyle name="_Entrants_November 2010 Termosol CWIP Curves NEER Final 2" xfId="21569"/>
    <cellStyle name="_Entrants_Project Monitoring Paradise Solar revised_October 2010" xfId="21570"/>
    <cellStyle name="_Entrants_Project Monitoring Paradise Solar revised_October 2010 2" xfId="21571"/>
    <cellStyle name="_Entrants_Project Monitoring Paradise Solar revised_October 2010_November 2010 Termosol CWIP Curves NEER Final" xfId="21572"/>
    <cellStyle name="_Entrants_Project Monitoring Paradise Solar revised_October 2010_November 2010 Termosol CWIP Curves NEER Final 2" xfId="21573"/>
    <cellStyle name="_Entrants_September 2010 CWIP curves_NextEra" xfId="21574"/>
    <cellStyle name="_Entrants_September 2010 CWIP curves_NextEra 2" xfId="21575"/>
    <cellStyle name="_Entrants_September 2010 CWIP curves_NextEra_November 2010 Termosol CWIP Curves NEER Final" xfId="21576"/>
    <cellStyle name="_Entrants_September 2010 CWIP curves_NextEra_November 2010 Termosol CWIP Curves NEER Final 2" xfId="21577"/>
    <cellStyle name="_Entrants_Summerhaven CWIP curve Oct_2010" xfId="21578"/>
    <cellStyle name="_Entrants_Summerhaven CWIP curve Oct_2010 2" xfId="21579"/>
    <cellStyle name="_Entrants_Summerhaven CWIP curve Oct_2010_November 2010 Termosol CWIP Curves NEER Final" xfId="21580"/>
    <cellStyle name="_Entrants_Summerhaven CWIP curve Oct_2010_November 2010 Termosol CWIP Curves NEER Final 2" xfId="21581"/>
    <cellStyle name="_Entrants_tx financing revs" xfId="21582"/>
    <cellStyle name="_enXco NSP IV (mdf) v3.7" xfId="21583"/>
    <cellStyle name="_enXco NSP IV (mdf) v3.7 2" xfId="21584"/>
    <cellStyle name="_enXco NSP IV (mdf) v3.7 3" xfId="21585"/>
    <cellStyle name="_enXco NSP IV (mdf) v3.7 4" xfId="21586"/>
    <cellStyle name="_enXco NSP IV (mdf) v3.7 5" xfId="21587"/>
    <cellStyle name="_EOH" xfId="21588"/>
    <cellStyle name="_EPS" xfId="21589"/>
    <cellStyle name="_EPS Oct01Bud" xfId="21590"/>
    <cellStyle name="_EPS Oct01Bud 2" xfId="21591"/>
    <cellStyle name="_EPS Oct01Bud_#1 Levered Beech Ridge_021109_Grant,Bonus,No PTCs,MACRs,Term Debt NOL" xfId="21592"/>
    <cellStyle name="_EPS Oct01Bud_#1 Levered Beech Ridge_021109_Grant,Bonus,No PTCs,MACRs,Term Debt NOL 2" xfId="21593"/>
    <cellStyle name="_EPS Oct01Bud_#1 LeveredGrand_Ridge_II-III_021009_Grant,Bonus,No PTCs,MACRs,Term Debt, NOL" xfId="21594"/>
    <cellStyle name="_EPS Oct01Bud_#1 LeveredGrand_Ridge_II-III_021009_Grant,Bonus,No PTCs,MACRs,Term Debt, NOL 2" xfId="21595"/>
    <cellStyle name="_EPS Oct01Bud_#1 LeveredGrand_Ridge_II-III_021009_Grant,Bonus,No PTCs,MACRs,Term Debt, NOL_BeechR Pivot Table 12.2.09" xfId="21596"/>
    <cellStyle name="_EPS Oct01Bud_#1 LeveredGrand_Ridge_II-III_021009_Grant,Bonus,No PTCs,MACRs,Term Debt, NOL_BeechR Pivot Table 12.2.09 2" xfId="21597"/>
    <cellStyle name="_EPS Oct01Bud_1.Inputs" xfId="21598"/>
    <cellStyle name="_EPS Oct01Bud_2008 IWNA 7.75% 53% ERISA P50 (Invnergy)_FROM JPM" xfId="21599"/>
    <cellStyle name="_EPS Oct01Bud_2008 IWNA 7.75% 53% ERISA P50 (Invnergy)_FROM JPM 2" xfId="21600"/>
    <cellStyle name="_EPS Oct01Bud_2008 IWNA Portfolio 09262008 (JPM TE &amp; CE)__TE Assumps" xfId="21601"/>
    <cellStyle name="_EPS Oct01Bud_2008 IWNA Portfolio 09262008 (JPM TE &amp; CE)__TE Assumps 2" xfId="21602"/>
    <cellStyle name="_EPS Oct01Bud_2008 IWNA Portfolio 09262008 (JPM TE &amp; CE)__TE Assumps_2008 IWNA v12 7.75% 53% TaxEx P50 (Invenergy)_10242008" xfId="21603"/>
    <cellStyle name="_EPS Oct01Bud_2008 IWNA Portfolio 09262008 (JPM TE &amp; CE)__TE Assumps_2008 IWNA v12 7.75% 53% TaxEx P50 (Invenergy)_10242008 2" xfId="21604"/>
    <cellStyle name="_EPS Oct01Bud_2008 IWNA v12 7.75% 53% TaxEx P50 (Invenergy)_10242008" xfId="21605"/>
    <cellStyle name="_EPS Oct01Bud_2008 IWNA v12 7.75% 53% TaxEx P50 (Invenergy)_10242008 2" xfId="21606"/>
    <cellStyle name="_EPS Oct01Bud_2008 IWNA v12 7.75% 53% TaxEx P50 (Invenergy)_NO HAIRCUTS" xfId="21607"/>
    <cellStyle name="_EPS Oct01Bud_2008 IWNA v12 7.75% 53% TaxEx P50 (Invenergy)_NO HAIRCUTS 2" xfId="21608"/>
    <cellStyle name="_EPS Oct01Bud_AM 03-22-2009 - Citi Cash Grant - 1st qtr cash grant" xfId="21609"/>
    <cellStyle name="_EPS Oct01Bud_Bali_Biomass_Fin_Model_082107" xfId="21610"/>
    <cellStyle name="_EPS Oct01Bud_BeechR Pivot Table 12.2.09" xfId="21611"/>
    <cellStyle name="_EPS Oct01Bud_BeechR Pivot Table 12.2.09 2" xfId="21612"/>
    <cellStyle name="_EPS Oct01Bud_Big Otter 101209 Grant and TE 100.5MW_20mileT" xfId="21613"/>
    <cellStyle name="_EPS Oct01Bud_Big Otter 101209 Grant and TE 100.5MW_20mileT 2" xfId="21614"/>
    <cellStyle name="_EPS Oct01Bud_Bish Hill_$77.5_lowncf_ Bundled Price_Lenders_092909" xfId="21615"/>
    <cellStyle name="_EPS Oct01Bud_Bish Hill_$77.5_lowncf_ Bundled Price_Lenders_092909 2" xfId="21616"/>
    <cellStyle name="_EPS Oct01Bud_BishHilll_1.25M per WTG with $72 bundled price_200MWs_BF" xfId="21617"/>
    <cellStyle name="_EPS Oct01Bud_BishHilll_1.25M per WTG with $72 bundled price_200MWs_BF 2" xfId="21618"/>
    <cellStyle name="_EPS Oct01Bud_Bishop Hill_Grant_082409_200MW" xfId="21619"/>
    <cellStyle name="_EPS Oct01Bud_Bishop Hill_Grant_082409_200MW 2" xfId="21620"/>
    <cellStyle name="_EPS Oct01Bud_Buzzard Creek_250MW_PTC_010610" xfId="21621"/>
    <cellStyle name="_EPS Oct01Bud_Buzzard Creek_250MW_PTC_010610 2" xfId="21622"/>
    <cellStyle name="_EPS Oct01Bud_California Ridge 120109 and 200MW" xfId="21623"/>
    <cellStyle name="_EPS Oct01Bud_California Ridge 120109 and 200MW 2" xfId="21624"/>
    <cellStyle name="_EPS Oct01Bud_California Ridge_042909_Grant and TE_99M_as bid" xfId="21625"/>
    <cellStyle name="_EPS Oct01Bud_California Ridge_042909_Grant and TE_99M_as bid 2" xfId="21626"/>
    <cellStyle name="_EPS Oct01Bud_California Ridge_042909_Grant and TE_99Mw" xfId="21627"/>
    <cellStyle name="_EPS Oct01Bud_California Ridge_042909_Grant and TE_99Mw 2" xfId="21628"/>
    <cellStyle name="_EPS Oct01Bud_Copy of NEW Levered GRIIIII_03312009_MCF v2" xfId="21629"/>
    <cellStyle name="_EPS Oct01Bud_Copy of NEW Levered GRIIIII_03312009_MCF v2 2" xfId="21630"/>
    <cellStyle name="_EPS Oct01Bud_Copy of NEW Levered GRIIIII_03312009_MCF v2_BeechR Pivot Table 12.2.09" xfId="21631"/>
    <cellStyle name="_EPS Oct01Bud_Copy of NEW Levered GRIIIII_03312009_MCF v2_BeechR Pivot Table 12.2.09 2" xfId="21632"/>
    <cellStyle name="_EPS Oct01Bud_Copy of Vento III v27i P50 1st" xfId="21633"/>
    <cellStyle name="_EPS Oct01Bud_G&amp;A_reports" xfId="21634"/>
    <cellStyle name="_EPS Oct01Bud_GRE 03252009_tpm_tables" xfId="21635"/>
    <cellStyle name="_EPS Oct01Bud_GRE 03252009_tpm_tables 2" xfId="21636"/>
    <cellStyle name="_EPS Oct01Bud_GRE 03252009_tpm_tables_BeechR Pivot Table 12.2.09" xfId="21637"/>
    <cellStyle name="_EPS Oct01Bud_GRE 03252009_tpm_tables_BeechR Pivot Table 12.2.09 2" xfId="21638"/>
    <cellStyle name="_EPS Oct01Bud_Hardin Grant 08312009_300MW" xfId="21639"/>
    <cellStyle name="_EPS Oct01Bud_Hardin Grant 08312009_300MW 2" xfId="21640"/>
    <cellStyle name="_EPS Oct01Bud_Inputs-General" xfId="21641"/>
    <cellStyle name="_EPS Oct01Bud_Inputs-General 2" xfId="21642"/>
    <cellStyle name="_EPS Oct01Bud_Invenergy Model -- 9-5-08 base" xfId="21643"/>
    <cellStyle name="_EPS Oct01Bud_Invenergy Model -- 9-5-08 base 2" xfId="21644"/>
    <cellStyle name="_EPS Oct01Bud_IWNA 3-Pack ECCA Sheldon Funding 03202009" xfId="21645"/>
    <cellStyle name="_EPS Oct01Bud_IWNA 3-Pack ECCA Sheldon Funding 03202009 2" xfId="21646"/>
    <cellStyle name="_EPS Oct01Bud_IWNA Ptfl v2 10yr 7.25% $320 upfront 99% hedge loss P50" xfId="21647"/>
    <cellStyle name="_EPS Oct01Bud_IWNA Ptfl v2 10yr 7.25% $320 upfront 99% hedge loss P50 2" xfId="21648"/>
    <cellStyle name="_EPS Oct01Bud_IWNA v1 10yr 7.25% $290 upfront no bonus 42% 2009 tax realloc P50" xfId="21649"/>
    <cellStyle name="_EPS Oct01Bud_IWNA v1 10yr 7.25% $290 upfront no bonus 42% 2009 tax realloc P50 2" xfId="21650"/>
    <cellStyle name="_EPS Oct01Bud_IWNA v1 10yr 7.25% $290 upfront no bonus 42% 2009 tax realloc P50_2008 IWNA JPM TE Model 11032008 (ERISA Dep &amp; Full Haircuts)_275M" xfId="21651"/>
    <cellStyle name="_EPS Oct01Bud_IWNA v1 10yr 7.25% $290 upfront no bonus 42% 2009 tax realloc P50_2008 IWNA JPM TE Model 11032008 (ERISA Dep &amp; Full Haircuts)_275M 2" xfId="21652"/>
    <cellStyle name="_EPS Oct01Bud_IWNA v1 10yr 7.25% $290 upfront no bonus 42% 2009 tax realloc P50_2008 IWNA v12 7.75% 53% TaxEx P50 (Invenergy)_10242008" xfId="21653"/>
    <cellStyle name="_EPS Oct01Bud_IWNA v1 10yr 7.25% $290 upfront no bonus 42% 2009 tax realloc P50_2008 IWNA v12 7.75% 53% TaxEx P50 (Invenergy)_10242008 2" xfId="21654"/>
    <cellStyle name="_EPS Oct01Bud_Ledge_0416_Grant and TE" xfId="21655"/>
    <cellStyle name="_EPS Oct01Bud_Ledge_0416_Grant and TE 2" xfId="21656"/>
    <cellStyle name="_EPS Oct01Bud_Levered Beech Ridge _100709" xfId="21657"/>
    <cellStyle name="_EPS Oct01Bud_Levered Beech Ridge _100709 2" xfId="21658"/>
    <cellStyle name="_EPS Oct01Bud_Levered Beech Ridge _100709_BeechR Pivot Table 12.2.09" xfId="21659"/>
    <cellStyle name="_EPS Oct01Bud_Levered Beech Ridge _100709_BeechR Pivot Table 12.2.09 2" xfId="21660"/>
    <cellStyle name="_EPS Oct01Bud_Levered Beech Ridge _102709" xfId="21661"/>
    <cellStyle name="_EPS Oct01Bud_Levered Beech Ridge _102709 2" xfId="21662"/>
    <cellStyle name="_EPS Oct01Bud_Levered Beech Ridge _102709_BeechR Pivot Table 12.2.09" xfId="21663"/>
    <cellStyle name="_EPS Oct01Bud_Levered Beech Ridge _102709_BeechR Pivot Table 12.2.09 2" xfId="21664"/>
    <cellStyle name="_EPS Oct01Bud_Levered Beech Ridge _110209" xfId="21665"/>
    <cellStyle name="_EPS Oct01Bud_Levered Beech Ridge _110209 2" xfId="21666"/>
    <cellStyle name="_EPS Oct01Bud_Levered Beech Ridge _110209_BeechR Pivot Table 12.2.09" xfId="21667"/>
    <cellStyle name="_EPS Oct01Bud_Levered Beech Ridge _110209_BeechR Pivot Table 12.2.09 2" xfId="21668"/>
    <cellStyle name="_EPS Oct01Bud_Levered Grand Ridge Exp 07082009_LIVE" xfId="21669"/>
    <cellStyle name="_EPS Oct01Bud_Levered Grand Ridge Exp 07082009_LIVE 2" xfId="21670"/>
    <cellStyle name="_EPS Oct01Bud_Levered Grand Ridge Exp 07082009_LIVE_BeechR Pivot Table 12.2.09" xfId="21671"/>
    <cellStyle name="_EPS Oct01Bud_Levered Grand Ridge Exp 07082009_LIVE_BeechR Pivot Table 12.2.09 2" xfId="21672"/>
    <cellStyle name="_EPS Oct01Bud_Levered Grand Ridge Exp_05042009" xfId="21673"/>
    <cellStyle name="_EPS Oct01Bud_Levered Grand Ridge Exp_05042009 2" xfId="21674"/>
    <cellStyle name="_EPS Oct01Bud_Levered Grand Ridge Exp_05042009_BeechR Pivot Table 12.2.09" xfId="21675"/>
    <cellStyle name="_EPS Oct01Bud_Levered Grand Ridge Exp_05042009_BeechR Pivot Table 12.2.09 2" xfId="21676"/>
    <cellStyle name="_EPS Oct01Bud_NEW GRII_III Debt_032509 v1 (2)" xfId="21677"/>
    <cellStyle name="_EPS Oct01Bud_NEW GRII_III Debt_032509 v1 (2) 2" xfId="21678"/>
    <cellStyle name="_EPS Oct01Bud_NEW GRII_III Debt_032509 v1 (2)_BeechR Pivot Table 12.2.09" xfId="21679"/>
    <cellStyle name="_EPS Oct01Bud_NEW GRII_III Debt_032509 v1 (2)_BeechR Pivot Table 12.2.09 2" xfId="21680"/>
    <cellStyle name="_EPS Oct01Bud_NEW Levered GRII&amp;III_04092009_MCF v1" xfId="21681"/>
    <cellStyle name="_EPS Oct01Bud_NEW Levered GRII&amp;III_04092009_MCF v1 2" xfId="21682"/>
    <cellStyle name="_EPS Oct01Bud_NEW Levered GRII&amp;III_04092009_MCF v1_BeechR Pivot Table 12.2.09" xfId="21683"/>
    <cellStyle name="_EPS Oct01Bud_NEW Levered GRII&amp;III_04092009_MCF v1_BeechR Pivot Table 12.2.09 2" xfId="21684"/>
    <cellStyle name="_EPS Oct01Bud_Oceana_142MW_Vesta1.8_101909" xfId="21685"/>
    <cellStyle name="_EPS Oct01Bud_Oceana_142MW_Vesta1.8_101909 2" xfId="21686"/>
    <cellStyle name="_EPS Oct01Bud_Raleigh Model (78MW) 09082009_V2" xfId="21687"/>
    <cellStyle name="_EPS Oct01Bud_Raleigh Model (78MW) 09082009_V2 2" xfId="21688"/>
    <cellStyle name="_EPS Oct01Bud_Raleigh Model (78MW) 09082009_V2_BeechR Pivot Table 12.2.09" xfId="21689"/>
    <cellStyle name="_EPS Oct01Bud_Raleigh Model (78MW) 09082009_V2_BeechR Pivot Table 12.2.09 2" xfId="21690"/>
    <cellStyle name="_EPS Oct01Bud_Sheet1" xfId="21691"/>
    <cellStyle name="_EPS Oct01Bud_Sheet1 2" xfId="21692"/>
    <cellStyle name="_EPS Oct01Bud_Sweden Hills 51MW_081809_AEP bid" xfId="21693"/>
    <cellStyle name="_EPS Oct01Bud_Sweden Hills 51MW_081809_AEP bid 2" xfId="21694"/>
    <cellStyle name="_EPS Oct01Bud_Tri-County Wind_042409_Grant and TE_as bid" xfId="21695"/>
    <cellStyle name="_EPS Oct01Bud_Tri-County Wind_042409_Grant and TE_as bid 2" xfId="21696"/>
    <cellStyle name="_EPS Oct01Bud_Tri-County Wind_101309_Grant and TE_200MW_1.6XLE" xfId="21697"/>
    <cellStyle name="_EPS Oct01Bud_Tri-County Wind_101309_Grant and TE_200MW_1.6XLE 2" xfId="21698"/>
    <cellStyle name="_EPS Oct01Bud_Tri-County Wind_101509_Grant and TE_200MW_1.6XLE" xfId="21699"/>
    <cellStyle name="_EPS Oct01Bud_Tri-County Wind_101509_Grant and TE_200MW_1.6XLE 2" xfId="21700"/>
    <cellStyle name="_EPS Oct01Bud_Turkey Track Completion Reserve Acct_11 10 08" xfId="21701"/>
    <cellStyle name="_EPS Oct01Bud_Turkey Track Completion Reserve Acct_11 10 08 2" xfId="21702"/>
    <cellStyle name="_EPS Oct01Bud_Unlev McAdoo &amp; GR Combined 10242008-funding v8" xfId="21703"/>
    <cellStyle name="_EPS Oct01Bud_Unlev McAdoo &amp; GR Combined 10242008-funding v8 2" xfId="21704"/>
    <cellStyle name="_EPS Oct01Bud_Unlev McAdoo &amp; GR Combined 10242008-funding v8_BeechR Pivot Table 12.2.09" xfId="21705"/>
    <cellStyle name="_EPS Oct01Bud_Unlev McAdoo &amp; GR Combined 10242008-funding v8_BeechR Pivot Table 12.2.09 2" xfId="21706"/>
    <cellStyle name="_EPS Oct01Bud_Unlev McAdoo &amp; GR Combined 10242008-funding v8_Sheet1" xfId="21707"/>
    <cellStyle name="_EPS Oct01Bud_Unlev McAdoo &amp; GR Combined 10242008-funding v8_Sheet1 2" xfId="21708"/>
    <cellStyle name="_EPS Oct01Bud_Unlevered_Beech_Ridge_100_5MW_021009_optimized NCF" xfId="21709"/>
    <cellStyle name="_EPS Oct01Bud_Unlevered_Beech_Ridge_100_5MW_021009_optimized NCF 2" xfId="21710"/>
    <cellStyle name="_EPS Oct01Bud_Vantage Cash FLow 100609" xfId="21711"/>
    <cellStyle name="_EPS Oct01Bud_Vantage Cash FLow 100609 2" xfId="21712"/>
    <cellStyle name="_EPS Oct01Bud_Vantage Model_PGE 15yr PPA_062409" xfId="21713"/>
    <cellStyle name="_EPS Oct01Bud_Vantage Model_PGE 15yr PPA_062409 2" xfId="21714"/>
    <cellStyle name="_EPS Oct01Bud_Vantage Model_PGE 15yr PPA_073009_JAR" xfId="21715"/>
    <cellStyle name="_EPS Oct01Bud_Vantage Model_PGE 15yr PPA_073009_JAR 2" xfId="21716"/>
    <cellStyle name="_EPS Oct01Bud_Vantage Model_PGE 15yr PPA_100909" xfId="21717"/>
    <cellStyle name="_EPS Oct01Bud_Vantage Model_PGE 15yr PPA_100909 2" xfId="21718"/>
    <cellStyle name="_EPS Oct01Bud_Vento III v17i (8.9% Haircut, 60% Tax)" xfId="21719"/>
    <cellStyle name="_EPS Oct01Bud_Vento III v22i (Haircut, 6Y CF, 76% tax)" xfId="21720"/>
    <cellStyle name="_EPS Oct01Bud_Vento III v28g Base" xfId="21721"/>
    <cellStyle name="_EPS Oct01Bud_Vento III v28k JPMyyy" xfId="21722"/>
    <cellStyle name="_EPS Oct01Bud_White Oak_67.5_150MW_110409_OUR CASE" xfId="21723"/>
    <cellStyle name="_EPS Oct01Bud_White Oak_67.5_150MW_110409_OUR CASE 2" xfId="21724"/>
    <cellStyle name="_EPS_1" xfId="21725"/>
    <cellStyle name="_EPS_1_HWBA UM NPV  IRR Analysis finance at cost share may 2011" xfId="21726"/>
    <cellStyle name="_EPS_HWBA UM NPV  IRR Analysis finance at cost share may 2011" xfId="21727"/>
    <cellStyle name="_ERCOT" xfId="21728"/>
    <cellStyle name="_ERCOT 2" xfId="21729"/>
    <cellStyle name="_ERCOT Congestion 100903" xfId="21730"/>
    <cellStyle name="_ERCOT Congestion 100903 2" xfId="21731"/>
    <cellStyle name="_ERCOT Congestion 100903 2 2" xfId="21732"/>
    <cellStyle name="_ERCOT Congestion 100903 3" xfId="21733"/>
    <cellStyle name="_ERCOT Congestion 100903 3 2" xfId="21734"/>
    <cellStyle name="_ERCOT Congestion 100903 4" xfId="21735"/>
    <cellStyle name="_ERCOT Congestion 100903 4 2" xfId="21736"/>
    <cellStyle name="_ERCOT Congestion 100903 5" xfId="21737"/>
    <cellStyle name="_ERCOT Congestion 100903 5 2" xfId="21738"/>
    <cellStyle name="_ERCOT Congestion 100903 6" xfId="21739"/>
    <cellStyle name="_ERCOT Congestion 100903_Copy of South TX GenTie  0.8x Sale12-31-09 COD BASE CASEvBOD" xfId="21740"/>
    <cellStyle name="_ERCOT Congestion 100903_Inputs" xfId="21741"/>
    <cellStyle name="_ERCOT Congestion 100903_Inputs 2" xfId="21742"/>
    <cellStyle name="_ERCOT Congestion 100903_Majestic II 2013 - 2042 Property Tax Forecast est" xfId="21743"/>
    <cellStyle name="_ERCOT Congestion 100903_Tax" xfId="21744"/>
    <cellStyle name="_Ercot Curves" xfId="21745"/>
    <cellStyle name="_ERCOT Curves 040805" xfId="21746"/>
    <cellStyle name="_ERCOT Curves 040805 2" xfId="21747"/>
    <cellStyle name="_ERCOT N" xfId="21748"/>
    <cellStyle name="_ERCOT N 2" xfId="21749"/>
    <cellStyle name="_ERCOT N 2 2" xfId="21750"/>
    <cellStyle name="_ERCOT N 3" xfId="21751"/>
    <cellStyle name="_ERCOT N 3 2" xfId="21752"/>
    <cellStyle name="_ERCOT N 4" xfId="21753"/>
    <cellStyle name="_ERCOT N 4 2" xfId="21754"/>
    <cellStyle name="_ERCOT N 5" xfId="21755"/>
    <cellStyle name="_ERCOT N 5 2" xfId="21756"/>
    <cellStyle name="_ERCOT N 6" xfId="21757"/>
    <cellStyle name="_ERCOT N_Cimarron O&amp;M_05-24-2012" xfId="21758"/>
    <cellStyle name="_ERCOT N_Copy of South TX GenTie  0.8x Sale12-31-09 COD BASE CASEvBOD" xfId="21759"/>
    <cellStyle name="_ERCOT N_Input" xfId="21760"/>
    <cellStyle name="_ERCOT N_Input 2" xfId="21761"/>
    <cellStyle name="_ERCOT N_Inputs" xfId="21762"/>
    <cellStyle name="_ERCOT N_Inputs 2" xfId="21763"/>
    <cellStyle name="_ERCOT N_Majestic II 2013 - 2042 Property Tax Forecast est" xfId="21764"/>
    <cellStyle name="_ERCOT N_McCoy 250 MW Yingli 280W T-0 NextEra PVO&amp;M Budget (NEW RAMP)_2010-12-10" xfId="21765"/>
    <cellStyle name="_ERCOT N_McCoy 250 MW Yingli 280W T-0 NextEra PVO&amp;M Budget (NEW RAMP)_2010-12-6" xfId="21766"/>
    <cellStyle name="_ERCOT N_Tax" xfId="21767"/>
    <cellStyle name="_ERCOT NE" xfId="21768"/>
    <cellStyle name="_ERCOT NE 2" xfId="21769"/>
    <cellStyle name="_ERCOT NE 2 2" xfId="21770"/>
    <cellStyle name="_ERCOT NE 3" xfId="21771"/>
    <cellStyle name="_ERCOT NE 3 2" xfId="21772"/>
    <cellStyle name="_ERCOT NE 4" xfId="21773"/>
    <cellStyle name="_ERCOT NE 4 2" xfId="21774"/>
    <cellStyle name="_ERCOT NE 5" xfId="21775"/>
    <cellStyle name="_ERCOT NE 5 2" xfId="21776"/>
    <cellStyle name="_ERCOT NE 6" xfId="21777"/>
    <cellStyle name="_ERCOT NE_Cimarron O&amp;M_05-24-2012" xfId="21778"/>
    <cellStyle name="_ERCOT NE_Copy of South TX GenTie  0.8x Sale12-31-09 COD BASE CASEvBOD" xfId="21779"/>
    <cellStyle name="_ERCOT NE_Input" xfId="21780"/>
    <cellStyle name="_ERCOT NE_Input 2" xfId="21781"/>
    <cellStyle name="_ERCOT NE_Inputs" xfId="21782"/>
    <cellStyle name="_ERCOT NE_Inputs 2" xfId="21783"/>
    <cellStyle name="_ERCOT NE_Majestic II 2013 - 2042 Property Tax Forecast est" xfId="21784"/>
    <cellStyle name="_ERCOT NE_McCoy 250 MW Yingli 280W T-0 NextEra PVO&amp;M Budget (NEW RAMP)_2010-12-10" xfId="21785"/>
    <cellStyle name="_ERCOT NE_McCoy 250 MW Yingli 280W T-0 NextEra PVO&amp;M Budget (NEW RAMP)_2010-12-6" xfId="21786"/>
    <cellStyle name="_ERCOT NE_Tax" xfId="21787"/>
    <cellStyle name="_ERCOT Risk" xfId="21788"/>
    <cellStyle name="_ERCOT Risk 2" xfId="21789"/>
    <cellStyle name="_ERCOT Risk 2 2" xfId="21790"/>
    <cellStyle name="_ERCOT Risk 3" xfId="21791"/>
    <cellStyle name="_ERCOT Risk 3 2" xfId="21792"/>
    <cellStyle name="_ERCOT Risk 4" xfId="21793"/>
    <cellStyle name="_ERCOT Risk 4 2" xfId="21794"/>
    <cellStyle name="_ERCOT Risk 5" xfId="21795"/>
    <cellStyle name="_ERCOT Risk 5 2" xfId="21796"/>
    <cellStyle name="_ERCOT Risk 6" xfId="21797"/>
    <cellStyle name="_ERCOT Risk_August 2010 CWIP curves_NextEra" xfId="21798"/>
    <cellStyle name="_ERCOT Risk_August 2010 CWIP curves_NextEra 2" xfId="21799"/>
    <cellStyle name="_ERCOT Risk_August 2010 CWIP curves_NextEra_November 2010 Termosol CWIP Curves NEER Final" xfId="21800"/>
    <cellStyle name="_ERCOT Risk_August 2010 CWIP curves_NextEra_November 2010 Termosol CWIP Curves NEER Final 2" xfId="21801"/>
    <cellStyle name="_ERCOT Risk_BASIS ADJ" xfId="21802"/>
    <cellStyle name="_ERCOT Risk_BM Adjustments" xfId="21803"/>
    <cellStyle name="_ERCOT Risk_Capacity_Factor_Monthly_Forecast_Through_2024 " xfId="21804"/>
    <cellStyle name="_ERCOT Risk_Consolidated Summary Living ProForma_2011_DRAFT" xfId="21805"/>
    <cellStyle name="_ERCOT Risk_Consolidated Summary Living ProForma_2011_Paste Special" xfId="21806"/>
    <cellStyle name="_ERCOT Risk_Copy of South TX GenTie  0.8x Sale12-31-09 COD BASE CASEvBOD" xfId="21807"/>
    <cellStyle name="_ERCOT Risk_CWIP Termosol 1" xfId="21808"/>
    <cellStyle name="_ERCOT Risk_CWIP Termosol 1 2" xfId="21809"/>
    <cellStyle name="_ERCOT Risk_CWIP Termosol 2" xfId="21810"/>
    <cellStyle name="_ERCOT Risk_CWIP Termosol 2 2" xfId="21811"/>
    <cellStyle name="_ERCOT Risk_Fees" xfId="21812"/>
    <cellStyle name="_ERCOT Risk_HWBA UM NPV  IRR Analysis finance at cost share may 2011" xfId="21813"/>
    <cellStyle name="_ERCOT Risk_Inputs" xfId="21814"/>
    <cellStyle name="_ERCOT Risk_Inputs 2" xfId="21815"/>
    <cellStyle name="_ERCOT Risk_Locked in Gross Margin" xfId="21816"/>
    <cellStyle name="_ERCOT Risk_November 2010 CWIP Curves Genesis Final" xfId="21817"/>
    <cellStyle name="_ERCOT Risk_November 2010 CWIP Curves Genesis Final 2" xfId="21818"/>
    <cellStyle name="_ERCOT Risk_November 2010 CWIP Curves NEER Final" xfId="21819"/>
    <cellStyle name="_ERCOT Risk_November 2010 CWIP Curves NEER Final 2" xfId="21820"/>
    <cellStyle name="_ERCOT Risk_November 2010 Termosol CWIP Curves NEER Final" xfId="21821"/>
    <cellStyle name="_ERCOT Risk_November 2010 Termosol CWIP Curves NEER Final 2" xfId="21822"/>
    <cellStyle name="_ERCOT Risk_Project Monitoring Paradise Solar revised_October 2010" xfId="21823"/>
    <cellStyle name="_ERCOT Risk_Project Monitoring Paradise Solar revised_October 2010 2" xfId="21824"/>
    <cellStyle name="_ERCOT Risk_Project Monitoring Paradise Solar revised_October 2010_November 2010 Termosol CWIP Curves NEER Final" xfId="21825"/>
    <cellStyle name="_ERCOT Risk_Project Monitoring Paradise Solar revised_October 2010_November 2010 Termosol CWIP Curves NEER Final 2" xfId="21826"/>
    <cellStyle name="_ERCOT Risk_September 2010 CWIP curves_NextEra" xfId="21827"/>
    <cellStyle name="_ERCOT Risk_September 2010 CWIP curves_NextEra 2" xfId="21828"/>
    <cellStyle name="_ERCOT Risk_September 2010 CWIP curves_NextEra_November 2010 Termosol CWIP Curves NEER Final" xfId="21829"/>
    <cellStyle name="_ERCOT Risk_September 2010 CWIP curves_NextEra_November 2010 Termosol CWIP Curves NEER Final 2" xfId="21830"/>
    <cellStyle name="_ERCOT Risk_Summerhaven CWIP curve Oct_2010" xfId="21831"/>
    <cellStyle name="_ERCOT Risk_Summerhaven CWIP curve Oct_2010 2" xfId="21832"/>
    <cellStyle name="_ERCOT Risk_Summerhaven CWIP curve Oct_2010_November 2010 Termosol CWIP Curves NEER Final" xfId="21833"/>
    <cellStyle name="_ERCOT Risk_Summerhaven CWIP curve Oct_2010_November 2010 Termosol CWIP Curves NEER Final 2" xfId="21834"/>
    <cellStyle name="_ERCOT Risk_tx financing revs" xfId="21835"/>
    <cellStyle name="_ERCOT S LMP RTC calc" xfId="21836"/>
    <cellStyle name="_ERCOTS" xfId="21837"/>
    <cellStyle name="_ErcotS Curve" xfId="21838"/>
    <cellStyle name="-_eric" xfId="21839"/>
    <cellStyle name="_Est_Detail" xfId="21840"/>
    <cellStyle name="_Est_Detail 2" xfId="21841"/>
    <cellStyle name="_Est_Detail_August 2010 CWIP curves_NextEra" xfId="21842"/>
    <cellStyle name="_Est_Detail_August 2010 CWIP curves_NextEra 2" xfId="21843"/>
    <cellStyle name="_Est_Detail_August 2010 CWIP curves_NextEra_November 2010 Termosol CWIP Curves NEER Final" xfId="21844"/>
    <cellStyle name="_Est_Detail_August 2010 CWIP curves_NextEra_November 2010 Termosol CWIP Curves NEER Final 2" xfId="21845"/>
    <cellStyle name="_Est_Detail_CWIP Termosol 1" xfId="21846"/>
    <cellStyle name="_Est_Detail_CWIP Termosol 1 2" xfId="21847"/>
    <cellStyle name="_Est_Detail_CWIP Termosol 2" xfId="21848"/>
    <cellStyle name="_Est_Detail_CWIP Termosol 2 2" xfId="21849"/>
    <cellStyle name="_Est_Detail_November 2010 CWIP Curves Genesis Final" xfId="21850"/>
    <cellStyle name="_Est_Detail_November 2010 CWIP Curves Genesis Final 2" xfId="21851"/>
    <cellStyle name="_Est_Detail_November 2010 CWIP Curves NEER Final" xfId="21852"/>
    <cellStyle name="_Est_Detail_November 2010 CWIP Curves NEER Final 2" xfId="21853"/>
    <cellStyle name="_Est_Detail_November 2010 Termosol CWIP Curves NEER Final" xfId="21854"/>
    <cellStyle name="_Est_Detail_November 2010 Termosol CWIP Curves NEER Final 2" xfId="21855"/>
    <cellStyle name="_Est_Detail_Project Monitoring Paradise Solar revised_October 2010" xfId="21856"/>
    <cellStyle name="_Est_Detail_Project Monitoring Paradise Solar revised_October 2010 2" xfId="21857"/>
    <cellStyle name="_Est_Detail_Project Monitoring Paradise Solar revised_October 2010_November 2010 Termosol CWIP Curves NEER Final" xfId="21858"/>
    <cellStyle name="_Est_Detail_Project Monitoring Paradise Solar revised_October 2010_November 2010 Termosol CWIP Curves NEER Final 2" xfId="21859"/>
    <cellStyle name="_Est_Detail_September 2010 CWIP curves_NextEra" xfId="21860"/>
    <cellStyle name="_Est_Detail_September 2010 CWIP curves_NextEra 2" xfId="21861"/>
    <cellStyle name="_Est_Detail_September 2010 CWIP curves_NextEra_November 2010 Termosol CWIP Curves NEER Final" xfId="21862"/>
    <cellStyle name="_Est_Detail_September 2010 CWIP curves_NextEra_November 2010 Termosol CWIP Curves NEER Final 2" xfId="21863"/>
    <cellStyle name="_Est_Detail_Summerhaven CWIP curve Oct_2010" xfId="21864"/>
    <cellStyle name="_Est_Detail_Summerhaven CWIP curve Oct_2010 2" xfId="21865"/>
    <cellStyle name="_Est_Detail_Summerhaven CWIP curve Oct_2010_November 2010 Termosol CWIP Curves NEER Final" xfId="21866"/>
    <cellStyle name="_Est_Detail_Summerhaven CWIP curve Oct_2010_November 2010 Termosol CWIP Curves NEER Final 2" xfId="21867"/>
    <cellStyle name="_Estimates of DKK need to Pay DK" xfId="21868"/>
    <cellStyle name="_Estimates of DKK need to Pay DK 2" xfId="21869"/>
    <cellStyle name="_Estimates of DKK need to Pay DK_#1 Levered Beech Ridge_021109_Grant,Bonus,No PTCs,MACRs,Term Debt NOL" xfId="21870"/>
    <cellStyle name="_Estimates of DKK need to Pay DK_#1 Levered Beech Ridge_021109_Grant,Bonus,No PTCs,MACRs,Term Debt NOL 2" xfId="21871"/>
    <cellStyle name="_Estimates of DKK need to Pay DK_#1 LeveredGrand_Ridge_II-III_021009_Grant,Bonus,No PTCs,MACRs,Term Debt, NOL" xfId="21872"/>
    <cellStyle name="_Estimates of DKK need to Pay DK_#1 LeveredGrand_Ridge_II-III_021009_Grant,Bonus,No PTCs,MACRs,Term Debt, NOL 2" xfId="21873"/>
    <cellStyle name="_Estimates of DKK need to Pay DK_#1 LeveredGrand_Ridge_II-III_021009_Grant,Bonus,No PTCs,MACRs,Term Debt, NOL_BeechR Pivot Table 12.2.09" xfId="21874"/>
    <cellStyle name="_Estimates of DKK need to Pay DK_#1 LeveredGrand_Ridge_II-III_021009_Grant,Bonus,No PTCs,MACRs,Term Debt, NOL_BeechR Pivot Table 12.2.09 2" xfId="21875"/>
    <cellStyle name="_Estimates of DKK need to Pay DK_2008 IWNA 7.75% 53% ERISA P50 (Invnergy)_FROM JPM" xfId="21876"/>
    <cellStyle name="_Estimates of DKK need to Pay DK_2008 IWNA 7.75% 53% ERISA P50 (Invnergy)_FROM JPM 2" xfId="21877"/>
    <cellStyle name="_Estimates of DKK need to Pay DK_2008 IWNA Portfolio 09262008 (JPM TE &amp; CE)__TE Assumps" xfId="21878"/>
    <cellStyle name="_Estimates of DKK need to Pay DK_2008 IWNA Portfolio 09262008 (JPM TE &amp; CE)__TE Assumps 2" xfId="21879"/>
    <cellStyle name="_Estimates of DKK need to Pay DK_2008 IWNA Portfolio 09262008 (JPM TE &amp; CE)__TE Assumps_2008 IWNA v12 7.75% 53% TaxEx P50 (Invenergy)_10242008" xfId="21880"/>
    <cellStyle name="_Estimates of DKK need to Pay DK_2008 IWNA Portfolio 09262008 (JPM TE &amp; CE)__TE Assumps_2008 IWNA v12 7.75% 53% TaxEx P50 (Invenergy)_10242008 2" xfId="21881"/>
    <cellStyle name="_Estimates of DKK need to Pay DK_2008 IWNA v12 7.75% 53% TaxEx P50 (Invenergy)_10242008" xfId="21882"/>
    <cellStyle name="_Estimates of DKK need to Pay DK_2008 IWNA v12 7.75% 53% TaxEx P50 (Invenergy)_10242008 2" xfId="21883"/>
    <cellStyle name="_Estimates of DKK need to Pay DK_2008 IWNA v12 7.75% 53% TaxEx P50 (Invenergy)_NO HAIRCUTS" xfId="21884"/>
    <cellStyle name="_Estimates of DKK need to Pay DK_2008 IWNA v12 7.75% 53% TaxEx P50 (Invenergy)_NO HAIRCUTS 2" xfId="21885"/>
    <cellStyle name="_Estimates of DKK need to Pay DK_BeechR Pivot Table 12.2.09" xfId="21886"/>
    <cellStyle name="_Estimates of DKK need to Pay DK_BeechR Pivot Table 12.2.09 2" xfId="21887"/>
    <cellStyle name="_Estimates of DKK need to Pay DK_Big Otter 101209 Grant and TE 100.5MW_20mileT" xfId="21888"/>
    <cellStyle name="_Estimates of DKK need to Pay DK_Big Otter 101209 Grant and TE 100.5MW_20mileT 2" xfId="21889"/>
    <cellStyle name="_Estimates of DKK need to Pay DK_Bish Hill_$77.5_lowncf_ Bundled Price_Lenders_092909" xfId="21890"/>
    <cellStyle name="_Estimates of DKK need to Pay DK_Bish Hill_$77.5_lowncf_ Bundled Price_Lenders_092909 2" xfId="21891"/>
    <cellStyle name="_Estimates of DKK need to Pay DK_BishHilll_1.25M per WTG with $72 bundled price_200MWs_BF" xfId="21892"/>
    <cellStyle name="_Estimates of DKK need to Pay DK_BishHilll_1.25M per WTG with $72 bundled price_200MWs_BF 2" xfId="21893"/>
    <cellStyle name="_Estimates of DKK need to Pay DK_Bishop Hill_Grant_082409_200MW" xfId="21894"/>
    <cellStyle name="_Estimates of DKK need to Pay DK_Bishop Hill_Grant_082409_200MW 2" xfId="21895"/>
    <cellStyle name="_Estimates of DKK need to Pay DK_Buzzard Creek_250MW_PTC_010610" xfId="21896"/>
    <cellStyle name="_Estimates of DKK need to Pay DK_Buzzard Creek_250MW_PTC_010610 2" xfId="21897"/>
    <cellStyle name="_Estimates of DKK need to Pay DK_California Ridge 120109 and 200MW" xfId="21898"/>
    <cellStyle name="_Estimates of DKK need to Pay DK_California Ridge 120109 and 200MW 2" xfId="21899"/>
    <cellStyle name="_Estimates of DKK need to Pay DK_California Ridge_042909_Grant and TE_99M_as bid" xfId="21900"/>
    <cellStyle name="_Estimates of DKK need to Pay DK_California Ridge_042909_Grant and TE_99M_as bid 2" xfId="21901"/>
    <cellStyle name="_Estimates of DKK need to Pay DK_California Ridge_042909_Grant and TE_99Mw" xfId="21902"/>
    <cellStyle name="_Estimates of DKK need to Pay DK_California Ridge_042909_Grant and TE_99Mw 2" xfId="21903"/>
    <cellStyle name="_Estimates of DKK need to Pay DK_Copy of NEW Levered GRIIIII_03312009_MCF v2" xfId="21904"/>
    <cellStyle name="_Estimates of DKK need to Pay DK_Copy of NEW Levered GRIIIII_03312009_MCF v2 2" xfId="21905"/>
    <cellStyle name="_Estimates of DKK need to Pay DK_Copy of NEW Levered GRIIIII_03312009_MCF v2_BeechR Pivot Table 12.2.09" xfId="21906"/>
    <cellStyle name="_Estimates of DKK need to Pay DK_Copy of NEW Levered GRIIIII_03312009_MCF v2_BeechR Pivot Table 12.2.09 2" xfId="21907"/>
    <cellStyle name="_Estimates of DKK need to Pay DK_GRE 03252009_tpm_tables" xfId="21908"/>
    <cellStyle name="_Estimates of DKK need to Pay DK_GRE 03252009_tpm_tables 2" xfId="21909"/>
    <cellStyle name="_Estimates of DKK need to Pay DK_GRE 03252009_tpm_tables_BeechR Pivot Table 12.2.09" xfId="21910"/>
    <cellStyle name="_Estimates of DKK need to Pay DK_GRE 03252009_tpm_tables_BeechR Pivot Table 12.2.09 2" xfId="21911"/>
    <cellStyle name="_Estimates of DKK need to Pay DK_Hardin Grant 08312009_300MW" xfId="21912"/>
    <cellStyle name="_Estimates of DKK need to Pay DK_Hardin Grant 08312009_300MW 2" xfId="21913"/>
    <cellStyle name="_Estimates of DKK need to Pay DK_Inputs-General" xfId="21914"/>
    <cellStyle name="_Estimates of DKK need to Pay DK_Inputs-General 2" xfId="21915"/>
    <cellStyle name="_Estimates of DKK need to Pay DK_Invenergy Model -- 9-5-08 base" xfId="21916"/>
    <cellStyle name="_Estimates of DKK need to Pay DK_Invenergy Model -- 9-5-08 base 2" xfId="21917"/>
    <cellStyle name="_Estimates of DKK need to Pay DK_IWNA 3-Pack ECCA Sheldon Funding 03202009" xfId="21918"/>
    <cellStyle name="_Estimates of DKK need to Pay DK_IWNA 3-Pack ECCA Sheldon Funding 03202009 2" xfId="21919"/>
    <cellStyle name="_Estimates of DKK need to Pay DK_IWNA Ptfl v2 10yr 7.25% $320 upfront 99% hedge loss P50" xfId="21920"/>
    <cellStyle name="_Estimates of DKK need to Pay DK_IWNA Ptfl v2 10yr 7.25% $320 upfront 99% hedge loss P50 2" xfId="21921"/>
    <cellStyle name="_Estimates of DKK need to Pay DK_IWNA v1 10yr 7.25% $290 upfront no bonus 42% 2009 tax realloc P50" xfId="21922"/>
    <cellStyle name="_Estimates of DKK need to Pay DK_IWNA v1 10yr 7.25% $290 upfront no bonus 42% 2009 tax realloc P50 2" xfId="21923"/>
    <cellStyle name="_Estimates of DKK need to Pay DK_IWNA v1 10yr 7.25% $290 upfront no bonus 42% 2009 tax realloc P50_2008 IWNA JPM TE Model 11032008 (ERISA Dep &amp; Full Haircuts)_275M" xfId="21924"/>
    <cellStyle name="_Estimates of DKK need to Pay DK_IWNA v1 10yr 7.25% $290 upfront no bonus 42% 2009 tax realloc P50_2008 IWNA JPM TE Model 11032008 (ERISA Dep &amp; Full Haircuts)_275M 2" xfId="21925"/>
    <cellStyle name="_Estimates of DKK need to Pay DK_IWNA v1 10yr 7.25% $290 upfront no bonus 42% 2009 tax realloc P50_2008 IWNA v12 7.75% 53% TaxEx P50 (Invenergy)_10242008" xfId="21926"/>
    <cellStyle name="_Estimates of DKK need to Pay DK_IWNA v1 10yr 7.25% $290 upfront no bonus 42% 2009 tax realloc P50_2008 IWNA v12 7.75% 53% TaxEx P50 (Invenergy)_10242008 2" xfId="21927"/>
    <cellStyle name="_Estimates of DKK need to Pay DK_Ledge_0416_Grant and TE" xfId="21928"/>
    <cellStyle name="_Estimates of DKK need to Pay DK_Ledge_0416_Grant and TE 2" xfId="21929"/>
    <cellStyle name="_Estimates of DKK need to Pay DK_Levered Beech Ridge _100709" xfId="21930"/>
    <cellStyle name="_Estimates of DKK need to Pay DK_Levered Beech Ridge _100709 2" xfId="21931"/>
    <cellStyle name="_Estimates of DKK need to Pay DK_Levered Beech Ridge _100709_BeechR Pivot Table 12.2.09" xfId="21932"/>
    <cellStyle name="_Estimates of DKK need to Pay DK_Levered Beech Ridge _100709_BeechR Pivot Table 12.2.09 2" xfId="21933"/>
    <cellStyle name="_Estimates of DKK need to Pay DK_Levered Beech Ridge _102709" xfId="21934"/>
    <cellStyle name="_Estimates of DKK need to Pay DK_Levered Beech Ridge _102709 2" xfId="21935"/>
    <cellStyle name="_Estimates of DKK need to Pay DK_Levered Beech Ridge _102709_BeechR Pivot Table 12.2.09" xfId="21936"/>
    <cellStyle name="_Estimates of DKK need to Pay DK_Levered Beech Ridge _102709_BeechR Pivot Table 12.2.09 2" xfId="21937"/>
    <cellStyle name="_Estimates of DKK need to Pay DK_Levered Beech Ridge _110209" xfId="21938"/>
    <cellStyle name="_Estimates of DKK need to Pay DK_Levered Beech Ridge _110209 2" xfId="21939"/>
    <cellStyle name="_Estimates of DKK need to Pay DK_Levered Beech Ridge _110209_BeechR Pivot Table 12.2.09" xfId="21940"/>
    <cellStyle name="_Estimates of DKK need to Pay DK_Levered Beech Ridge _110209_BeechR Pivot Table 12.2.09 2" xfId="21941"/>
    <cellStyle name="_Estimates of DKK need to Pay DK_Levered Grand Ridge Exp 07082009_LIVE" xfId="21942"/>
    <cellStyle name="_Estimates of DKK need to Pay DK_Levered Grand Ridge Exp 07082009_LIVE 2" xfId="21943"/>
    <cellStyle name="_Estimates of DKK need to Pay DK_Levered Grand Ridge Exp 07082009_LIVE_BeechR Pivot Table 12.2.09" xfId="21944"/>
    <cellStyle name="_Estimates of DKK need to Pay DK_Levered Grand Ridge Exp 07082009_LIVE_BeechR Pivot Table 12.2.09 2" xfId="21945"/>
    <cellStyle name="_Estimates of DKK need to Pay DK_Levered Grand Ridge Exp_05042009" xfId="21946"/>
    <cellStyle name="_Estimates of DKK need to Pay DK_Levered Grand Ridge Exp_05042009 2" xfId="21947"/>
    <cellStyle name="_Estimates of DKK need to Pay DK_Levered Grand Ridge Exp_05042009_BeechR Pivot Table 12.2.09" xfId="21948"/>
    <cellStyle name="_Estimates of DKK need to Pay DK_Levered Grand Ridge Exp_05042009_BeechR Pivot Table 12.2.09 2" xfId="21949"/>
    <cellStyle name="_Estimates of DKK need to Pay DK_NEW GRII_III Debt_032509 v1 (2)" xfId="21950"/>
    <cellStyle name="_Estimates of DKK need to Pay DK_NEW GRII_III Debt_032509 v1 (2) 2" xfId="21951"/>
    <cellStyle name="_Estimates of DKK need to Pay DK_NEW GRII_III Debt_032509 v1 (2)_BeechR Pivot Table 12.2.09" xfId="21952"/>
    <cellStyle name="_Estimates of DKK need to Pay DK_NEW GRII_III Debt_032509 v1 (2)_BeechR Pivot Table 12.2.09 2" xfId="21953"/>
    <cellStyle name="_Estimates of DKK need to Pay DK_NEW Levered GRII&amp;III_04092009_MCF v1" xfId="21954"/>
    <cellStyle name="_Estimates of DKK need to Pay DK_NEW Levered GRII&amp;III_04092009_MCF v1 2" xfId="21955"/>
    <cellStyle name="_Estimates of DKK need to Pay DK_NEW Levered GRII&amp;III_04092009_MCF v1_BeechR Pivot Table 12.2.09" xfId="21956"/>
    <cellStyle name="_Estimates of DKK need to Pay DK_NEW Levered GRII&amp;III_04092009_MCF v1_BeechR Pivot Table 12.2.09 2" xfId="21957"/>
    <cellStyle name="_Estimates of DKK need to Pay DK_Oceana_142MW_Vesta1.8_101909" xfId="21958"/>
    <cellStyle name="_Estimates of DKK need to Pay DK_Oceana_142MW_Vesta1.8_101909 2" xfId="21959"/>
    <cellStyle name="_Estimates of DKK need to Pay DK_Raleigh Model (78MW) 09082009_V2" xfId="21960"/>
    <cellStyle name="_Estimates of DKK need to Pay DK_Raleigh Model (78MW) 09082009_V2 2" xfId="21961"/>
    <cellStyle name="_Estimates of DKK need to Pay DK_Raleigh Model (78MW) 09082009_V2_BeechR Pivot Table 12.2.09" xfId="21962"/>
    <cellStyle name="_Estimates of DKK need to Pay DK_Raleigh Model (78MW) 09082009_V2_BeechR Pivot Table 12.2.09 2" xfId="21963"/>
    <cellStyle name="_Estimates of DKK need to Pay DK_Sheet1" xfId="21964"/>
    <cellStyle name="_Estimates of DKK need to Pay DK_Sheet1 2" xfId="21965"/>
    <cellStyle name="_Estimates of DKK need to Pay DK_Sweden Hills 51MW_081809_AEP bid" xfId="21966"/>
    <cellStyle name="_Estimates of DKK need to Pay DK_Sweden Hills 51MW_081809_AEP bid 2" xfId="21967"/>
    <cellStyle name="_Estimates of DKK need to Pay DK_Tri-County Wind_042409_Grant and TE_as bid" xfId="21968"/>
    <cellStyle name="_Estimates of DKK need to Pay DK_Tri-County Wind_042409_Grant and TE_as bid 2" xfId="21969"/>
    <cellStyle name="_Estimates of DKK need to Pay DK_Tri-County Wind_101309_Grant and TE_200MW_1.6XLE" xfId="21970"/>
    <cellStyle name="_Estimates of DKK need to Pay DK_Tri-County Wind_101309_Grant and TE_200MW_1.6XLE 2" xfId="21971"/>
    <cellStyle name="_Estimates of DKK need to Pay DK_Tri-County Wind_101509_Grant and TE_200MW_1.6XLE" xfId="21972"/>
    <cellStyle name="_Estimates of DKK need to Pay DK_Tri-County Wind_101509_Grant and TE_200MW_1.6XLE 2" xfId="21973"/>
    <cellStyle name="_Estimates of DKK need to Pay DK_Turkey Track Completion Reserve Acct_11 10 08" xfId="21974"/>
    <cellStyle name="_Estimates of DKK need to Pay DK_Turkey Track Completion Reserve Acct_11 10 08 2" xfId="21975"/>
    <cellStyle name="_Estimates of DKK need to Pay DK_Unlev McAdoo &amp; GR Combined 10242008-funding v8" xfId="21976"/>
    <cellStyle name="_Estimates of DKK need to Pay DK_Unlev McAdoo &amp; GR Combined 10242008-funding v8 2" xfId="21977"/>
    <cellStyle name="_Estimates of DKK need to Pay DK_Unlev McAdoo &amp; GR Combined 10242008-funding v8_BeechR Pivot Table 12.2.09" xfId="21978"/>
    <cellStyle name="_Estimates of DKK need to Pay DK_Unlev McAdoo &amp; GR Combined 10242008-funding v8_BeechR Pivot Table 12.2.09 2" xfId="21979"/>
    <cellStyle name="_Estimates of DKK need to Pay DK_Unlev McAdoo &amp; GR Combined 10242008-funding v8_Sheet1" xfId="21980"/>
    <cellStyle name="_Estimates of DKK need to Pay DK_Unlev McAdoo &amp; GR Combined 10242008-funding v8_Sheet1 2" xfId="21981"/>
    <cellStyle name="_Estimates of DKK need to Pay DK_Unlevered_Beech_Ridge_100_5MW_021009_optimized NCF" xfId="21982"/>
    <cellStyle name="_Estimates of DKK need to Pay DK_Unlevered_Beech_Ridge_100_5MW_021009_optimized NCF 2" xfId="21983"/>
    <cellStyle name="_Estimates of DKK need to Pay DK_Vantage Cash FLow 100609" xfId="21984"/>
    <cellStyle name="_Estimates of DKK need to Pay DK_Vantage Cash FLow 100609 2" xfId="21985"/>
    <cellStyle name="_Estimates of DKK need to Pay DK_Vantage Model_PGE 15yr PPA_062409" xfId="21986"/>
    <cellStyle name="_Estimates of DKK need to Pay DK_Vantage Model_PGE 15yr PPA_062409 2" xfId="21987"/>
    <cellStyle name="_Estimates of DKK need to Pay DK_Vantage Model_PGE 15yr PPA_073009_JAR" xfId="21988"/>
    <cellStyle name="_Estimates of DKK need to Pay DK_Vantage Model_PGE 15yr PPA_073009_JAR 2" xfId="21989"/>
    <cellStyle name="_Estimates of DKK need to Pay DK_Vantage Model_PGE 15yr PPA_100909" xfId="21990"/>
    <cellStyle name="_Estimates of DKK need to Pay DK_Vantage Model_PGE 15yr PPA_100909 2" xfId="21991"/>
    <cellStyle name="_Estimates of DKK need to Pay DK_White Oak_67.5_150MW_110409_OUR CASE" xfId="21992"/>
    <cellStyle name="_Estimates of DKK need to Pay DK_White Oak_67.5_150MW_110409_OUR CASE 2" xfId="21993"/>
    <cellStyle name="_Euro" xfId="21994"/>
    <cellStyle name="_Euro 2" xfId="21995"/>
    <cellStyle name="_Euro_2007 Deloitte Models 082307" xfId="21996"/>
    <cellStyle name="_Euro_2007 Vento II 081707 v3" xfId="21997"/>
    <cellStyle name="_Euro_accretion dilution analysis" xfId="21998"/>
    <cellStyle name="_Euro_accretion dilution analysis 2" xfId="21999"/>
    <cellStyle name="_Euro_accretion dilution analysis_2007 Deloitte Models 082307" xfId="22000"/>
    <cellStyle name="_Euro_accretion dilution analysis_2007 Vento II 081707 v3" xfId="22001"/>
    <cellStyle name="_Euro_accretion dilution analysis_Darlington We Energy Bid Model 112807" xfId="22002"/>
    <cellStyle name="_Euro_accretion dilution analysis_Depr Federal" xfId="22003"/>
    <cellStyle name="_Euro_accretion dilution analysis_Depr Federal-2008" xfId="22004"/>
    <cellStyle name="_Euro_accretion dilution analysis_Draft Model 081707" xfId="22005"/>
    <cellStyle name="_Euro_accretion dilution analysis_OpEx Sheet" xfId="22006"/>
    <cellStyle name="_Euro_accretion dilution analysis_Pioneer Prairie 082107_edp" xfId="22007"/>
    <cellStyle name="_Euro_accretion dilution analysis_Post Oak" xfId="22008"/>
    <cellStyle name="_Euro_accretion dilution analysis_Post Oak 2" xfId="22009"/>
    <cellStyle name="_Euro_accretion dilution analysis_Prairie Star" xfId="22010"/>
    <cellStyle name="_Euro_accretion dilution analysis_Prairie Star 2" xfId="22011"/>
    <cellStyle name="_Euro_accretion dilution analysis_Tax Equity Structure 072007" xfId="22012"/>
    <cellStyle name="_Euro_accretion dilution analysis_Twin Groves II" xfId="22013"/>
    <cellStyle name="_Euro_accretion dilution analysis_Twin Groves II 2" xfId="22014"/>
    <cellStyle name="_Euro_BCII  Quarterly TE Input 062606" xfId="22015"/>
    <cellStyle name="_Euro_BCII  Quarterly TE Input 062606_Monthly Horizon-Project Projections-Rev4 (25 yr life)JPM" xfId="22016"/>
    <cellStyle name="_Euro_CSC_Palm_Sum_of_Parts_5_23_01a" xfId="22017"/>
    <cellStyle name="_Euro_CSC_Palm_Sum_of_Parts_5_23_01a_2007 Deloitte Models 082307" xfId="22018"/>
    <cellStyle name="_Euro_CSC_Palm_Sum_of_Parts_5_23_01a_2007 Vento II 081707 v3" xfId="22019"/>
    <cellStyle name="_Euro_CSC_Palm_Sum_of_Parts_5_23_01a_Darlington We Energy Bid Model 112807" xfId="22020"/>
    <cellStyle name="_Euro_CSC_Palm_Sum_of_Parts_5_23_01a_Depr Federal" xfId="22021"/>
    <cellStyle name="_Euro_CSC_Palm_Sum_of_Parts_5_23_01a_Depr Federal-2008" xfId="22022"/>
    <cellStyle name="_Euro_CSC_Palm_Sum_of_Parts_5_23_01a_Draft Model 081707" xfId="22023"/>
    <cellStyle name="_Euro_CSC_Palm_Sum_of_Parts_5_23_01a_OpEx Sheet" xfId="22024"/>
    <cellStyle name="_Euro_CSC_Palm_Sum_of_Parts_5_23_01a_Pioneer Prairie 082107_edp" xfId="22025"/>
    <cellStyle name="_Euro_CSC_Palm_Sum_of_Parts_5_23_01a_Post Oak" xfId="22026"/>
    <cellStyle name="_Euro_CSC_Palm_Sum_of_Parts_5_23_01a_Prairie Star" xfId="22027"/>
    <cellStyle name="_Euro_CSC_Palm_Sum_of_Parts_5_23_01a_Tax Equity Structure 072007" xfId="22028"/>
    <cellStyle name="_Euro_CSC_Palm_Sum_of_Parts_5_23_01a_Twin Groves II" xfId="22029"/>
    <cellStyle name="_Euro_Darlington We Energy Bid Model 112807" xfId="22030"/>
    <cellStyle name="_Euro_Depr Federal" xfId="22031"/>
    <cellStyle name="_Euro_Depr Federal-2008" xfId="22032"/>
    <cellStyle name="_Euro_Draft Model 081707" xfId="22033"/>
    <cellStyle name="_Euro_Financials Layout dpak 9-26-01 v1" xfId="22034"/>
    <cellStyle name="_Euro_Financials Layout dpak 9-26-01 v1_2007 Deloitte Models 082307" xfId="22035"/>
    <cellStyle name="_Euro_Financials Layout dpak 9-26-01 v1_2007 Vento II 081707 v3" xfId="22036"/>
    <cellStyle name="_Euro_Financials Layout dpak 9-26-01 v1_Darlington We Energy Bid Model 112807" xfId="22037"/>
    <cellStyle name="_Euro_Financials Layout dpak 9-26-01 v1_Depr Federal" xfId="22038"/>
    <cellStyle name="_Euro_Financials Layout dpak 9-26-01 v1_Depr Federal-2008" xfId="22039"/>
    <cellStyle name="_Euro_Financials Layout dpak 9-26-01 v1_Draft Model 081707" xfId="22040"/>
    <cellStyle name="_Euro_Financials Layout dpak 9-26-01 v1_OpEx Sheet" xfId="22041"/>
    <cellStyle name="_Euro_Financials Layout dpak 9-26-01 v1_Pioneer Prairie 082107_edp" xfId="22042"/>
    <cellStyle name="_Euro_Financials Layout dpak 9-26-01 v1_Post Oak" xfId="22043"/>
    <cellStyle name="_Euro_Financials Layout dpak 9-26-01 v1_Prairie Star" xfId="22044"/>
    <cellStyle name="_Euro_Financials Layout dpak 9-26-01 v1_Tax Equity Structure 072007" xfId="22045"/>
    <cellStyle name="_Euro_Financials Layout dpak 9-26-01 v1_Twin Groves II" xfId="22046"/>
    <cellStyle name="_Euro_G&amp;A_reports" xfId="22047"/>
    <cellStyle name="_Euro_IBES_EPS_Estimates" xfId="22048"/>
    <cellStyle name="_Euro_IBES_EPS_Estimates 2" xfId="22049"/>
    <cellStyle name="_Euro_IBES_EPS_Estimates_2007 Deloitte Models 082307" xfId="22050"/>
    <cellStyle name="_Euro_IBES_EPS_Estimates_2007 Vento II 081707 v3" xfId="22051"/>
    <cellStyle name="_Euro_IBES_EPS_Estimates_Darlington We Energy Bid Model 112807" xfId="22052"/>
    <cellStyle name="_Euro_IBES_EPS_Estimates_Depr Federal" xfId="22053"/>
    <cellStyle name="_Euro_IBES_EPS_Estimates_Depr Federal-2008" xfId="22054"/>
    <cellStyle name="_Euro_IBES_EPS_Estimates_Draft Model 081707" xfId="22055"/>
    <cellStyle name="_Euro_IBES_EPS_Estimates_OpEx Sheet" xfId="22056"/>
    <cellStyle name="_Euro_IBES_EPS_Estimates_Pioneer Prairie 082107_edp" xfId="22057"/>
    <cellStyle name="_Euro_IBES_EPS_Estimates_Post Oak" xfId="22058"/>
    <cellStyle name="_Euro_IBES_EPS_Estimates_Post Oak 2" xfId="22059"/>
    <cellStyle name="_Euro_IBES_EPS_Estimates_Prairie Star" xfId="22060"/>
    <cellStyle name="_Euro_IBES_EPS_Estimates_Prairie Star 2" xfId="22061"/>
    <cellStyle name="_Euro_IBES_EPS_Estimates_Tax Equity Structure 072007" xfId="22062"/>
    <cellStyle name="_Euro_IBES_EPS_Estimates_Twin Groves II" xfId="22063"/>
    <cellStyle name="_Euro_IBES_EPS_Estimates_Twin Groves II 2" xfId="22064"/>
    <cellStyle name="_Euro_Maple Ridge Model" xfId="22065"/>
    <cellStyle name="_Euro_Maple Ridge Model_Monthly Horizon-Project Projections-Rev4 (25 yr life)JPM" xfId="22066"/>
    <cellStyle name="_Euro_MasterDatabase_Oct_07_v2" xfId="22067"/>
    <cellStyle name="_Euro_MasterDatabase_Sept_07_v2" xfId="22068"/>
    <cellStyle name="_Euro_MasterDatabase_Sept_07_v3" xfId="22069"/>
    <cellStyle name="_Euro_Old Financials_200804" xfId="22070"/>
    <cellStyle name="_Euro_OpEx Sheet" xfId="22071"/>
    <cellStyle name="_Euro_Palm Model 10_05" xfId="22072"/>
    <cellStyle name="_Euro_Palm Model 10_05 2" xfId="22073"/>
    <cellStyle name="_Euro_Palm Model 10_05_01 Horizon Wind Energy Analytics" xfId="22074"/>
    <cellStyle name="_Euro_Palm Model 10_05_01 Horizon Wind Energy Analytics_1.Inputs" xfId="22075"/>
    <cellStyle name="_Euro_Palm Model 10_05_01 Horizon Wind Energy Analytics_Copy of Vento III v27i P50 1st" xfId="22076"/>
    <cellStyle name="_Euro_Palm Model 10_05_01 Horizon Wind Energy Analytics_G&amp;A_reports" xfId="22077"/>
    <cellStyle name="_Euro_Palm Model 10_05_01 Horizon Wind Energy Analytics_Vento III v17i (8.9% Haircut, 60% Tax)" xfId="22078"/>
    <cellStyle name="_Euro_Palm Model 10_05_01 Horizon Wind Energy Analytics_Vento III v22i (Haircut, 6Y CF, 76% tax)" xfId="22079"/>
    <cellStyle name="_Euro_Palm Model 10_05_01 Horizon Wind Energy Analytics_Vento III v28g Base" xfId="22080"/>
    <cellStyle name="_Euro_Palm Model 10_05_01 Horizon Wind Energy Analytics_Vento III v28k JPMyyy" xfId="22081"/>
    <cellStyle name="_Euro_Palm Model 10_05_1.Inputs" xfId="22082"/>
    <cellStyle name="_Euro_Palm Model 10_05_Copy of G&amp;A_reports_v4" xfId="22083"/>
    <cellStyle name="_Euro_Palm Model 10_05_Copy of Vento III v27i P50 1st" xfId="22084"/>
    <cellStyle name="_Euro_Palm Model 10_05_Vento III v17i (8.9% Haircut, 60% Tax)" xfId="22085"/>
    <cellStyle name="_Euro_Palm Model 10_05_Vento III v22i (Haircut, 6Y CF, 76% tax)" xfId="22086"/>
    <cellStyle name="_Euro_Palm Model 10_05_Vento III v28g Base" xfId="22087"/>
    <cellStyle name="_Euro_Palm Model 10_05_Vento III v28k JPMyyy" xfId="22088"/>
    <cellStyle name="_Euro_Pioneer Prairie 082107_edp" xfId="22089"/>
    <cellStyle name="_Euro_Post Oak" xfId="22090"/>
    <cellStyle name="_Euro_Potential Strategic Partners" xfId="22091"/>
    <cellStyle name="_Euro_Potential Strategic Partners 2" xfId="22092"/>
    <cellStyle name="_Euro_Potential Strategic Partners_2007 Deloitte Models 082307" xfId="22093"/>
    <cellStyle name="_Euro_Potential Strategic Partners_2007 Vento II 081707 v3" xfId="22094"/>
    <cellStyle name="_Euro_Potential Strategic Partners_Darlington We Energy Bid Model 112807" xfId="22095"/>
    <cellStyle name="_Euro_Potential Strategic Partners_Depr Federal" xfId="22096"/>
    <cellStyle name="_Euro_Potential Strategic Partners_Depr Federal-2008" xfId="22097"/>
    <cellStyle name="_Euro_Potential Strategic Partners_Draft Model 081707" xfId="22098"/>
    <cellStyle name="_Euro_Potential Strategic Partners_OpEx Sheet" xfId="22099"/>
    <cellStyle name="_Euro_Potential Strategic Partners_Pioneer Prairie 082107_edp" xfId="22100"/>
    <cellStyle name="_Euro_Potential Strategic Partners_Post Oak" xfId="22101"/>
    <cellStyle name="_Euro_Potential Strategic Partners_Post Oak 2" xfId="22102"/>
    <cellStyle name="_Euro_Potential Strategic Partners_Prairie Star" xfId="22103"/>
    <cellStyle name="_Euro_Potential Strategic Partners_Prairie Star 2" xfId="22104"/>
    <cellStyle name="_Euro_Potential Strategic Partners_Tax Equity Structure 072007" xfId="22105"/>
    <cellStyle name="_Euro_Potential Strategic Partners_Twin Groves II" xfId="22106"/>
    <cellStyle name="_Euro_Potential Strategic Partners_Twin Groves II 2" xfId="22107"/>
    <cellStyle name="_Euro_Prairie Star" xfId="22108"/>
    <cellStyle name="_Euro_Simple Merger Plans" xfId="22109"/>
    <cellStyle name="_Euro_Simple Merger Plans 2" xfId="22110"/>
    <cellStyle name="_Euro_Simple Merger Plans_2007 Deloitte Models 082307" xfId="22111"/>
    <cellStyle name="_Euro_Simple Merger Plans_2007 Vento II 081707 v3" xfId="22112"/>
    <cellStyle name="_Euro_Simple Merger Plans_Darlington We Energy Bid Model 112807" xfId="22113"/>
    <cellStyle name="_Euro_Simple Merger Plans_Depr Federal" xfId="22114"/>
    <cellStyle name="_Euro_Simple Merger Plans_Depr Federal-2008" xfId="22115"/>
    <cellStyle name="_Euro_Simple Merger Plans_Draft Model 081707" xfId="22116"/>
    <cellStyle name="_Euro_Simple Merger Plans_OpEx Sheet" xfId="22117"/>
    <cellStyle name="_Euro_Simple Merger Plans_Pioneer Prairie 082107_edp" xfId="22118"/>
    <cellStyle name="_Euro_Simple Merger Plans_Post Oak" xfId="22119"/>
    <cellStyle name="_Euro_Simple Merger Plans_Post Oak 2" xfId="22120"/>
    <cellStyle name="_Euro_Simple Merger Plans_Prairie Star" xfId="22121"/>
    <cellStyle name="_Euro_Simple Merger Plans_Prairie Star 2" xfId="22122"/>
    <cellStyle name="_Euro_Simple Merger Plans_Tax Equity Structure 072007" xfId="22123"/>
    <cellStyle name="_Euro_Simple Merger Plans_Twin Groves II" xfId="22124"/>
    <cellStyle name="_Euro_Simple Merger Plans_Twin Groves II 2" xfId="22125"/>
    <cellStyle name="_Euro_Tax Equity Structure 072007" xfId="22126"/>
    <cellStyle name="_Euro_Twin Groves II" xfId="22127"/>
    <cellStyle name="_Example - Ashtabula" xfId="22128"/>
    <cellStyle name="_Example - Ashtabula 2" xfId="22129"/>
    <cellStyle name="_Example - Ashtabula 2 2" xfId="22130"/>
    <cellStyle name="_Example - Ashtabula 3" xfId="22131"/>
    <cellStyle name="_Example - Ashtabula 3 2" xfId="22132"/>
    <cellStyle name="_Example - Ashtabula 4" xfId="22133"/>
    <cellStyle name="_Example - Ashtabula 4 2" xfId="22134"/>
    <cellStyle name="_Example - Ashtabula 5" xfId="22135"/>
    <cellStyle name="_Example - Ashtabula 5 2" xfId="22136"/>
    <cellStyle name="_Example - Ashtabula 6" xfId="22137"/>
    <cellStyle name="_Example - Ashtabula_Inputs" xfId="22138"/>
    <cellStyle name="_Example - Ashtabula_Inputs 2" xfId="22139"/>
    <cellStyle name="_Example - Horse Hollow V (2)" xfId="22140"/>
    <cellStyle name="_Example - Horse Hollow V (2) 2" xfId="22141"/>
    <cellStyle name="_Example - Horse Hollow V (2) 2 2" xfId="22142"/>
    <cellStyle name="_Example - Horse Hollow V (2) 3" xfId="22143"/>
    <cellStyle name="_Example - Horse Hollow V (2) 3 2" xfId="22144"/>
    <cellStyle name="_Example - Horse Hollow V (2) 4" xfId="22145"/>
    <cellStyle name="_Example - Horse Hollow V (2) 4 2" xfId="22146"/>
    <cellStyle name="_Example - Horse Hollow V (2) 5" xfId="22147"/>
    <cellStyle name="_Example - Horse Hollow V (2) 5 2" xfId="22148"/>
    <cellStyle name="_Example - Horse Hollow V (2) 6" xfId="22149"/>
    <cellStyle name="_Example - Horse Hollow V (2)_Inputs" xfId="22150"/>
    <cellStyle name="_Example - Horse Hollow V (2)_Inputs 2" xfId="22151"/>
    <cellStyle name="_Excluded Fuel Deals" xfId="22152"/>
    <cellStyle name="_Excluded Fuel Deals 2" xfId="22153"/>
    <cellStyle name="_Excluded Fuel Deals 2 2" xfId="22154"/>
    <cellStyle name="_Excluded Fuel Deals 3" xfId="22155"/>
    <cellStyle name="_Excluded Fuel Deals 3 2" xfId="22156"/>
    <cellStyle name="_Excluded Fuel Deals 4" xfId="22157"/>
    <cellStyle name="_Excluded Fuel Deals 4 2" xfId="22158"/>
    <cellStyle name="_Excluded Fuel Deals 5" xfId="22159"/>
    <cellStyle name="_Excluded Fuel Deals 5 2" xfId="22160"/>
    <cellStyle name="_Excluded Fuel Deals 6" xfId="22161"/>
    <cellStyle name="_Excluded Fuel Deals_Cimarron O&amp;M_05-24-2012" xfId="22162"/>
    <cellStyle name="_Excluded Fuel Deals_Copy of South TX GenTie  0.8x Sale12-31-09 COD BASE CASEvBOD" xfId="22163"/>
    <cellStyle name="_Excluded Fuel Deals_Input" xfId="22164"/>
    <cellStyle name="_Excluded Fuel Deals_Input 2" xfId="22165"/>
    <cellStyle name="_Excluded Fuel Deals_Inputs" xfId="22166"/>
    <cellStyle name="_Excluded Fuel Deals_Inputs 2" xfId="22167"/>
    <cellStyle name="_Excluded Fuel Deals_Majestic II 2013 - 2042 Property Tax Forecast est" xfId="22168"/>
    <cellStyle name="_Excluded Fuel Deals_McCoy 250 MW Yingli 280W T-0 NextEra PVO&amp;M Budget (NEW RAMP)_2010-12-10" xfId="22169"/>
    <cellStyle name="_Excluded Fuel Deals_McCoy 250 MW Yingli 280W T-0 NextEra PVO&amp;M Budget (NEW RAMP)_2010-12-6" xfId="22170"/>
    <cellStyle name="_Excluded Fuel Deals_Tax" xfId="22171"/>
    <cellStyle name="_Figure_I-2" xfId="22172"/>
    <cellStyle name="_Final Hedge Volumes by Project" xfId="22173"/>
    <cellStyle name="_Final Hedge Volumes by Project 2" xfId="22174"/>
    <cellStyle name="_FinSum" xfId="22175"/>
    <cellStyle name="_FLCC Oil" xfId="22176"/>
    <cellStyle name="_FLCC Oil 2" xfId="22177"/>
    <cellStyle name="_FLCC Oil_130204 2013 - 2061 LONG-TERM FORECAST FPL METHODOLOGY Clean Copy" xfId="22178"/>
    <cellStyle name="_FLCC Oil_Copy of FUEL JAN 2012 -DEC 2012 MARGINAL COST SEASONAL" xfId="22179"/>
    <cellStyle name="_FLCC Oil_Copy of FUEL JAN 2012 -DEC 2012 MARGINAL COST SEASONAL 2" xfId="22180"/>
    <cellStyle name="_FLCC Oil_MTHLY_MWH_to EOC_AS AVAILABLE" xfId="22181"/>
    <cellStyle name="_FLPEGT Oil" xfId="22182"/>
    <cellStyle name="_FLPEGT Oil 2" xfId="22183"/>
    <cellStyle name="_FLPEGT Oil_130204 2013 - 2061 LONG-TERM FORECAST FPL METHODOLOGY Clean Copy" xfId="22184"/>
    <cellStyle name="_FLPEGT Oil_Copy of FUEL JAN 2012 -DEC 2012 MARGINAL COST SEASONAL" xfId="22185"/>
    <cellStyle name="_FLPEGT Oil_Copy of FUEL JAN 2012 -DEC 2012 MARGINAL COST SEASONAL 2" xfId="22186"/>
    <cellStyle name="_FLPEGT Oil_MTHLY_MWH_to EOC_AS AVAILABLE" xfId="22187"/>
    <cellStyle name="_FMCT Oil" xfId="22188"/>
    <cellStyle name="_FMCT Oil 2" xfId="22189"/>
    <cellStyle name="_FMCT Oil_130204 2013 - 2061 LONG-TERM FORECAST FPL METHODOLOGY Clean Copy" xfId="22190"/>
    <cellStyle name="_FMCT Oil_Copy of FUEL JAN 2012 -DEC 2012 MARGINAL COST SEASONAL" xfId="22191"/>
    <cellStyle name="_FMCT Oil_Copy of FUEL JAN 2012 -DEC 2012 MARGINAL COST SEASONAL 2" xfId="22192"/>
    <cellStyle name="_FMCT Oil_MTHLY_MWH_to EOC_AS AVAILABLE" xfId="22193"/>
    <cellStyle name="_Forecast_Detail" xfId="22194"/>
    <cellStyle name="_ForecastToday v4" xfId="22195"/>
    <cellStyle name="_ForecastToday v4 2" xfId="22196"/>
    <cellStyle name="_ForecastToday v4_#1 Levered Beech Ridge_021109_Grant,Bonus,No PTCs,MACRs,Term Debt NOL" xfId="22197"/>
    <cellStyle name="_ForecastToday v4_#1 Levered Beech Ridge_021109_Grant,Bonus,No PTCs,MACRs,Term Debt NOL 2" xfId="22198"/>
    <cellStyle name="_ForecastToday v4_#1 LeveredGrand_Ridge_II-III_021009_Grant,Bonus,No PTCs,MACRs,Term Debt, NOL" xfId="22199"/>
    <cellStyle name="_ForecastToday v4_#1 LeveredGrand_Ridge_II-III_021009_Grant,Bonus,No PTCs,MACRs,Term Debt, NOL 2" xfId="22200"/>
    <cellStyle name="_ForecastToday v4_#1 LeveredGrand_Ridge_II-III_021009_Grant,Bonus,No PTCs,MACRs,Term Debt, NOL_BeechR Pivot Table 12.2.09" xfId="22201"/>
    <cellStyle name="_ForecastToday v4_#1 LeveredGrand_Ridge_II-III_021009_Grant,Bonus,No PTCs,MACRs,Term Debt, NOL_BeechR Pivot Table 12.2.09 2" xfId="22202"/>
    <cellStyle name="_ForecastToday v4_1.Inputs" xfId="22203"/>
    <cellStyle name="_ForecastToday v4_2008 IWNA 7.75% 53% ERISA P50 (Invnergy)_FROM JPM" xfId="22204"/>
    <cellStyle name="_ForecastToday v4_2008 IWNA 7.75% 53% ERISA P50 (Invnergy)_FROM JPM 2" xfId="22205"/>
    <cellStyle name="_ForecastToday v4_2008 IWNA Portfolio 09262008 (JPM TE &amp; CE)__TE Assumps" xfId="22206"/>
    <cellStyle name="_ForecastToday v4_2008 IWNA Portfolio 09262008 (JPM TE &amp; CE)__TE Assumps 2" xfId="22207"/>
    <cellStyle name="_ForecastToday v4_2008 IWNA Portfolio 09262008 (JPM TE &amp; CE)__TE Assumps_2008 IWNA v12 7.75% 53% TaxEx P50 (Invenergy)_10242008" xfId="22208"/>
    <cellStyle name="_ForecastToday v4_2008 IWNA Portfolio 09262008 (JPM TE &amp; CE)__TE Assumps_2008 IWNA v12 7.75% 53% TaxEx P50 (Invenergy)_10242008 2" xfId="22209"/>
    <cellStyle name="_ForecastToday v4_2008 IWNA v12 7.75% 53% TaxEx P50 (Invenergy)_10242008" xfId="22210"/>
    <cellStyle name="_ForecastToday v4_2008 IWNA v12 7.75% 53% TaxEx P50 (Invenergy)_10242008 2" xfId="22211"/>
    <cellStyle name="_ForecastToday v4_2008 IWNA v12 7.75% 53% TaxEx P50 (Invenergy)_NO HAIRCUTS" xfId="22212"/>
    <cellStyle name="_ForecastToday v4_2008 IWNA v12 7.75% 53% TaxEx P50 (Invenergy)_NO HAIRCUTS 2" xfId="22213"/>
    <cellStyle name="_ForecastToday v4_AM 03-22-2009 - Citi Cash Grant - 1st qtr cash grant" xfId="22214"/>
    <cellStyle name="_ForecastToday v4_Bali_Biomass_Fin_Model_082107" xfId="22215"/>
    <cellStyle name="_ForecastToday v4_BeechR Pivot Table 12.2.09" xfId="22216"/>
    <cellStyle name="_ForecastToday v4_BeechR Pivot Table 12.2.09 2" xfId="22217"/>
    <cellStyle name="_ForecastToday v4_Big Otter 101209 Grant and TE 100.5MW_20mileT" xfId="22218"/>
    <cellStyle name="_ForecastToday v4_Big Otter 101209 Grant and TE 100.5MW_20mileT 2" xfId="22219"/>
    <cellStyle name="_ForecastToday v4_Bish Hill_$77.5_lowncf_ Bundled Price_Lenders_092909" xfId="22220"/>
    <cellStyle name="_ForecastToday v4_Bish Hill_$77.5_lowncf_ Bundled Price_Lenders_092909 2" xfId="22221"/>
    <cellStyle name="_ForecastToday v4_BishHilll_1.25M per WTG with $72 bundled price_200MWs_BF" xfId="22222"/>
    <cellStyle name="_ForecastToday v4_BishHilll_1.25M per WTG with $72 bundled price_200MWs_BF 2" xfId="22223"/>
    <cellStyle name="_ForecastToday v4_Bishop Hill_Grant_082409_200MW" xfId="22224"/>
    <cellStyle name="_ForecastToday v4_Bishop Hill_Grant_082409_200MW 2" xfId="22225"/>
    <cellStyle name="_ForecastToday v4_Buzzard Creek_250MW_PTC_010610" xfId="22226"/>
    <cellStyle name="_ForecastToday v4_Buzzard Creek_250MW_PTC_010610 2" xfId="22227"/>
    <cellStyle name="_ForecastToday v4_California Ridge 120109 and 200MW" xfId="22228"/>
    <cellStyle name="_ForecastToday v4_California Ridge 120109 and 200MW 2" xfId="22229"/>
    <cellStyle name="_ForecastToday v4_California Ridge_042909_Grant and TE_99M_as bid" xfId="22230"/>
    <cellStyle name="_ForecastToday v4_California Ridge_042909_Grant and TE_99M_as bid 2" xfId="22231"/>
    <cellStyle name="_ForecastToday v4_California Ridge_042909_Grant and TE_99Mw" xfId="22232"/>
    <cellStyle name="_ForecastToday v4_California Ridge_042909_Grant and TE_99Mw 2" xfId="22233"/>
    <cellStyle name="_ForecastToday v4_Copy of NEW Levered GRIIIII_03312009_MCF v2" xfId="22234"/>
    <cellStyle name="_ForecastToday v4_Copy of NEW Levered GRIIIII_03312009_MCF v2 2" xfId="22235"/>
    <cellStyle name="_ForecastToday v4_Copy of NEW Levered GRIIIII_03312009_MCF v2_BeechR Pivot Table 12.2.09" xfId="22236"/>
    <cellStyle name="_ForecastToday v4_Copy of NEW Levered GRIIIII_03312009_MCF v2_BeechR Pivot Table 12.2.09 2" xfId="22237"/>
    <cellStyle name="_ForecastToday v4_Copy of Vento III v27i P50 1st" xfId="22238"/>
    <cellStyle name="_ForecastToday v4_G&amp;A_reports" xfId="22239"/>
    <cellStyle name="_ForecastToday v4_GRE 03252009_tpm_tables" xfId="22240"/>
    <cellStyle name="_ForecastToday v4_GRE 03252009_tpm_tables 2" xfId="22241"/>
    <cellStyle name="_ForecastToday v4_GRE 03252009_tpm_tables_BeechR Pivot Table 12.2.09" xfId="22242"/>
    <cellStyle name="_ForecastToday v4_GRE 03252009_tpm_tables_BeechR Pivot Table 12.2.09 2" xfId="22243"/>
    <cellStyle name="_ForecastToday v4_Hardin Grant 08312009_300MW" xfId="22244"/>
    <cellStyle name="_ForecastToday v4_Hardin Grant 08312009_300MW 2" xfId="22245"/>
    <cellStyle name="_ForecastToday v4_Inputs-General" xfId="22246"/>
    <cellStyle name="_ForecastToday v4_Inputs-General 2" xfId="22247"/>
    <cellStyle name="_ForecastToday v4_Invenergy Model -- 9-5-08 base" xfId="22248"/>
    <cellStyle name="_ForecastToday v4_Invenergy Model -- 9-5-08 base 2" xfId="22249"/>
    <cellStyle name="_ForecastToday v4_IWNA 3-Pack ECCA Sheldon Funding 03202009" xfId="22250"/>
    <cellStyle name="_ForecastToday v4_IWNA 3-Pack ECCA Sheldon Funding 03202009 2" xfId="22251"/>
    <cellStyle name="_ForecastToday v4_IWNA Ptfl v2 10yr 7.25% $320 upfront 99% hedge loss P50" xfId="22252"/>
    <cellStyle name="_ForecastToday v4_IWNA Ptfl v2 10yr 7.25% $320 upfront 99% hedge loss P50 2" xfId="22253"/>
    <cellStyle name="_ForecastToday v4_IWNA v1 10yr 7.25% $290 upfront no bonus 42% 2009 tax realloc P50" xfId="22254"/>
    <cellStyle name="_ForecastToday v4_IWNA v1 10yr 7.25% $290 upfront no bonus 42% 2009 tax realloc P50 2" xfId="22255"/>
    <cellStyle name="_ForecastToday v4_IWNA v1 10yr 7.25% $290 upfront no bonus 42% 2009 tax realloc P50_2008 IWNA JPM TE Model 11032008 (ERISA Dep &amp; Full Haircuts)_275M" xfId="22256"/>
    <cellStyle name="_ForecastToday v4_IWNA v1 10yr 7.25% $290 upfront no bonus 42% 2009 tax realloc P50_2008 IWNA JPM TE Model 11032008 (ERISA Dep &amp; Full Haircuts)_275M 2" xfId="22257"/>
    <cellStyle name="_ForecastToday v4_IWNA v1 10yr 7.25% $290 upfront no bonus 42% 2009 tax realloc P50_2008 IWNA v12 7.75% 53% TaxEx P50 (Invenergy)_10242008" xfId="22258"/>
    <cellStyle name="_ForecastToday v4_IWNA v1 10yr 7.25% $290 upfront no bonus 42% 2009 tax realloc P50_2008 IWNA v12 7.75% 53% TaxEx P50 (Invenergy)_10242008 2" xfId="22259"/>
    <cellStyle name="_ForecastToday v4_Ledge_0416_Grant and TE" xfId="22260"/>
    <cellStyle name="_ForecastToday v4_Ledge_0416_Grant and TE 2" xfId="22261"/>
    <cellStyle name="_ForecastToday v4_Levered Beech Ridge _100709" xfId="22262"/>
    <cellStyle name="_ForecastToday v4_Levered Beech Ridge _100709 2" xfId="22263"/>
    <cellStyle name="_ForecastToday v4_Levered Beech Ridge _100709_BeechR Pivot Table 12.2.09" xfId="22264"/>
    <cellStyle name="_ForecastToday v4_Levered Beech Ridge _100709_BeechR Pivot Table 12.2.09 2" xfId="22265"/>
    <cellStyle name="_ForecastToday v4_Levered Beech Ridge _102709" xfId="22266"/>
    <cellStyle name="_ForecastToday v4_Levered Beech Ridge _102709 2" xfId="22267"/>
    <cellStyle name="_ForecastToday v4_Levered Beech Ridge _102709_BeechR Pivot Table 12.2.09" xfId="22268"/>
    <cellStyle name="_ForecastToday v4_Levered Beech Ridge _102709_BeechR Pivot Table 12.2.09 2" xfId="22269"/>
    <cellStyle name="_ForecastToday v4_Levered Beech Ridge _110209" xfId="22270"/>
    <cellStyle name="_ForecastToday v4_Levered Beech Ridge _110209 2" xfId="22271"/>
    <cellStyle name="_ForecastToday v4_Levered Beech Ridge _110209_BeechR Pivot Table 12.2.09" xfId="22272"/>
    <cellStyle name="_ForecastToday v4_Levered Beech Ridge _110209_BeechR Pivot Table 12.2.09 2" xfId="22273"/>
    <cellStyle name="_ForecastToday v4_Levered Grand Ridge Exp 07082009_LIVE" xfId="22274"/>
    <cellStyle name="_ForecastToday v4_Levered Grand Ridge Exp 07082009_LIVE 2" xfId="22275"/>
    <cellStyle name="_ForecastToday v4_Levered Grand Ridge Exp 07082009_LIVE_BeechR Pivot Table 12.2.09" xfId="22276"/>
    <cellStyle name="_ForecastToday v4_Levered Grand Ridge Exp 07082009_LIVE_BeechR Pivot Table 12.2.09 2" xfId="22277"/>
    <cellStyle name="_ForecastToday v4_Levered Grand Ridge Exp_05042009" xfId="22278"/>
    <cellStyle name="_ForecastToday v4_Levered Grand Ridge Exp_05042009 2" xfId="22279"/>
    <cellStyle name="_ForecastToday v4_Levered Grand Ridge Exp_05042009_BeechR Pivot Table 12.2.09" xfId="22280"/>
    <cellStyle name="_ForecastToday v4_Levered Grand Ridge Exp_05042009_BeechR Pivot Table 12.2.09 2" xfId="22281"/>
    <cellStyle name="_ForecastToday v4_NEW GRII_III Debt_032509 v1 (2)" xfId="22282"/>
    <cellStyle name="_ForecastToday v4_NEW GRII_III Debt_032509 v1 (2) 2" xfId="22283"/>
    <cellStyle name="_ForecastToday v4_NEW GRII_III Debt_032509 v1 (2)_BeechR Pivot Table 12.2.09" xfId="22284"/>
    <cellStyle name="_ForecastToday v4_NEW GRII_III Debt_032509 v1 (2)_BeechR Pivot Table 12.2.09 2" xfId="22285"/>
    <cellStyle name="_ForecastToday v4_NEW Levered GRII&amp;III_04092009_MCF v1" xfId="22286"/>
    <cellStyle name="_ForecastToday v4_NEW Levered GRII&amp;III_04092009_MCF v1 2" xfId="22287"/>
    <cellStyle name="_ForecastToday v4_NEW Levered GRII&amp;III_04092009_MCF v1_BeechR Pivot Table 12.2.09" xfId="22288"/>
    <cellStyle name="_ForecastToday v4_NEW Levered GRII&amp;III_04092009_MCF v1_BeechR Pivot Table 12.2.09 2" xfId="22289"/>
    <cellStyle name="_ForecastToday v4_Oceana_142MW_Vesta1.8_101909" xfId="22290"/>
    <cellStyle name="_ForecastToday v4_Oceana_142MW_Vesta1.8_101909 2" xfId="22291"/>
    <cellStyle name="_ForecastToday v4_Raleigh Model (78MW) 09082009_V2" xfId="22292"/>
    <cellStyle name="_ForecastToday v4_Raleigh Model (78MW) 09082009_V2 2" xfId="22293"/>
    <cellStyle name="_ForecastToday v4_Raleigh Model (78MW) 09082009_V2_BeechR Pivot Table 12.2.09" xfId="22294"/>
    <cellStyle name="_ForecastToday v4_Raleigh Model (78MW) 09082009_V2_BeechR Pivot Table 12.2.09 2" xfId="22295"/>
    <cellStyle name="_ForecastToday v4_Sheet1" xfId="22296"/>
    <cellStyle name="_ForecastToday v4_Sheet1 2" xfId="22297"/>
    <cellStyle name="_ForecastToday v4_Sweden Hills 51MW_081809_AEP bid" xfId="22298"/>
    <cellStyle name="_ForecastToday v4_Sweden Hills 51MW_081809_AEP bid 2" xfId="22299"/>
    <cellStyle name="_ForecastToday v4_Tri-County Wind_042409_Grant and TE_as bid" xfId="22300"/>
    <cellStyle name="_ForecastToday v4_Tri-County Wind_042409_Grant and TE_as bid 2" xfId="22301"/>
    <cellStyle name="_ForecastToday v4_Tri-County Wind_101309_Grant and TE_200MW_1.6XLE" xfId="22302"/>
    <cellStyle name="_ForecastToday v4_Tri-County Wind_101309_Grant and TE_200MW_1.6XLE 2" xfId="22303"/>
    <cellStyle name="_ForecastToday v4_Tri-County Wind_101509_Grant and TE_200MW_1.6XLE" xfId="22304"/>
    <cellStyle name="_ForecastToday v4_Tri-County Wind_101509_Grant and TE_200MW_1.6XLE 2" xfId="22305"/>
    <cellStyle name="_ForecastToday v4_Turkey Track Completion Reserve Acct_11 10 08" xfId="22306"/>
    <cellStyle name="_ForecastToday v4_Turkey Track Completion Reserve Acct_11 10 08 2" xfId="22307"/>
    <cellStyle name="_ForecastToday v4_Unlev McAdoo &amp; GR Combined 10242008-funding v8" xfId="22308"/>
    <cellStyle name="_ForecastToday v4_Unlev McAdoo &amp; GR Combined 10242008-funding v8 2" xfId="22309"/>
    <cellStyle name="_ForecastToday v4_Unlev McAdoo &amp; GR Combined 10242008-funding v8_BeechR Pivot Table 12.2.09" xfId="22310"/>
    <cellStyle name="_ForecastToday v4_Unlev McAdoo &amp; GR Combined 10242008-funding v8_BeechR Pivot Table 12.2.09 2" xfId="22311"/>
    <cellStyle name="_ForecastToday v4_Unlev McAdoo &amp; GR Combined 10242008-funding v8_Sheet1" xfId="22312"/>
    <cellStyle name="_ForecastToday v4_Unlev McAdoo &amp; GR Combined 10242008-funding v8_Sheet1 2" xfId="22313"/>
    <cellStyle name="_ForecastToday v4_Unlevered_Beech_Ridge_100_5MW_021009_optimized NCF" xfId="22314"/>
    <cellStyle name="_ForecastToday v4_Unlevered_Beech_Ridge_100_5MW_021009_optimized NCF 2" xfId="22315"/>
    <cellStyle name="_ForecastToday v4_Vantage Cash FLow 100609" xfId="22316"/>
    <cellStyle name="_ForecastToday v4_Vantage Cash FLow 100609 2" xfId="22317"/>
    <cellStyle name="_ForecastToday v4_Vantage Model_PGE 15yr PPA_062409" xfId="22318"/>
    <cellStyle name="_ForecastToday v4_Vantage Model_PGE 15yr PPA_062409 2" xfId="22319"/>
    <cellStyle name="_ForecastToday v4_Vantage Model_PGE 15yr PPA_073009_JAR" xfId="22320"/>
    <cellStyle name="_ForecastToday v4_Vantage Model_PGE 15yr PPA_073009_JAR 2" xfId="22321"/>
    <cellStyle name="_ForecastToday v4_Vantage Model_PGE 15yr PPA_100909" xfId="22322"/>
    <cellStyle name="_ForecastToday v4_Vantage Model_PGE 15yr PPA_100909 2" xfId="22323"/>
    <cellStyle name="_ForecastToday v4_Vento III v17i (8.9% Haircut, 60% Tax)" xfId="22324"/>
    <cellStyle name="_ForecastToday v4_Vento III v22i (Haircut, 6Y CF, 76% tax)" xfId="22325"/>
    <cellStyle name="_ForecastToday v4_Vento III v28g Base" xfId="22326"/>
    <cellStyle name="_ForecastToday v4_Vento III v28k JPMyyy" xfId="22327"/>
    <cellStyle name="_ForecastToday v4_White Oak_67.5_150MW_110409_OUR CASE" xfId="22328"/>
    <cellStyle name="_ForecastToday v4_White Oak_67.5_150MW_110409_OUR CASE 2" xfId="22329"/>
    <cellStyle name="_Forney [P] BSWPS" xfId="22330"/>
    <cellStyle name="_Forney [P] BSWPS 2" xfId="22331"/>
    <cellStyle name="_Forney [P] BSWPS 2 2" xfId="22332"/>
    <cellStyle name="_Forney [P] BSWPS 3" xfId="22333"/>
    <cellStyle name="_Forney [P] BSWPS 3 2" xfId="22334"/>
    <cellStyle name="_Forney [P] BSWPS 4" xfId="22335"/>
    <cellStyle name="_Forney [P] BSWPS 4 2" xfId="22336"/>
    <cellStyle name="_Forney [P] BSWPS 5" xfId="22337"/>
    <cellStyle name="_Forney [P] BSWPS 5 2" xfId="22338"/>
    <cellStyle name="_Forney [P] BSWPS 6" xfId="22339"/>
    <cellStyle name="_Forney [P] BSWPS_Cimarron O&amp;M_05-24-2012" xfId="22340"/>
    <cellStyle name="_Forney [P] BSWPS_Copy of South TX GenTie  0.8x Sale12-31-09 COD BASE CASEvBOD" xfId="22341"/>
    <cellStyle name="_Forney [P] BSWPS_Input" xfId="22342"/>
    <cellStyle name="_Forney [P] BSWPS_Input 2" xfId="22343"/>
    <cellStyle name="_Forney [P] BSWPS_Inputs" xfId="22344"/>
    <cellStyle name="_Forney [P] BSWPS_Inputs 2" xfId="22345"/>
    <cellStyle name="_Forney [P] BSWPS_Majestic II 2013 - 2042 Property Tax Forecast est" xfId="22346"/>
    <cellStyle name="_Forney [P] BSWPS_McCoy 250 MW Yingli 280W T-0 NextEra PVO&amp;M Budget (NEW RAMP)_2010-12-10" xfId="22347"/>
    <cellStyle name="_Forney [P] BSWPS_McCoy 250 MW Yingli 280W T-0 NextEra PVO&amp;M Budget (NEW RAMP)_2010-12-6" xfId="22348"/>
    <cellStyle name="_Forney [P] BSWPS_Tax" xfId="22349"/>
    <cellStyle name="_Forney [P] BSWPS-MidC" xfId="22350"/>
    <cellStyle name="_Forney [P] BSWPS-MidC 2" xfId="22351"/>
    <cellStyle name="_Forney [P] BSWPS-MidC 2 2" xfId="22352"/>
    <cellStyle name="_Forney [P] BSWPS-MidC 3" xfId="22353"/>
    <cellStyle name="_Forney [P] BSWPS-MidC 3 2" xfId="22354"/>
    <cellStyle name="_Forney [P] BSWPS-MidC 4" xfId="22355"/>
    <cellStyle name="_Forney [P] BSWPS-MidC 4 2" xfId="22356"/>
    <cellStyle name="_Forney [P] BSWPS-MidC 5" xfId="22357"/>
    <cellStyle name="_Forney [P] BSWPS-MidC 5 2" xfId="22358"/>
    <cellStyle name="_Forney [P] BSWPS-MidC 6" xfId="22359"/>
    <cellStyle name="_Forney [P] BSWPS-MidC_Cimarron O&amp;M_05-24-2012" xfId="22360"/>
    <cellStyle name="_Forney [P] BSWPS-MidC_Copy of South TX GenTie  0.8x Sale12-31-09 COD BASE CASEvBOD" xfId="22361"/>
    <cellStyle name="_Forney [P] BSWPS-MidC_Input" xfId="22362"/>
    <cellStyle name="_Forney [P] BSWPS-MidC_Input 2" xfId="22363"/>
    <cellStyle name="_Forney [P] BSWPS-MidC_Inputs" xfId="22364"/>
    <cellStyle name="_Forney [P] BSWPS-MidC_Inputs 2" xfId="22365"/>
    <cellStyle name="_Forney [P] BSWPS-MidC_Majestic II 2013 - 2042 Property Tax Forecast est" xfId="22366"/>
    <cellStyle name="_Forney [P] BSWPS-MidC_McCoy 250 MW Yingli 280W T-0 NextEra PVO&amp;M Budget (NEW RAMP)_2010-12-10" xfId="22367"/>
    <cellStyle name="_Forney [P] BSWPS-MidC_McCoy 250 MW Yingli 280W T-0 NextEra PVO&amp;M Budget (NEW RAMP)_2010-12-6" xfId="22368"/>
    <cellStyle name="_Forney [P] BSWPS-MidC_Tax" xfId="22369"/>
    <cellStyle name="_Forney [P] BSWPS-MidC2" xfId="22370"/>
    <cellStyle name="_Forney [P] BSWPS-MidC2 2" xfId="22371"/>
    <cellStyle name="_Forney [P] BSWPS-Texok" xfId="22372"/>
    <cellStyle name="_Forney [P] BSWPS-Texok 2" xfId="22373"/>
    <cellStyle name="_Forney [S] BSWPS-MidC" xfId="22374"/>
    <cellStyle name="_Forney [S] BSWPS-MidC 2" xfId="22375"/>
    <cellStyle name="_Forney 040805 Report 0" xfId="22376"/>
    <cellStyle name="_Forney 040805 Report 0 2" xfId="22377"/>
    <cellStyle name="_Forney 040805 Report 1" xfId="22378"/>
    <cellStyle name="_Forney 040805 Report 1 2" xfId="22379"/>
    <cellStyle name="_Forney 040920 Report 0" xfId="22380"/>
    <cellStyle name="_Forney 040920 Report 0 2" xfId="22381"/>
    <cellStyle name="_Forney 2008" xfId="22382"/>
    <cellStyle name="_Forney 2008 2" xfId="22383"/>
    <cellStyle name="_Forney Data 060215-check" xfId="22384"/>
    <cellStyle name="_Forney Data 060215-check 2" xfId="22385"/>
    <cellStyle name="_Forney GATE PGD Rev5 0908 sjg" xfId="22386"/>
    <cellStyle name="_Forney GATE PGD Rev5 0908 sjg 2" xfId="22387"/>
    <cellStyle name="_Forney GATE PGD Rev5 0908 sjg 2 2" xfId="22388"/>
    <cellStyle name="_Forney GATE PGD Rev5 0908 sjg 3" xfId="22389"/>
    <cellStyle name="_Forney GATE PGD Rev7 0908 sjg" xfId="22390"/>
    <cellStyle name="_Forney GATE PGD Rev7 0908 sjg 2" xfId="22391"/>
    <cellStyle name="_Forney GATE PGD Rev7 0908 sjg 2 2" xfId="22392"/>
    <cellStyle name="_Forney GATE PGD Rev7 0908 sjg 3" xfId="22393"/>
    <cellStyle name="_Forney MW vs Temp Calculator with HR Curves" xfId="22394"/>
    <cellStyle name="_Forney[P] BSWPS" xfId="22395"/>
    <cellStyle name="_Forney[P] BSWPS 2" xfId="22396"/>
    <cellStyle name="_Forney[P] BSWPS 2 2" xfId="22397"/>
    <cellStyle name="_Forney[P] BSWPS 3" xfId="22398"/>
    <cellStyle name="_Forney[P] BSWPS 3 2" xfId="22399"/>
    <cellStyle name="_Forney[P] BSWPS 4" xfId="22400"/>
    <cellStyle name="_Forney[P] BSWPS 4 2" xfId="22401"/>
    <cellStyle name="_Forney[P] BSWPS 5" xfId="22402"/>
    <cellStyle name="_Forney[P] BSWPS 5 2" xfId="22403"/>
    <cellStyle name="_Forney[P] BSWPS 6" xfId="22404"/>
    <cellStyle name="_Forney[P] BSWPS_Cimarron O&amp;M_05-24-2012" xfId="22405"/>
    <cellStyle name="_Forney[P] BSWPS_Copy of South TX GenTie  0.8x Sale12-31-09 COD BASE CASEvBOD" xfId="22406"/>
    <cellStyle name="_Forney[P] BSWPS_Input" xfId="22407"/>
    <cellStyle name="_Forney[P] BSWPS_Input 2" xfId="22408"/>
    <cellStyle name="_Forney[P] BSWPS_Inputs" xfId="22409"/>
    <cellStyle name="_Forney[P] BSWPS_Inputs 2" xfId="22410"/>
    <cellStyle name="_Forney[P] BSWPS_Majestic II 2013 - 2042 Property Tax Forecast est" xfId="22411"/>
    <cellStyle name="_Forney[P] BSWPS_McCoy 250 MW Yingli 280W T-0 NextEra PVO&amp;M Budget (NEW RAMP)_2010-12-10" xfId="22412"/>
    <cellStyle name="_Forney[P] BSWPS_McCoy 250 MW Yingli 280W T-0 NextEra PVO&amp;M Budget (NEW RAMP)_2010-12-6" xfId="22413"/>
    <cellStyle name="_Forney[P] BSWPS_Tax" xfId="22414"/>
    <cellStyle name="_Forney[P] BSWPS-MidC" xfId="22415"/>
    <cellStyle name="_Forney[P] BSWPS-MidC 2" xfId="22416"/>
    <cellStyle name="_Forney[P] BSWPS-MidC 2 2" xfId="22417"/>
    <cellStyle name="_Forney[P] BSWPS-MidC 3" xfId="22418"/>
    <cellStyle name="_Forney[P] BSWPS-MidC 3 2" xfId="22419"/>
    <cellStyle name="_Forney[P] BSWPS-MidC 4" xfId="22420"/>
    <cellStyle name="_Forney[P] BSWPS-MidC 4 2" xfId="22421"/>
    <cellStyle name="_Forney[P] BSWPS-MidC 5" xfId="22422"/>
    <cellStyle name="_Forney[P] BSWPS-MidC 5 2" xfId="22423"/>
    <cellStyle name="_Forney[P] BSWPS-MidC 6" xfId="22424"/>
    <cellStyle name="_Forney[P] BSWPS-MidC_Cimarron O&amp;M_05-24-2012" xfId="22425"/>
    <cellStyle name="_Forney[P] BSWPS-MidC_Copy of South TX GenTie  0.8x Sale12-31-09 COD BASE CASEvBOD" xfId="22426"/>
    <cellStyle name="_Forney[P] BSWPS-MidC_Input" xfId="22427"/>
    <cellStyle name="_Forney[P] BSWPS-MidC_Input 2" xfId="22428"/>
    <cellStyle name="_Forney[P] BSWPS-MidC_Inputs" xfId="22429"/>
    <cellStyle name="_Forney[P] BSWPS-MidC_Inputs 2" xfId="22430"/>
    <cellStyle name="_Forney[P] BSWPS-MidC_Majestic II 2013 - 2042 Property Tax Forecast est" xfId="22431"/>
    <cellStyle name="_Forney[P] BSWPS-MidC_McCoy 250 MW Yingli 280W T-0 NextEra PVO&amp;M Budget (NEW RAMP)_2010-12-10" xfId="22432"/>
    <cellStyle name="_Forney[P] BSWPS-MidC_McCoy 250 MW Yingli 280W T-0 NextEra PVO&amp;M Budget (NEW RAMP)_2010-12-6" xfId="22433"/>
    <cellStyle name="_Forney[P] BSWPS-MidC_Tax" xfId="22434"/>
    <cellStyle name="_Forney[P] BSWPS-Texok" xfId="22435"/>
    <cellStyle name="_Forney[P] BSWPS-Texok 2" xfId="22436"/>
    <cellStyle name="_Forney[P] BSWPS-Texok 2 2" xfId="22437"/>
    <cellStyle name="_Forney[P] BSWPS-Texok 3" xfId="22438"/>
    <cellStyle name="_Forney[P] BSWPS-Texok 3 2" xfId="22439"/>
    <cellStyle name="_Forney[P] BSWPS-Texok 4" xfId="22440"/>
    <cellStyle name="_Forney[P] BSWPS-Texok 4 2" xfId="22441"/>
    <cellStyle name="_Forney[P] BSWPS-Texok 5" xfId="22442"/>
    <cellStyle name="_Forney[P] BSWPS-Texok 5 2" xfId="22443"/>
    <cellStyle name="_Forney[P] BSWPS-Texok 6" xfId="22444"/>
    <cellStyle name="_Forney[P] BSWPS-Texok_Cimarron O&amp;M_05-24-2012" xfId="22445"/>
    <cellStyle name="_Forney[P] BSWPS-Texok_Copy of South TX GenTie  0.8x Sale12-31-09 COD BASE CASEvBOD" xfId="22446"/>
    <cellStyle name="_Forney[P] BSWPS-Texok_Input" xfId="22447"/>
    <cellStyle name="_Forney[P] BSWPS-Texok_Input 2" xfId="22448"/>
    <cellStyle name="_Forney[P] BSWPS-Texok_Inputs" xfId="22449"/>
    <cellStyle name="_Forney[P] BSWPS-Texok_Inputs 2" xfId="22450"/>
    <cellStyle name="_Forney[P] BSWPS-Texok_Majestic II 2013 - 2042 Property Tax Forecast est" xfId="22451"/>
    <cellStyle name="_Forney[P] BSWPS-Texok_McCoy 250 MW Yingli 280W T-0 NextEra PVO&amp;M Budget (NEW RAMP)_2010-12-10" xfId="22452"/>
    <cellStyle name="_Forney[P] BSWPS-Texok_McCoy 250 MW Yingli 280W T-0 NextEra PVO&amp;M Budget (NEW RAMP)_2010-12-6" xfId="22453"/>
    <cellStyle name="_Forney[P] BSWPS-Texok_Tax" xfId="22454"/>
    <cellStyle name="_Forney[P] SWPS" xfId="22455"/>
    <cellStyle name="_Forney[P] SWPS 2" xfId="22456"/>
    <cellStyle name="_Forney[S] 2x16 N" xfId="22457"/>
    <cellStyle name="_Forney[S] 2x16 N 2" xfId="22458"/>
    <cellStyle name="_Forney[S] 7x8 N" xfId="22459"/>
    <cellStyle name="_Forney[S] 7x8 N 2" xfId="22460"/>
    <cellStyle name="_Forney[S] BSWPS-Texok" xfId="22461"/>
    <cellStyle name="_Forney[S] BSWPS-Texok 2" xfId="22462"/>
    <cellStyle name="_Forney[S] BSWPS-Texok 2 2" xfId="22463"/>
    <cellStyle name="_Forney[S] BSWPS-Texok 3" xfId="22464"/>
    <cellStyle name="_Forney[S] BSWPS-Texok 3 2" xfId="22465"/>
    <cellStyle name="_Forney[S] BSWPS-Texok 4" xfId="22466"/>
    <cellStyle name="_Forney[S] BSWPS-Texok 4 2" xfId="22467"/>
    <cellStyle name="_Forney[S] BSWPS-Texok 5" xfId="22468"/>
    <cellStyle name="_Forney[S] BSWPS-Texok 5 2" xfId="22469"/>
    <cellStyle name="_Forney[S] BSWPS-Texok 6" xfId="22470"/>
    <cellStyle name="_Forney[S] BSWPS-Texok_Cimarron O&amp;M_05-24-2012" xfId="22471"/>
    <cellStyle name="_Forney[S] BSWPS-Texok_Copy of South TX GenTie  0.8x Sale12-31-09 COD BASE CASEvBOD" xfId="22472"/>
    <cellStyle name="_Forney[S] BSWPS-Texok_Input" xfId="22473"/>
    <cellStyle name="_Forney[S] BSWPS-Texok_Input 2" xfId="22474"/>
    <cellStyle name="_Forney[S] BSWPS-Texok_Inputs" xfId="22475"/>
    <cellStyle name="_Forney[S] BSWPS-Texok_Inputs 2" xfId="22476"/>
    <cellStyle name="_Forney[S] BSWPS-Texok_Majestic II 2013 - 2042 Property Tax Forecast est" xfId="22477"/>
    <cellStyle name="_Forney[S] BSWPS-Texok_McCoy 250 MW Yingli 280W T-0 NextEra PVO&amp;M Budget (NEW RAMP)_2010-12-10" xfId="22478"/>
    <cellStyle name="_Forney[S] BSWPS-Texok_McCoy 250 MW Yingli 280W T-0 NextEra PVO&amp;M Budget (NEW RAMP)_2010-12-6" xfId="22479"/>
    <cellStyle name="_Forney[S] BSWPS-Texok_Tax" xfId="22480"/>
    <cellStyle name="_Forney-MidC[P] BSWPS" xfId="22481"/>
    <cellStyle name="_Forney-MidC[P] BSWPS 2" xfId="22482"/>
    <cellStyle name="_Forney-MidC[P] BSWPS 2 2" xfId="22483"/>
    <cellStyle name="_Forney-MidC[P] BSWPS 3" xfId="22484"/>
    <cellStyle name="_Forney-MidC[P] BSWPS 3 2" xfId="22485"/>
    <cellStyle name="_Forney-MidC[P] BSWPS 4" xfId="22486"/>
    <cellStyle name="_Forney-MidC[P] BSWPS 4 2" xfId="22487"/>
    <cellStyle name="_Forney-MidC[P] BSWPS 5" xfId="22488"/>
    <cellStyle name="_Forney-MidC[P] BSWPS 5 2" xfId="22489"/>
    <cellStyle name="_Forney-MidC[P] BSWPS 6" xfId="22490"/>
    <cellStyle name="_Forney-MidC[P] BSWPS_Cimarron O&amp;M_05-24-2012" xfId="22491"/>
    <cellStyle name="_Forney-MidC[P] BSWPS_Copy of South TX GenTie  0.8x Sale12-31-09 COD BASE CASEvBOD" xfId="22492"/>
    <cellStyle name="_Forney-MidC[P] BSWPS_Input" xfId="22493"/>
    <cellStyle name="_Forney-MidC[P] BSWPS_Input 2" xfId="22494"/>
    <cellStyle name="_Forney-MidC[P] BSWPS_Inputs" xfId="22495"/>
    <cellStyle name="_Forney-MidC[P] BSWPS_Inputs 2" xfId="22496"/>
    <cellStyle name="_Forney-MidC[P] BSWPS_Majestic II 2013 - 2042 Property Tax Forecast est" xfId="22497"/>
    <cellStyle name="_Forney-MidC[P] BSWPS_McCoy 250 MW Yingli 280W T-0 NextEra PVO&amp;M Budget (NEW RAMP)_2010-12-10" xfId="22498"/>
    <cellStyle name="_Forney-MidC[P] BSWPS_McCoy 250 MW Yingli 280W T-0 NextEra PVO&amp;M Budget (NEW RAMP)_2010-12-6" xfId="22499"/>
    <cellStyle name="_Forney-MidC[P] BSWPS_Tax" xfId="22500"/>
    <cellStyle name="_Forney-MidC[S] BSWPS" xfId="22501"/>
    <cellStyle name="_Forney-MidC[S] BSWPS 2" xfId="22502"/>
    <cellStyle name="_Forney-MidC[S] BSWPS 2 2" xfId="22503"/>
    <cellStyle name="_Forney-MidC[S] BSWPS 3" xfId="22504"/>
    <cellStyle name="_Forney-MidC[S] BSWPS 3 2" xfId="22505"/>
    <cellStyle name="_Forney-MidC[S] BSWPS 4" xfId="22506"/>
    <cellStyle name="_Forney-MidC[S] BSWPS 4 2" xfId="22507"/>
    <cellStyle name="_Forney-MidC[S] BSWPS 5" xfId="22508"/>
    <cellStyle name="_Forney-MidC[S] BSWPS 5 2" xfId="22509"/>
    <cellStyle name="_Forney-MidC[S] BSWPS 6" xfId="22510"/>
    <cellStyle name="_Forney-MidC[S] BSWPS_Cimarron O&amp;M_05-24-2012" xfId="22511"/>
    <cellStyle name="_Forney-MidC[S] BSWPS_Copy of South TX GenTie  0.8x Sale12-31-09 COD BASE CASEvBOD" xfId="22512"/>
    <cellStyle name="_Forney-MidC[S] BSWPS_Input" xfId="22513"/>
    <cellStyle name="_Forney-MidC[S] BSWPS_Input 2" xfId="22514"/>
    <cellStyle name="_Forney-MidC[S] BSWPS_Inputs" xfId="22515"/>
    <cellStyle name="_Forney-MidC[S] BSWPS_Inputs 2" xfId="22516"/>
    <cellStyle name="_Forney-MidC[S] BSWPS_Majestic II 2013 - 2042 Property Tax Forecast est" xfId="22517"/>
    <cellStyle name="_Forney-MidC[S] BSWPS_McCoy 250 MW Yingli 280W T-0 NextEra PVO&amp;M Budget (NEW RAMP)_2010-12-10" xfId="22518"/>
    <cellStyle name="_Forney-MidC[S] BSWPS_McCoy 250 MW Yingli 280W T-0 NextEra PVO&amp;M Budget (NEW RAMP)_2010-12-6" xfId="22519"/>
    <cellStyle name="_Forney-MidC[S] BSWPS_Tax" xfId="22520"/>
    <cellStyle name="_Forney-Tex[P] BSWPS" xfId="22521"/>
    <cellStyle name="_Forney-Tex[P] BSWPS 2" xfId="22522"/>
    <cellStyle name="_Forney-Tex[P] BSWPS 2 2" xfId="22523"/>
    <cellStyle name="_Forney-Tex[P] BSWPS 3" xfId="22524"/>
    <cellStyle name="_Forney-Tex[P] BSWPS 3 2" xfId="22525"/>
    <cellStyle name="_Forney-Tex[P] BSWPS 4" xfId="22526"/>
    <cellStyle name="_Forney-Tex[P] BSWPS 4 2" xfId="22527"/>
    <cellStyle name="_Forney-Tex[P] BSWPS 5" xfId="22528"/>
    <cellStyle name="_Forney-Tex[P] BSWPS 5 2" xfId="22529"/>
    <cellStyle name="_Forney-Tex[P] BSWPS 6" xfId="22530"/>
    <cellStyle name="_Forney-Tex[P] BSWPS_Cimarron O&amp;M_05-24-2012" xfId="22531"/>
    <cellStyle name="_Forney-Tex[P] BSWPS_Copy of South TX GenTie  0.8x Sale12-31-09 COD BASE CASEvBOD" xfId="22532"/>
    <cellStyle name="_Forney-Tex[P] BSWPS_Input" xfId="22533"/>
    <cellStyle name="_Forney-Tex[P] BSWPS_Input 2" xfId="22534"/>
    <cellStyle name="_Forney-Tex[P] BSWPS_Inputs" xfId="22535"/>
    <cellStyle name="_Forney-Tex[P] BSWPS_Inputs 2" xfId="22536"/>
    <cellStyle name="_Forney-Tex[P] BSWPS_Majestic II 2013 - 2042 Property Tax Forecast est" xfId="22537"/>
    <cellStyle name="_Forney-Tex[P] BSWPS_McCoy 250 MW Yingli 280W T-0 NextEra PVO&amp;M Budget (NEW RAMP)_2010-12-10" xfId="22538"/>
    <cellStyle name="_Forney-Tex[P] BSWPS_McCoy 250 MW Yingli 280W T-0 NextEra PVO&amp;M Budget (NEW RAMP)_2010-12-6" xfId="22539"/>
    <cellStyle name="_Forney-Tex[P] BSWPS_Tax" xfId="22540"/>
    <cellStyle name="_Forney-Tex[S] BSWPS" xfId="22541"/>
    <cellStyle name="_Forney-Tex[S] BSWPS 2" xfId="22542"/>
    <cellStyle name="_Forney-Tex[S] BSWPS 2 2" xfId="22543"/>
    <cellStyle name="_Forney-Tex[S] BSWPS 3" xfId="22544"/>
    <cellStyle name="_Forney-Tex[S] BSWPS 3 2" xfId="22545"/>
    <cellStyle name="_Forney-Tex[S] BSWPS 4" xfId="22546"/>
    <cellStyle name="_Forney-Tex[S] BSWPS 4 2" xfId="22547"/>
    <cellStyle name="_Forney-Tex[S] BSWPS 5" xfId="22548"/>
    <cellStyle name="_Forney-Tex[S] BSWPS 5 2" xfId="22549"/>
    <cellStyle name="_Forney-Tex[S] BSWPS 6" xfId="22550"/>
    <cellStyle name="_Forney-Tex[S] BSWPS_Cimarron O&amp;M_05-24-2012" xfId="22551"/>
    <cellStyle name="_Forney-Tex[S] BSWPS_Copy of South TX GenTie  0.8x Sale12-31-09 COD BASE CASEvBOD" xfId="22552"/>
    <cellStyle name="_Forney-Tex[S] BSWPS_Input" xfId="22553"/>
    <cellStyle name="_Forney-Tex[S] BSWPS_Input 2" xfId="22554"/>
    <cellStyle name="_Forney-Tex[S] BSWPS_Inputs" xfId="22555"/>
    <cellStyle name="_Forney-Tex[S] BSWPS_Inputs 2" xfId="22556"/>
    <cellStyle name="_Forney-Tex[S] BSWPS_Majestic II 2013 - 2042 Property Tax Forecast est" xfId="22557"/>
    <cellStyle name="_Forney-Tex[S] BSWPS_McCoy 250 MW Yingli 280W T-0 NextEra PVO&amp;M Budget (NEW RAMP)_2010-12-10" xfId="22558"/>
    <cellStyle name="_Forney-Tex[S] BSWPS_McCoy 250 MW Yingli 280W T-0 NextEra PVO&amp;M Budget (NEW RAMP)_2010-12-6" xfId="22559"/>
    <cellStyle name="_Forney-Tex[S] BSWPS_Tax" xfId="22560"/>
    <cellStyle name="_FPL Group Financials" xfId="22561"/>
    <cellStyle name="_FPL Group Financials 2" xfId="22562"/>
    <cellStyle name="_FPL Group Financials 2 2" xfId="22563"/>
    <cellStyle name="_FPL Group Financials 3" xfId="22564"/>
    <cellStyle name="_FPL Group Financials 3 2" xfId="22565"/>
    <cellStyle name="_FPL Group Financials 4" xfId="22566"/>
    <cellStyle name="_FPL Group Financials 4 2" xfId="22567"/>
    <cellStyle name="_FPL Group Financials 5" xfId="22568"/>
    <cellStyle name="_FPL Group Financials 5 2" xfId="22569"/>
    <cellStyle name="_FPL Group Financials 6" xfId="22570"/>
    <cellStyle name="_FPL Group Financials_August 2010 CWIP curves_NextEra" xfId="22571"/>
    <cellStyle name="_FPL Group Financials_August 2010 CWIP curves_NextEra 2" xfId="22572"/>
    <cellStyle name="_FPL Group Financials_August 2010 CWIP curves_NextEra_November 2010 Termosol CWIP Curves NEER Final" xfId="22573"/>
    <cellStyle name="_FPL Group Financials_August 2010 CWIP curves_NextEra_November 2010 Termosol CWIP Curves NEER Final 2" xfId="22574"/>
    <cellStyle name="_FPL Group Financials_BASIS ADJ" xfId="22575"/>
    <cellStyle name="_FPL Group Financials_BM Adjustments" xfId="22576"/>
    <cellStyle name="_FPL Group Financials_Capacity_Factor_Monthly_Forecast_Through_2024 " xfId="22577"/>
    <cellStyle name="_FPL Group Financials_Consolidated Summary Living ProForma_2011_DRAFT" xfId="22578"/>
    <cellStyle name="_FPL Group Financials_Consolidated Summary Living ProForma_2011_Paste Special" xfId="22579"/>
    <cellStyle name="_FPL Group Financials_Copy of South TX GenTie  0.8x Sale12-31-09 COD BASE CASEvBOD" xfId="22580"/>
    <cellStyle name="_FPL Group Financials_CWIP Termosol 1" xfId="22581"/>
    <cellStyle name="_FPL Group Financials_CWIP Termosol 1 2" xfId="22582"/>
    <cellStyle name="_FPL Group Financials_CWIP Termosol 2" xfId="22583"/>
    <cellStyle name="_FPL Group Financials_CWIP Termosol 2 2" xfId="22584"/>
    <cellStyle name="_FPL Group Financials_Day County" xfId="22585"/>
    <cellStyle name="_FPL Group Financials_Distribution Date Calc" xfId="22586"/>
    <cellStyle name="_FPL Group Financials_Fees" xfId="22587"/>
    <cellStyle name="_FPL Group Financials_FinSum" xfId="22588"/>
    <cellStyle name="_FPL Group Financials_HWBA UM NPV  IRR Analysis finance at cost share may 2011" xfId="22589"/>
    <cellStyle name="_FPL Group Financials_Inputs" xfId="22590"/>
    <cellStyle name="_FPL Group Financials_Inputs 2" xfId="22591"/>
    <cellStyle name="_FPL Group Financials_Locked in Gross Margin" xfId="22592"/>
    <cellStyle name="_FPL Group Financials_LPF 2011 Update - Contracted Thermal Assets - rev 09 27 2011" xfId="22593"/>
    <cellStyle name="_FPL Group Financials_LPF 2011 Update - Contracted Thermal Assets - rev 09 27 2011 (2)" xfId="22594"/>
    <cellStyle name="_FPL Group Financials_LPF 2011 Update - Merchant Thermal Assets - rev 09 27 2011 (2)" xfId="22595"/>
    <cellStyle name="_FPL Group Financials_November 2010 CWIP Curves Genesis Final" xfId="22596"/>
    <cellStyle name="_FPL Group Financials_November 2010 CWIP Curves Genesis Final 2" xfId="22597"/>
    <cellStyle name="_FPL Group Financials_November 2010 CWIP Curves NEER Final" xfId="22598"/>
    <cellStyle name="_FPL Group Financials_November 2010 CWIP Curves NEER Final 2" xfId="22599"/>
    <cellStyle name="_FPL Group Financials_November 2010 Termosol CWIP Curves NEER Final" xfId="22600"/>
    <cellStyle name="_FPL Group Financials_November 2010 Termosol CWIP Curves NEER Final 2" xfId="22601"/>
    <cellStyle name="_FPL Group Financials_Pro Forma - Alamosa 100MW - rev 03.13.09" xfId="22602"/>
    <cellStyle name="_FPL Group Financials_Project Monitoring Paradise Solar revised_October 2010" xfId="22603"/>
    <cellStyle name="_FPL Group Financials_Project Monitoring Paradise Solar revised_October 2010 2" xfId="22604"/>
    <cellStyle name="_FPL Group Financials_Project Monitoring Paradise Solar revised_October 2010_November 2010 Termosol CWIP Curves NEER Final" xfId="22605"/>
    <cellStyle name="_FPL Group Financials_Project Monitoring Paradise Solar revised_October 2010_November 2010 Termosol CWIP Curves NEER Final 2" xfId="22606"/>
    <cellStyle name="_FPL Group Financials_Scen" xfId="22607"/>
    <cellStyle name="_FPL Group Financials_September 2010 CWIP curves_NextEra" xfId="22608"/>
    <cellStyle name="_FPL Group Financials_September 2010 CWIP curves_NextEra 2" xfId="22609"/>
    <cellStyle name="_FPL Group Financials_September 2010 CWIP curves_NextEra_November 2010 Termosol CWIP Curves NEER Final" xfId="22610"/>
    <cellStyle name="_FPL Group Financials_September 2010 CWIP curves_NextEra_November 2010 Termosol CWIP Curves NEER Final 2" xfId="22611"/>
    <cellStyle name="_FPL Group Financials_Solar - TOD Calculation Model - rev 04.16.09" xfId="22612"/>
    <cellStyle name="_FPL Group Financials_Solar_Model_ab" xfId="22613"/>
    <cellStyle name="_FPL Group Financials_Summerhaven CWIP curve Oct_2010" xfId="22614"/>
    <cellStyle name="_FPL Group Financials_Summerhaven CWIP curve Oct_2010 2" xfId="22615"/>
    <cellStyle name="_FPL Group Financials_Summerhaven CWIP curve Oct_2010_November 2010 Termosol CWIP Curves NEER Final" xfId="22616"/>
    <cellStyle name="_FPL Group Financials_Summerhaven CWIP curve Oct_2010_November 2010 Termosol CWIP Curves NEER Final 2" xfId="22617"/>
    <cellStyle name="_FPL Group Financials_tx financing revs" xfId="22618"/>
    <cellStyle name="_FPL Group Financials_WACC_Calc_Sheet" xfId="22619"/>
    <cellStyle name="_FPL Group TI &amp; PTC v12.04 r1 " xfId="22620"/>
    <cellStyle name="_FPL Group TI &amp; PTC v12.04 r1  2" xfId="22621"/>
    <cellStyle name="_FPL Group TI &amp; PTC v12.04 r1  2 2" xfId="22622"/>
    <cellStyle name="_FPL Group TI &amp; PTC v12.04 r1  3" xfId="22623"/>
    <cellStyle name="_FPL Group TI &amp; PTC v12.04 r1  3 2" xfId="22624"/>
    <cellStyle name="_FPL Group TI &amp; PTC v12.04 r1  4" xfId="22625"/>
    <cellStyle name="_FPL Group TI &amp; PTC v12.04 r1  4 2" xfId="22626"/>
    <cellStyle name="_FPL Group TI &amp; PTC v12.04 r1  5" xfId="22627"/>
    <cellStyle name="_FPL Group TI &amp; PTC v12.04 r1  5 2" xfId="22628"/>
    <cellStyle name="_FPL Group TI &amp; PTC v12.04 r1  6" xfId="22629"/>
    <cellStyle name="_FPL Group TI &amp; PTC v12.04 r1 _August 2010 CWIP curves_NextEra" xfId="22630"/>
    <cellStyle name="_FPL Group TI &amp; PTC v12.04 r1 _August 2010 CWIP curves_NextEra 2" xfId="22631"/>
    <cellStyle name="_FPL Group TI &amp; PTC v12.04 r1 _August 2010 CWIP curves_NextEra_November 2010 Termosol CWIP Curves NEER Final" xfId="22632"/>
    <cellStyle name="_FPL Group TI &amp; PTC v12.04 r1 _August 2010 CWIP curves_NextEra_November 2010 Termosol CWIP Curves NEER Final 2" xfId="22633"/>
    <cellStyle name="_FPL Group TI &amp; PTC v12.04 r1 _BASIS ADJ" xfId="22634"/>
    <cellStyle name="_FPL Group TI &amp; PTC v12.04 r1 _BM Adjustments" xfId="22635"/>
    <cellStyle name="_FPL Group TI &amp; PTC v12.04 r1 _Capacity_Factor_Monthly_Forecast_Through_2024 " xfId="22636"/>
    <cellStyle name="_FPL Group TI &amp; PTC v12.04 r1 _Consolidated Summary Living ProForma_2011_DRAFT" xfId="22637"/>
    <cellStyle name="_FPL Group TI &amp; PTC v12.04 r1 _Consolidated Summary Living ProForma_2011_Paste Special" xfId="22638"/>
    <cellStyle name="_FPL Group TI &amp; PTC v12.04 r1 _Copy of South TX GenTie  0.8x Sale12-31-09 COD BASE CASEvBOD" xfId="22639"/>
    <cellStyle name="_FPL Group TI &amp; PTC v12.04 r1 _CWIP Termosol 1" xfId="22640"/>
    <cellStyle name="_FPL Group TI &amp; PTC v12.04 r1 _CWIP Termosol 1 2" xfId="22641"/>
    <cellStyle name="_FPL Group TI &amp; PTC v12.04 r1 _CWIP Termosol 2" xfId="22642"/>
    <cellStyle name="_FPL Group TI &amp; PTC v12.04 r1 _CWIP Termosol 2 2" xfId="22643"/>
    <cellStyle name="_FPL Group TI &amp; PTC v12.04 r1 _Fees" xfId="22644"/>
    <cellStyle name="_FPL Group TI &amp; PTC v12.04 r1 _FinSum" xfId="22645"/>
    <cellStyle name="_FPL Group TI &amp; PTC v12.04 r1 _HWBA UM NPV  IRR Analysis finance at cost share may 2011" xfId="22646"/>
    <cellStyle name="_FPL Group TI &amp; PTC v12.04 r1 _Inputs" xfId="22647"/>
    <cellStyle name="_FPL Group TI &amp; PTC v12.04 r1 _Inputs 2" xfId="22648"/>
    <cellStyle name="_FPL Group TI &amp; PTC v12.04 r1 _Locked in Gross Margin" xfId="22649"/>
    <cellStyle name="_FPL Group TI &amp; PTC v12.04 r1 _November 2010 CWIP Curves Genesis Final" xfId="22650"/>
    <cellStyle name="_FPL Group TI &amp; PTC v12.04 r1 _November 2010 CWIP Curves Genesis Final 2" xfId="22651"/>
    <cellStyle name="_FPL Group TI &amp; PTC v12.04 r1 _November 2010 CWIP Curves NEER Final" xfId="22652"/>
    <cellStyle name="_FPL Group TI &amp; PTC v12.04 r1 _November 2010 CWIP Curves NEER Final 2" xfId="22653"/>
    <cellStyle name="_FPL Group TI &amp; PTC v12.04 r1 _November 2010 Termosol CWIP Curves NEER Final" xfId="22654"/>
    <cellStyle name="_FPL Group TI &amp; PTC v12.04 r1 _November 2010 Termosol CWIP Curves NEER Final 2" xfId="22655"/>
    <cellStyle name="_FPL Group TI &amp; PTC v12.04 r1 _Pro Forma - Alamosa 100MW - rev 03.13.09" xfId="22656"/>
    <cellStyle name="_FPL Group TI &amp; PTC v12.04 r1 _Project Monitoring Paradise Solar revised_October 2010" xfId="22657"/>
    <cellStyle name="_FPL Group TI &amp; PTC v12.04 r1 _Project Monitoring Paradise Solar revised_October 2010 2" xfId="22658"/>
    <cellStyle name="_FPL Group TI &amp; PTC v12.04 r1 _Project Monitoring Paradise Solar revised_October 2010_November 2010 Termosol CWIP Curves NEER Final" xfId="22659"/>
    <cellStyle name="_FPL Group TI &amp; PTC v12.04 r1 _Project Monitoring Paradise Solar revised_October 2010_November 2010 Termosol CWIP Curves NEER Final 2" xfId="22660"/>
    <cellStyle name="_FPL Group TI &amp; PTC v12.04 r1 _Scen" xfId="22661"/>
    <cellStyle name="_FPL Group TI &amp; PTC v12.04 r1 _September 2010 CWIP curves_NextEra" xfId="22662"/>
    <cellStyle name="_FPL Group TI &amp; PTC v12.04 r1 _September 2010 CWIP curves_NextEra 2" xfId="22663"/>
    <cellStyle name="_FPL Group TI &amp; PTC v12.04 r1 _September 2010 CWIP curves_NextEra_November 2010 Termosol CWIP Curves NEER Final" xfId="22664"/>
    <cellStyle name="_FPL Group TI &amp; PTC v12.04 r1 _September 2010 CWIP curves_NextEra_November 2010 Termosol CWIP Curves NEER Final 2" xfId="22665"/>
    <cellStyle name="_FPL Group TI &amp; PTC v12.04 r1 _Solar - TOD Calculation Model - rev 04.16.09" xfId="22666"/>
    <cellStyle name="_FPL Group TI &amp; PTC v12.04 r1 _Solar_Model_ab" xfId="22667"/>
    <cellStyle name="_FPL Group TI &amp; PTC v12.04 r1 _Summerhaven CWIP curve Oct_2010" xfId="22668"/>
    <cellStyle name="_FPL Group TI &amp; PTC v12.04 r1 _Summerhaven CWIP curve Oct_2010 2" xfId="22669"/>
    <cellStyle name="_FPL Group TI &amp; PTC v12.04 r1 _Summerhaven CWIP curve Oct_2010_November 2010 Termosol CWIP Curves NEER Final" xfId="22670"/>
    <cellStyle name="_FPL Group TI &amp; PTC v12.04 r1 _Summerhaven CWIP curve Oct_2010_November 2010 Termosol CWIP Curves NEER Final 2" xfId="22671"/>
    <cellStyle name="_FPL Group TI &amp; PTC v12.04 r1 _tx financing revs" xfId="22672"/>
    <cellStyle name="_FPL Group TI &amp; PTC v12.04 r1 _WACC_Calc_Sheet" xfId="22673"/>
    <cellStyle name="_FPL Wind Standard EFOR _ GE 1.5_ERCOT_9-24-07" xfId="22674"/>
    <cellStyle name="_FPL_Solar_CashCancel_Approved_Budget" xfId="22675"/>
    <cellStyle name="_FR" xfId="22676"/>
    <cellStyle name="_FR_1.Inputs" xfId="22677"/>
    <cellStyle name="_FR_Copy of Vento III v27i P50 1st" xfId="22678"/>
    <cellStyle name="_FR_G&amp;A_reports" xfId="22679"/>
    <cellStyle name="_FR_Vento III v17i (8.9% Haircut, 60% Tax)" xfId="22680"/>
    <cellStyle name="_FR_Vento III v22i (Haircut, 6Y CF, 76% tax)" xfId="22681"/>
    <cellStyle name="_FR_Vento III v28g Base" xfId="22682"/>
    <cellStyle name="_FR_Vento III v28k JPMyyy" xfId="22683"/>
    <cellStyle name="_Frecst-InpCalc" xfId="22684"/>
    <cellStyle name="_Frontier Wind - Sent to Capstar v. 4.23.07" xfId="22685"/>
    <cellStyle name="_Frontier Wind - Sent to Capstar v. 4.23.07 2" xfId="22686"/>
    <cellStyle name="_Frontier Wind - Sent to Capstar v. 4.23.07_071212 Unlevered McCormick Model - 2003 version" xfId="22687"/>
    <cellStyle name="_Frontier Wind - Sent to Capstar v. 4.23.07_071212 Unlevered McCormick Model - 2003 version 2" xfId="22688"/>
    <cellStyle name="_Frontier Wind - Sent to Capstar v. 4.23.07_071212 Unlevered McCormick Model - 2003 version_Accounting" xfId="22689"/>
    <cellStyle name="_Frontier Wind - Sent to Capstar v. 4.23.07_071212 Unlevered McCormick Model - 2003 version_Accounting 2" xfId="22690"/>
    <cellStyle name="_Frontier Wind - Sent to Capstar v. 4.23.07_071212 Unlevered McCormick Model - 2003 version_Book3" xfId="22691"/>
    <cellStyle name="_Frontier Wind - Sent to Capstar v. 4.23.07_071212 Unlevered McCormick Model - 2003 version_Book3 2" xfId="22692"/>
    <cellStyle name="_Frontier Wind - Sent to Capstar v. 4.23.07_071212 Unlevered McCormick Model - 2003 version_Naturener Montana Portfolio_temp_Part2" xfId="22693"/>
    <cellStyle name="_Frontier Wind - Sent to Capstar v. 4.23.07_071212 Unlevered McCormick Model - 2003 version_Naturener Montana Portfolio_temp_Part2 2" xfId="22694"/>
    <cellStyle name="_FUEL OIL" xfId="22695"/>
    <cellStyle name="_FUEL OIL 2" xfId="22696"/>
    <cellStyle name="_Fuel Prices" xfId="22697"/>
    <cellStyle name="_Fuel Prices 2" xfId="22698"/>
    <cellStyle name="_Fuel Prices 2 2" xfId="22699"/>
    <cellStyle name="_Fuel Prices 3" xfId="22700"/>
    <cellStyle name="_Fuel Prices 3 2" xfId="22701"/>
    <cellStyle name="_Fuel Prices 4" xfId="22702"/>
    <cellStyle name="_Fuel Prices 4 2" xfId="22703"/>
    <cellStyle name="_Fuel Prices 5" xfId="22704"/>
    <cellStyle name="_Fuel Prices 5 2" xfId="22705"/>
    <cellStyle name="_Fuel Prices 6" xfId="22706"/>
    <cellStyle name="_Fuel Prices_BASIS ADJ" xfId="22707"/>
    <cellStyle name="_Fuel Prices_BM Adjustments" xfId="22708"/>
    <cellStyle name="_Fuel Prices_Callahan" xfId="22709"/>
    <cellStyle name="_Fuel Prices_Callahan " xfId="22710"/>
    <cellStyle name="_Fuel Prices_Callahan _1" xfId="22711"/>
    <cellStyle name="_Fuel Prices_Callahan 090813 GM 0 Report" xfId="22712"/>
    <cellStyle name="_Fuel Prices_Callahan 091106 GM 0 Report" xfId="22713"/>
    <cellStyle name="_Fuel Prices_CapRidge_WindBoost_Analysis_090709" xfId="22714"/>
    <cellStyle name="_Fuel Prices_Copy of Texas Wind Debt Amortization 11-08" xfId="22715"/>
    <cellStyle name="_Fuel Prices_Debt Service Coverage Ratio-TEXAS WIND Historical  Forecast" xfId="22716"/>
    <cellStyle name="_Fuel Prices_Fees" xfId="22717"/>
    <cellStyle name="_Fuel Prices_HH3 WindBoost Analysis (with PTC and REC)" xfId="22718"/>
    <cellStyle name="_Fuel Prices_Horse Hollow 1 090813 GM 0 Report" xfId="22719"/>
    <cellStyle name="_Fuel Prices_Horse Hollow 1 090911 GM 0 Report" xfId="22720"/>
    <cellStyle name="_Fuel Prices_Inputs" xfId="22721"/>
    <cellStyle name="_Fuel Prices_Inputs 2" xfId="22722"/>
    <cellStyle name="_Fuel Prices_Majestic II 2013 - 2042 Property Tax Forecast est" xfId="22723"/>
    <cellStyle name="_Fuel Prices_Tax" xfId="22724"/>
    <cellStyle name="_Fuel Prices_Wind Adj_091106" xfId="22725"/>
    <cellStyle name="_Fuel Scenario" xfId="22726"/>
    <cellStyle name="_Fuel Scenario 2" xfId="22727"/>
    <cellStyle name="_Fuel Scenario 2 2" xfId="22728"/>
    <cellStyle name="_Fuel Scenario 3" xfId="22729"/>
    <cellStyle name="_Fuel Scenario 3 2" xfId="22730"/>
    <cellStyle name="_Fuel Scenario 4" xfId="22731"/>
    <cellStyle name="_Fuel Scenario 4 2" xfId="22732"/>
    <cellStyle name="_Fuel Scenario 5" xfId="22733"/>
    <cellStyle name="_Fuel Scenario 5 2" xfId="22734"/>
    <cellStyle name="_Fuel Scenario 6" xfId="22735"/>
    <cellStyle name="_Fuel Scenario_August 2010 CWIP curves_NextEra" xfId="22736"/>
    <cellStyle name="_Fuel Scenario_August 2010 CWIP curves_NextEra 2" xfId="22737"/>
    <cellStyle name="_Fuel Scenario_August 2010 CWIP curves_NextEra_November 2010 Termosol CWIP Curves NEER Final" xfId="22738"/>
    <cellStyle name="_Fuel Scenario_August 2010 CWIP curves_NextEra_November 2010 Termosol CWIP Curves NEER Final 2" xfId="22739"/>
    <cellStyle name="_Fuel Scenario_BASIS ADJ" xfId="22740"/>
    <cellStyle name="_Fuel Scenario_BM Adjustments" xfId="22741"/>
    <cellStyle name="_Fuel Scenario_Capacity_Factor_Monthly_Forecast_Through_2024 " xfId="22742"/>
    <cellStyle name="_Fuel Scenario_Consolidated Summary Living ProForma_2011_DRAFT" xfId="22743"/>
    <cellStyle name="_Fuel Scenario_Consolidated Summary Living ProForma_2011_Paste Special" xfId="22744"/>
    <cellStyle name="_Fuel Scenario_Copy of South TX GenTie  0.8x Sale12-31-09 COD BASE CASEvBOD" xfId="22745"/>
    <cellStyle name="_Fuel Scenario_CWIP Termosol 1" xfId="22746"/>
    <cellStyle name="_Fuel Scenario_CWIP Termosol 1 2" xfId="22747"/>
    <cellStyle name="_Fuel Scenario_CWIP Termosol 2" xfId="22748"/>
    <cellStyle name="_Fuel Scenario_CWIP Termosol 2 2" xfId="22749"/>
    <cellStyle name="_Fuel Scenario_Fees" xfId="22750"/>
    <cellStyle name="_Fuel Scenario_HWBA UM NPV  IRR Analysis finance at cost share may 2011" xfId="22751"/>
    <cellStyle name="_Fuel Scenario_Inputs" xfId="22752"/>
    <cellStyle name="_Fuel Scenario_Inputs 2" xfId="22753"/>
    <cellStyle name="_Fuel Scenario_Locked in Gross Margin" xfId="22754"/>
    <cellStyle name="_Fuel Scenario_November 2010 CWIP Curves Genesis Final" xfId="22755"/>
    <cellStyle name="_Fuel Scenario_November 2010 CWIP Curves Genesis Final 2" xfId="22756"/>
    <cellStyle name="_Fuel Scenario_November 2010 CWIP Curves NEER Final" xfId="22757"/>
    <cellStyle name="_Fuel Scenario_November 2010 CWIP Curves NEER Final 2" xfId="22758"/>
    <cellStyle name="_Fuel Scenario_November 2010 Termosol CWIP Curves NEER Final" xfId="22759"/>
    <cellStyle name="_Fuel Scenario_November 2010 Termosol CWIP Curves NEER Final 2" xfId="22760"/>
    <cellStyle name="_Fuel Scenario_Project Monitoring Paradise Solar revised_October 2010" xfId="22761"/>
    <cellStyle name="_Fuel Scenario_Project Monitoring Paradise Solar revised_October 2010 2" xfId="22762"/>
    <cellStyle name="_Fuel Scenario_Project Monitoring Paradise Solar revised_October 2010_November 2010 Termosol CWIP Curves NEER Final" xfId="22763"/>
    <cellStyle name="_Fuel Scenario_Project Monitoring Paradise Solar revised_October 2010_November 2010 Termosol CWIP Curves NEER Final 2" xfId="22764"/>
    <cellStyle name="_Fuel Scenario_September 2010 CWIP curves_NextEra" xfId="22765"/>
    <cellStyle name="_Fuel Scenario_September 2010 CWIP curves_NextEra 2" xfId="22766"/>
    <cellStyle name="_Fuel Scenario_September 2010 CWIP curves_NextEra_November 2010 Termosol CWIP Curves NEER Final" xfId="22767"/>
    <cellStyle name="_Fuel Scenario_September 2010 CWIP curves_NextEra_November 2010 Termosol CWIP Curves NEER Final 2" xfId="22768"/>
    <cellStyle name="_Fuel Scenario_Summerhaven CWIP curve Oct_2010" xfId="22769"/>
    <cellStyle name="_Fuel Scenario_Summerhaven CWIP curve Oct_2010 2" xfId="22770"/>
    <cellStyle name="_Fuel Scenario_Summerhaven CWIP curve Oct_2010_November 2010 Termosol CWIP Curves NEER Final" xfId="22771"/>
    <cellStyle name="_Fuel Scenario_Summerhaven CWIP curve Oct_2010_November 2010 Termosol CWIP Curves NEER Final 2" xfId="22772"/>
    <cellStyle name="_Fuel Scenario_tx financing revs" xfId="22773"/>
    <cellStyle name="_Fuel Scenario2" xfId="22774"/>
    <cellStyle name="_Fuel Scenario2 2" xfId="22775"/>
    <cellStyle name="_Fuel Scenario2 2 2" xfId="22776"/>
    <cellStyle name="_Fuel Scenario2 3" xfId="22777"/>
    <cellStyle name="_Fuel Scenario2 3 2" xfId="22778"/>
    <cellStyle name="_Fuel Scenario2 4" xfId="22779"/>
    <cellStyle name="_Fuel Scenario2 4 2" xfId="22780"/>
    <cellStyle name="_Fuel Scenario2 5" xfId="22781"/>
    <cellStyle name="_Fuel Scenario2 5 2" xfId="22782"/>
    <cellStyle name="_Fuel Scenario2 6" xfId="22783"/>
    <cellStyle name="_Fuel Scenario2_August 2010 CWIP curves_NextEra" xfId="22784"/>
    <cellStyle name="_Fuel Scenario2_August 2010 CWIP curves_NextEra 2" xfId="22785"/>
    <cellStyle name="_Fuel Scenario2_August 2010 CWIP curves_NextEra_November 2010 Termosol CWIP Curves NEER Final" xfId="22786"/>
    <cellStyle name="_Fuel Scenario2_August 2010 CWIP curves_NextEra_November 2010 Termosol CWIP Curves NEER Final 2" xfId="22787"/>
    <cellStyle name="_Fuel Scenario2_BASIS ADJ" xfId="22788"/>
    <cellStyle name="_Fuel Scenario2_BM Adjustments" xfId="22789"/>
    <cellStyle name="_Fuel Scenario2_Capacity_Factor_Monthly_Forecast_Through_2024 " xfId="22790"/>
    <cellStyle name="_Fuel Scenario2_Consolidated Summary Living ProForma_2011_DRAFT" xfId="22791"/>
    <cellStyle name="_Fuel Scenario2_Consolidated Summary Living ProForma_2011_Paste Special" xfId="22792"/>
    <cellStyle name="_Fuel Scenario2_Copy of South TX GenTie  0.8x Sale12-31-09 COD BASE CASEvBOD" xfId="22793"/>
    <cellStyle name="_Fuel Scenario2_CWIP Termosol 1" xfId="22794"/>
    <cellStyle name="_Fuel Scenario2_CWIP Termosol 1 2" xfId="22795"/>
    <cellStyle name="_Fuel Scenario2_CWIP Termosol 2" xfId="22796"/>
    <cellStyle name="_Fuel Scenario2_CWIP Termosol 2 2" xfId="22797"/>
    <cellStyle name="_Fuel Scenario2_Fees" xfId="22798"/>
    <cellStyle name="_Fuel Scenario2_HWBA UM NPV  IRR Analysis finance at cost share may 2011" xfId="22799"/>
    <cellStyle name="_Fuel Scenario2_Inputs" xfId="22800"/>
    <cellStyle name="_Fuel Scenario2_Inputs 2" xfId="22801"/>
    <cellStyle name="_Fuel Scenario2_Locked in Gross Margin" xfId="22802"/>
    <cellStyle name="_Fuel Scenario2_November 2010 CWIP Curves Genesis Final" xfId="22803"/>
    <cellStyle name="_Fuel Scenario2_November 2010 CWIP Curves Genesis Final 2" xfId="22804"/>
    <cellStyle name="_Fuel Scenario2_November 2010 CWIP Curves NEER Final" xfId="22805"/>
    <cellStyle name="_Fuel Scenario2_November 2010 CWIP Curves NEER Final 2" xfId="22806"/>
    <cellStyle name="_Fuel Scenario2_November 2010 Termosol CWIP Curves NEER Final" xfId="22807"/>
    <cellStyle name="_Fuel Scenario2_November 2010 Termosol CWIP Curves NEER Final 2" xfId="22808"/>
    <cellStyle name="_Fuel Scenario2_Project Monitoring Paradise Solar revised_October 2010" xfId="22809"/>
    <cellStyle name="_Fuel Scenario2_Project Monitoring Paradise Solar revised_October 2010 2" xfId="22810"/>
    <cellStyle name="_Fuel Scenario2_Project Monitoring Paradise Solar revised_October 2010_November 2010 Termosol CWIP Curves NEER Final" xfId="22811"/>
    <cellStyle name="_Fuel Scenario2_Project Monitoring Paradise Solar revised_October 2010_November 2010 Termosol CWIP Curves NEER Final 2" xfId="22812"/>
    <cellStyle name="_Fuel Scenario2_September 2010 CWIP curves_NextEra" xfId="22813"/>
    <cellStyle name="_Fuel Scenario2_September 2010 CWIP curves_NextEra 2" xfId="22814"/>
    <cellStyle name="_Fuel Scenario2_September 2010 CWIP curves_NextEra_November 2010 Termosol CWIP Curves NEER Final" xfId="22815"/>
    <cellStyle name="_Fuel Scenario2_September 2010 CWIP curves_NextEra_November 2010 Termosol CWIP Curves NEER Final 2" xfId="22816"/>
    <cellStyle name="_Fuel Scenario2_Summerhaven CWIP curve Oct_2010" xfId="22817"/>
    <cellStyle name="_Fuel Scenario2_Summerhaven CWIP curve Oct_2010 2" xfId="22818"/>
    <cellStyle name="_Fuel Scenario2_Summerhaven CWIP curve Oct_2010_November 2010 Termosol CWIP Curves NEER Final" xfId="22819"/>
    <cellStyle name="_Fuel Scenario2_Summerhaven CWIP curve Oct_2010_November 2010 Termosol CWIP Curves NEER Final 2" xfId="22820"/>
    <cellStyle name="_Fuel Scenario2_tx financing revs" xfId="22821"/>
    <cellStyle name="_Fuel Scenario3" xfId="22822"/>
    <cellStyle name="_Fuel Scenario3 2" xfId="22823"/>
    <cellStyle name="_Fuel Scenario3 2 2" xfId="22824"/>
    <cellStyle name="_Fuel Scenario3 3" xfId="22825"/>
    <cellStyle name="_Fuel Scenario3 3 2" xfId="22826"/>
    <cellStyle name="_Fuel Scenario3 4" xfId="22827"/>
    <cellStyle name="_Fuel Scenario3 4 2" xfId="22828"/>
    <cellStyle name="_Fuel Scenario3 5" xfId="22829"/>
    <cellStyle name="_Fuel Scenario3 5 2" xfId="22830"/>
    <cellStyle name="_Fuel Scenario3 6" xfId="22831"/>
    <cellStyle name="_Fuel Scenario3_August 2010 CWIP curves_NextEra" xfId="22832"/>
    <cellStyle name="_Fuel Scenario3_August 2010 CWIP curves_NextEra 2" xfId="22833"/>
    <cellStyle name="_Fuel Scenario3_August 2010 CWIP curves_NextEra_November 2010 Termosol CWIP Curves NEER Final" xfId="22834"/>
    <cellStyle name="_Fuel Scenario3_August 2010 CWIP curves_NextEra_November 2010 Termosol CWIP Curves NEER Final 2" xfId="22835"/>
    <cellStyle name="_Fuel Scenario3_BASIS ADJ" xfId="22836"/>
    <cellStyle name="_Fuel Scenario3_BM Adjustments" xfId="22837"/>
    <cellStyle name="_Fuel Scenario3_Capacity_Factor_Monthly_Forecast_Through_2024 " xfId="22838"/>
    <cellStyle name="_Fuel Scenario3_Consolidated Summary Living ProForma_2011_DRAFT" xfId="22839"/>
    <cellStyle name="_Fuel Scenario3_Consolidated Summary Living ProForma_2011_Paste Special" xfId="22840"/>
    <cellStyle name="_Fuel Scenario3_Copy of South TX GenTie  0.8x Sale12-31-09 COD BASE CASEvBOD" xfId="22841"/>
    <cellStyle name="_Fuel Scenario3_CWIP Termosol 1" xfId="22842"/>
    <cellStyle name="_Fuel Scenario3_CWIP Termosol 1 2" xfId="22843"/>
    <cellStyle name="_Fuel Scenario3_CWIP Termosol 2" xfId="22844"/>
    <cellStyle name="_Fuel Scenario3_CWIP Termosol 2 2" xfId="22845"/>
    <cellStyle name="_Fuel Scenario3_Fees" xfId="22846"/>
    <cellStyle name="_Fuel Scenario3_HWBA UM NPV  IRR Analysis finance at cost share may 2011" xfId="22847"/>
    <cellStyle name="_Fuel Scenario3_Inputs" xfId="22848"/>
    <cellStyle name="_Fuel Scenario3_Inputs 2" xfId="22849"/>
    <cellStyle name="_Fuel Scenario3_Locked in Gross Margin" xfId="22850"/>
    <cellStyle name="_Fuel Scenario3_November 2010 CWIP Curves Genesis Final" xfId="22851"/>
    <cellStyle name="_Fuel Scenario3_November 2010 CWIP Curves Genesis Final 2" xfId="22852"/>
    <cellStyle name="_Fuel Scenario3_November 2010 CWIP Curves NEER Final" xfId="22853"/>
    <cellStyle name="_Fuel Scenario3_November 2010 CWIP Curves NEER Final 2" xfId="22854"/>
    <cellStyle name="_Fuel Scenario3_November 2010 Termosol CWIP Curves NEER Final" xfId="22855"/>
    <cellStyle name="_Fuel Scenario3_November 2010 Termosol CWIP Curves NEER Final 2" xfId="22856"/>
    <cellStyle name="_Fuel Scenario3_Project Monitoring Paradise Solar revised_October 2010" xfId="22857"/>
    <cellStyle name="_Fuel Scenario3_Project Monitoring Paradise Solar revised_October 2010 2" xfId="22858"/>
    <cellStyle name="_Fuel Scenario3_Project Monitoring Paradise Solar revised_October 2010_November 2010 Termosol CWIP Curves NEER Final" xfId="22859"/>
    <cellStyle name="_Fuel Scenario3_Project Monitoring Paradise Solar revised_October 2010_November 2010 Termosol CWIP Curves NEER Final 2" xfId="22860"/>
    <cellStyle name="_Fuel Scenario3_September 2010 CWIP curves_NextEra" xfId="22861"/>
    <cellStyle name="_Fuel Scenario3_September 2010 CWIP curves_NextEra 2" xfId="22862"/>
    <cellStyle name="_Fuel Scenario3_September 2010 CWIP curves_NextEra_November 2010 Termosol CWIP Curves NEER Final" xfId="22863"/>
    <cellStyle name="_Fuel Scenario3_September 2010 CWIP curves_NextEra_November 2010 Termosol CWIP Curves NEER Final 2" xfId="22864"/>
    <cellStyle name="_Fuel Scenario3_Summerhaven CWIP curve Oct_2010" xfId="22865"/>
    <cellStyle name="_Fuel Scenario3_Summerhaven CWIP curve Oct_2010 2" xfId="22866"/>
    <cellStyle name="_Fuel Scenario3_Summerhaven CWIP curve Oct_2010_November 2010 Termosol CWIP Curves NEER Final" xfId="22867"/>
    <cellStyle name="_Fuel Scenario3_Summerhaven CWIP curve Oct_2010_November 2010 Termosol CWIP Curves NEER Final 2" xfId="22868"/>
    <cellStyle name="_Fuel Scenario3_tx financing revs" xfId="22869"/>
    <cellStyle name="_Fuel Scenario4" xfId="22870"/>
    <cellStyle name="_Fuel Scenario4 2" xfId="22871"/>
    <cellStyle name="_Fuel Scenario4 2 2" xfId="22872"/>
    <cellStyle name="_Fuel Scenario4 3" xfId="22873"/>
    <cellStyle name="_Fuel Scenario4 3 2" xfId="22874"/>
    <cellStyle name="_Fuel Scenario4 4" xfId="22875"/>
    <cellStyle name="_Fuel Scenario4 4 2" xfId="22876"/>
    <cellStyle name="_Fuel Scenario4 5" xfId="22877"/>
    <cellStyle name="_Fuel Scenario4 5 2" xfId="22878"/>
    <cellStyle name="_Fuel Scenario4 6" xfId="22879"/>
    <cellStyle name="_Fuel Scenario4_August 2010 CWIP curves_NextEra" xfId="22880"/>
    <cellStyle name="_Fuel Scenario4_August 2010 CWIP curves_NextEra 2" xfId="22881"/>
    <cellStyle name="_Fuel Scenario4_August 2010 CWIP curves_NextEra_November 2010 Termosol CWIP Curves NEER Final" xfId="22882"/>
    <cellStyle name="_Fuel Scenario4_August 2010 CWIP curves_NextEra_November 2010 Termosol CWIP Curves NEER Final 2" xfId="22883"/>
    <cellStyle name="_Fuel Scenario4_BASIS ADJ" xfId="22884"/>
    <cellStyle name="_Fuel Scenario4_BM Adjustments" xfId="22885"/>
    <cellStyle name="_Fuel Scenario4_Capacity_Factor_Monthly_Forecast_Through_2024 " xfId="22886"/>
    <cellStyle name="_Fuel Scenario4_Consolidated Summary Living ProForma_2011_DRAFT" xfId="22887"/>
    <cellStyle name="_Fuel Scenario4_Consolidated Summary Living ProForma_2011_Paste Special" xfId="22888"/>
    <cellStyle name="_Fuel Scenario4_Copy of South TX GenTie  0.8x Sale12-31-09 COD BASE CASEvBOD" xfId="22889"/>
    <cellStyle name="_Fuel Scenario4_CWIP Termosol 1" xfId="22890"/>
    <cellStyle name="_Fuel Scenario4_CWIP Termosol 1 2" xfId="22891"/>
    <cellStyle name="_Fuel Scenario4_CWIP Termosol 2" xfId="22892"/>
    <cellStyle name="_Fuel Scenario4_CWIP Termosol 2 2" xfId="22893"/>
    <cellStyle name="_Fuel Scenario4_Fees" xfId="22894"/>
    <cellStyle name="_Fuel Scenario4_HWBA UM NPV  IRR Analysis finance at cost share may 2011" xfId="22895"/>
    <cellStyle name="_Fuel Scenario4_Inputs" xfId="22896"/>
    <cellStyle name="_Fuel Scenario4_Inputs 2" xfId="22897"/>
    <cellStyle name="_Fuel Scenario4_Locked in Gross Margin" xfId="22898"/>
    <cellStyle name="_Fuel Scenario4_November 2010 CWIP Curves Genesis Final" xfId="22899"/>
    <cellStyle name="_Fuel Scenario4_November 2010 CWIP Curves Genesis Final 2" xfId="22900"/>
    <cellStyle name="_Fuel Scenario4_November 2010 CWIP Curves NEER Final" xfId="22901"/>
    <cellStyle name="_Fuel Scenario4_November 2010 CWIP Curves NEER Final 2" xfId="22902"/>
    <cellStyle name="_Fuel Scenario4_November 2010 Termosol CWIP Curves NEER Final" xfId="22903"/>
    <cellStyle name="_Fuel Scenario4_November 2010 Termosol CWIP Curves NEER Final 2" xfId="22904"/>
    <cellStyle name="_Fuel Scenario4_Project Monitoring Paradise Solar revised_October 2010" xfId="22905"/>
    <cellStyle name="_Fuel Scenario4_Project Monitoring Paradise Solar revised_October 2010 2" xfId="22906"/>
    <cellStyle name="_Fuel Scenario4_Project Monitoring Paradise Solar revised_October 2010_November 2010 Termosol CWIP Curves NEER Final" xfId="22907"/>
    <cellStyle name="_Fuel Scenario4_Project Monitoring Paradise Solar revised_October 2010_November 2010 Termosol CWIP Curves NEER Final 2" xfId="22908"/>
    <cellStyle name="_Fuel Scenario4_September 2010 CWIP curves_NextEra" xfId="22909"/>
    <cellStyle name="_Fuel Scenario4_September 2010 CWIP curves_NextEra 2" xfId="22910"/>
    <cellStyle name="_Fuel Scenario4_September 2010 CWIP curves_NextEra_November 2010 Termosol CWIP Curves NEER Final" xfId="22911"/>
    <cellStyle name="_Fuel Scenario4_September 2010 CWIP curves_NextEra_November 2010 Termosol CWIP Curves NEER Final 2" xfId="22912"/>
    <cellStyle name="_Fuel Scenario4_Summerhaven CWIP curve Oct_2010" xfId="22913"/>
    <cellStyle name="_Fuel Scenario4_Summerhaven CWIP curve Oct_2010 2" xfId="22914"/>
    <cellStyle name="_Fuel Scenario4_Summerhaven CWIP curve Oct_2010_November 2010 Termosol CWIP Curves NEER Final" xfId="22915"/>
    <cellStyle name="_Fuel Scenario4_Summerhaven CWIP curve Oct_2010_November 2010 Termosol CWIP Curves NEER Final 2" xfId="22916"/>
    <cellStyle name="_Fuel Scenario4_tx financing revs" xfId="22917"/>
    <cellStyle name="_Fuel Type" xfId="22918"/>
    <cellStyle name="_Fuel Type 2" xfId="22919"/>
    <cellStyle name="_Fuel Type 2 2" xfId="22920"/>
    <cellStyle name="_Fuel Type 3" xfId="22921"/>
    <cellStyle name="_Fuel Type 3 2" xfId="22922"/>
    <cellStyle name="_Fuel Type 4" xfId="22923"/>
    <cellStyle name="_Fuel Type 4 2" xfId="22924"/>
    <cellStyle name="_Fuel Type 5" xfId="22925"/>
    <cellStyle name="_Fuel Type 5 2" xfId="22926"/>
    <cellStyle name="_Fuel Type 6" xfId="22927"/>
    <cellStyle name="_Fuel Type_August 2010 CWIP curves_NextEra" xfId="22928"/>
    <cellStyle name="_Fuel Type_August 2010 CWIP curves_NextEra 2" xfId="22929"/>
    <cellStyle name="_Fuel Type_August 2010 CWIP curves_NextEra_November 2010 Termosol CWIP Curves NEER Final" xfId="22930"/>
    <cellStyle name="_Fuel Type_August 2010 CWIP curves_NextEra_November 2010 Termosol CWIP Curves NEER Final 2" xfId="22931"/>
    <cellStyle name="_Fuel Type_BASIS ADJ" xfId="22932"/>
    <cellStyle name="_Fuel Type_BM Adjustments" xfId="22933"/>
    <cellStyle name="_Fuel Type_Capacity_Factor_Monthly_Forecast_Through_2024 " xfId="22934"/>
    <cellStyle name="_Fuel Type_Consolidated Summary Living ProForma_2011_DRAFT" xfId="22935"/>
    <cellStyle name="_Fuel Type_Consolidated Summary Living ProForma_2011_Paste Special" xfId="22936"/>
    <cellStyle name="_Fuel Type_Copy of South TX GenTie  0.8x Sale12-31-09 COD BASE CASEvBOD" xfId="22937"/>
    <cellStyle name="_Fuel Type_CWIP Termosol 1" xfId="22938"/>
    <cellStyle name="_Fuel Type_CWIP Termosol 1 2" xfId="22939"/>
    <cellStyle name="_Fuel Type_CWIP Termosol 2" xfId="22940"/>
    <cellStyle name="_Fuel Type_CWIP Termosol 2 2" xfId="22941"/>
    <cellStyle name="_Fuel Type_Fees" xfId="22942"/>
    <cellStyle name="_Fuel Type_HWBA UM NPV  IRR Analysis finance at cost share may 2011" xfId="22943"/>
    <cellStyle name="_Fuel Type_Inputs" xfId="22944"/>
    <cellStyle name="_Fuel Type_Inputs 2" xfId="22945"/>
    <cellStyle name="_Fuel Type_Locked in Gross Margin" xfId="22946"/>
    <cellStyle name="_Fuel Type_November 2010 CWIP Curves Genesis Final" xfId="22947"/>
    <cellStyle name="_Fuel Type_November 2010 CWIP Curves Genesis Final 2" xfId="22948"/>
    <cellStyle name="_Fuel Type_November 2010 CWIP Curves NEER Final" xfId="22949"/>
    <cellStyle name="_Fuel Type_November 2010 CWIP Curves NEER Final 2" xfId="22950"/>
    <cellStyle name="_Fuel Type_November 2010 Termosol CWIP Curves NEER Final" xfId="22951"/>
    <cellStyle name="_Fuel Type_November 2010 Termosol CWIP Curves NEER Final 2" xfId="22952"/>
    <cellStyle name="_Fuel Type_Project Monitoring Paradise Solar revised_October 2010" xfId="22953"/>
    <cellStyle name="_Fuel Type_Project Monitoring Paradise Solar revised_October 2010 2" xfId="22954"/>
    <cellStyle name="_Fuel Type_Project Monitoring Paradise Solar revised_October 2010_November 2010 Termosol CWIP Curves NEER Final" xfId="22955"/>
    <cellStyle name="_Fuel Type_Project Monitoring Paradise Solar revised_October 2010_November 2010 Termosol CWIP Curves NEER Final 2" xfId="22956"/>
    <cellStyle name="_Fuel Type_September 2010 CWIP curves_NextEra" xfId="22957"/>
    <cellStyle name="_Fuel Type_September 2010 CWIP curves_NextEra 2" xfId="22958"/>
    <cellStyle name="_Fuel Type_September 2010 CWIP curves_NextEra_November 2010 Termosol CWIP Curves NEER Final" xfId="22959"/>
    <cellStyle name="_Fuel Type_September 2010 CWIP curves_NextEra_November 2010 Termosol CWIP Curves NEER Final 2" xfId="22960"/>
    <cellStyle name="_Fuel Type_Summerhaven CWIP curve Oct_2010" xfId="22961"/>
    <cellStyle name="_Fuel Type_Summerhaven CWIP curve Oct_2010 2" xfId="22962"/>
    <cellStyle name="_Fuel Type_Summerhaven CWIP curve Oct_2010_November 2010 Termosol CWIP Curves NEER Final" xfId="22963"/>
    <cellStyle name="_Fuel Type_Summerhaven CWIP curve Oct_2010_November 2010 Termosol CWIP Curves NEER Final 2" xfId="22964"/>
    <cellStyle name="_Fuel Type_tx financing revs" xfId="22965"/>
    <cellStyle name="_x0013__FVO" xfId="22966"/>
    <cellStyle name="_x0013__FVO 2" xfId="22967"/>
    <cellStyle name="_x0013__FVO_2008 IWNA JPM TE Model 11032008 (ERISA Dep &amp; Full Haircuts)_275M" xfId="22968"/>
    <cellStyle name="_x0013__FVO_2008 IWNA JPM TE Model 11032008 (ERISA Dep &amp; Full Haircuts)_275M 2" xfId="22969"/>
    <cellStyle name="_x0013__FVO_2008 IWNA v12 7.75% 53% TaxEx P50 (Invenergy)_10242008" xfId="22970"/>
    <cellStyle name="_x0013__FVO_2008 IWNA v12 7.75% 53% TaxEx P50 (Invenergy)_10242008 2" xfId="22971"/>
    <cellStyle name="_Gas Hedges" xfId="22972"/>
    <cellStyle name="_Gas Put Calcs" xfId="22973"/>
    <cellStyle name="_Gas_WACC" xfId="22974"/>
    <cellStyle name="_Gas_WACC_HWBA UM NPV  IRR Analysis finance at cost share may 2011" xfId="22975"/>
    <cellStyle name="_Gas1" xfId="22976"/>
    <cellStyle name="_Gas1 2" xfId="22977"/>
    <cellStyle name="_Gas1 2 2" xfId="22978"/>
    <cellStyle name="_Gas1 3" xfId="22979"/>
    <cellStyle name="_Gas1 3 2" xfId="22980"/>
    <cellStyle name="_Gas1 4" xfId="22981"/>
    <cellStyle name="_Gas1 4 2" xfId="22982"/>
    <cellStyle name="_Gas1 5" xfId="22983"/>
    <cellStyle name="_Gas1 5 2" xfId="22984"/>
    <cellStyle name="_Gas1 6" xfId="22985"/>
    <cellStyle name="_Gas1_August 2010 CWIP curves_NextEra" xfId="22986"/>
    <cellStyle name="_Gas1_August 2010 CWIP curves_NextEra 2" xfId="22987"/>
    <cellStyle name="_Gas1_August 2010 CWIP curves_NextEra_November 2010 Termosol CWIP Curves NEER Final" xfId="22988"/>
    <cellStyle name="_Gas1_August 2010 CWIP curves_NextEra_November 2010 Termosol CWIP Curves NEER Final 2" xfId="22989"/>
    <cellStyle name="_Gas1_BASIS ADJ" xfId="22990"/>
    <cellStyle name="_Gas1_BM Adjustments" xfId="22991"/>
    <cellStyle name="_Gas1_Capacity_Factor_Monthly_Forecast_Through_2024 " xfId="22992"/>
    <cellStyle name="_Gas1_Consolidated Summary Living ProForma_2011_DRAFT" xfId="22993"/>
    <cellStyle name="_Gas1_Consolidated Summary Living ProForma_2011_Paste Special" xfId="22994"/>
    <cellStyle name="_Gas1_Copy of South TX GenTie  0.8x Sale12-31-09 COD BASE CASEvBOD" xfId="22995"/>
    <cellStyle name="_Gas1_CWIP Termosol 1" xfId="22996"/>
    <cellStyle name="_Gas1_CWIP Termosol 1 2" xfId="22997"/>
    <cellStyle name="_Gas1_CWIP Termosol 2" xfId="22998"/>
    <cellStyle name="_Gas1_CWIP Termosol 2 2" xfId="22999"/>
    <cellStyle name="_Gas1_Fees" xfId="23000"/>
    <cellStyle name="_Gas1_HWBA UM NPV  IRR Analysis finance at cost share may 2011" xfId="23001"/>
    <cellStyle name="_Gas1_Inputs" xfId="23002"/>
    <cellStyle name="_Gas1_Inputs 2" xfId="23003"/>
    <cellStyle name="_Gas1_Locked in Gross Margin" xfId="23004"/>
    <cellStyle name="_Gas1_November 2010 CWIP Curves Genesis Final" xfId="23005"/>
    <cellStyle name="_Gas1_November 2010 CWIP Curves Genesis Final 2" xfId="23006"/>
    <cellStyle name="_Gas1_November 2010 CWIP Curves NEER Final" xfId="23007"/>
    <cellStyle name="_Gas1_November 2010 CWIP Curves NEER Final 2" xfId="23008"/>
    <cellStyle name="_Gas1_November 2010 Termosol CWIP Curves NEER Final" xfId="23009"/>
    <cellStyle name="_Gas1_November 2010 Termosol CWIP Curves NEER Final 2" xfId="23010"/>
    <cellStyle name="_Gas1_Project Monitoring Paradise Solar revised_October 2010" xfId="23011"/>
    <cellStyle name="_Gas1_Project Monitoring Paradise Solar revised_October 2010 2" xfId="23012"/>
    <cellStyle name="_Gas1_Project Monitoring Paradise Solar revised_October 2010_November 2010 Termosol CWIP Curves NEER Final" xfId="23013"/>
    <cellStyle name="_Gas1_Project Monitoring Paradise Solar revised_October 2010_November 2010 Termosol CWIP Curves NEER Final 2" xfId="23014"/>
    <cellStyle name="_Gas1_September 2010 CWIP curves_NextEra" xfId="23015"/>
    <cellStyle name="_Gas1_September 2010 CWIP curves_NextEra 2" xfId="23016"/>
    <cellStyle name="_Gas1_September 2010 CWIP curves_NextEra_November 2010 Termosol CWIP Curves NEER Final" xfId="23017"/>
    <cellStyle name="_Gas1_September 2010 CWIP curves_NextEra_November 2010 Termosol CWIP Curves NEER Final 2" xfId="23018"/>
    <cellStyle name="_Gas1_Summerhaven CWIP curve Oct_2010" xfId="23019"/>
    <cellStyle name="_Gas1_Summerhaven CWIP curve Oct_2010 2" xfId="23020"/>
    <cellStyle name="_Gas1_Summerhaven CWIP curve Oct_2010_November 2010 Termosol CWIP Curves NEER Final" xfId="23021"/>
    <cellStyle name="_Gas1_Summerhaven CWIP curve Oct_2010_November 2010 Termosol CWIP Curves NEER Final 2" xfId="23022"/>
    <cellStyle name="_Gas1_tx financing revs" xfId="23023"/>
    <cellStyle name="_Gas2" xfId="23024"/>
    <cellStyle name="_Gas2 2" xfId="23025"/>
    <cellStyle name="_Gas2 2 2" xfId="23026"/>
    <cellStyle name="_Gas2 3" xfId="23027"/>
    <cellStyle name="_Gas2 3 2" xfId="23028"/>
    <cellStyle name="_Gas2 4" xfId="23029"/>
    <cellStyle name="_Gas2 4 2" xfId="23030"/>
    <cellStyle name="_Gas2 5" xfId="23031"/>
    <cellStyle name="_Gas2 5 2" xfId="23032"/>
    <cellStyle name="_Gas2 6" xfId="23033"/>
    <cellStyle name="_Gas2_August 2010 CWIP curves_NextEra" xfId="23034"/>
    <cellStyle name="_Gas2_August 2010 CWIP curves_NextEra 2" xfId="23035"/>
    <cellStyle name="_Gas2_August 2010 CWIP curves_NextEra_November 2010 Termosol CWIP Curves NEER Final" xfId="23036"/>
    <cellStyle name="_Gas2_August 2010 CWIP curves_NextEra_November 2010 Termosol CWIP Curves NEER Final 2" xfId="23037"/>
    <cellStyle name="_Gas2_BASIS ADJ" xfId="23038"/>
    <cellStyle name="_Gas2_BM Adjustments" xfId="23039"/>
    <cellStyle name="_Gas2_Capacity_Factor_Monthly_Forecast_Through_2024 " xfId="23040"/>
    <cellStyle name="_Gas2_Consolidated Summary Living ProForma_2011_DRAFT" xfId="23041"/>
    <cellStyle name="_Gas2_Consolidated Summary Living ProForma_2011_Paste Special" xfId="23042"/>
    <cellStyle name="_Gas2_Copy of South TX GenTie  0.8x Sale12-31-09 COD BASE CASEvBOD" xfId="23043"/>
    <cellStyle name="_Gas2_CWIP Termosol 1" xfId="23044"/>
    <cellStyle name="_Gas2_CWIP Termosol 1 2" xfId="23045"/>
    <cellStyle name="_Gas2_CWIP Termosol 2" xfId="23046"/>
    <cellStyle name="_Gas2_CWIP Termosol 2 2" xfId="23047"/>
    <cellStyle name="_Gas2_Fees" xfId="23048"/>
    <cellStyle name="_Gas2_HWBA UM NPV  IRR Analysis finance at cost share may 2011" xfId="23049"/>
    <cellStyle name="_Gas2_Inputs" xfId="23050"/>
    <cellStyle name="_Gas2_Inputs 2" xfId="23051"/>
    <cellStyle name="_Gas2_Locked in Gross Margin" xfId="23052"/>
    <cellStyle name="_Gas2_November 2010 CWIP Curves Genesis Final" xfId="23053"/>
    <cellStyle name="_Gas2_November 2010 CWIP Curves Genesis Final 2" xfId="23054"/>
    <cellStyle name="_Gas2_November 2010 CWIP Curves NEER Final" xfId="23055"/>
    <cellStyle name="_Gas2_November 2010 CWIP Curves NEER Final 2" xfId="23056"/>
    <cellStyle name="_Gas2_November 2010 Termosol CWIP Curves NEER Final" xfId="23057"/>
    <cellStyle name="_Gas2_November 2010 Termosol CWIP Curves NEER Final 2" xfId="23058"/>
    <cellStyle name="_Gas2_Project Monitoring Paradise Solar revised_October 2010" xfId="23059"/>
    <cellStyle name="_Gas2_Project Monitoring Paradise Solar revised_October 2010 2" xfId="23060"/>
    <cellStyle name="_Gas2_Project Monitoring Paradise Solar revised_October 2010_November 2010 Termosol CWIP Curves NEER Final" xfId="23061"/>
    <cellStyle name="_Gas2_Project Monitoring Paradise Solar revised_October 2010_November 2010 Termosol CWIP Curves NEER Final 2" xfId="23062"/>
    <cellStyle name="_Gas2_September 2010 CWIP curves_NextEra" xfId="23063"/>
    <cellStyle name="_Gas2_September 2010 CWIP curves_NextEra 2" xfId="23064"/>
    <cellStyle name="_Gas2_September 2010 CWIP curves_NextEra_November 2010 Termosol CWIP Curves NEER Final" xfId="23065"/>
    <cellStyle name="_Gas2_September 2010 CWIP curves_NextEra_November 2010 Termosol CWIP Curves NEER Final 2" xfId="23066"/>
    <cellStyle name="_Gas2_Summerhaven CWIP curve Oct_2010" xfId="23067"/>
    <cellStyle name="_Gas2_Summerhaven CWIP curve Oct_2010 2" xfId="23068"/>
    <cellStyle name="_Gas2_Summerhaven CWIP curve Oct_2010_November 2010 Termosol CWIP Curves NEER Final" xfId="23069"/>
    <cellStyle name="_Gas2_Summerhaven CWIP curve Oct_2010_November 2010 Termosol CWIP Curves NEER Final 2" xfId="23070"/>
    <cellStyle name="_Gas2_tx financing revs" xfId="23071"/>
    <cellStyle name="_Gas3" xfId="23072"/>
    <cellStyle name="_Gas3 2" xfId="23073"/>
    <cellStyle name="_Gas3 2 2" xfId="23074"/>
    <cellStyle name="_Gas3 3" xfId="23075"/>
    <cellStyle name="_Gas3 3 2" xfId="23076"/>
    <cellStyle name="_Gas3 4" xfId="23077"/>
    <cellStyle name="_Gas3 4 2" xfId="23078"/>
    <cellStyle name="_Gas3 5" xfId="23079"/>
    <cellStyle name="_Gas3 5 2" xfId="23080"/>
    <cellStyle name="_Gas3 6" xfId="23081"/>
    <cellStyle name="_Gas3_August 2010 CWIP curves_NextEra" xfId="23082"/>
    <cellStyle name="_Gas3_August 2010 CWIP curves_NextEra 2" xfId="23083"/>
    <cellStyle name="_Gas3_August 2010 CWIP curves_NextEra_November 2010 Termosol CWIP Curves NEER Final" xfId="23084"/>
    <cellStyle name="_Gas3_August 2010 CWIP curves_NextEra_November 2010 Termosol CWIP Curves NEER Final 2" xfId="23085"/>
    <cellStyle name="_Gas3_BASIS ADJ" xfId="23086"/>
    <cellStyle name="_Gas3_BM Adjustments" xfId="23087"/>
    <cellStyle name="_Gas3_Capacity_Factor_Monthly_Forecast_Through_2024 " xfId="23088"/>
    <cellStyle name="_Gas3_Consolidated Summary Living ProForma_2011_DRAFT" xfId="23089"/>
    <cellStyle name="_Gas3_Consolidated Summary Living ProForma_2011_Paste Special" xfId="23090"/>
    <cellStyle name="_Gas3_Copy of South TX GenTie  0.8x Sale12-31-09 COD BASE CASEvBOD" xfId="23091"/>
    <cellStyle name="_Gas3_CWIP Termosol 1" xfId="23092"/>
    <cellStyle name="_Gas3_CWIP Termosol 1 2" xfId="23093"/>
    <cellStyle name="_Gas3_CWIP Termosol 2" xfId="23094"/>
    <cellStyle name="_Gas3_CWIP Termosol 2 2" xfId="23095"/>
    <cellStyle name="_Gas3_Fees" xfId="23096"/>
    <cellStyle name="_Gas3_HWBA UM NPV  IRR Analysis finance at cost share may 2011" xfId="23097"/>
    <cellStyle name="_Gas3_Inputs" xfId="23098"/>
    <cellStyle name="_Gas3_Inputs 2" xfId="23099"/>
    <cellStyle name="_Gas3_Locked in Gross Margin" xfId="23100"/>
    <cellStyle name="_Gas3_November 2010 CWIP Curves Genesis Final" xfId="23101"/>
    <cellStyle name="_Gas3_November 2010 CWIP Curves Genesis Final 2" xfId="23102"/>
    <cellStyle name="_Gas3_November 2010 CWIP Curves NEER Final" xfId="23103"/>
    <cellStyle name="_Gas3_November 2010 CWIP Curves NEER Final 2" xfId="23104"/>
    <cellStyle name="_Gas3_November 2010 Termosol CWIP Curves NEER Final" xfId="23105"/>
    <cellStyle name="_Gas3_November 2010 Termosol CWIP Curves NEER Final 2" xfId="23106"/>
    <cellStyle name="_Gas3_Project Monitoring Paradise Solar revised_October 2010" xfId="23107"/>
    <cellStyle name="_Gas3_Project Monitoring Paradise Solar revised_October 2010 2" xfId="23108"/>
    <cellStyle name="_Gas3_Project Monitoring Paradise Solar revised_October 2010_November 2010 Termosol CWIP Curves NEER Final" xfId="23109"/>
    <cellStyle name="_Gas3_Project Monitoring Paradise Solar revised_October 2010_November 2010 Termosol CWIP Curves NEER Final 2" xfId="23110"/>
    <cellStyle name="_Gas3_September 2010 CWIP curves_NextEra" xfId="23111"/>
    <cellStyle name="_Gas3_September 2010 CWIP curves_NextEra 2" xfId="23112"/>
    <cellStyle name="_Gas3_September 2010 CWIP curves_NextEra_November 2010 Termosol CWIP Curves NEER Final" xfId="23113"/>
    <cellStyle name="_Gas3_September 2010 CWIP curves_NextEra_November 2010 Termosol CWIP Curves NEER Final 2" xfId="23114"/>
    <cellStyle name="_Gas3_Summerhaven CWIP curve Oct_2010" xfId="23115"/>
    <cellStyle name="_Gas3_Summerhaven CWIP curve Oct_2010 2" xfId="23116"/>
    <cellStyle name="_Gas3_Summerhaven CWIP curve Oct_2010_November 2010 Termosol CWIP Curves NEER Final" xfId="23117"/>
    <cellStyle name="_Gas3_Summerhaven CWIP curve Oct_2010_November 2010 Termosol CWIP Curves NEER Final 2" xfId="23118"/>
    <cellStyle name="_Gas3_tx financing revs" xfId="23119"/>
    <cellStyle name="_GasSP Conversion Table" xfId="23120"/>
    <cellStyle name="_GasSP Conversion Table 2" xfId="23121"/>
    <cellStyle name="_GasSP Conversion Table 2 2" xfId="23122"/>
    <cellStyle name="_GasSP Conversion Table 3" xfId="23123"/>
    <cellStyle name="_GasSP Conversion Table 3 2" xfId="23124"/>
    <cellStyle name="_GasSP Conversion Table 4" xfId="23125"/>
    <cellStyle name="_GasSP Conversion Table 4 2" xfId="23126"/>
    <cellStyle name="_GasSP Conversion Table 5" xfId="23127"/>
    <cellStyle name="_GasSP Conversion Table 5 2" xfId="23128"/>
    <cellStyle name="_GasSP Conversion Table 6" xfId="23129"/>
    <cellStyle name="_GasSP Conversion Table_August 2010 CWIP curves_NextEra" xfId="23130"/>
    <cellStyle name="_GasSP Conversion Table_August 2010 CWIP curves_NextEra 2" xfId="23131"/>
    <cellStyle name="_GasSP Conversion Table_August 2010 CWIP curves_NextEra_November 2010 Termosol CWIP Curves NEER Final" xfId="23132"/>
    <cellStyle name="_GasSP Conversion Table_August 2010 CWIP curves_NextEra_November 2010 Termosol CWIP Curves NEER Final 2" xfId="23133"/>
    <cellStyle name="_GasSP Conversion Table_BASIS ADJ" xfId="23134"/>
    <cellStyle name="_GasSP Conversion Table_BM Adjustments" xfId="23135"/>
    <cellStyle name="_GasSP Conversion Table_Capacity_Factor_Monthly_Forecast_Through_2024 " xfId="23136"/>
    <cellStyle name="_GasSP Conversion Table_Consolidated Summary Living ProForma_2011_DRAFT" xfId="23137"/>
    <cellStyle name="_GasSP Conversion Table_Consolidated Summary Living ProForma_2011_Paste Special" xfId="23138"/>
    <cellStyle name="_GasSP Conversion Table_Copy of South TX GenTie  0.8x Sale12-31-09 COD BASE CASEvBOD" xfId="23139"/>
    <cellStyle name="_GasSP Conversion Table_CWIP Termosol 1" xfId="23140"/>
    <cellStyle name="_GasSP Conversion Table_CWIP Termosol 1 2" xfId="23141"/>
    <cellStyle name="_GasSP Conversion Table_CWIP Termosol 2" xfId="23142"/>
    <cellStyle name="_GasSP Conversion Table_CWIP Termosol 2 2" xfId="23143"/>
    <cellStyle name="_GasSP Conversion Table_Fees" xfId="23144"/>
    <cellStyle name="_GasSP Conversion Table_HWBA UM NPV  IRR Analysis finance at cost share may 2011" xfId="23145"/>
    <cellStyle name="_GasSP Conversion Table_Inputs" xfId="23146"/>
    <cellStyle name="_GasSP Conversion Table_Inputs 2" xfId="23147"/>
    <cellStyle name="_GasSP Conversion Table_Locked in Gross Margin" xfId="23148"/>
    <cellStyle name="_GasSP Conversion Table_November 2010 CWIP Curves Genesis Final" xfId="23149"/>
    <cellStyle name="_GasSP Conversion Table_November 2010 CWIP Curves Genesis Final 2" xfId="23150"/>
    <cellStyle name="_GasSP Conversion Table_November 2010 CWIP Curves NEER Final" xfId="23151"/>
    <cellStyle name="_GasSP Conversion Table_November 2010 CWIP Curves NEER Final 2" xfId="23152"/>
    <cellStyle name="_GasSP Conversion Table_November 2010 Termosol CWIP Curves NEER Final" xfId="23153"/>
    <cellStyle name="_GasSP Conversion Table_November 2010 Termosol CWIP Curves NEER Final 2" xfId="23154"/>
    <cellStyle name="_GasSP Conversion Table_Project Monitoring Paradise Solar revised_October 2010" xfId="23155"/>
    <cellStyle name="_GasSP Conversion Table_Project Monitoring Paradise Solar revised_October 2010 2" xfId="23156"/>
    <cellStyle name="_GasSP Conversion Table_Project Monitoring Paradise Solar revised_October 2010_November 2010 Termosol CWIP Curves NEER Final" xfId="23157"/>
    <cellStyle name="_GasSP Conversion Table_Project Monitoring Paradise Solar revised_October 2010_November 2010 Termosol CWIP Curves NEER Final 2" xfId="23158"/>
    <cellStyle name="_GasSP Conversion Table_September 2010 CWIP curves_NextEra" xfId="23159"/>
    <cellStyle name="_GasSP Conversion Table_September 2010 CWIP curves_NextEra 2" xfId="23160"/>
    <cellStyle name="_GasSP Conversion Table_September 2010 CWIP curves_NextEra_November 2010 Termosol CWIP Curves NEER Final" xfId="23161"/>
    <cellStyle name="_GasSP Conversion Table_September 2010 CWIP curves_NextEra_November 2010 Termosol CWIP Curves NEER Final 2" xfId="23162"/>
    <cellStyle name="_GasSP Conversion Table_Summerhaven CWIP curve Oct_2010" xfId="23163"/>
    <cellStyle name="_GasSP Conversion Table_Summerhaven CWIP curve Oct_2010 2" xfId="23164"/>
    <cellStyle name="_GasSP Conversion Table_Summerhaven CWIP curve Oct_2010_November 2010 Termosol CWIP Curves NEER Final" xfId="23165"/>
    <cellStyle name="_GasSP Conversion Table_Summerhaven CWIP curve Oct_2010_November 2010 Termosol CWIP Curves NEER Final 2" xfId="23166"/>
    <cellStyle name="_GasSP Conversion Table_tx financing revs" xfId="23167"/>
    <cellStyle name="_GBP" xfId="23168"/>
    <cellStyle name="_GBP_01 Horizon Wind Energy Analytics" xfId="23169"/>
    <cellStyle name="_GBP_01 Horizon Wind Energy Analytics_2007 Deloitte Models 082307" xfId="23170"/>
    <cellStyle name="_GBP_01 Horizon Wind Energy Analytics_2007 Vento II 081707 v3" xfId="23171"/>
    <cellStyle name="_GBP_01 Horizon Wind Energy Analytics_Darlington We Energy Bid Model 112807" xfId="23172"/>
    <cellStyle name="_GBP_01 Horizon Wind Energy Analytics_Depr Federal" xfId="23173"/>
    <cellStyle name="_GBP_01 Horizon Wind Energy Analytics_Depr Federal-2008" xfId="23174"/>
    <cellStyle name="_GBP_01 Horizon Wind Energy Analytics_Draft Model 081707" xfId="23175"/>
    <cellStyle name="_GBP_01 Horizon Wind Energy Analytics_Monthly Horizon-Project Projections-Rev4 (25 yr life)JPM" xfId="23176"/>
    <cellStyle name="_GBP_01 Horizon Wind Energy Analytics_OpEx Sheet" xfId="23177"/>
    <cellStyle name="_GBP_01 Horizon Wind Energy Analytics_Pioneer Prairie 082107_edp" xfId="23178"/>
    <cellStyle name="_GBP_01 Horizon Wind Energy Analytics_Post Oak" xfId="23179"/>
    <cellStyle name="_GBP_01 Horizon Wind Energy Analytics_Prairie Star" xfId="23180"/>
    <cellStyle name="_GBP_01 Horizon Wind Energy Analytics_Tax Equity Structure 072007" xfId="23181"/>
    <cellStyle name="_GBP_01 Horizon Wind Energy Analytics_Twin Groves II" xfId="23182"/>
    <cellStyle name="_GBP_2007 Deloitte Models 082307" xfId="23183"/>
    <cellStyle name="_GBP_2007 Vento II 081707 v3" xfId="23184"/>
    <cellStyle name="_GBP_Darlington We Energy Bid Model 112807" xfId="23185"/>
    <cellStyle name="_GBP_Depr Federal" xfId="23186"/>
    <cellStyle name="_GBP_Depr Federal-2008" xfId="23187"/>
    <cellStyle name="_GBP_Draft Model 081707" xfId="23188"/>
    <cellStyle name="_GBP_OpEx Sheet" xfId="23189"/>
    <cellStyle name="_GBP_Pioneer Prairie 082107_edp" xfId="23190"/>
    <cellStyle name="_GBP_Post Oak" xfId="23191"/>
    <cellStyle name="_GBP_Prairie Star" xfId="23192"/>
    <cellStyle name="_GBP_Tax Equity Structure 072007" xfId="23193"/>
    <cellStyle name="_GBP_Twin Groves II" xfId="23194"/>
    <cellStyle name="_Gene Gas 010603" xfId="23195"/>
    <cellStyle name="_Gene Gas 010603 2" xfId="23196"/>
    <cellStyle name="_Gene Gas 010603 2 2" xfId="23197"/>
    <cellStyle name="_Gene Gas 010603 3" xfId="23198"/>
    <cellStyle name="_Gene Gas 010603 3 2" xfId="23199"/>
    <cellStyle name="_Gene Gas 010603 4" xfId="23200"/>
    <cellStyle name="_Gene Gas 010603 4 2" xfId="23201"/>
    <cellStyle name="_Gene Gas 010603 5" xfId="23202"/>
    <cellStyle name="_Gene Gas 010603 5 2" xfId="23203"/>
    <cellStyle name="_Gene Gas 010603 6" xfId="23204"/>
    <cellStyle name="_Gene Gas 010603_August 2010 CWIP curves_NextEra" xfId="23205"/>
    <cellStyle name="_Gene Gas 010603_August 2010 CWIP curves_NextEra 2" xfId="23206"/>
    <cellStyle name="_Gene Gas 010603_August 2010 CWIP curves_NextEra_November 2010 Termosol CWIP Curves NEER Final" xfId="23207"/>
    <cellStyle name="_Gene Gas 010603_August 2010 CWIP curves_NextEra_November 2010 Termosol CWIP Curves NEER Final 2" xfId="23208"/>
    <cellStyle name="_Gene Gas 010603_BASIS ADJ" xfId="23209"/>
    <cellStyle name="_Gene Gas 010603_BM Adjustments" xfId="23210"/>
    <cellStyle name="_Gene Gas 010603_Capacity_Factor_Monthly_Forecast_Through_2024 " xfId="23211"/>
    <cellStyle name="_Gene Gas 010603_Consolidated Summary Living ProForma_2011_DRAFT" xfId="23212"/>
    <cellStyle name="_Gene Gas 010603_Consolidated Summary Living ProForma_2011_Paste Special" xfId="23213"/>
    <cellStyle name="_Gene Gas 010603_Copy of South TX GenTie  0.8x Sale12-31-09 COD BASE CASEvBOD" xfId="23214"/>
    <cellStyle name="_Gene Gas 010603_CWIP Termosol 1" xfId="23215"/>
    <cellStyle name="_Gene Gas 010603_CWIP Termosol 1 2" xfId="23216"/>
    <cellStyle name="_Gene Gas 010603_CWIP Termosol 2" xfId="23217"/>
    <cellStyle name="_Gene Gas 010603_CWIP Termosol 2 2" xfId="23218"/>
    <cellStyle name="_Gene Gas 010603_Fees" xfId="23219"/>
    <cellStyle name="_Gene Gas 010603_HWBA UM NPV  IRR Analysis finance at cost share may 2011" xfId="23220"/>
    <cellStyle name="_Gene Gas 010603_Inputs" xfId="23221"/>
    <cellStyle name="_Gene Gas 010603_Inputs 2" xfId="23222"/>
    <cellStyle name="_Gene Gas 010603_Locked in Gross Margin" xfId="23223"/>
    <cellStyle name="_Gene Gas 010603_November 2010 CWIP Curves Genesis Final" xfId="23224"/>
    <cellStyle name="_Gene Gas 010603_November 2010 CWIP Curves Genesis Final 2" xfId="23225"/>
    <cellStyle name="_Gene Gas 010603_November 2010 CWIP Curves NEER Final" xfId="23226"/>
    <cellStyle name="_Gene Gas 010603_November 2010 CWIP Curves NEER Final 2" xfId="23227"/>
    <cellStyle name="_Gene Gas 010603_November 2010 Termosol CWIP Curves NEER Final" xfId="23228"/>
    <cellStyle name="_Gene Gas 010603_November 2010 Termosol CWIP Curves NEER Final 2" xfId="23229"/>
    <cellStyle name="_Gene Gas 010603_Project Monitoring Paradise Solar revised_October 2010" xfId="23230"/>
    <cellStyle name="_Gene Gas 010603_Project Monitoring Paradise Solar revised_October 2010 2" xfId="23231"/>
    <cellStyle name="_Gene Gas 010603_Project Monitoring Paradise Solar revised_October 2010_November 2010 Termosol CWIP Curves NEER Final" xfId="23232"/>
    <cellStyle name="_Gene Gas 010603_Project Monitoring Paradise Solar revised_October 2010_November 2010 Termosol CWIP Curves NEER Final 2" xfId="23233"/>
    <cellStyle name="_Gene Gas 010603_September 2010 CWIP curves_NextEra" xfId="23234"/>
    <cellStyle name="_Gene Gas 010603_September 2010 CWIP curves_NextEra 2" xfId="23235"/>
    <cellStyle name="_Gene Gas 010603_September 2010 CWIP curves_NextEra_November 2010 Termosol CWIP Curves NEER Final" xfId="23236"/>
    <cellStyle name="_Gene Gas 010603_September 2010 CWIP curves_NextEra_November 2010 Termosol CWIP Curves NEER Final 2" xfId="23237"/>
    <cellStyle name="_Gene Gas 010603_Summerhaven CWIP curve Oct_2010" xfId="23238"/>
    <cellStyle name="_Gene Gas 010603_Summerhaven CWIP curve Oct_2010 2" xfId="23239"/>
    <cellStyle name="_Gene Gas 010603_Summerhaven CWIP curve Oct_2010_November 2010 Termosol CWIP Curves NEER Final" xfId="23240"/>
    <cellStyle name="_Gene Gas 010603_Summerhaven CWIP curve Oct_2010_November 2010 Termosol CWIP Curves NEER Final 2" xfId="23241"/>
    <cellStyle name="_Gene Gas 010603_tx financing revs" xfId="23242"/>
    <cellStyle name="_Gene Gas 091302" xfId="23243"/>
    <cellStyle name="_Gene Gas 091302 2" xfId="23244"/>
    <cellStyle name="_Gene Gas 091302 2 2" xfId="23245"/>
    <cellStyle name="_Gene Gas 091302 3" xfId="23246"/>
    <cellStyle name="_Gene Gas 091302 3 2" xfId="23247"/>
    <cellStyle name="_Gene Gas 091302 4" xfId="23248"/>
    <cellStyle name="_Gene Gas 091302 4 2" xfId="23249"/>
    <cellStyle name="_Gene Gas 091302 5" xfId="23250"/>
    <cellStyle name="_Gene Gas 091302 5 2" xfId="23251"/>
    <cellStyle name="_Gene Gas 091302 6" xfId="23252"/>
    <cellStyle name="_Gene Gas 091302_August 2010 CWIP curves_NextEra" xfId="23253"/>
    <cellStyle name="_Gene Gas 091302_August 2010 CWIP curves_NextEra 2" xfId="23254"/>
    <cellStyle name="_Gene Gas 091302_August 2010 CWIP curves_NextEra_November 2010 Termosol CWIP Curves NEER Final" xfId="23255"/>
    <cellStyle name="_Gene Gas 091302_August 2010 CWIP curves_NextEra_November 2010 Termosol CWIP Curves NEER Final 2" xfId="23256"/>
    <cellStyle name="_Gene Gas 091302_BASIS ADJ" xfId="23257"/>
    <cellStyle name="_Gene Gas 091302_BM Adjustments" xfId="23258"/>
    <cellStyle name="_Gene Gas 091302_Capacity_Factor_Monthly_Forecast_Through_2024 " xfId="23259"/>
    <cellStyle name="_Gene Gas 091302_Consolidated Summary Living ProForma_2011_DRAFT" xfId="23260"/>
    <cellStyle name="_Gene Gas 091302_Consolidated Summary Living ProForma_2011_Paste Special" xfId="23261"/>
    <cellStyle name="_Gene Gas 091302_Copy of South TX GenTie  0.8x Sale12-31-09 COD BASE CASEvBOD" xfId="23262"/>
    <cellStyle name="_Gene Gas 091302_CWIP Termosol 1" xfId="23263"/>
    <cellStyle name="_Gene Gas 091302_CWIP Termosol 1 2" xfId="23264"/>
    <cellStyle name="_Gene Gas 091302_CWIP Termosol 2" xfId="23265"/>
    <cellStyle name="_Gene Gas 091302_CWIP Termosol 2 2" xfId="23266"/>
    <cellStyle name="_Gene Gas 091302_Fees" xfId="23267"/>
    <cellStyle name="_Gene Gas 091302_HWBA UM NPV  IRR Analysis finance at cost share may 2011" xfId="23268"/>
    <cellStyle name="_Gene Gas 091302_Inputs" xfId="23269"/>
    <cellStyle name="_Gene Gas 091302_Inputs 2" xfId="23270"/>
    <cellStyle name="_Gene Gas 091302_Locked in Gross Margin" xfId="23271"/>
    <cellStyle name="_Gene Gas 091302_November 2010 CWIP Curves Genesis Final" xfId="23272"/>
    <cellStyle name="_Gene Gas 091302_November 2010 CWIP Curves Genesis Final 2" xfId="23273"/>
    <cellStyle name="_Gene Gas 091302_November 2010 CWIP Curves NEER Final" xfId="23274"/>
    <cellStyle name="_Gene Gas 091302_November 2010 CWIP Curves NEER Final 2" xfId="23275"/>
    <cellStyle name="_Gene Gas 091302_November 2010 Termosol CWIP Curves NEER Final" xfId="23276"/>
    <cellStyle name="_Gene Gas 091302_November 2010 Termosol CWIP Curves NEER Final 2" xfId="23277"/>
    <cellStyle name="_Gene Gas 091302_Project Monitoring Paradise Solar revised_October 2010" xfId="23278"/>
    <cellStyle name="_Gene Gas 091302_Project Monitoring Paradise Solar revised_October 2010 2" xfId="23279"/>
    <cellStyle name="_Gene Gas 091302_Project Monitoring Paradise Solar revised_October 2010_November 2010 Termosol CWIP Curves NEER Final" xfId="23280"/>
    <cellStyle name="_Gene Gas 091302_Project Monitoring Paradise Solar revised_October 2010_November 2010 Termosol CWIP Curves NEER Final 2" xfId="23281"/>
    <cellStyle name="_Gene Gas 091302_September 2010 CWIP curves_NextEra" xfId="23282"/>
    <cellStyle name="_Gene Gas 091302_September 2010 CWIP curves_NextEra 2" xfId="23283"/>
    <cellStyle name="_Gene Gas 091302_September 2010 CWIP curves_NextEra_November 2010 Termosol CWIP Curves NEER Final" xfId="23284"/>
    <cellStyle name="_Gene Gas 091302_September 2010 CWIP curves_NextEra_November 2010 Termosol CWIP Curves NEER Final 2" xfId="23285"/>
    <cellStyle name="_Gene Gas 091302_Summerhaven CWIP curve Oct_2010" xfId="23286"/>
    <cellStyle name="_Gene Gas 091302_Summerhaven CWIP curve Oct_2010 2" xfId="23287"/>
    <cellStyle name="_Gene Gas 091302_Summerhaven CWIP curve Oct_2010_November 2010 Termosol CWIP Curves NEER Final" xfId="23288"/>
    <cellStyle name="_Gene Gas 091302_Summerhaven CWIP curve Oct_2010_November 2010 Termosol CWIP Curves NEER Final 2" xfId="23289"/>
    <cellStyle name="_Gene Gas 091302_tx financing revs" xfId="23290"/>
    <cellStyle name="_Generic PVO&amp;M  Budget (Current 5-17-2010)" xfId="23291"/>
    <cellStyle name="_GE-Siem 350MW_BOD" xfId="23292"/>
    <cellStyle name="_GE-Siem 350MW_BOD 2" xfId="23293"/>
    <cellStyle name="_GE-Siem 350MW_BOD 2 2" xfId="23294"/>
    <cellStyle name="_GE-Siem 350MW_BOD 3" xfId="23295"/>
    <cellStyle name="_GE-Siem 350MW_BOD 3 2" xfId="23296"/>
    <cellStyle name="_GE-Siem 350MW_BOD 4" xfId="23297"/>
    <cellStyle name="_GE-Siem 350MW_BOD 4 2" xfId="23298"/>
    <cellStyle name="_GE-Siem 350MW_BOD 5" xfId="23299"/>
    <cellStyle name="_GE-Siem 350MW_BOD 5 2" xfId="23300"/>
    <cellStyle name="_GE-Siem 350MW_BOD 6" xfId="23301"/>
    <cellStyle name="_GE-Siem 350MW_BOD_Consolidated Summary Living ProForma_2011_DRAFT" xfId="23302"/>
    <cellStyle name="_GE-Siem 350MW_BOD_Consolidated Summary Living ProForma_2011_Paste Special" xfId="23303"/>
    <cellStyle name="_GE-Siem 350MW_BOD_HWBA UM NPV  IRR Analysis finance at cost share may 2011" xfId="23304"/>
    <cellStyle name="_GE-Siem 350MW_BOD_Inputs" xfId="23305"/>
    <cellStyle name="_GE-Siem 350MW_BOD_Inputs 2" xfId="23306"/>
    <cellStyle name="_Granbury-F-Machine" xfId="23307"/>
    <cellStyle name="_Granbury-F-Machine 2" xfId="23308"/>
    <cellStyle name="_Granbury-F-Machine_#1 Levered Beech Ridge_021109_Grant,Bonus,No PTCs,MACRs,Term Debt NOL" xfId="23309"/>
    <cellStyle name="_Granbury-F-Machine_#1 Levered Beech Ridge_021109_Grant,Bonus,No PTCs,MACRs,Term Debt NOL 2" xfId="23310"/>
    <cellStyle name="_Granbury-F-Machine_#1 LeveredGrand_Ridge_II-III_021009_Grant,Bonus,No PTCs,MACRs,Term Debt, NOL" xfId="23311"/>
    <cellStyle name="_Granbury-F-Machine_#1 LeveredGrand_Ridge_II-III_021009_Grant,Bonus,No PTCs,MACRs,Term Debt, NOL 2" xfId="23312"/>
    <cellStyle name="_Granbury-F-Machine_#1 LeveredGrand_Ridge_II-III_021009_Grant,Bonus,No PTCs,MACRs,Term Debt, NOL_BeechR Pivot Table 12.2.09" xfId="23313"/>
    <cellStyle name="_Granbury-F-Machine_#1 LeveredGrand_Ridge_II-III_021009_Grant,Bonus,No PTCs,MACRs,Term Debt, NOL_BeechR Pivot Table 12.2.09 2" xfId="23314"/>
    <cellStyle name="_Granbury-F-Machine_1.Inputs" xfId="23315"/>
    <cellStyle name="_Granbury-F-Machine_2008 IWNA 7.75% 53% ERISA P50 (Invnergy)_FROM JPM" xfId="23316"/>
    <cellStyle name="_Granbury-F-Machine_2008 IWNA 7.75% 53% ERISA P50 (Invnergy)_FROM JPM 2" xfId="23317"/>
    <cellStyle name="_Granbury-F-Machine_2008 IWNA Portfolio 09262008 (JPM TE &amp; CE)__TE Assumps" xfId="23318"/>
    <cellStyle name="_Granbury-F-Machine_2008 IWNA Portfolio 09262008 (JPM TE &amp; CE)__TE Assumps 2" xfId="23319"/>
    <cellStyle name="_Granbury-F-Machine_2008 IWNA Portfolio 09262008 (JPM TE &amp; CE)__TE Assumps_2008 IWNA v12 7.75% 53% TaxEx P50 (Invenergy)_10242008" xfId="23320"/>
    <cellStyle name="_Granbury-F-Machine_2008 IWNA Portfolio 09262008 (JPM TE &amp; CE)__TE Assumps_2008 IWNA v12 7.75% 53% TaxEx P50 (Invenergy)_10242008 2" xfId="23321"/>
    <cellStyle name="_Granbury-F-Machine_2008 IWNA v12 7.75% 53% TaxEx P50 (Invenergy)_10242008" xfId="23322"/>
    <cellStyle name="_Granbury-F-Machine_2008 IWNA v12 7.75% 53% TaxEx P50 (Invenergy)_10242008 2" xfId="23323"/>
    <cellStyle name="_Granbury-F-Machine_2008 IWNA v12 7.75% 53% TaxEx P50 (Invenergy)_NO HAIRCUTS" xfId="23324"/>
    <cellStyle name="_Granbury-F-Machine_2008 IWNA v12 7.75% 53% TaxEx P50 (Invenergy)_NO HAIRCUTS 2" xfId="23325"/>
    <cellStyle name="_Granbury-F-Machine_AM 03-22-2009 - Citi Cash Grant - 1st qtr cash grant" xfId="23326"/>
    <cellStyle name="_Granbury-F-Machine_Bali_Biomass_Fin_Model_082107" xfId="23327"/>
    <cellStyle name="_Granbury-F-Machine_BeechR Pivot Table 12.2.09" xfId="23328"/>
    <cellStyle name="_Granbury-F-Machine_BeechR Pivot Table 12.2.09 2" xfId="23329"/>
    <cellStyle name="_Granbury-F-Machine_Big Otter 101209 Grant and TE 100.5MW_20mileT" xfId="23330"/>
    <cellStyle name="_Granbury-F-Machine_Big Otter 101209 Grant and TE 100.5MW_20mileT 2" xfId="23331"/>
    <cellStyle name="_Granbury-F-Machine_Bish Hill_$77.5_lowncf_ Bundled Price_Lenders_092909" xfId="23332"/>
    <cellStyle name="_Granbury-F-Machine_Bish Hill_$77.5_lowncf_ Bundled Price_Lenders_092909 2" xfId="23333"/>
    <cellStyle name="_Granbury-F-Machine_BishHilll_1.25M per WTG with $72 bundled price_200MWs_BF" xfId="23334"/>
    <cellStyle name="_Granbury-F-Machine_BishHilll_1.25M per WTG with $72 bundled price_200MWs_BF 2" xfId="23335"/>
    <cellStyle name="_Granbury-F-Machine_Bishop Hill_Grant_082409_200MW" xfId="23336"/>
    <cellStyle name="_Granbury-F-Machine_Bishop Hill_Grant_082409_200MW 2" xfId="23337"/>
    <cellStyle name="_Granbury-F-Machine_Buzzard Creek_250MW_PTC_010610" xfId="23338"/>
    <cellStyle name="_Granbury-F-Machine_Buzzard Creek_250MW_PTC_010610 2" xfId="23339"/>
    <cellStyle name="_Granbury-F-Machine_California Ridge 120109 and 200MW" xfId="23340"/>
    <cellStyle name="_Granbury-F-Machine_California Ridge 120109 and 200MW 2" xfId="23341"/>
    <cellStyle name="_Granbury-F-Machine_California Ridge_042909_Grant and TE_99M_as bid" xfId="23342"/>
    <cellStyle name="_Granbury-F-Machine_California Ridge_042909_Grant and TE_99M_as bid 2" xfId="23343"/>
    <cellStyle name="_Granbury-F-Machine_California Ridge_042909_Grant and TE_99Mw" xfId="23344"/>
    <cellStyle name="_Granbury-F-Machine_California Ridge_042909_Grant and TE_99Mw 2" xfId="23345"/>
    <cellStyle name="_Granbury-F-Machine_Copy of NEW Levered GRIIIII_03312009_MCF v2" xfId="23346"/>
    <cellStyle name="_Granbury-F-Machine_Copy of NEW Levered GRIIIII_03312009_MCF v2 2" xfId="23347"/>
    <cellStyle name="_Granbury-F-Machine_Copy of NEW Levered GRIIIII_03312009_MCF v2_BeechR Pivot Table 12.2.09" xfId="23348"/>
    <cellStyle name="_Granbury-F-Machine_Copy of NEW Levered GRIIIII_03312009_MCF v2_BeechR Pivot Table 12.2.09 2" xfId="23349"/>
    <cellStyle name="_Granbury-F-Machine_Copy of Vento III v27i P50 1st" xfId="23350"/>
    <cellStyle name="_Granbury-F-Machine_G&amp;A_reports" xfId="23351"/>
    <cellStyle name="_Granbury-F-Machine_GRE 03252009_tpm_tables" xfId="23352"/>
    <cellStyle name="_Granbury-F-Machine_GRE 03252009_tpm_tables 2" xfId="23353"/>
    <cellStyle name="_Granbury-F-Machine_GRE 03252009_tpm_tables_BeechR Pivot Table 12.2.09" xfId="23354"/>
    <cellStyle name="_Granbury-F-Machine_GRE 03252009_tpm_tables_BeechR Pivot Table 12.2.09 2" xfId="23355"/>
    <cellStyle name="_Granbury-F-Machine_Hardin Grant 08312009_300MW" xfId="23356"/>
    <cellStyle name="_Granbury-F-Machine_Hardin Grant 08312009_300MW 2" xfId="23357"/>
    <cellStyle name="_Granbury-F-Machine_Inputs-General" xfId="23358"/>
    <cellStyle name="_Granbury-F-Machine_Inputs-General 2" xfId="23359"/>
    <cellStyle name="_Granbury-F-Machine_Invenergy Model -- 9-5-08 base" xfId="23360"/>
    <cellStyle name="_Granbury-F-Machine_Invenergy Model -- 9-5-08 base 2" xfId="23361"/>
    <cellStyle name="_Granbury-F-Machine_IWNA 3-Pack ECCA Sheldon Funding 03202009" xfId="23362"/>
    <cellStyle name="_Granbury-F-Machine_IWNA 3-Pack ECCA Sheldon Funding 03202009 2" xfId="23363"/>
    <cellStyle name="_Granbury-F-Machine_IWNA Ptfl v2 10yr 7.25% $320 upfront 99% hedge loss P50" xfId="23364"/>
    <cellStyle name="_Granbury-F-Machine_IWNA Ptfl v2 10yr 7.25% $320 upfront 99% hedge loss P50 2" xfId="23365"/>
    <cellStyle name="_Granbury-F-Machine_IWNA v1 10yr 7.25% $290 upfront no bonus 42% 2009 tax realloc P50" xfId="23366"/>
    <cellStyle name="_Granbury-F-Machine_IWNA v1 10yr 7.25% $290 upfront no bonus 42% 2009 tax realloc P50 2" xfId="23367"/>
    <cellStyle name="_Granbury-F-Machine_IWNA v1 10yr 7.25% $290 upfront no bonus 42% 2009 tax realloc P50_2008 IWNA JPM TE Model 11032008 (ERISA Dep &amp; Full Haircuts)_275M" xfId="23368"/>
    <cellStyle name="_Granbury-F-Machine_IWNA v1 10yr 7.25% $290 upfront no bonus 42% 2009 tax realloc P50_2008 IWNA JPM TE Model 11032008 (ERISA Dep &amp; Full Haircuts)_275M 2" xfId="23369"/>
    <cellStyle name="_Granbury-F-Machine_IWNA v1 10yr 7.25% $290 upfront no bonus 42% 2009 tax realloc P50_2008 IWNA v12 7.75% 53% TaxEx P50 (Invenergy)_10242008" xfId="23370"/>
    <cellStyle name="_Granbury-F-Machine_IWNA v1 10yr 7.25% $290 upfront no bonus 42% 2009 tax realloc P50_2008 IWNA v12 7.75% 53% TaxEx P50 (Invenergy)_10242008 2" xfId="23371"/>
    <cellStyle name="_Granbury-F-Machine_Ledge_0416_Grant and TE" xfId="23372"/>
    <cellStyle name="_Granbury-F-Machine_Ledge_0416_Grant and TE 2" xfId="23373"/>
    <cellStyle name="_Granbury-F-Machine_Levered Beech Ridge _100709" xfId="23374"/>
    <cellStyle name="_Granbury-F-Machine_Levered Beech Ridge _100709 2" xfId="23375"/>
    <cellStyle name="_Granbury-F-Machine_Levered Beech Ridge _100709_BeechR Pivot Table 12.2.09" xfId="23376"/>
    <cellStyle name="_Granbury-F-Machine_Levered Beech Ridge _100709_BeechR Pivot Table 12.2.09 2" xfId="23377"/>
    <cellStyle name="_Granbury-F-Machine_Levered Beech Ridge _102709" xfId="23378"/>
    <cellStyle name="_Granbury-F-Machine_Levered Beech Ridge _102709 2" xfId="23379"/>
    <cellStyle name="_Granbury-F-Machine_Levered Beech Ridge _102709_BeechR Pivot Table 12.2.09" xfId="23380"/>
    <cellStyle name="_Granbury-F-Machine_Levered Beech Ridge _102709_BeechR Pivot Table 12.2.09 2" xfId="23381"/>
    <cellStyle name="_Granbury-F-Machine_Levered Beech Ridge _110209" xfId="23382"/>
    <cellStyle name="_Granbury-F-Machine_Levered Beech Ridge _110209 2" xfId="23383"/>
    <cellStyle name="_Granbury-F-Machine_Levered Beech Ridge _110209_BeechR Pivot Table 12.2.09" xfId="23384"/>
    <cellStyle name="_Granbury-F-Machine_Levered Beech Ridge _110209_BeechR Pivot Table 12.2.09 2" xfId="23385"/>
    <cellStyle name="_Granbury-F-Machine_Levered Grand Ridge Exp 07082009_LIVE" xfId="23386"/>
    <cellStyle name="_Granbury-F-Machine_Levered Grand Ridge Exp 07082009_LIVE 2" xfId="23387"/>
    <cellStyle name="_Granbury-F-Machine_Levered Grand Ridge Exp 07082009_LIVE_BeechR Pivot Table 12.2.09" xfId="23388"/>
    <cellStyle name="_Granbury-F-Machine_Levered Grand Ridge Exp 07082009_LIVE_BeechR Pivot Table 12.2.09 2" xfId="23389"/>
    <cellStyle name="_Granbury-F-Machine_Levered Grand Ridge Exp_05042009" xfId="23390"/>
    <cellStyle name="_Granbury-F-Machine_Levered Grand Ridge Exp_05042009 2" xfId="23391"/>
    <cellStyle name="_Granbury-F-Machine_Levered Grand Ridge Exp_05042009_BeechR Pivot Table 12.2.09" xfId="23392"/>
    <cellStyle name="_Granbury-F-Machine_Levered Grand Ridge Exp_05042009_BeechR Pivot Table 12.2.09 2" xfId="23393"/>
    <cellStyle name="_Granbury-F-Machine_NEW GRII_III Debt_032509 v1 (2)" xfId="23394"/>
    <cellStyle name="_Granbury-F-Machine_NEW GRII_III Debt_032509 v1 (2) 2" xfId="23395"/>
    <cellStyle name="_Granbury-F-Machine_NEW GRII_III Debt_032509 v1 (2)_BeechR Pivot Table 12.2.09" xfId="23396"/>
    <cellStyle name="_Granbury-F-Machine_NEW GRII_III Debt_032509 v1 (2)_BeechR Pivot Table 12.2.09 2" xfId="23397"/>
    <cellStyle name="_Granbury-F-Machine_NEW Levered GRII&amp;III_04092009_MCF v1" xfId="23398"/>
    <cellStyle name="_Granbury-F-Machine_NEW Levered GRII&amp;III_04092009_MCF v1 2" xfId="23399"/>
    <cellStyle name="_Granbury-F-Machine_NEW Levered GRII&amp;III_04092009_MCF v1_BeechR Pivot Table 12.2.09" xfId="23400"/>
    <cellStyle name="_Granbury-F-Machine_NEW Levered GRII&amp;III_04092009_MCF v1_BeechR Pivot Table 12.2.09 2" xfId="23401"/>
    <cellStyle name="_Granbury-F-Machine_Oceana_142MW_Vesta1.8_101909" xfId="23402"/>
    <cellStyle name="_Granbury-F-Machine_Oceana_142MW_Vesta1.8_101909 2" xfId="23403"/>
    <cellStyle name="_Granbury-F-Machine_Raleigh Model (78MW) 09082009_V2" xfId="23404"/>
    <cellStyle name="_Granbury-F-Machine_Raleigh Model (78MW) 09082009_V2 2" xfId="23405"/>
    <cellStyle name="_Granbury-F-Machine_Raleigh Model (78MW) 09082009_V2_BeechR Pivot Table 12.2.09" xfId="23406"/>
    <cellStyle name="_Granbury-F-Machine_Raleigh Model (78MW) 09082009_V2_BeechR Pivot Table 12.2.09 2" xfId="23407"/>
    <cellStyle name="_Granbury-F-Machine_Sheet1" xfId="23408"/>
    <cellStyle name="_Granbury-F-Machine_Sheet1 2" xfId="23409"/>
    <cellStyle name="_Granbury-F-Machine_Sweden Hills 51MW_081809_AEP bid" xfId="23410"/>
    <cellStyle name="_Granbury-F-Machine_Sweden Hills 51MW_081809_AEP bid 2" xfId="23411"/>
    <cellStyle name="_Granbury-F-Machine_Tri-County Wind_042409_Grant and TE_as bid" xfId="23412"/>
    <cellStyle name="_Granbury-F-Machine_Tri-County Wind_042409_Grant and TE_as bid 2" xfId="23413"/>
    <cellStyle name="_Granbury-F-Machine_Tri-County Wind_101309_Grant and TE_200MW_1.6XLE" xfId="23414"/>
    <cellStyle name="_Granbury-F-Machine_Tri-County Wind_101309_Grant and TE_200MW_1.6XLE 2" xfId="23415"/>
    <cellStyle name="_Granbury-F-Machine_Tri-County Wind_101509_Grant and TE_200MW_1.6XLE" xfId="23416"/>
    <cellStyle name="_Granbury-F-Machine_Tri-County Wind_101509_Grant and TE_200MW_1.6XLE 2" xfId="23417"/>
    <cellStyle name="_Granbury-F-Machine_Turkey Track Completion Reserve Acct_11 10 08" xfId="23418"/>
    <cellStyle name="_Granbury-F-Machine_Turkey Track Completion Reserve Acct_11 10 08 2" xfId="23419"/>
    <cellStyle name="_Granbury-F-Machine_Unlev McAdoo &amp; GR Combined 10242008-funding v8" xfId="23420"/>
    <cellStyle name="_Granbury-F-Machine_Unlev McAdoo &amp; GR Combined 10242008-funding v8 2" xfId="23421"/>
    <cellStyle name="_Granbury-F-Machine_Unlev McAdoo &amp; GR Combined 10242008-funding v8_BeechR Pivot Table 12.2.09" xfId="23422"/>
    <cellStyle name="_Granbury-F-Machine_Unlev McAdoo &amp; GR Combined 10242008-funding v8_BeechR Pivot Table 12.2.09 2" xfId="23423"/>
    <cellStyle name="_Granbury-F-Machine_Unlev McAdoo &amp; GR Combined 10242008-funding v8_Sheet1" xfId="23424"/>
    <cellStyle name="_Granbury-F-Machine_Unlev McAdoo &amp; GR Combined 10242008-funding v8_Sheet1 2" xfId="23425"/>
    <cellStyle name="_Granbury-F-Machine_Unlevered_Beech_Ridge_100_5MW_021009_optimized NCF" xfId="23426"/>
    <cellStyle name="_Granbury-F-Machine_Unlevered_Beech_Ridge_100_5MW_021009_optimized NCF 2" xfId="23427"/>
    <cellStyle name="_Granbury-F-Machine_Vantage Cash FLow 100609" xfId="23428"/>
    <cellStyle name="_Granbury-F-Machine_Vantage Cash FLow 100609 2" xfId="23429"/>
    <cellStyle name="_Granbury-F-Machine_Vantage Model_PGE 15yr PPA_062409" xfId="23430"/>
    <cellStyle name="_Granbury-F-Machine_Vantage Model_PGE 15yr PPA_062409 2" xfId="23431"/>
    <cellStyle name="_Granbury-F-Machine_Vantage Model_PGE 15yr PPA_073009_JAR" xfId="23432"/>
    <cellStyle name="_Granbury-F-Machine_Vantage Model_PGE 15yr PPA_073009_JAR 2" xfId="23433"/>
    <cellStyle name="_Granbury-F-Machine_Vantage Model_PGE 15yr PPA_100909" xfId="23434"/>
    <cellStyle name="_Granbury-F-Machine_Vantage Model_PGE 15yr PPA_100909 2" xfId="23435"/>
    <cellStyle name="_Granbury-F-Machine_Vento III v17i (8.9% Haircut, 60% Tax)" xfId="23436"/>
    <cellStyle name="_Granbury-F-Machine_Vento III v22i (Haircut, 6Y CF, 76% tax)" xfId="23437"/>
    <cellStyle name="_Granbury-F-Machine_Vento III v28g Base" xfId="23438"/>
    <cellStyle name="_Granbury-F-Machine_Vento III v28k JPMyyy" xfId="23439"/>
    <cellStyle name="_Granbury-F-Machine_White Oak_67.5_150MW_110409_OUR CASE" xfId="23440"/>
    <cellStyle name="_Granbury-F-Machine_White Oak_67.5_150MW_110409_OUR CASE 2" xfId="23441"/>
    <cellStyle name="_x0013__Grand Ridge Expansion Holdings LLC_Appendix IA_6 24 09_FINAL  (3)" xfId="23442"/>
    <cellStyle name="_x0013__Grand Ridge Expansion Holdings LLC_Appendix IA_6 24 09_FINAL  (3) 2" xfId="23443"/>
    <cellStyle name="_Granite" xfId="23444"/>
    <cellStyle name="_Granite 2" xfId="23445"/>
    <cellStyle name="_Granite_#1 Levered Beech Ridge_021109_Grant,Bonus,No PTCs,MACRs,Term Debt NOL" xfId="23446"/>
    <cellStyle name="_Granite_#1 Levered Beech Ridge_021109_Grant,Bonus,No PTCs,MACRs,Term Debt NOL 2" xfId="23447"/>
    <cellStyle name="_Granite_#1 LeveredGrand_Ridge_II-III_021009_Grant,Bonus,No PTCs,MACRs,Term Debt, NOL" xfId="23448"/>
    <cellStyle name="_Granite_#1 LeveredGrand_Ridge_II-III_021009_Grant,Bonus,No PTCs,MACRs,Term Debt, NOL 2" xfId="23449"/>
    <cellStyle name="_Granite_#1 LeveredGrand_Ridge_II-III_021009_Grant,Bonus,No PTCs,MACRs,Term Debt, NOL_BeechR Pivot Table 12.2.09" xfId="23450"/>
    <cellStyle name="_Granite_#1 LeveredGrand_Ridge_II-III_021009_Grant,Bonus,No PTCs,MACRs,Term Debt, NOL_BeechR Pivot Table 12.2.09 2" xfId="23451"/>
    <cellStyle name="_Granite_1.Inputs" xfId="23452"/>
    <cellStyle name="_Granite_2008 IWNA 7.75% 53% ERISA P50 (Invnergy)_FROM JPM" xfId="23453"/>
    <cellStyle name="_Granite_2008 IWNA 7.75% 53% ERISA P50 (Invnergy)_FROM JPM 2" xfId="23454"/>
    <cellStyle name="_Granite_2008 IWNA Portfolio 09262008 (JPM TE &amp; CE)__TE Assumps" xfId="23455"/>
    <cellStyle name="_Granite_2008 IWNA Portfolio 09262008 (JPM TE &amp; CE)__TE Assumps 2" xfId="23456"/>
    <cellStyle name="_Granite_2008 IWNA Portfolio 09262008 (JPM TE &amp; CE)__TE Assumps_2008 IWNA v12 7.75% 53% TaxEx P50 (Invenergy)_10242008" xfId="23457"/>
    <cellStyle name="_Granite_2008 IWNA Portfolio 09262008 (JPM TE &amp; CE)__TE Assumps_2008 IWNA v12 7.75% 53% TaxEx P50 (Invenergy)_10242008 2" xfId="23458"/>
    <cellStyle name="_Granite_2008 IWNA v12 7.75% 53% TaxEx P50 (Invenergy)_10242008" xfId="23459"/>
    <cellStyle name="_Granite_2008 IWNA v12 7.75% 53% TaxEx P50 (Invenergy)_10242008 2" xfId="23460"/>
    <cellStyle name="_Granite_2008 IWNA v12 7.75% 53% TaxEx P50 (Invenergy)_NO HAIRCUTS" xfId="23461"/>
    <cellStyle name="_Granite_2008 IWNA v12 7.75% 53% TaxEx P50 (Invenergy)_NO HAIRCUTS 2" xfId="23462"/>
    <cellStyle name="_Granite_AM 03-22-2009 - Citi Cash Grant - 1st qtr cash grant" xfId="23463"/>
    <cellStyle name="_Granite_Bali_Biomass_Fin_Model_082107" xfId="23464"/>
    <cellStyle name="_Granite_BeechR Pivot Table 12.2.09" xfId="23465"/>
    <cellStyle name="_Granite_BeechR Pivot Table 12.2.09 2" xfId="23466"/>
    <cellStyle name="_Granite_Big Otter 101209 Grant and TE 100.5MW_20mileT" xfId="23467"/>
    <cellStyle name="_Granite_Big Otter 101209 Grant and TE 100.5MW_20mileT 2" xfId="23468"/>
    <cellStyle name="_Granite_Bish Hill_$77.5_lowncf_ Bundled Price_Lenders_092909" xfId="23469"/>
    <cellStyle name="_Granite_Bish Hill_$77.5_lowncf_ Bundled Price_Lenders_092909 2" xfId="23470"/>
    <cellStyle name="_Granite_BishHilll_1.25M per WTG with $72 bundled price_200MWs_BF" xfId="23471"/>
    <cellStyle name="_Granite_BishHilll_1.25M per WTG with $72 bundled price_200MWs_BF 2" xfId="23472"/>
    <cellStyle name="_Granite_Bishop Hill_Grant_082409_200MW" xfId="23473"/>
    <cellStyle name="_Granite_Bishop Hill_Grant_082409_200MW 2" xfId="23474"/>
    <cellStyle name="_Granite_Buzzard Creek_250MW_PTC_010610" xfId="23475"/>
    <cellStyle name="_Granite_Buzzard Creek_250MW_PTC_010610 2" xfId="23476"/>
    <cellStyle name="_Granite_California Ridge 120109 and 200MW" xfId="23477"/>
    <cellStyle name="_Granite_California Ridge 120109 and 200MW 2" xfId="23478"/>
    <cellStyle name="_Granite_California Ridge_042909_Grant and TE_99M_as bid" xfId="23479"/>
    <cellStyle name="_Granite_California Ridge_042909_Grant and TE_99M_as bid 2" xfId="23480"/>
    <cellStyle name="_Granite_California Ridge_042909_Grant and TE_99Mw" xfId="23481"/>
    <cellStyle name="_Granite_California Ridge_042909_Grant and TE_99Mw 2" xfId="23482"/>
    <cellStyle name="_Granite_Copy of NEW Levered GRIIIII_03312009_MCF v2" xfId="23483"/>
    <cellStyle name="_Granite_Copy of NEW Levered GRIIIII_03312009_MCF v2 2" xfId="23484"/>
    <cellStyle name="_Granite_Copy of NEW Levered GRIIIII_03312009_MCF v2_BeechR Pivot Table 12.2.09" xfId="23485"/>
    <cellStyle name="_Granite_Copy of NEW Levered GRIIIII_03312009_MCF v2_BeechR Pivot Table 12.2.09 2" xfId="23486"/>
    <cellStyle name="_Granite_Copy of Vento III v27i P50 1st" xfId="23487"/>
    <cellStyle name="_Granite_G&amp;A_reports" xfId="23488"/>
    <cellStyle name="_Granite_GRE 03252009_tpm_tables" xfId="23489"/>
    <cellStyle name="_Granite_GRE 03252009_tpm_tables 2" xfId="23490"/>
    <cellStyle name="_Granite_GRE 03252009_tpm_tables_BeechR Pivot Table 12.2.09" xfId="23491"/>
    <cellStyle name="_Granite_GRE 03252009_tpm_tables_BeechR Pivot Table 12.2.09 2" xfId="23492"/>
    <cellStyle name="_Granite_Hardin Grant 08312009_300MW" xfId="23493"/>
    <cellStyle name="_Granite_Hardin Grant 08312009_300MW 2" xfId="23494"/>
    <cellStyle name="_Granite_Inputs-General" xfId="23495"/>
    <cellStyle name="_Granite_Inputs-General 2" xfId="23496"/>
    <cellStyle name="_Granite_Invenergy Model -- 9-5-08 base" xfId="23497"/>
    <cellStyle name="_Granite_Invenergy Model -- 9-5-08 base 2" xfId="23498"/>
    <cellStyle name="_Granite_IWNA 3-Pack ECCA Sheldon Funding 03202009" xfId="23499"/>
    <cellStyle name="_Granite_IWNA 3-Pack ECCA Sheldon Funding 03202009 2" xfId="23500"/>
    <cellStyle name="_Granite_IWNA Ptfl v2 10yr 7.25% $320 upfront 99% hedge loss P50" xfId="23501"/>
    <cellStyle name="_Granite_IWNA Ptfl v2 10yr 7.25% $320 upfront 99% hedge loss P50 2" xfId="23502"/>
    <cellStyle name="_Granite_IWNA v1 10yr 7.25% $290 upfront no bonus 42% 2009 tax realloc P50" xfId="23503"/>
    <cellStyle name="_Granite_IWNA v1 10yr 7.25% $290 upfront no bonus 42% 2009 tax realloc P50 2" xfId="23504"/>
    <cellStyle name="_Granite_IWNA v1 10yr 7.25% $290 upfront no bonus 42% 2009 tax realloc P50_2008 IWNA JPM TE Model 11032008 (ERISA Dep &amp; Full Haircuts)_275M" xfId="23505"/>
    <cellStyle name="_Granite_IWNA v1 10yr 7.25% $290 upfront no bonus 42% 2009 tax realloc P50_2008 IWNA JPM TE Model 11032008 (ERISA Dep &amp; Full Haircuts)_275M 2" xfId="23506"/>
    <cellStyle name="_Granite_IWNA v1 10yr 7.25% $290 upfront no bonus 42% 2009 tax realloc P50_2008 IWNA v12 7.75% 53% TaxEx P50 (Invenergy)_10242008" xfId="23507"/>
    <cellStyle name="_Granite_IWNA v1 10yr 7.25% $290 upfront no bonus 42% 2009 tax realloc P50_2008 IWNA v12 7.75% 53% TaxEx P50 (Invenergy)_10242008 2" xfId="23508"/>
    <cellStyle name="_Granite_Ledge_0416_Grant and TE" xfId="23509"/>
    <cellStyle name="_Granite_Ledge_0416_Grant and TE 2" xfId="23510"/>
    <cellStyle name="_Granite_Levered Beech Ridge _100709" xfId="23511"/>
    <cellStyle name="_Granite_Levered Beech Ridge _100709 2" xfId="23512"/>
    <cellStyle name="_Granite_Levered Beech Ridge _100709_BeechR Pivot Table 12.2.09" xfId="23513"/>
    <cellStyle name="_Granite_Levered Beech Ridge _100709_BeechR Pivot Table 12.2.09 2" xfId="23514"/>
    <cellStyle name="_Granite_Levered Beech Ridge _102709" xfId="23515"/>
    <cellStyle name="_Granite_Levered Beech Ridge _102709 2" xfId="23516"/>
    <cellStyle name="_Granite_Levered Beech Ridge _102709_BeechR Pivot Table 12.2.09" xfId="23517"/>
    <cellStyle name="_Granite_Levered Beech Ridge _102709_BeechR Pivot Table 12.2.09 2" xfId="23518"/>
    <cellStyle name="_Granite_Levered Beech Ridge _110209" xfId="23519"/>
    <cellStyle name="_Granite_Levered Beech Ridge _110209 2" xfId="23520"/>
    <cellStyle name="_Granite_Levered Beech Ridge _110209_BeechR Pivot Table 12.2.09" xfId="23521"/>
    <cellStyle name="_Granite_Levered Beech Ridge _110209_BeechR Pivot Table 12.2.09 2" xfId="23522"/>
    <cellStyle name="_Granite_Levered Grand Ridge Exp 07082009_LIVE" xfId="23523"/>
    <cellStyle name="_Granite_Levered Grand Ridge Exp 07082009_LIVE 2" xfId="23524"/>
    <cellStyle name="_Granite_Levered Grand Ridge Exp 07082009_LIVE_BeechR Pivot Table 12.2.09" xfId="23525"/>
    <cellStyle name="_Granite_Levered Grand Ridge Exp 07082009_LIVE_BeechR Pivot Table 12.2.09 2" xfId="23526"/>
    <cellStyle name="_Granite_Levered Grand Ridge Exp_05042009" xfId="23527"/>
    <cellStyle name="_Granite_Levered Grand Ridge Exp_05042009 2" xfId="23528"/>
    <cellStyle name="_Granite_Levered Grand Ridge Exp_05042009_BeechR Pivot Table 12.2.09" xfId="23529"/>
    <cellStyle name="_Granite_Levered Grand Ridge Exp_05042009_BeechR Pivot Table 12.2.09 2" xfId="23530"/>
    <cellStyle name="_Granite_NEW GRII_III Debt_032509 v1 (2)" xfId="23531"/>
    <cellStyle name="_Granite_NEW GRII_III Debt_032509 v1 (2) 2" xfId="23532"/>
    <cellStyle name="_Granite_NEW GRII_III Debt_032509 v1 (2)_BeechR Pivot Table 12.2.09" xfId="23533"/>
    <cellStyle name="_Granite_NEW GRII_III Debt_032509 v1 (2)_BeechR Pivot Table 12.2.09 2" xfId="23534"/>
    <cellStyle name="_Granite_NEW Levered GRII&amp;III_04092009_MCF v1" xfId="23535"/>
    <cellStyle name="_Granite_NEW Levered GRII&amp;III_04092009_MCF v1 2" xfId="23536"/>
    <cellStyle name="_Granite_NEW Levered GRII&amp;III_04092009_MCF v1_BeechR Pivot Table 12.2.09" xfId="23537"/>
    <cellStyle name="_Granite_NEW Levered GRII&amp;III_04092009_MCF v1_BeechR Pivot Table 12.2.09 2" xfId="23538"/>
    <cellStyle name="_Granite_Oceana_142MW_Vesta1.8_101909" xfId="23539"/>
    <cellStyle name="_Granite_Oceana_142MW_Vesta1.8_101909 2" xfId="23540"/>
    <cellStyle name="_Granite_Raleigh Model (78MW) 09082009_V2" xfId="23541"/>
    <cellStyle name="_Granite_Raleigh Model (78MW) 09082009_V2 2" xfId="23542"/>
    <cellStyle name="_Granite_Raleigh Model (78MW) 09082009_V2_BeechR Pivot Table 12.2.09" xfId="23543"/>
    <cellStyle name="_Granite_Raleigh Model (78MW) 09082009_V2_BeechR Pivot Table 12.2.09 2" xfId="23544"/>
    <cellStyle name="_Granite_Sheet1" xfId="23545"/>
    <cellStyle name="_Granite_Sheet1 2" xfId="23546"/>
    <cellStyle name="_Granite_Sweden Hills 51MW_081809_AEP bid" xfId="23547"/>
    <cellStyle name="_Granite_Sweden Hills 51MW_081809_AEP bid 2" xfId="23548"/>
    <cellStyle name="_Granite_Tri-County Wind_042409_Grant and TE_as bid" xfId="23549"/>
    <cellStyle name="_Granite_Tri-County Wind_042409_Grant and TE_as bid 2" xfId="23550"/>
    <cellStyle name="_Granite_Tri-County Wind_101309_Grant and TE_200MW_1.6XLE" xfId="23551"/>
    <cellStyle name="_Granite_Tri-County Wind_101309_Grant and TE_200MW_1.6XLE 2" xfId="23552"/>
    <cellStyle name="_Granite_Tri-County Wind_101509_Grant and TE_200MW_1.6XLE" xfId="23553"/>
    <cellStyle name="_Granite_Tri-County Wind_101509_Grant and TE_200MW_1.6XLE 2" xfId="23554"/>
    <cellStyle name="_Granite_Turkey Track Completion Reserve Acct_11 10 08" xfId="23555"/>
    <cellStyle name="_Granite_Turkey Track Completion Reserve Acct_11 10 08 2" xfId="23556"/>
    <cellStyle name="_Granite_Unlev McAdoo &amp; GR Combined 10242008-funding v8" xfId="23557"/>
    <cellStyle name="_Granite_Unlev McAdoo &amp; GR Combined 10242008-funding v8 2" xfId="23558"/>
    <cellStyle name="_Granite_Unlev McAdoo &amp; GR Combined 10242008-funding v8_BeechR Pivot Table 12.2.09" xfId="23559"/>
    <cellStyle name="_Granite_Unlev McAdoo &amp; GR Combined 10242008-funding v8_BeechR Pivot Table 12.2.09 2" xfId="23560"/>
    <cellStyle name="_Granite_Unlev McAdoo &amp; GR Combined 10242008-funding v8_Sheet1" xfId="23561"/>
    <cellStyle name="_Granite_Unlev McAdoo &amp; GR Combined 10242008-funding v8_Sheet1 2" xfId="23562"/>
    <cellStyle name="_Granite_Unlevered_Beech_Ridge_100_5MW_021009_optimized NCF" xfId="23563"/>
    <cellStyle name="_Granite_Unlevered_Beech_Ridge_100_5MW_021009_optimized NCF 2" xfId="23564"/>
    <cellStyle name="_Granite_Vantage Cash FLow 100609" xfId="23565"/>
    <cellStyle name="_Granite_Vantage Cash FLow 100609 2" xfId="23566"/>
    <cellStyle name="_Granite_Vantage Model_PGE 15yr PPA_062409" xfId="23567"/>
    <cellStyle name="_Granite_Vantage Model_PGE 15yr PPA_062409 2" xfId="23568"/>
    <cellStyle name="_Granite_Vantage Model_PGE 15yr PPA_073009_JAR" xfId="23569"/>
    <cellStyle name="_Granite_Vantage Model_PGE 15yr PPA_073009_JAR 2" xfId="23570"/>
    <cellStyle name="_Granite_Vantage Model_PGE 15yr PPA_100909" xfId="23571"/>
    <cellStyle name="_Granite_Vantage Model_PGE 15yr PPA_100909 2" xfId="23572"/>
    <cellStyle name="_Granite_Vento III v17i (8.9% Haircut, 60% Tax)" xfId="23573"/>
    <cellStyle name="_Granite_Vento III v22i (Haircut, 6Y CF, 76% tax)" xfId="23574"/>
    <cellStyle name="_Granite_Vento III v28g Base" xfId="23575"/>
    <cellStyle name="_Granite_Vento III v28k JPMyyy" xfId="23576"/>
    <cellStyle name="_Granite_White Oak_67.5_150MW_110409_OUR CASE" xfId="23577"/>
    <cellStyle name="_Granite_White Oak_67.5_150MW_110409_OUR CASE 2" xfId="23578"/>
    <cellStyle name="_x0013__GRE 03252009_tpm_tables" xfId="23579"/>
    <cellStyle name="_x0013__GRE 03252009_tpm_tables 2" xfId="23580"/>
    <cellStyle name="_x0013__GRE 03252009_tpm_tables_BeechR Pivot Table 12.2.09" xfId="23581"/>
    <cellStyle name="_x0013__GRE 03252009_tpm_tables_BeechR Pivot Table 12.2.09 2" xfId="23582"/>
    <cellStyle name="_Green Ridge Repower RiskCom 6.30.05 R2" xfId="23583"/>
    <cellStyle name="_Green Ridge Repower RiskCom 6.30.05 R2 2" xfId="23584"/>
    <cellStyle name="_Green Ridge Repower Valuation 5.24.05" xfId="23585"/>
    <cellStyle name="_Green Ridge Repower Valuation 5.24.05 2" xfId="23586"/>
    <cellStyle name="_GreenField_H_Options_02012011" xfId="23587"/>
    <cellStyle name="_GreenField_H_Options_02012011 2" xfId="23588"/>
    <cellStyle name="_Greenlight_R4.6i V8" xfId="23589"/>
    <cellStyle name="_Greenlight_R4.6i V8 2" xfId="23590"/>
    <cellStyle name="_Greenlight_R4.6i V8 2 2" xfId="23591"/>
    <cellStyle name="_Greenlight_R4.6i V8 3" xfId="23592"/>
    <cellStyle name="_Greenlight_R4.6i V8 3 2" xfId="23593"/>
    <cellStyle name="_Greenlight_R4.6i V8 4" xfId="23594"/>
    <cellStyle name="_Greenlight_R4.6i V8 4 2" xfId="23595"/>
    <cellStyle name="_Greenlight_R4.6i V8 5" xfId="23596"/>
    <cellStyle name="_Greenlight_R4.6i V8 5 2" xfId="23597"/>
    <cellStyle name="_Greenlight_R4.6i V8 6" xfId="23598"/>
    <cellStyle name="_Greenlight_R4.6i V8_August 2010 CWIP curves_NextEra" xfId="23599"/>
    <cellStyle name="_Greenlight_R4.6i V8_August 2010 CWIP curves_NextEra 2" xfId="23600"/>
    <cellStyle name="_Greenlight_R4.6i V8_August 2010 CWIP curves_NextEra_November 2010 Termosol CWIP Curves NEER Final" xfId="23601"/>
    <cellStyle name="_Greenlight_R4.6i V8_August 2010 CWIP curves_NextEra_November 2010 Termosol CWIP Curves NEER Final 2" xfId="23602"/>
    <cellStyle name="_Greenlight_R4.6i V8_BASIS ADJ" xfId="23603"/>
    <cellStyle name="_Greenlight_R4.6i V8_BM Adjustments" xfId="23604"/>
    <cellStyle name="_Greenlight_R4.6i V8_Capacity_Factor_Monthly_Forecast_Through_2024 " xfId="23605"/>
    <cellStyle name="_Greenlight_R4.6i V8_Consolidated Summary Living ProForma_2011_DRAFT" xfId="23606"/>
    <cellStyle name="_Greenlight_R4.6i V8_Consolidated Summary Living ProForma_2011_Paste Special" xfId="23607"/>
    <cellStyle name="_Greenlight_R4.6i V8_Copy of South TX GenTie  0.8x Sale12-31-09 COD BASE CASEvBOD" xfId="23608"/>
    <cellStyle name="_Greenlight_R4.6i V8_CWIP Termosol 1" xfId="23609"/>
    <cellStyle name="_Greenlight_R4.6i V8_CWIP Termosol 1 2" xfId="23610"/>
    <cellStyle name="_Greenlight_R4.6i V8_CWIP Termosol 2" xfId="23611"/>
    <cellStyle name="_Greenlight_R4.6i V8_CWIP Termosol 2 2" xfId="23612"/>
    <cellStyle name="_Greenlight_R4.6i V8_Day County" xfId="23613"/>
    <cellStyle name="_Greenlight_R4.6i V8_Distribution Date Calc" xfId="23614"/>
    <cellStyle name="_Greenlight_R4.6i V8_Fees" xfId="23615"/>
    <cellStyle name="_Greenlight_R4.6i V8_FinSum" xfId="23616"/>
    <cellStyle name="_Greenlight_R4.6i V8_HWBA UM NPV  IRR Analysis finance at cost share may 2011" xfId="23617"/>
    <cellStyle name="_Greenlight_R4.6i V8_Inputs" xfId="23618"/>
    <cellStyle name="_Greenlight_R4.6i V8_Inputs 2" xfId="23619"/>
    <cellStyle name="_Greenlight_R4.6i V8_Locked in Gross Margin" xfId="23620"/>
    <cellStyle name="_Greenlight_R4.6i V8_LPF 2011 Update - Contracted Thermal Assets - rev 09 27 2011" xfId="23621"/>
    <cellStyle name="_Greenlight_R4.6i V8_LPF 2011 Update - Contracted Thermal Assets - rev 09 27 2011 (2)" xfId="23622"/>
    <cellStyle name="_Greenlight_R4.6i V8_LPF 2011 Update - Merchant Thermal Assets - rev 09 27 2011 (2)" xfId="23623"/>
    <cellStyle name="_Greenlight_R4.6i V8_November 2010 CWIP Curves Genesis Final" xfId="23624"/>
    <cellStyle name="_Greenlight_R4.6i V8_November 2010 CWIP Curves Genesis Final 2" xfId="23625"/>
    <cellStyle name="_Greenlight_R4.6i V8_November 2010 CWIP Curves NEER Final" xfId="23626"/>
    <cellStyle name="_Greenlight_R4.6i V8_November 2010 CWIP Curves NEER Final 2" xfId="23627"/>
    <cellStyle name="_Greenlight_R4.6i V8_November 2010 Termosol CWIP Curves NEER Final" xfId="23628"/>
    <cellStyle name="_Greenlight_R4.6i V8_November 2010 Termosol CWIP Curves NEER Final 2" xfId="23629"/>
    <cellStyle name="_Greenlight_R4.6i V8_Pro Forma - Alamosa 100MW - rev 03.13.09" xfId="23630"/>
    <cellStyle name="_Greenlight_R4.6i V8_Project Monitoring Paradise Solar revised_October 2010" xfId="23631"/>
    <cellStyle name="_Greenlight_R4.6i V8_Project Monitoring Paradise Solar revised_October 2010 2" xfId="23632"/>
    <cellStyle name="_Greenlight_R4.6i V8_Project Monitoring Paradise Solar revised_October 2010_November 2010 Termosol CWIP Curves NEER Final" xfId="23633"/>
    <cellStyle name="_Greenlight_R4.6i V8_Project Monitoring Paradise Solar revised_October 2010_November 2010 Termosol CWIP Curves NEER Final 2" xfId="23634"/>
    <cellStyle name="_Greenlight_R4.6i V8_Scen" xfId="23635"/>
    <cellStyle name="_Greenlight_R4.6i V8_September 2010 CWIP curves_NextEra" xfId="23636"/>
    <cellStyle name="_Greenlight_R4.6i V8_September 2010 CWIP curves_NextEra 2" xfId="23637"/>
    <cellStyle name="_Greenlight_R4.6i V8_September 2010 CWIP curves_NextEra_November 2010 Termosol CWIP Curves NEER Final" xfId="23638"/>
    <cellStyle name="_Greenlight_R4.6i V8_September 2010 CWIP curves_NextEra_November 2010 Termosol CWIP Curves NEER Final 2" xfId="23639"/>
    <cellStyle name="_Greenlight_R4.6i V8_Solar - TOD Calculation Model - rev 04.16.09" xfId="23640"/>
    <cellStyle name="_Greenlight_R4.6i V8_Solar_Model_ab" xfId="23641"/>
    <cellStyle name="_Greenlight_R4.6i V8_Summerhaven CWIP curve Oct_2010" xfId="23642"/>
    <cellStyle name="_Greenlight_R4.6i V8_Summerhaven CWIP curve Oct_2010 2" xfId="23643"/>
    <cellStyle name="_Greenlight_R4.6i V8_Summerhaven CWIP curve Oct_2010_November 2010 Termosol CWIP Curves NEER Final" xfId="23644"/>
    <cellStyle name="_Greenlight_R4.6i V8_Summerhaven CWIP curve Oct_2010_November 2010 Termosol CWIP Curves NEER Final 2" xfId="23645"/>
    <cellStyle name="_Greenlight_R4.6i V8_tx financing revs" xfId="23646"/>
    <cellStyle name="_Greenlight_R4.6i V8_WACC_Calc_Sheet" xfId="23647"/>
    <cellStyle name="_Greenport Loan Sizing" xfId="23648"/>
    <cellStyle name="_Greenport Model Hawkeye_Loan" xfId="23649"/>
    <cellStyle name="_GREP Buyout DCF Valuation 02-15B" xfId="23650"/>
    <cellStyle name="_GREP Buyout DCF Valuation 02-15B 2" xfId="23651"/>
    <cellStyle name="_GREP DCF Valuation Final 2.22.05" xfId="23652"/>
    <cellStyle name="_GREP DCF Valuation Final 2.22.05 2" xfId="23653"/>
    <cellStyle name="_Group FINS_r1" xfId="23654"/>
    <cellStyle name="_Group FINS_r1 2" xfId="23655"/>
    <cellStyle name="_Group FINS_r1 2 2" xfId="23656"/>
    <cellStyle name="_Group FINS_r1 3" xfId="23657"/>
    <cellStyle name="_Group FINS_r1 3 2" xfId="23658"/>
    <cellStyle name="_Group FINS_r1 4" xfId="23659"/>
    <cellStyle name="_Group FINS_r1 4 2" xfId="23660"/>
    <cellStyle name="_Group FINS_r1 5" xfId="23661"/>
    <cellStyle name="_Group FINS_r1 5 2" xfId="23662"/>
    <cellStyle name="_Group FINS_r1 6" xfId="23663"/>
    <cellStyle name="_Group FINS_r1_Consolidated Summary Living ProForma_2011_DRAFT" xfId="23664"/>
    <cellStyle name="_Group FINS_r1_Consolidated Summary Living ProForma_2011_Paste Special" xfId="23665"/>
    <cellStyle name="_Group FINS_r1_Copy of South TX GenTie  0.8x Sale12-31-09 COD BASE CASEvBOD" xfId="23666"/>
    <cellStyle name="_Group FINS_r1_HWBA UM NPV  IRR Analysis finance at cost share may 2011" xfId="23667"/>
    <cellStyle name="_Group FINS_r1_Inputs" xfId="23668"/>
    <cellStyle name="_Group FINS_r1_Inputs 2" xfId="23669"/>
    <cellStyle name="_GS Model2_11" xfId="23670"/>
    <cellStyle name="_GS Model2_11 2" xfId="23671"/>
    <cellStyle name="_GS Model2_11 2 2" xfId="23672"/>
    <cellStyle name="_GS Model2_11 3" xfId="23673"/>
    <cellStyle name="_GS Model2_11 3 2" xfId="23674"/>
    <cellStyle name="_GS Model2_11 4" xfId="23675"/>
    <cellStyle name="_GS Model2_11 4 2" xfId="23676"/>
    <cellStyle name="_GS Model2_11 5" xfId="23677"/>
    <cellStyle name="_GS Model2_11 5 2" xfId="23678"/>
    <cellStyle name="_GS Model2_11 6" xfId="23679"/>
    <cellStyle name="_GS Model2_11_Inputs" xfId="23680"/>
    <cellStyle name="_GS Model2_11_Inputs 2" xfId="23681"/>
    <cellStyle name="_GSG" xfId="23682"/>
    <cellStyle name="_GT Curves 040507" xfId="23683"/>
    <cellStyle name="_GT Curves 040507 2" xfId="23684"/>
    <cellStyle name="_GT Curves 040805" xfId="23685"/>
    <cellStyle name="_GT Curves 040805 2" xfId="23686"/>
    <cellStyle name="_GT Curves 060907-Final" xfId="23687"/>
    <cellStyle name="_GT Curves 060907-Final 2" xfId="23688"/>
    <cellStyle name="_GT Curves 100903" xfId="23689"/>
    <cellStyle name="_GT Curves 100903 2" xfId="23690"/>
    <cellStyle name="_GT Curves 100903 2 2" xfId="23691"/>
    <cellStyle name="_GT Curves 100903 3" xfId="23692"/>
    <cellStyle name="_GT Curves 100903 3 2" xfId="23693"/>
    <cellStyle name="_GT Curves 100903 4" xfId="23694"/>
    <cellStyle name="_GT Curves 100903 4 2" xfId="23695"/>
    <cellStyle name="_GT Curves 100903 5" xfId="23696"/>
    <cellStyle name="_GT Curves 100903 5 2" xfId="23697"/>
    <cellStyle name="_GT Curves 100903 6" xfId="23698"/>
    <cellStyle name="_GT Curves 100903_Copy of South TX GenTie  0.8x Sale12-31-09 COD BASE CASEvBOD" xfId="23699"/>
    <cellStyle name="_GT Curves 100903_Inputs" xfId="23700"/>
    <cellStyle name="_GT Curves 100903_Inputs 2" xfId="23701"/>
    <cellStyle name="_GT Curves 100903_Majestic II 2013 - 2042 Property Tax Forecast est" xfId="23702"/>
    <cellStyle name="_GT Curves 100903_Tax" xfId="23703"/>
    <cellStyle name="_GT DEL BLYTHE_080716 (2)" xfId="23704"/>
    <cellStyle name="_GT.DEL.BLYTHE_080924" xfId="23705"/>
    <cellStyle name="_GTDW_DataTemplate" xfId="23706"/>
    <cellStyle name="_GTDW_DataTemplate 2" xfId="23707"/>
    <cellStyle name="_GTDW_DataTemplate 2 2" xfId="23708"/>
    <cellStyle name="_GTDW_DataTemplate 3" xfId="23709"/>
    <cellStyle name="_GTDW_DataTemplate 3 2" xfId="23710"/>
    <cellStyle name="_GTDW_DataTemplate 4" xfId="23711"/>
    <cellStyle name="_GTDW_DataTemplate 4 2" xfId="23712"/>
    <cellStyle name="_GTDW_DataTemplate 5" xfId="23713"/>
    <cellStyle name="_GTDW_DataTemplate 5 2" xfId="23714"/>
    <cellStyle name="_GTDW_DataTemplate 6" xfId="23715"/>
    <cellStyle name="_GTDW_DataTemplate_130204 2013 - 2061 LONG-TERM FORECAST FPL METHODOLOGY Clean Copy" xfId="23716"/>
    <cellStyle name="_GTDW_DataTemplate_August 2010 CWIP curves_NextEra" xfId="23717"/>
    <cellStyle name="_GTDW_DataTemplate_August 2010 CWIP curves_NextEra 2" xfId="23718"/>
    <cellStyle name="_GTDW_DataTemplate_August 2010 CWIP curves_NextEra_November 2010 Termosol CWIP Curves NEER Final" xfId="23719"/>
    <cellStyle name="_GTDW_DataTemplate_August 2010 CWIP curves_NextEra_November 2010 Termosol CWIP Curves NEER Final 2" xfId="23720"/>
    <cellStyle name="_GTDW_DataTemplate_Cimarron O&amp;M_05-24-2012" xfId="23721"/>
    <cellStyle name="_GTDW_DataTemplate_Consolidated Summary Living ProForma_2011_DRAFT" xfId="23722"/>
    <cellStyle name="_GTDW_DataTemplate_Consolidated Summary Living ProForma_2011_Paste Special" xfId="23723"/>
    <cellStyle name="_GTDW_DataTemplate_Copy of FUEL JAN 2012 -DEC 2012 MARGINAL COST SEASONAL" xfId="23724"/>
    <cellStyle name="_GTDW_DataTemplate_Copy of FUEL JAN 2012 -DEC 2012 MARGINAL COST SEASONAL 2" xfId="23725"/>
    <cellStyle name="_GTDW_DataTemplate_Copy of South TX GenTie  0.8x Sale12-31-09 COD BASE CASEvBOD" xfId="23726"/>
    <cellStyle name="_GTDW_DataTemplate_CWIP Termosol 1" xfId="23727"/>
    <cellStyle name="_GTDW_DataTemplate_CWIP Termosol 1 2" xfId="23728"/>
    <cellStyle name="_GTDW_DataTemplate_CWIP Termosol 2" xfId="23729"/>
    <cellStyle name="_GTDW_DataTemplate_CWIP Termosol 2 2" xfId="23730"/>
    <cellStyle name="_GTDW_DataTemplate_Day County" xfId="23731"/>
    <cellStyle name="_GTDW_DataTemplate_Distribution Date Calc" xfId="23732"/>
    <cellStyle name="_GTDW_DataTemplate_FinSum" xfId="23733"/>
    <cellStyle name="_GTDW_DataTemplate_HWBA UM NPV  IRR Analysis finance at cost share may 2011" xfId="23734"/>
    <cellStyle name="_GTDW_DataTemplate_Input" xfId="23735"/>
    <cellStyle name="_GTDW_DataTemplate_Input 2" xfId="23736"/>
    <cellStyle name="_GTDW_DataTemplate_Inputs" xfId="23737"/>
    <cellStyle name="_GTDW_DataTemplate_Inputs 2" xfId="23738"/>
    <cellStyle name="_GTDW_DataTemplate_LPF 2011 Update - Contracted Thermal Assets - rev 09 27 2011" xfId="23739"/>
    <cellStyle name="_GTDW_DataTemplate_LPF 2011 Update - Contracted Thermal Assets - rev 09 27 2011 (2)" xfId="23740"/>
    <cellStyle name="_GTDW_DataTemplate_LPF 2011 Update - Merchant Thermal Assets - rev 09 27 2011 (2)" xfId="23741"/>
    <cellStyle name="_GTDW_DataTemplate_Majestic II 2013 - 2042 Property Tax Forecast est" xfId="23742"/>
    <cellStyle name="_GTDW_DataTemplate_McCoy 250 MW Yingli 280W T-0 NextEra PVO&amp;M Budget (NEW RAMP)_2010-12-10" xfId="23743"/>
    <cellStyle name="_GTDW_DataTemplate_McCoy 250 MW Yingli 280W T-0 NextEra PVO&amp;M Budget (NEW RAMP)_2010-12-6" xfId="23744"/>
    <cellStyle name="_GTDW_DataTemplate_MTHLY_MWH_to EOC_AS AVAILABLE" xfId="23745"/>
    <cellStyle name="_GTDW_DataTemplate_November 2010 CWIP Curves Genesis Final" xfId="23746"/>
    <cellStyle name="_GTDW_DataTemplate_November 2010 CWIP Curves Genesis Final 2" xfId="23747"/>
    <cellStyle name="_GTDW_DataTemplate_November 2010 CWIP Curves NEER Final" xfId="23748"/>
    <cellStyle name="_GTDW_DataTemplate_November 2010 CWIP Curves NEER Final 2" xfId="23749"/>
    <cellStyle name="_GTDW_DataTemplate_November 2010 Termosol CWIP Curves NEER Final" xfId="23750"/>
    <cellStyle name="_GTDW_DataTemplate_November 2010 Termosol CWIP Curves NEER Final 2" xfId="23751"/>
    <cellStyle name="_GTDW_DataTemplate_Pro Forma - Alamosa 100MW - rev 03.13.09" xfId="23752"/>
    <cellStyle name="_GTDW_DataTemplate_Project Monitoring Paradise Solar revised_October 2010" xfId="23753"/>
    <cellStyle name="_GTDW_DataTemplate_Project Monitoring Paradise Solar revised_October 2010 2" xfId="23754"/>
    <cellStyle name="_GTDW_DataTemplate_Project Monitoring Paradise Solar revised_October 2010_November 2010 Termosol CWIP Curves NEER Final" xfId="23755"/>
    <cellStyle name="_GTDW_DataTemplate_Project Monitoring Paradise Solar revised_October 2010_November 2010 Termosol CWIP Curves NEER Final 2" xfId="23756"/>
    <cellStyle name="_GTDW_DataTemplate_Scen" xfId="23757"/>
    <cellStyle name="_GTDW_DataTemplate_September 2010 CWIP curves_NextEra" xfId="23758"/>
    <cellStyle name="_GTDW_DataTemplate_September 2010 CWIP curves_NextEra 2" xfId="23759"/>
    <cellStyle name="_GTDW_DataTemplate_September 2010 CWIP curves_NextEra_November 2010 Termosol CWIP Curves NEER Final" xfId="23760"/>
    <cellStyle name="_GTDW_DataTemplate_September 2010 CWIP curves_NextEra_November 2010 Termosol CWIP Curves NEER Final 2" xfId="23761"/>
    <cellStyle name="_GTDW_DataTemplate_Solar - TOD Calculation Model - rev 04.16.09" xfId="23762"/>
    <cellStyle name="_GTDW_DataTemplate_Solar_Model_ab" xfId="23763"/>
    <cellStyle name="_GTDW_DataTemplate_Summerhaven CWIP curve Oct_2010" xfId="23764"/>
    <cellStyle name="_GTDW_DataTemplate_Summerhaven CWIP curve Oct_2010 2" xfId="23765"/>
    <cellStyle name="_GTDW_DataTemplate_Summerhaven CWIP curve Oct_2010_November 2010 Termosol CWIP Curves NEER Final" xfId="23766"/>
    <cellStyle name="_GTDW_DataTemplate_Summerhaven CWIP curve Oct_2010_November 2010 Termosol CWIP Curves NEER Final 2" xfId="23767"/>
    <cellStyle name="_GTDW_DataTemplate_Tax" xfId="23768"/>
    <cellStyle name="_GTDW_DataTemplate_WACC_Calc_Sheet" xfId="23769"/>
    <cellStyle name="_Gulfstream Gas" xfId="23770"/>
    <cellStyle name="_Gulfstream Gas 2" xfId="23771"/>
    <cellStyle name="_Gulfstream Gas_130204 2013 - 2061 LONG-TERM FORECAST FPL METHODOLOGY Clean Copy" xfId="23772"/>
    <cellStyle name="_Gulfstream Gas_Copy of FUEL JAN 2012 -DEC 2012 MARGINAL COST SEASONAL" xfId="23773"/>
    <cellStyle name="_Gulfstream Gas_Copy of FUEL JAN 2012 -DEC 2012 MARGINAL COST SEASONAL 2" xfId="23774"/>
    <cellStyle name="_Gulfstream Gas_MTHLY_MWH_to EOC_AS AVAILABLE" xfId="23775"/>
    <cellStyle name="_x0013__Hardin Grant 08312009_300MW" xfId="23776"/>
    <cellStyle name="_x0013__Hardin Grant 08312009_300MW 2" xfId="23777"/>
    <cellStyle name="_Heading" xfId="23778"/>
    <cellStyle name="_Heading 2" xfId="23779"/>
    <cellStyle name="_Heading_01 Horizon Wind Energy Analytics" xfId="23780"/>
    <cellStyle name="_Heading_01 Horizon Wind Energy Analytics_G&amp;A_reports" xfId="23781"/>
    <cellStyle name="_Heading_02 Quick Model_PQ Corporation" xfId="23782"/>
    <cellStyle name="_Heading_02 Quick Model_PQ Corporation 2" xfId="23783"/>
    <cellStyle name="_Heading_02 Quick Model_PQ Corporation_01 Horizon Wind Energy Analytics" xfId="23784"/>
    <cellStyle name="_Heading_02 Quick Model_PQ Corporation_01 Horizon Wind Energy Analytics_G&amp;A_reports" xfId="23785"/>
    <cellStyle name="_Heading_03 Aventine DCF" xfId="23786"/>
    <cellStyle name="_Heading_03 Aventine DCF 2" xfId="23787"/>
    <cellStyle name="_Heading_2007 and 2008 Project Detail 12-01-08" xfId="23788"/>
    <cellStyle name="_Heading_Arrowsmith Model_1_2_05" xfId="23789"/>
    <cellStyle name="_Heading_Arrowsmith Model_1_2_05 2" xfId="23790"/>
    <cellStyle name="_Heading_Blue_Canyon_II_1_2_05" xfId="23791"/>
    <cellStyle name="_Heading_Blue_Canyon_II_1_2_05 2" xfId="23792"/>
    <cellStyle name="_Heading_Book1" xfId="23793"/>
    <cellStyle name="_Heading_Book1 2" xfId="23794"/>
    <cellStyle name="_Heading_Book1_01 Horizon Wind Energy Analytics" xfId="23795"/>
    <cellStyle name="_Heading_Book1_01 Horizon Wind Energy Analytics_G&amp;A_reports" xfId="23796"/>
    <cellStyle name="_Heading_Book2" xfId="23797"/>
    <cellStyle name="_Heading_Book2 2" xfId="23798"/>
    <cellStyle name="_Heading_bSum" xfId="23799"/>
    <cellStyle name="_Heading_Elkhorn 091906_v5" xfId="23800"/>
    <cellStyle name="_Heading_Elkhorn 091906_v5 2" xfId="23801"/>
    <cellStyle name="_Heading_Final Canadian Bank Comp (sent to IBD)FORM" xfId="23802"/>
    <cellStyle name="_Heading_Final Canadian Bank Comp (sent to IBD)FORM 2" xfId="23803"/>
    <cellStyle name="_Heading_Final Canadian Bank Comp (sent to IBD)FORM_01 Horizon Wind Energy Analytics" xfId="23804"/>
    <cellStyle name="_Heading_Final Canadian Bank Comp (sent to IBD)FORM_01 Horizon Wind Energy Analytics_G&amp;A_reports" xfId="23805"/>
    <cellStyle name="_Heading_Financial Statements 122705rev1(2006 GS board committments)" xfId="23806"/>
    <cellStyle name="_Heading_Financial Statements 122705rev1(2006 GS board committments) 2" xfId="23807"/>
    <cellStyle name="_Heading_Flat Rock Acquisition Model_1_2_05" xfId="23808"/>
    <cellStyle name="_Heading_Flat Rock Acquisition Model_1_2_05 2" xfId="23809"/>
    <cellStyle name="_Heading_Flat Rock Phase_2 Acquisition Model_1_2_05" xfId="23810"/>
    <cellStyle name="_Heading_Flat Rock Phase_2 Acquisition Model_1_2_05 2" xfId="23811"/>
    <cellStyle name="_Heading_HealthSouth Group Credit Comp v11" xfId="23812"/>
    <cellStyle name="_Heading_HealthSouth Group Credit Comp v11 2" xfId="23813"/>
    <cellStyle name="_Heading_HealthSouth LBO Cases 14" xfId="23814"/>
    <cellStyle name="_Heading_HealthSouth LBO Cases 14 2" xfId="23815"/>
    <cellStyle name="_Heading_HealthSouth LBO Cases 14_01 Horizon Wind Energy Analytics" xfId="23816"/>
    <cellStyle name="_Heading_HealthSouth LBO Cases 14_01 Horizon Wind Energy Analytics_G&amp;A_reports" xfId="23817"/>
    <cellStyle name="_Heading_Healthsouthlevels 10-24-2005" xfId="23818"/>
    <cellStyle name="_Heading_Healthsouthlevels 10-24-2005 2" xfId="23819"/>
    <cellStyle name="_Heading_High Prairie 091906" xfId="23820"/>
    <cellStyle name="_Heading_High Prairie 091906 2" xfId="23821"/>
    <cellStyle name="_Heading_lbo_long_model" xfId="23822"/>
    <cellStyle name="_Heading_lbo_long_model 2" xfId="23823"/>
    <cellStyle name="_Heading_lbo_long_model_01 Horizon Wind Energy Analytics" xfId="23824"/>
    <cellStyle name="_Heading_lbo_long_model_01 Horizon Wind Energy Analytics_G&amp;A_reports" xfId="23825"/>
    <cellStyle name="_Heading_Lone Star II" xfId="23826"/>
    <cellStyle name="_Heading_Lone Star II 2" xfId="23827"/>
    <cellStyle name="_Heading_make whole_v2" xfId="23828"/>
    <cellStyle name="_Heading_make whole_v2 2" xfId="23829"/>
    <cellStyle name="_Heading_Maple Ridge II Annual" xfId="23830"/>
    <cellStyle name="_Heading_Maple Ridge II Annual 2" xfId="23831"/>
    <cellStyle name="_Heading_MasterDatabase_Oct_07_v2" xfId="23832"/>
    <cellStyle name="_Heading_MasterDatabase_Oct_07_v2 2" xfId="23833"/>
    <cellStyle name="_Heading_MasterDatabase_Sept_07_v2" xfId="23834"/>
    <cellStyle name="_Heading_MasterDatabase_Sept_07_v2 2" xfId="23835"/>
    <cellStyle name="_Heading_MasterDatabase_Sept_07_v3" xfId="23836"/>
    <cellStyle name="_Heading_MasterDatabase_Sept_07_v3 2" xfId="23837"/>
    <cellStyle name="_Heading_MAXF historical financials" xfId="23838"/>
    <cellStyle name="_Heading_MAXF historical financials 2" xfId="23839"/>
    <cellStyle name="_Heading_MAXF historical financials_01 Horizon Wind Energy Analytics" xfId="23840"/>
    <cellStyle name="_Heading_MAXF historical financials_01 Horizon Wind Energy Analytics_G&amp;A_reports" xfId="23841"/>
    <cellStyle name="_Heading_Medium Term Project Acquisition Model_1_2_05" xfId="23842"/>
    <cellStyle name="_Heading_Medium Term Project Acquisition Model_1_2_05 2" xfId="23843"/>
    <cellStyle name="_Heading_Modeling Mick" xfId="23844"/>
    <cellStyle name="_Heading_Modeling Mick 2" xfId="23845"/>
    <cellStyle name="_Heading_PL Consolidated (2003)" xfId="23846"/>
    <cellStyle name="_Heading_PL Consolidated (2003) 2" xfId="23847"/>
    <cellStyle name="_Heading_PL Consolidated (2003)_01 Horizon Wind Energy Analytics" xfId="23848"/>
    <cellStyle name="_Heading_PL Consolidated (2003)_01 Horizon Wind Energy Analytics_G&amp;A_reports" xfId="23849"/>
    <cellStyle name="_Heading_prestemp" xfId="23850"/>
    <cellStyle name="_Heading_prestemp 2" xfId="23851"/>
    <cellStyle name="_Heading_prestemp_01 Horizon Wind Energy Analytics" xfId="23852"/>
    <cellStyle name="_Heading_prestemp_01 Horizon Wind Energy Analytics_G&amp;A_reports" xfId="23853"/>
    <cellStyle name="_Heading_prestemp_1" xfId="23854"/>
    <cellStyle name="_Heading_prestemp_1_G&amp;A_reports" xfId="23855"/>
    <cellStyle name="_Heading_Project Financials Quarterly 2006" xfId="23856"/>
    <cellStyle name="_Heading_Project Financials Quarterly 2006 2" xfId="23857"/>
    <cellStyle name="_Heading_Quarterly Cash Needs 092706_db (8)" xfId="23858"/>
    <cellStyle name="_Heading_Quarterly Cash Needs 092706_db (8) 2" xfId="23859"/>
    <cellStyle name="_Heading_Returns" xfId="23860"/>
    <cellStyle name="_Heading_Returns 2" xfId="23861"/>
    <cellStyle name="_Heading_Sheet2" xfId="23862"/>
    <cellStyle name="_Heading_Sheet2 2" xfId="23863"/>
    <cellStyle name="_Heading_Summary Financials 04" xfId="23864"/>
    <cellStyle name="_Heading_Summary Financials 04 2" xfId="23865"/>
    <cellStyle name="_Heading_Twin Groves" xfId="23866"/>
    <cellStyle name="_Heading_Twin Groves 2" xfId="23867"/>
    <cellStyle name="_Heading_Twin Groves II" xfId="23868"/>
    <cellStyle name="_Heading_Twin Groves II 2" xfId="23869"/>
    <cellStyle name="_Heading_Valuation_Pres" xfId="23870"/>
    <cellStyle name="_Heading_Valuation_Pres 2" xfId="23871"/>
    <cellStyle name="_Heading_Zilkha Base Case 12_28_04" xfId="23872"/>
    <cellStyle name="_Heading_Zilkha Base Case 12_28_04 2" xfId="23873"/>
    <cellStyle name="_Headline" xfId="23874"/>
    <cellStyle name="_Headline 2" xfId="23875"/>
    <cellStyle name="_High Impact Low Probability 2004" xfId="23876"/>
    <cellStyle name="_High Impact Low Probability 2004 2" xfId="23877"/>
    <cellStyle name="_High Impact Low Probability 2004 2 2" xfId="23878"/>
    <cellStyle name="_High Impact Low Probability 2004 3" xfId="23879"/>
    <cellStyle name="_High Impact Low Probability 2004 3 2" xfId="23880"/>
    <cellStyle name="_High Impact Low Probability 2004 4" xfId="23881"/>
    <cellStyle name="_High Impact Low Probability 2004 4 2" xfId="23882"/>
    <cellStyle name="_High Impact Low Probability 2004 5" xfId="23883"/>
    <cellStyle name="_High Impact Low Probability 2004 5 2" xfId="23884"/>
    <cellStyle name="_High Impact Low Probability 2004 6" xfId="23885"/>
    <cellStyle name="_High Impact Low Probability 2004_Cimarron O&amp;M_05-24-2012" xfId="23886"/>
    <cellStyle name="_High Impact Low Probability 2004_Copy of South TX GenTie  0.8x Sale12-31-09 COD BASE CASEvBOD" xfId="23887"/>
    <cellStyle name="_High Impact Low Probability 2004_HWBA UM NPV  IRR Analysis finance at cost share may 2011" xfId="23888"/>
    <cellStyle name="_High Impact Low Probability 2004_Input" xfId="23889"/>
    <cellStyle name="_High Impact Low Probability 2004_Input 2" xfId="23890"/>
    <cellStyle name="_High Impact Low Probability 2004_Inputs" xfId="23891"/>
    <cellStyle name="_High Impact Low Probability 2004_Inputs 2" xfId="23892"/>
    <cellStyle name="_High Impact Low Probability 2004_McCoy 250 MW Yingli 280W T-0 NextEra PVO&amp;M Budget (NEW RAMP)_2010-12-10" xfId="23893"/>
    <cellStyle name="_High Impact Low Probability 2004_McCoy 250 MW Yingli 280W T-0 NextEra PVO&amp;M Budget (NEW RAMP)_2010-12-6" xfId="23894"/>
    <cellStyle name="_Highlight" xfId="23895"/>
    <cellStyle name="_Highlight 2" xfId="23896"/>
    <cellStyle name="_Highlight_accretion dilution analysis" xfId="23897"/>
    <cellStyle name="_Highlight_accretion dilution analysis 2" xfId="23898"/>
    <cellStyle name="_Highlight_Assumptions" xfId="23899"/>
    <cellStyle name="_Highlight_Assumptions 2" xfId="23900"/>
    <cellStyle name="_Highlight_CSC_Palm_Sum_of_Parts_5_23_01a" xfId="23901"/>
    <cellStyle name="_Highlight_Expenses_V6" xfId="23902"/>
    <cellStyle name="_Highlight_Expenses_V6 2" xfId="23903"/>
    <cellStyle name="_Highlight_Financials Layout dpak 9-26-01 v1" xfId="23904"/>
    <cellStyle name="_Highlight_GS Long Form Model3 7-23-02 TROON v34" xfId="23905"/>
    <cellStyle name="_Highlight_Historical Financials" xfId="23906"/>
    <cellStyle name="_Highlight_Historical Financials 2" xfId="23907"/>
    <cellStyle name="_Highlight_IBES_EPS_Estimates" xfId="23908"/>
    <cellStyle name="_Highlight_IBES_EPS_Estimates 2" xfId="23909"/>
    <cellStyle name="_Highlight_Lease Expiration Model" xfId="23910"/>
    <cellStyle name="_Highlight_ModelDrivers1" xfId="23911"/>
    <cellStyle name="_Highlight_ModelDrivers1 2" xfId="23912"/>
    <cellStyle name="_Highlight_office supplies" xfId="23913"/>
    <cellStyle name="_Highlight_Original Masters2002 Base Case Model 2-12-03 v1" xfId="23914"/>
    <cellStyle name="_Highlight_Palm Model 10_05" xfId="23915"/>
    <cellStyle name="_Highlight_Palm Model 10_05 2" xfId="23916"/>
    <cellStyle name="_Highlight_Palm Model 10_05_01 Horizon Wind Energy Analytics" xfId="23917"/>
    <cellStyle name="_Highlight_Palm Model 10_05_01 Horizon Wind Energy Analytics_1.Inputs" xfId="23918"/>
    <cellStyle name="_Highlight_Palm Model 10_05_01 Horizon Wind Energy Analytics_Copy of Vento III v27i P50 1st" xfId="23919"/>
    <cellStyle name="_Highlight_Palm Model 10_05_01 Horizon Wind Energy Analytics_G&amp;A_reports" xfId="23920"/>
    <cellStyle name="_Highlight_Palm Model 10_05_01 Horizon Wind Energy Analytics_Vento III v17i (8.9% Haircut, 60% Tax)" xfId="23921"/>
    <cellStyle name="_Highlight_Palm Model 10_05_01 Horizon Wind Energy Analytics_Vento III v22i (Haircut, 6Y CF, 76% tax)" xfId="23922"/>
    <cellStyle name="_Highlight_Palm Model 10_05_01 Horizon Wind Energy Analytics_Vento III v28g Base" xfId="23923"/>
    <cellStyle name="_Highlight_Palm Model 10_05_01 Horizon Wind Energy Analytics_Vento III v28k JPMyyy" xfId="23924"/>
    <cellStyle name="_Highlight_Palm Model 10_05_1.Inputs" xfId="23925"/>
    <cellStyle name="_Highlight_Palm Model 10_05_Copy of G&amp;A_reports_v4" xfId="23926"/>
    <cellStyle name="_Highlight_Palm Model 10_05_Copy of Vento III v27i P50 1st" xfId="23927"/>
    <cellStyle name="_Highlight_Palm Model 10_05_Vento III v17i (8.9% Haircut, 60% Tax)" xfId="23928"/>
    <cellStyle name="_Highlight_Palm Model 10_05_Vento III v22i (Haircut, 6Y CF, 76% tax)" xfId="23929"/>
    <cellStyle name="_Highlight_Palm Model 10_05_Vento III v28g Base" xfId="23930"/>
    <cellStyle name="_Highlight_Palm Model 10_05_Vento III v28k JPMyyy" xfId="23931"/>
    <cellStyle name="_Highlight_PFOwnership" xfId="23932"/>
    <cellStyle name="_Highlight_PFOwnership 2" xfId="23933"/>
    <cellStyle name="_Highlight_Potential Strategic Partners" xfId="23934"/>
    <cellStyle name="_Highlight_Potential Strategic Partners 2" xfId="23935"/>
    <cellStyle name="_Highlight_Prospective Asset Sales v42" xfId="23936"/>
    <cellStyle name="_Highlight_Prospective Asset Sales v42 2" xfId="23937"/>
    <cellStyle name="_Highlight_Simple Merger Plans" xfId="23938"/>
    <cellStyle name="_Highlight_Simple Merger Plans 2" xfId="23939"/>
    <cellStyle name="_Highlight_Troon DCF Model 8-13-02 v1" xfId="23940"/>
    <cellStyle name="_Highlight_Troon DCF Model 8-13-02 v1 2" xfId="23941"/>
    <cellStyle name="_Highlight_Updated LIBOR Curve from Marius Jungerhans 8-16-02" xfId="23942"/>
    <cellStyle name="_Highlight_Updated LIBOR Curve from Marius Jungerhans 8-16-02 2" xfId="23943"/>
    <cellStyle name="_HoldCo Cap Accounts" xfId="23944"/>
    <cellStyle name="_HoldCo Cap Accounts 2" xfId="23945"/>
    <cellStyle name="_HoldCo Cap Accounts_#1 Levered Beech Ridge_021109_Grant,Bonus,No PTCs,MACRs,Term Debt NOL" xfId="23946"/>
    <cellStyle name="_HoldCo Cap Accounts_#1 Levered Beech Ridge_021109_Grant,Bonus,No PTCs,MACRs,Term Debt NOL 2" xfId="23947"/>
    <cellStyle name="_HoldCo Cap Accounts_#1 LeveredGrand_Ridge_II-III_021009_Grant,Bonus,No PTCs,MACRs,Term Debt, NOL" xfId="23948"/>
    <cellStyle name="_HoldCo Cap Accounts_#1 LeveredGrand_Ridge_II-III_021009_Grant,Bonus,No PTCs,MACRs,Term Debt, NOL 2" xfId="23949"/>
    <cellStyle name="_HoldCo Cap Accounts_#1 LeveredGrand_Ridge_II-III_021009_Grant,Bonus,No PTCs,MACRs,Term Debt, NOL_BeechR Pivot Table 12.2.09" xfId="23950"/>
    <cellStyle name="_HoldCo Cap Accounts_#1 LeveredGrand_Ridge_II-III_021009_Grant,Bonus,No PTCs,MACRs,Term Debt, NOL_BeechR Pivot Table 12.2.09 2" xfId="23951"/>
    <cellStyle name="_HoldCo Cap Accounts_2008 IWNA 7.75% 53% ERISA P50 (Invnergy)_FROM JPM" xfId="23952"/>
    <cellStyle name="_HoldCo Cap Accounts_2008 IWNA 7.75% 53% ERISA P50 (Invnergy)_FROM JPM 2" xfId="23953"/>
    <cellStyle name="_HoldCo Cap Accounts_2008 IWNA Portfolio 09262008 (JPM TE &amp; CE)__TE Assumps" xfId="23954"/>
    <cellStyle name="_HoldCo Cap Accounts_2008 IWNA Portfolio 09262008 (JPM TE &amp; CE)__TE Assumps 2" xfId="23955"/>
    <cellStyle name="_HoldCo Cap Accounts_2008 IWNA Portfolio 09262008 (JPM TE &amp; CE)__TE Assumps_2008 IWNA v12 7.75% 53% TaxEx P50 (Invenergy)_10242008" xfId="23956"/>
    <cellStyle name="_HoldCo Cap Accounts_2008 IWNA Portfolio 09262008 (JPM TE &amp; CE)__TE Assumps_2008 IWNA v12 7.75% 53% TaxEx P50 (Invenergy)_10242008 2" xfId="23957"/>
    <cellStyle name="_HoldCo Cap Accounts_2008 IWNA v12 7.75% 53% TaxEx P50 (Invenergy)_10242008" xfId="23958"/>
    <cellStyle name="_HoldCo Cap Accounts_2008 IWNA v12 7.75% 53% TaxEx P50 (Invenergy)_10242008 2" xfId="23959"/>
    <cellStyle name="_HoldCo Cap Accounts_2008 IWNA v12 7.75% 53% TaxEx P50 (Invenergy)_NO HAIRCUTS" xfId="23960"/>
    <cellStyle name="_HoldCo Cap Accounts_2008 IWNA v12 7.75% 53% TaxEx P50 (Invenergy)_NO HAIRCUTS 2" xfId="23961"/>
    <cellStyle name="_HoldCo Cap Accounts_BeechR Pivot Table 12.2.09" xfId="23962"/>
    <cellStyle name="_HoldCo Cap Accounts_BeechR Pivot Table 12.2.09 2" xfId="23963"/>
    <cellStyle name="_HoldCo Cap Accounts_Big Otter 101209 Grant and TE 100.5MW_20mileT" xfId="23964"/>
    <cellStyle name="_HoldCo Cap Accounts_Big Otter 101209 Grant and TE 100.5MW_20mileT 2" xfId="23965"/>
    <cellStyle name="_HoldCo Cap Accounts_Bish Hill_$77.5_lowncf_ Bundled Price_Lenders_092909" xfId="23966"/>
    <cellStyle name="_HoldCo Cap Accounts_Bish Hill_$77.5_lowncf_ Bundled Price_Lenders_092909 2" xfId="23967"/>
    <cellStyle name="_HoldCo Cap Accounts_BishHilll_1.25M per WTG with $72 bundled price_200MWs_BF" xfId="23968"/>
    <cellStyle name="_HoldCo Cap Accounts_BishHilll_1.25M per WTG with $72 bundled price_200MWs_BF 2" xfId="23969"/>
    <cellStyle name="_HoldCo Cap Accounts_Bishop Hill_Grant_082409_200MW" xfId="23970"/>
    <cellStyle name="_HoldCo Cap Accounts_Bishop Hill_Grant_082409_200MW 2" xfId="23971"/>
    <cellStyle name="_HoldCo Cap Accounts_Buzzard Creek_250MW_PTC_010610" xfId="23972"/>
    <cellStyle name="_HoldCo Cap Accounts_Buzzard Creek_250MW_PTC_010610 2" xfId="23973"/>
    <cellStyle name="_HoldCo Cap Accounts_California Ridge 120109 and 200MW" xfId="23974"/>
    <cellStyle name="_HoldCo Cap Accounts_California Ridge 120109 and 200MW 2" xfId="23975"/>
    <cellStyle name="_HoldCo Cap Accounts_California Ridge_042909_Grant and TE_99M_as bid" xfId="23976"/>
    <cellStyle name="_HoldCo Cap Accounts_California Ridge_042909_Grant and TE_99M_as bid 2" xfId="23977"/>
    <cellStyle name="_HoldCo Cap Accounts_California Ridge_042909_Grant and TE_99Mw" xfId="23978"/>
    <cellStyle name="_HoldCo Cap Accounts_California Ridge_042909_Grant and TE_99Mw 2" xfId="23979"/>
    <cellStyle name="_HoldCo Cap Accounts_Copy of NEW Levered GRIIIII_03312009_MCF v2" xfId="23980"/>
    <cellStyle name="_HoldCo Cap Accounts_Copy of NEW Levered GRIIIII_03312009_MCF v2 2" xfId="23981"/>
    <cellStyle name="_HoldCo Cap Accounts_Copy of NEW Levered GRIIIII_03312009_MCF v2_BeechR Pivot Table 12.2.09" xfId="23982"/>
    <cellStyle name="_HoldCo Cap Accounts_Copy of NEW Levered GRIIIII_03312009_MCF v2_BeechR Pivot Table 12.2.09 2" xfId="23983"/>
    <cellStyle name="_HoldCo Cap Accounts_GRE 03252009_tpm_tables" xfId="23984"/>
    <cellStyle name="_HoldCo Cap Accounts_GRE 03252009_tpm_tables 2" xfId="23985"/>
    <cellStyle name="_HoldCo Cap Accounts_GRE 03252009_tpm_tables_BeechR Pivot Table 12.2.09" xfId="23986"/>
    <cellStyle name="_HoldCo Cap Accounts_GRE 03252009_tpm_tables_BeechR Pivot Table 12.2.09 2" xfId="23987"/>
    <cellStyle name="_HoldCo Cap Accounts_Hardin Grant 08312009_300MW" xfId="23988"/>
    <cellStyle name="_HoldCo Cap Accounts_Hardin Grant 08312009_300MW 2" xfId="23989"/>
    <cellStyle name="_HoldCo Cap Accounts_Inputs-General" xfId="23990"/>
    <cellStyle name="_HoldCo Cap Accounts_Inputs-General 2" xfId="23991"/>
    <cellStyle name="_HoldCo Cap Accounts_Invenergy Model -- 9-5-08 base" xfId="23992"/>
    <cellStyle name="_HoldCo Cap Accounts_Invenergy Model -- 9-5-08 base 2" xfId="23993"/>
    <cellStyle name="_HoldCo Cap Accounts_IWNA 3-Pack ECCA Sheldon Funding 03202009" xfId="23994"/>
    <cellStyle name="_HoldCo Cap Accounts_IWNA 3-Pack ECCA Sheldon Funding 03202009 2" xfId="23995"/>
    <cellStyle name="_HoldCo Cap Accounts_IWNA Ptfl v2 10yr 7.25% $320 upfront 99% hedge loss P50" xfId="23996"/>
    <cellStyle name="_HoldCo Cap Accounts_IWNA Ptfl v2 10yr 7.25% $320 upfront 99% hedge loss P50 2" xfId="23997"/>
    <cellStyle name="_HoldCo Cap Accounts_IWNA v1 10yr 7.25% $290 upfront no bonus 42% 2009 tax realloc P50" xfId="23998"/>
    <cellStyle name="_HoldCo Cap Accounts_IWNA v1 10yr 7.25% $290 upfront no bonus 42% 2009 tax realloc P50 2" xfId="23999"/>
    <cellStyle name="_HoldCo Cap Accounts_IWNA v1 10yr 7.25% $290 upfront no bonus 42% 2009 tax realloc P50_2008 IWNA JPM TE Model 11032008 (ERISA Dep &amp; Full Haircuts)_275M" xfId="24000"/>
    <cellStyle name="_HoldCo Cap Accounts_IWNA v1 10yr 7.25% $290 upfront no bonus 42% 2009 tax realloc P50_2008 IWNA JPM TE Model 11032008 (ERISA Dep &amp; Full Haircuts)_275M 2" xfId="24001"/>
    <cellStyle name="_HoldCo Cap Accounts_IWNA v1 10yr 7.25% $290 upfront no bonus 42% 2009 tax realloc P50_2008 IWNA v12 7.75% 53% TaxEx P50 (Invenergy)_10242008" xfId="24002"/>
    <cellStyle name="_HoldCo Cap Accounts_IWNA v1 10yr 7.25% $290 upfront no bonus 42% 2009 tax realloc P50_2008 IWNA v12 7.75% 53% TaxEx P50 (Invenergy)_10242008 2" xfId="24003"/>
    <cellStyle name="_HoldCo Cap Accounts_Ledge_0416_Grant and TE" xfId="24004"/>
    <cellStyle name="_HoldCo Cap Accounts_Ledge_0416_Grant and TE 2" xfId="24005"/>
    <cellStyle name="_HoldCo Cap Accounts_Levered Beech Ridge _100709" xfId="24006"/>
    <cellStyle name="_HoldCo Cap Accounts_Levered Beech Ridge _100709 2" xfId="24007"/>
    <cellStyle name="_HoldCo Cap Accounts_Levered Beech Ridge _100709_BeechR Pivot Table 12.2.09" xfId="24008"/>
    <cellStyle name="_HoldCo Cap Accounts_Levered Beech Ridge _100709_BeechR Pivot Table 12.2.09 2" xfId="24009"/>
    <cellStyle name="_HoldCo Cap Accounts_Levered Beech Ridge _102709" xfId="24010"/>
    <cellStyle name="_HoldCo Cap Accounts_Levered Beech Ridge _102709 2" xfId="24011"/>
    <cellStyle name="_HoldCo Cap Accounts_Levered Beech Ridge _102709_BeechR Pivot Table 12.2.09" xfId="24012"/>
    <cellStyle name="_HoldCo Cap Accounts_Levered Beech Ridge _102709_BeechR Pivot Table 12.2.09 2" xfId="24013"/>
    <cellStyle name="_HoldCo Cap Accounts_Levered Beech Ridge _110209" xfId="24014"/>
    <cellStyle name="_HoldCo Cap Accounts_Levered Beech Ridge _110209 2" xfId="24015"/>
    <cellStyle name="_HoldCo Cap Accounts_Levered Beech Ridge _110209_BeechR Pivot Table 12.2.09" xfId="24016"/>
    <cellStyle name="_HoldCo Cap Accounts_Levered Beech Ridge _110209_BeechR Pivot Table 12.2.09 2" xfId="24017"/>
    <cellStyle name="_HoldCo Cap Accounts_Levered Grand Ridge Exp 07082009_LIVE" xfId="24018"/>
    <cellStyle name="_HoldCo Cap Accounts_Levered Grand Ridge Exp 07082009_LIVE 2" xfId="24019"/>
    <cellStyle name="_HoldCo Cap Accounts_Levered Grand Ridge Exp 07082009_LIVE_BeechR Pivot Table 12.2.09" xfId="24020"/>
    <cellStyle name="_HoldCo Cap Accounts_Levered Grand Ridge Exp 07082009_LIVE_BeechR Pivot Table 12.2.09 2" xfId="24021"/>
    <cellStyle name="_HoldCo Cap Accounts_Levered Grand Ridge Exp_05042009" xfId="24022"/>
    <cellStyle name="_HoldCo Cap Accounts_Levered Grand Ridge Exp_05042009 2" xfId="24023"/>
    <cellStyle name="_HoldCo Cap Accounts_Levered Grand Ridge Exp_05042009_BeechR Pivot Table 12.2.09" xfId="24024"/>
    <cellStyle name="_HoldCo Cap Accounts_Levered Grand Ridge Exp_05042009_BeechR Pivot Table 12.2.09 2" xfId="24025"/>
    <cellStyle name="_HoldCo Cap Accounts_NEW GRII_III Debt_032509 v1 (2)" xfId="24026"/>
    <cellStyle name="_HoldCo Cap Accounts_NEW GRII_III Debt_032509 v1 (2) 2" xfId="24027"/>
    <cellStyle name="_HoldCo Cap Accounts_NEW GRII_III Debt_032509 v1 (2)_BeechR Pivot Table 12.2.09" xfId="24028"/>
    <cellStyle name="_HoldCo Cap Accounts_NEW GRII_III Debt_032509 v1 (2)_BeechR Pivot Table 12.2.09 2" xfId="24029"/>
    <cellStyle name="_HoldCo Cap Accounts_NEW Levered GRII&amp;III_04092009_MCF v1" xfId="24030"/>
    <cellStyle name="_HoldCo Cap Accounts_NEW Levered GRII&amp;III_04092009_MCF v1 2" xfId="24031"/>
    <cellStyle name="_HoldCo Cap Accounts_NEW Levered GRII&amp;III_04092009_MCF v1_BeechR Pivot Table 12.2.09" xfId="24032"/>
    <cellStyle name="_HoldCo Cap Accounts_NEW Levered GRII&amp;III_04092009_MCF v1_BeechR Pivot Table 12.2.09 2" xfId="24033"/>
    <cellStyle name="_HoldCo Cap Accounts_Oceana_142MW_Vesta1.8_101909" xfId="24034"/>
    <cellStyle name="_HoldCo Cap Accounts_Oceana_142MW_Vesta1.8_101909 2" xfId="24035"/>
    <cellStyle name="_HoldCo Cap Accounts_Raleigh Model (78MW) 09082009_V2" xfId="24036"/>
    <cellStyle name="_HoldCo Cap Accounts_Raleigh Model (78MW) 09082009_V2 2" xfId="24037"/>
    <cellStyle name="_HoldCo Cap Accounts_Raleigh Model (78MW) 09082009_V2_BeechR Pivot Table 12.2.09" xfId="24038"/>
    <cellStyle name="_HoldCo Cap Accounts_Raleigh Model (78MW) 09082009_V2_BeechR Pivot Table 12.2.09 2" xfId="24039"/>
    <cellStyle name="_HoldCo Cap Accounts_Sheet1" xfId="24040"/>
    <cellStyle name="_HoldCo Cap Accounts_Sheet1 2" xfId="24041"/>
    <cellStyle name="_HoldCo Cap Accounts_Sweden Hills 51MW_081809_AEP bid" xfId="24042"/>
    <cellStyle name="_HoldCo Cap Accounts_Sweden Hills 51MW_081809_AEP bid 2" xfId="24043"/>
    <cellStyle name="_HoldCo Cap Accounts_Tri-County Wind_042409_Grant and TE_as bid" xfId="24044"/>
    <cellStyle name="_HoldCo Cap Accounts_Tri-County Wind_042409_Grant and TE_as bid 2" xfId="24045"/>
    <cellStyle name="_HoldCo Cap Accounts_Tri-County Wind_101309_Grant and TE_200MW_1.6XLE" xfId="24046"/>
    <cellStyle name="_HoldCo Cap Accounts_Tri-County Wind_101309_Grant and TE_200MW_1.6XLE 2" xfId="24047"/>
    <cellStyle name="_HoldCo Cap Accounts_Tri-County Wind_101509_Grant and TE_200MW_1.6XLE" xfId="24048"/>
    <cellStyle name="_HoldCo Cap Accounts_Tri-County Wind_101509_Grant and TE_200MW_1.6XLE 2" xfId="24049"/>
    <cellStyle name="_HoldCo Cap Accounts_Turkey Track Completion Reserve Acct_11 10 08" xfId="24050"/>
    <cellStyle name="_HoldCo Cap Accounts_Turkey Track Completion Reserve Acct_11 10 08 2" xfId="24051"/>
    <cellStyle name="_HoldCo Cap Accounts_Unlev McAdoo &amp; GR Combined 10242008-funding v8" xfId="24052"/>
    <cellStyle name="_HoldCo Cap Accounts_Unlev McAdoo &amp; GR Combined 10242008-funding v8 2" xfId="24053"/>
    <cellStyle name="_HoldCo Cap Accounts_Unlev McAdoo &amp; GR Combined 10242008-funding v8_BeechR Pivot Table 12.2.09" xfId="24054"/>
    <cellStyle name="_HoldCo Cap Accounts_Unlev McAdoo &amp; GR Combined 10242008-funding v8_BeechR Pivot Table 12.2.09 2" xfId="24055"/>
    <cellStyle name="_HoldCo Cap Accounts_Unlev McAdoo &amp; GR Combined 10242008-funding v8_Sheet1" xfId="24056"/>
    <cellStyle name="_HoldCo Cap Accounts_Unlev McAdoo &amp; GR Combined 10242008-funding v8_Sheet1 2" xfId="24057"/>
    <cellStyle name="_HoldCo Cap Accounts_Unlevered_Beech_Ridge_100_5MW_021009_optimized NCF" xfId="24058"/>
    <cellStyle name="_HoldCo Cap Accounts_Unlevered_Beech_Ridge_100_5MW_021009_optimized NCF 2" xfId="24059"/>
    <cellStyle name="_HoldCo Cap Accounts_Vantage Cash FLow 100609" xfId="24060"/>
    <cellStyle name="_HoldCo Cap Accounts_Vantage Cash FLow 100609 2" xfId="24061"/>
    <cellStyle name="_HoldCo Cap Accounts_Vantage Model_PGE 15yr PPA_062409" xfId="24062"/>
    <cellStyle name="_HoldCo Cap Accounts_Vantage Model_PGE 15yr PPA_062409 2" xfId="24063"/>
    <cellStyle name="_HoldCo Cap Accounts_Vantage Model_PGE 15yr PPA_073009_JAR" xfId="24064"/>
    <cellStyle name="_HoldCo Cap Accounts_Vantage Model_PGE 15yr PPA_073009_JAR 2" xfId="24065"/>
    <cellStyle name="_HoldCo Cap Accounts_Vantage Model_PGE 15yr PPA_100909" xfId="24066"/>
    <cellStyle name="_HoldCo Cap Accounts_Vantage Model_PGE 15yr PPA_100909 2" xfId="24067"/>
    <cellStyle name="_HoldCo Cap Accounts_White Oak_67.5_150MW_110409_OUR CASE" xfId="24068"/>
    <cellStyle name="_HoldCo Cap Accounts_White Oak_67.5_150MW_110409_OUR CASE 2" xfId="24069"/>
    <cellStyle name="_Horse Hollow 2 070316 GM 0 Report" xfId="24070"/>
    <cellStyle name="_Horse Hollow 2 070316 GM 0 Report 2" xfId="24071"/>
    <cellStyle name="_Horse Hollow3_226.5MW_12.01.05" xfId="24072"/>
    <cellStyle name="_Horse Hollow3_226.5MW_12.01.05 2" xfId="24073"/>
    <cellStyle name="_Horse Hollow3_226.5MW_12.01.05 2 2" xfId="24074"/>
    <cellStyle name="_Horse Hollow3_226.5MW_12.01.05 3" xfId="24075"/>
    <cellStyle name="_Horse Hollow3_226.5MW_12.01.05 3 2" xfId="24076"/>
    <cellStyle name="_Horse Hollow3_226.5MW_12.01.05 4" xfId="24077"/>
    <cellStyle name="_Horse Hollow3_226.5MW_12.01.05 4 2" xfId="24078"/>
    <cellStyle name="_Horse Hollow3_226.5MW_12.01.05 5" xfId="24079"/>
    <cellStyle name="_Horse Hollow3_226.5MW_12.01.05 5 2" xfId="24080"/>
    <cellStyle name="_Horse Hollow3_226.5MW_12.01.05 6" xfId="24081"/>
    <cellStyle name="_Horse Hollow3_226.5MW_12.01.05_Consolidated Summary Living ProForma_2011_DRAFT" xfId="24082"/>
    <cellStyle name="_Horse Hollow3_226.5MW_12.01.05_Consolidated Summary Living ProForma_2011_Paste Special" xfId="24083"/>
    <cellStyle name="_Horse Hollow3_226.5MW_12.01.05_HWBA UM NPV  IRR Analysis finance at cost share may 2011" xfId="24084"/>
    <cellStyle name="_Horse Hollow3_226.5MW_12.01.05_Inputs" xfId="24085"/>
    <cellStyle name="_Horse Hollow3_226.5MW_12.01.05_Inputs 2" xfId="24086"/>
    <cellStyle name="_HRC Allocation" xfId="24087"/>
    <cellStyle name="_HRC Allocation 2" xfId="24088"/>
    <cellStyle name="_HRC analysis" xfId="24089"/>
    <cellStyle name="_HRC analysis 2" xfId="24090"/>
    <cellStyle name="_HRC Check" xfId="24091"/>
    <cellStyle name="_HRC Check 2" xfId="24092"/>
    <cellStyle name="_HRC HSC-Texok Basis" xfId="24093"/>
    <cellStyle name="_HRC HSC-Texok Basis 2" xfId="24094"/>
    <cellStyle name="_HWE Analytics 4 4 06 SSGv1_DCF_9%_4_19_06_Wax" xfId="24095"/>
    <cellStyle name="_HWE Analytics 4 4 06 SSGv1_DCF_9%_4_19_06_Wax 2" xfId="24096"/>
    <cellStyle name="_Hydro" xfId="24097"/>
    <cellStyle name="_Hydro 2" xfId="24098"/>
    <cellStyle name="_Hydro 2 2" xfId="24099"/>
    <cellStyle name="_Hydro 2007" xfId="24100"/>
    <cellStyle name="_Hydro 2007 2" xfId="24101"/>
    <cellStyle name="_Hydro 3" xfId="24102"/>
    <cellStyle name="_Hydro 3 2" xfId="24103"/>
    <cellStyle name="_Hydro 4" xfId="24104"/>
    <cellStyle name="_Hydro 4 2" xfId="24105"/>
    <cellStyle name="_Hydro 5" xfId="24106"/>
    <cellStyle name="_Hydro 5 2" xfId="24107"/>
    <cellStyle name="_Hydro 6" xfId="24108"/>
    <cellStyle name="_Hydro Forecast 2007" xfId="24109"/>
    <cellStyle name="_Hydro Forecast 2007 2" xfId="24110"/>
    <cellStyle name="_Hydro Gen Forecasts 2005 Budget" xfId="24111"/>
    <cellStyle name="_Hydro Gen Forecasts 2005 Budget 2" xfId="24112"/>
    <cellStyle name="_Hydro Gen Forecasts 2005 Budget 2 2" xfId="24113"/>
    <cellStyle name="_Hydro Gen Forecasts 2005 Budget 3" xfId="24114"/>
    <cellStyle name="_Hydro Gen Forecasts 2005 Budget 3 2" xfId="24115"/>
    <cellStyle name="_Hydro Gen Forecasts 2005 Budget 4" xfId="24116"/>
    <cellStyle name="_Hydro Gen Forecasts 2005 Budget 4 2" xfId="24117"/>
    <cellStyle name="_Hydro Gen Forecasts 2005 Budget 5" xfId="24118"/>
    <cellStyle name="_Hydro Gen Forecasts 2005 Budget 5 2" xfId="24119"/>
    <cellStyle name="_Hydro Gen Forecasts 2005 Budget 6" xfId="24120"/>
    <cellStyle name="_Hydro Gen Forecasts 2005 Budget_Cimarron O&amp;M_05-24-2012" xfId="24121"/>
    <cellStyle name="_Hydro Gen Forecasts 2005 Budget_Copy of South TX GenTie  0.8x Sale12-31-09 COD BASE CASEvBOD" xfId="24122"/>
    <cellStyle name="_Hydro Gen Forecasts 2005 Budget_Input" xfId="24123"/>
    <cellStyle name="_Hydro Gen Forecasts 2005 Budget_Input 2" xfId="24124"/>
    <cellStyle name="_Hydro Gen Forecasts 2005 Budget_Inputs" xfId="24125"/>
    <cellStyle name="_Hydro Gen Forecasts 2005 Budget_Inputs 2" xfId="24126"/>
    <cellStyle name="_Hydro Gen Forecasts 2005 Budget_Majestic II 2013 - 2042 Property Tax Forecast est" xfId="24127"/>
    <cellStyle name="_Hydro Gen Forecasts 2005 Budget_McCoy 250 MW Yingli 280W T-0 NextEra PVO&amp;M Budget (NEW RAMP)_2010-12-10" xfId="24128"/>
    <cellStyle name="_Hydro Gen Forecasts 2005 Budget_McCoy 250 MW Yingli 280W T-0 NextEra PVO&amp;M Budget (NEW RAMP)_2010-12-6" xfId="24129"/>
    <cellStyle name="_Hydro Gen Forecasts 2005 Budget_Tax" xfId="24130"/>
    <cellStyle name="_Hydro Scenario" xfId="24131"/>
    <cellStyle name="_Hydro Scenario 2" xfId="24132"/>
    <cellStyle name="_Hydro Scenario 2 2" xfId="24133"/>
    <cellStyle name="_Hydro Scenario 3" xfId="24134"/>
    <cellStyle name="_Hydro Scenario 3 2" xfId="24135"/>
    <cellStyle name="_Hydro Scenario 4" xfId="24136"/>
    <cellStyle name="_Hydro Scenario 4 2" xfId="24137"/>
    <cellStyle name="_Hydro Scenario 5" xfId="24138"/>
    <cellStyle name="_Hydro Scenario 5 2" xfId="24139"/>
    <cellStyle name="_Hydro Scenario 6" xfId="24140"/>
    <cellStyle name="_Hydro Scenario_August 2010 CWIP curves_NextEra" xfId="24141"/>
    <cellStyle name="_Hydro Scenario_August 2010 CWIP curves_NextEra 2" xfId="24142"/>
    <cellStyle name="_Hydro Scenario_August 2010 CWIP curves_NextEra_November 2010 Termosol CWIP Curves NEER Final" xfId="24143"/>
    <cellStyle name="_Hydro Scenario_August 2010 CWIP curves_NextEra_November 2010 Termosol CWIP Curves NEER Final 2" xfId="24144"/>
    <cellStyle name="_Hydro Scenario_BASIS ADJ" xfId="24145"/>
    <cellStyle name="_Hydro Scenario_BM Adjustments" xfId="24146"/>
    <cellStyle name="_Hydro Scenario_Capacity_Factor_Monthly_Forecast_Through_2024 " xfId="24147"/>
    <cellStyle name="_Hydro Scenario_Consolidated Summary Living ProForma_2011_DRAFT" xfId="24148"/>
    <cellStyle name="_Hydro Scenario_Consolidated Summary Living ProForma_2011_Paste Special" xfId="24149"/>
    <cellStyle name="_Hydro Scenario_Copy of South TX GenTie  0.8x Sale12-31-09 COD BASE CASEvBOD" xfId="24150"/>
    <cellStyle name="_Hydro Scenario_CWIP Termosol 1" xfId="24151"/>
    <cellStyle name="_Hydro Scenario_CWIP Termosol 1 2" xfId="24152"/>
    <cellStyle name="_Hydro Scenario_CWIP Termosol 2" xfId="24153"/>
    <cellStyle name="_Hydro Scenario_CWIP Termosol 2 2" xfId="24154"/>
    <cellStyle name="_Hydro Scenario_Fees" xfId="24155"/>
    <cellStyle name="_Hydro Scenario_HWBA UM NPV  IRR Analysis finance at cost share may 2011" xfId="24156"/>
    <cellStyle name="_Hydro Scenario_Inputs" xfId="24157"/>
    <cellStyle name="_Hydro Scenario_Inputs 2" xfId="24158"/>
    <cellStyle name="_Hydro Scenario_Locked in Gross Margin" xfId="24159"/>
    <cellStyle name="_Hydro Scenario_November 2010 CWIP Curves Genesis Final" xfId="24160"/>
    <cellStyle name="_Hydro Scenario_November 2010 CWIP Curves Genesis Final 2" xfId="24161"/>
    <cellStyle name="_Hydro Scenario_November 2010 CWIP Curves NEER Final" xfId="24162"/>
    <cellStyle name="_Hydro Scenario_November 2010 CWIP Curves NEER Final 2" xfId="24163"/>
    <cellStyle name="_Hydro Scenario_November 2010 Termosol CWIP Curves NEER Final" xfId="24164"/>
    <cellStyle name="_Hydro Scenario_November 2010 Termosol CWIP Curves NEER Final 2" xfId="24165"/>
    <cellStyle name="_Hydro Scenario_Project Monitoring Paradise Solar revised_October 2010" xfId="24166"/>
    <cellStyle name="_Hydro Scenario_Project Monitoring Paradise Solar revised_October 2010 2" xfId="24167"/>
    <cellStyle name="_Hydro Scenario_Project Monitoring Paradise Solar revised_October 2010_November 2010 Termosol CWIP Curves NEER Final" xfId="24168"/>
    <cellStyle name="_Hydro Scenario_Project Monitoring Paradise Solar revised_October 2010_November 2010 Termosol CWIP Curves NEER Final 2" xfId="24169"/>
    <cellStyle name="_Hydro Scenario_September 2010 CWIP curves_NextEra" xfId="24170"/>
    <cellStyle name="_Hydro Scenario_September 2010 CWIP curves_NextEra 2" xfId="24171"/>
    <cellStyle name="_Hydro Scenario_September 2010 CWIP curves_NextEra_November 2010 Termosol CWIP Curves NEER Final" xfId="24172"/>
    <cellStyle name="_Hydro Scenario_September 2010 CWIP curves_NextEra_November 2010 Termosol CWIP Curves NEER Final 2" xfId="24173"/>
    <cellStyle name="_Hydro Scenario_Summerhaven CWIP curve Oct_2010" xfId="24174"/>
    <cellStyle name="_Hydro Scenario_Summerhaven CWIP curve Oct_2010 2" xfId="24175"/>
    <cellStyle name="_Hydro Scenario_Summerhaven CWIP curve Oct_2010_November 2010 Termosol CWIP Curves NEER Final" xfId="24176"/>
    <cellStyle name="_Hydro Scenario_Summerhaven CWIP curve Oct_2010_November 2010 Termosol CWIP Curves NEER Final 2" xfId="24177"/>
    <cellStyle name="_Hydro Scenario_tx financing revs" xfId="24178"/>
    <cellStyle name="_Hydro_August 2010 CWIP curves_NextEra" xfId="24179"/>
    <cellStyle name="_Hydro_August 2010 CWIP curves_NextEra 2" xfId="24180"/>
    <cellStyle name="_Hydro_August 2010 CWIP curves_NextEra_November 2010 Termosol CWIP Curves NEER Final" xfId="24181"/>
    <cellStyle name="_Hydro_August 2010 CWIP curves_NextEra_November 2010 Termosol CWIP Curves NEER Final 2" xfId="24182"/>
    <cellStyle name="_Hydro_BASIS ADJ" xfId="24183"/>
    <cellStyle name="_Hydro_BM Adjustments" xfId="24184"/>
    <cellStyle name="_Hydro_Capacity_Factor_Monthly_Forecast_Through_2024 " xfId="24185"/>
    <cellStyle name="_Hydro_Consolidated Summary Living ProForma_2011_DRAFT" xfId="24186"/>
    <cellStyle name="_Hydro_Consolidated Summary Living ProForma_2011_Paste Special" xfId="24187"/>
    <cellStyle name="_Hydro_Copy of South TX GenTie  0.8x Sale12-31-09 COD BASE CASEvBOD" xfId="24188"/>
    <cellStyle name="_Hydro_CWIP Termosol 1" xfId="24189"/>
    <cellStyle name="_Hydro_CWIP Termosol 1 2" xfId="24190"/>
    <cellStyle name="_Hydro_CWIP Termosol 2" xfId="24191"/>
    <cellStyle name="_Hydro_CWIP Termosol 2 2" xfId="24192"/>
    <cellStyle name="_Hydro_Fees" xfId="24193"/>
    <cellStyle name="_Hydro_HWBA UM NPV  IRR Analysis finance at cost share may 2011" xfId="24194"/>
    <cellStyle name="_Hydro_Inputs" xfId="24195"/>
    <cellStyle name="_Hydro_Inputs 2" xfId="24196"/>
    <cellStyle name="_Hydro_Locked in Gross Margin" xfId="24197"/>
    <cellStyle name="_Hydro_November 2010 CWIP Curves Genesis Final" xfId="24198"/>
    <cellStyle name="_Hydro_November 2010 CWIP Curves Genesis Final 2" xfId="24199"/>
    <cellStyle name="_Hydro_November 2010 CWIP Curves NEER Final" xfId="24200"/>
    <cellStyle name="_Hydro_November 2010 CWIP Curves NEER Final 2" xfId="24201"/>
    <cellStyle name="_Hydro_November 2010 Termosol CWIP Curves NEER Final" xfId="24202"/>
    <cellStyle name="_Hydro_November 2010 Termosol CWIP Curves NEER Final 2" xfId="24203"/>
    <cellStyle name="_Hydro_Project Monitoring Paradise Solar revised_October 2010" xfId="24204"/>
    <cellStyle name="_Hydro_Project Monitoring Paradise Solar revised_October 2010 2" xfId="24205"/>
    <cellStyle name="_Hydro_Project Monitoring Paradise Solar revised_October 2010_November 2010 Termosol CWIP Curves NEER Final" xfId="24206"/>
    <cellStyle name="_Hydro_Project Monitoring Paradise Solar revised_October 2010_November 2010 Termosol CWIP Curves NEER Final 2" xfId="24207"/>
    <cellStyle name="_Hydro_Quebec_Cost_Analysis_Rev-07" xfId="24208"/>
    <cellStyle name="_Hydro_Quebec_Cost_Analysis_Rev-07 2" xfId="24209"/>
    <cellStyle name="_Hydro_Quebec_Cost_Analysis_Rev-07 3" xfId="24210"/>
    <cellStyle name="_Hydro_Quebec_Cost_Analysis_Rev-07 4" xfId="24211"/>
    <cellStyle name="_Hydro_Quebec_Cost_Analysis_Rev-07 5" xfId="24212"/>
    <cellStyle name="_Hydro_September 2010 CWIP curves_NextEra" xfId="24213"/>
    <cellStyle name="_Hydro_September 2010 CWIP curves_NextEra 2" xfId="24214"/>
    <cellStyle name="_Hydro_September 2010 CWIP curves_NextEra_November 2010 Termosol CWIP Curves NEER Final" xfId="24215"/>
    <cellStyle name="_Hydro_September 2010 CWIP curves_NextEra_November 2010 Termosol CWIP Curves NEER Final 2" xfId="24216"/>
    <cellStyle name="_Hydro_Summerhaven CWIP curve Oct_2010" xfId="24217"/>
    <cellStyle name="_Hydro_Summerhaven CWIP curve Oct_2010 2" xfId="24218"/>
    <cellStyle name="_Hydro_Summerhaven CWIP curve Oct_2010_November 2010 Termosol CWIP Curves NEER Final" xfId="24219"/>
    <cellStyle name="_Hydro_Summerhaven CWIP curve Oct_2010_November 2010 Termosol CWIP Curves NEER Final 2" xfId="24220"/>
    <cellStyle name="_Hydro_tx financing revs" xfId="24221"/>
    <cellStyle name="_Hydro-Quebec v.13 (06_11_04)" xfId="24222"/>
    <cellStyle name="_Hydro-Quebec v.13 (06_11_04) 2" xfId="24223"/>
    <cellStyle name="_Hydro-Quebec v.13 (06_11_04) 2 2" xfId="24224"/>
    <cellStyle name="_Hydro-Quebec v.13 (06_11_04) 3" xfId="24225"/>
    <cellStyle name="_Hydro-Quebec v.13 (06_11_04) 3 2" xfId="24226"/>
    <cellStyle name="_Hydro-Quebec v.13 (06_11_04) 4" xfId="24227"/>
    <cellStyle name="_Hydro-Quebec v.13 (06_11_04) 4 2" xfId="24228"/>
    <cellStyle name="_Hydro-Quebec v.13 (06_11_04) 5" xfId="24229"/>
    <cellStyle name="_Hydro-Quebec v.13 (06_11_04) 5 2" xfId="24230"/>
    <cellStyle name="_Hydro-Quebec v.13 (06_11_04) 6" xfId="24231"/>
    <cellStyle name="_Hydro-Quebec v.13 (06_11_04)_Inputs" xfId="24232"/>
    <cellStyle name="_Hydro-Quebec v.13 (06_11_04)_Inputs 2" xfId="24233"/>
    <cellStyle name="_Iceland_3.0f_BID275" xfId="24234"/>
    <cellStyle name="_Iceland_3.0f_BID275 2" xfId="24235"/>
    <cellStyle name="_Iceland_3.0f_BID275 2 2" xfId="24236"/>
    <cellStyle name="_Iceland_3.0f_BID275 3" xfId="24237"/>
    <cellStyle name="_Iceland_3.0f_BID275 3 2" xfId="24238"/>
    <cellStyle name="_Iceland_3.0f_BID275 4" xfId="24239"/>
    <cellStyle name="_Iceland_3.0f_BID275 4 2" xfId="24240"/>
    <cellStyle name="_Iceland_3.0f_BID275 5" xfId="24241"/>
    <cellStyle name="_Iceland_3.0f_BID275 5 2" xfId="24242"/>
    <cellStyle name="_Iceland_3.0f_BID275 6" xfId="24243"/>
    <cellStyle name="_Iceland_3.0f_BID275_August 2010 CWIP curves_NextEra" xfId="24244"/>
    <cellStyle name="_Iceland_3.0f_BID275_August 2010 CWIP curves_NextEra 2" xfId="24245"/>
    <cellStyle name="_Iceland_3.0f_BID275_August 2010 CWIP curves_NextEra_November 2010 Termosol CWIP Curves NEER Final" xfId="24246"/>
    <cellStyle name="_Iceland_3.0f_BID275_August 2010 CWIP curves_NextEra_November 2010 Termosol CWIP Curves NEER Final 2" xfId="24247"/>
    <cellStyle name="_Iceland_3.0f_BID275_BASIS ADJ" xfId="24248"/>
    <cellStyle name="_Iceland_3.0f_BID275_BM Adjustments" xfId="24249"/>
    <cellStyle name="_Iceland_3.0f_BID275_Capacity_Factor_Monthly_Forecast_Through_2024 " xfId="24250"/>
    <cellStyle name="_Iceland_3.0f_BID275_Consolidated Summary Living ProForma_2011_DRAFT" xfId="24251"/>
    <cellStyle name="_Iceland_3.0f_BID275_Consolidated Summary Living ProForma_2011_Paste Special" xfId="24252"/>
    <cellStyle name="_Iceland_3.0f_BID275_Copy of South TX GenTie  0.8x Sale12-31-09 COD BASE CASEvBOD" xfId="24253"/>
    <cellStyle name="_Iceland_3.0f_BID275_CWIP Termosol 1" xfId="24254"/>
    <cellStyle name="_Iceland_3.0f_BID275_CWIP Termosol 1 2" xfId="24255"/>
    <cellStyle name="_Iceland_3.0f_BID275_CWIP Termosol 2" xfId="24256"/>
    <cellStyle name="_Iceland_3.0f_BID275_CWIP Termosol 2 2" xfId="24257"/>
    <cellStyle name="_Iceland_3.0f_BID275_Day County" xfId="24258"/>
    <cellStyle name="_Iceland_3.0f_BID275_Distribution Date Calc" xfId="24259"/>
    <cellStyle name="_Iceland_3.0f_BID275_Fees" xfId="24260"/>
    <cellStyle name="_Iceland_3.0f_BID275_FinSum" xfId="24261"/>
    <cellStyle name="_Iceland_3.0f_BID275_HWBA UM NPV  IRR Analysis finance at cost share may 2011" xfId="24262"/>
    <cellStyle name="_Iceland_3.0f_BID275_Inputs" xfId="24263"/>
    <cellStyle name="_Iceland_3.0f_BID275_Inputs 2" xfId="24264"/>
    <cellStyle name="_Iceland_3.0f_BID275_Locked in Gross Margin" xfId="24265"/>
    <cellStyle name="_Iceland_3.0f_BID275_LPF 2011 Update - Contracted Thermal Assets - rev 09 27 2011" xfId="24266"/>
    <cellStyle name="_Iceland_3.0f_BID275_LPF 2011 Update - Contracted Thermal Assets - rev 09 27 2011 (2)" xfId="24267"/>
    <cellStyle name="_Iceland_3.0f_BID275_LPF 2011 Update - Merchant Thermal Assets - rev 09 27 2011 (2)" xfId="24268"/>
    <cellStyle name="_Iceland_3.0f_BID275_November 2010 CWIP Curves Genesis Final" xfId="24269"/>
    <cellStyle name="_Iceland_3.0f_BID275_November 2010 CWIP Curves Genesis Final 2" xfId="24270"/>
    <cellStyle name="_Iceland_3.0f_BID275_November 2010 CWIP Curves NEER Final" xfId="24271"/>
    <cellStyle name="_Iceland_3.0f_BID275_November 2010 CWIP Curves NEER Final 2" xfId="24272"/>
    <cellStyle name="_Iceland_3.0f_BID275_November 2010 Termosol CWIP Curves NEER Final" xfId="24273"/>
    <cellStyle name="_Iceland_3.0f_BID275_November 2010 Termosol CWIP Curves NEER Final 2" xfId="24274"/>
    <cellStyle name="_Iceland_3.0f_BID275_Pro Forma - Alamosa 100MW - rev 03.13.09" xfId="24275"/>
    <cellStyle name="_Iceland_3.0f_BID275_Project Monitoring Paradise Solar revised_October 2010" xfId="24276"/>
    <cellStyle name="_Iceland_3.0f_BID275_Project Monitoring Paradise Solar revised_October 2010 2" xfId="24277"/>
    <cellStyle name="_Iceland_3.0f_BID275_Project Monitoring Paradise Solar revised_October 2010_November 2010 Termosol CWIP Curves NEER Final" xfId="24278"/>
    <cellStyle name="_Iceland_3.0f_BID275_Project Monitoring Paradise Solar revised_October 2010_November 2010 Termosol CWIP Curves NEER Final 2" xfId="24279"/>
    <cellStyle name="_Iceland_3.0f_BID275_Scen" xfId="24280"/>
    <cellStyle name="_Iceland_3.0f_BID275_September 2010 CWIP curves_NextEra" xfId="24281"/>
    <cellStyle name="_Iceland_3.0f_BID275_September 2010 CWIP curves_NextEra 2" xfId="24282"/>
    <cellStyle name="_Iceland_3.0f_BID275_September 2010 CWIP curves_NextEra_November 2010 Termosol CWIP Curves NEER Final" xfId="24283"/>
    <cellStyle name="_Iceland_3.0f_BID275_September 2010 CWIP curves_NextEra_November 2010 Termosol CWIP Curves NEER Final 2" xfId="24284"/>
    <cellStyle name="_Iceland_3.0f_BID275_Solar - TOD Calculation Model - rev 04.16.09" xfId="24285"/>
    <cellStyle name="_Iceland_3.0f_BID275_Solar_Model_ab" xfId="24286"/>
    <cellStyle name="_Iceland_3.0f_BID275_Summerhaven CWIP curve Oct_2010" xfId="24287"/>
    <cellStyle name="_Iceland_3.0f_BID275_Summerhaven CWIP curve Oct_2010 2" xfId="24288"/>
    <cellStyle name="_Iceland_3.0f_BID275_Summerhaven CWIP curve Oct_2010_November 2010 Termosol CWIP Curves NEER Final" xfId="24289"/>
    <cellStyle name="_Iceland_3.0f_BID275_Summerhaven CWIP curve Oct_2010_November 2010 Termosol CWIP Curves NEER Final 2" xfId="24290"/>
    <cellStyle name="_Iceland_3.0f_BID275_tx financing revs" xfId="24291"/>
    <cellStyle name="_Iceland_3.0f_BID275_WACC_Calc_Sheet" xfId="24292"/>
    <cellStyle name="_IM Financials1" xfId="24293"/>
    <cellStyle name="_IM Financials1 2" xfId="24294"/>
    <cellStyle name="_IM Financials1 3" xfId="24295"/>
    <cellStyle name="_IM Financials1 4" xfId="24296"/>
    <cellStyle name="_IM Financials1 5" xfId="24297"/>
    <cellStyle name="_Indicative Cherokee Purchase Accounting" xfId="24298"/>
    <cellStyle name="_Indicative Cherokee Purchase Accounting 2" xfId="24299"/>
    <cellStyle name="_Indicative Cherokee Purchase Accounting 2 2" xfId="24300"/>
    <cellStyle name="_Indicative Cherokee Purchase Accounting 3" xfId="24301"/>
    <cellStyle name="_Indicative Cherokee Purchase Accounting 3 2" xfId="24302"/>
    <cellStyle name="_Indicative Cherokee Purchase Accounting 4" xfId="24303"/>
    <cellStyle name="_Indicative Cherokee Purchase Accounting 4 2" xfId="24304"/>
    <cellStyle name="_Indicative Cherokee Purchase Accounting 5" xfId="24305"/>
    <cellStyle name="_Indicative Cherokee Purchase Accounting 5 2" xfId="24306"/>
    <cellStyle name="_Indicative Cherokee Purchase Accounting 6" xfId="24307"/>
    <cellStyle name="_Indicative Cherokee Purchase Accounting_Consolidated Summary Living ProForma_2011_DRAFT" xfId="24308"/>
    <cellStyle name="_Indicative Cherokee Purchase Accounting_Consolidated Summary Living ProForma_2011_Paste Special" xfId="24309"/>
    <cellStyle name="_Indicative Cherokee Purchase Accounting_HWBA UM NPV  IRR Analysis finance at cost share may 2011" xfId="24310"/>
    <cellStyle name="_Indicative Cherokee Purchase Accounting_Inputs" xfId="24311"/>
    <cellStyle name="_Indicative Cherokee Purchase Accounting_Inputs 2" xfId="24312"/>
    <cellStyle name="_Infigen EFOR Monthly Summary" xfId="24313"/>
    <cellStyle name="_Input" xfId="24314"/>
    <cellStyle name="_input 2" xfId="24315"/>
    <cellStyle name="_Input 3" xfId="24316"/>
    <cellStyle name="_Input 4" xfId="24317"/>
    <cellStyle name="_Input 5" xfId="24318"/>
    <cellStyle name="_Input_1" xfId="24319"/>
    <cellStyle name="_Input_1 2" xfId="24320"/>
    <cellStyle name="_Input_1 3" xfId="24321"/>
    <cellStyle name="_Input_1 4" xfId="24322"/>
    <cellStyle name="_Input_1 5" xfId="24323"/>
    <cellStyle name="_input_BASIS ADJ" xfId="24324"/>
    <cellStyle name="_input_BM Adjustments" xfId="24325"/>
    <cellStyle name="_input_Callahan" xfId="24326"/>
    <cellStyle name="_input_Callahan " xfId="24327"/>
    <cellStyle name="_input_Callahan _1" xfId="24328"/>
    <cellStyle name="_input_Callahan 090813 GM 0 Report" xfId="24329"/>
    <cellStyle name="_input_Callahan 091106 GM 0 Report" xfId="24330"/>
    <cellStyle name="_input_CapRidge_WindBoost_Analysis_090709" xfId="24331"/>
    <cellStyle name="_input_Copy of Texas Wind Debt Amortization 11-08" xfId="24332"/>
    <cellStyle name="_input_Debt Service Coverage Ratio-TEXAS WIND Historical  Forecast" xfId="24333"/>
    <cellStyle name="_input_Depreciation Tables" xfId="24334"/>
    <cellStyle name="_input_Depreciation Tables 2" xfId="24335"/>
    <cellStyle name="_input_Fees" xfId="24336"/>
    <cellStyle name="_Input_Financials" xfId="24337"/>
    <cellStyle name="_Input_Financials 2" xfId="24338"/>
    <cellStyle name="_Input_Financials 3" xfId="24339"/>
    <cellStyle name="_Input_Financials 4" xfId="24340"/>
    <cellStyle name="_Input_Financials 5" xfId="24341"/>
    <cellStyle name="_Input_FPL Group Financials" xfId="24342"/>
    <cellStyle name="_Input_FPL Group Financials 2" xfId="24343"/>
    <cellStyle name="_Input_FPL Group Financials 3" xfId="24344"/>
    <cellStyle name="_Input_FPL Group Financials 4" xfId="24345"/>
    <cellStyle name="_Input_FPL Group Financials 5" xfId="24346"/>
    <cellStyle name="_input_HH3 WindBoost Analysis (with PTC and REC)" xfId="24347"/>
    <cellStyle name="_input_Horse Hollow 1 090813 GM 0 Report" xfId="24348"/>
    <cellStyle name="_input_Horse Hollow 1 090911 GM 0 Report" xfId="24349"/>
    <cellStyle name="_input_Input" xfId="24350"/>
    <cellStyle name="_input_Input 2" xfId="24351"/>
    <cellStyle name="_input_Input 2 2" xfId="24352"/>
    <cellStyle name="_input_Input 3" xfId="24353"/>
    <cellStyle name="_input_Input 3 2" xfId="24354"/>
    <cellStyle name="_input_Input 4" xfId="24355"/>
    <cellStyle name="_input_Input 4 2" xfId="24356"/>
    <cellStyle name="_input_Input 5" xfId="24357"/>
    <cellStyle name="_input_Input 5 2" xfId="24358"/>
    <cellStyle name="_input_Input 6" xfId="24359"/>
    <cellStyle name="_input_Inputs" xfId="24360"/>
    <cellStyle name="_input_Inputs 2" xfId="24361"/>
    <cellStyle name="_input_Inputs_Inputs" xfId="24362"/>
    <cellStyle name="_input_Inputs_Inputs 2" xfId="24363"/>
    <cellStyle name="_input_Legacy Make Whole Payment Template 2-1-10" xfId="24364"/>
    <cellStyle name="_input_Legacy Make Whole Payment Template 2-1-10 2" xfId="24365"/>
    <cellStyle name="_input_Legacy Make Whole Payment Template 2-1-10 2 2" xfId="24366"/>
    <cellStyle name="_input_Legacy Make Whole Payment Template 2-1-10 3" xfId="24367"/>
    <cellStyle name="_input_Legacy Make Whole Payment Template 2-1-10 3 2" xfId="24368"/>
    <cellStyle name="_input_Legacy Make Whole Payment Template 2-1-10 4" xfId="24369"/>
    <cellStyle name="_input_Legacy Make Whole Payment Template 2-1-10 4 2" xfId="24370"/>
    <cellStyle name="_input_Legacy Make Whole Payment Template 2-1-10 5" xfId="24371"/>
    <cellStyle name="_input_Legacy Make Whole Payment Template 2-1-10 5 2" xfId="24372"/>
    <cellStyle name="_input_Legacy Make Whole Payment Template 2-1-10 6" xfId="24373"/>
    <cellStyle name="_input_Majestic II 2013 - 2042 Property Tax Forecast est" xfId="24374"/>
    <cellStyle name="_input_Merchant Trent" xfId="24375"/>
    <cellStyle name="_input_Tax" xfId="24376"/>
    <cellStyle name="_Input_Tax Depreciation Model" xfId="24377"/>
    <cellStyle name="_input_Wilton Expansion_Opcom_XLE_49.5MW_12-11-08" xfId="24378"/>
    <cellStyle name="_input_Wilton Expansion_Opcom_XLE_49.5MW_12-11-08 2" xfId="24379"/>
    <cellStyle name="_input_Wilton Expansion_Opcom_XLE_49.5MW_12-11-08 2 2" xfId="24380"/>
    <cellStyle name="_input_Wilton Expansion_Opcom_XLE_49.5MW_12-11-08 3" xfId="24381"/>
    <cellStyle name="_input_Wilton Expansion_Opcom_XLE_49.5MW_12-11-08 3 2" xfId="24382"/>
    <cellStyle name="_input_Wilton Expansion_Opcom_XLE_49.5MW_12-11-08 4" xfId="24383"/>
    <cellStyle name="_input_Wilton Expansion_Opcom_XLE_49.5MW_12-11-08 4 2" xfId="24384"/>
    <cellStyle name="_input_Wilton Expansion_Opcom_XLE_49.5MW_12-11-08 5" xfId="24385"/>
    <cellStyle name="_input_Wilton Expansion_Opcom_XLE_49.5MW_12-11-08 5 2" xfId="24386"/>
    <cellStyle name="_input_Wilton Expansion_Opcom_XLE_49.5MW_12-11-08 6" xfId="24387"/>
    <cellStyle name="_input_Wilton Expansion_Opcom_XLE_49.5MW_12-11-08_Inputs" xfId="24388"/>
    <cellStyle name="_input_Wilton Expansion_Opcom_XLE_49.5MW_12-11-08_Inputs 2" xfId="24389"/>
    <cellStyle name="_input_Wilton Expansion_Opcom_XLE_49.5MW_2-23-08_(Stimulus)" xfId="24390"/>
    <cellStyle name="_input_Wind Adj_091106" xfId="24391"/>
    <cellStyle name="_Inputs" xfId="24392"/>
    <cellStyle name="_x0013__Inputs" xfId="24393"/>
    <cellStyle name="_Inputs 2" xfId="24394"/>
    <cellStyle name="_x0013__Inputs 2" xfId="24395"/>
    <cellStyle name="_Inputs 2 2" xfId="24396"/>
    <cellStyle name="_Inputs 3" xfId="24397"/>
    <cellStyle name="_Inputs 3 2" xfId="24398"/>
    <cellStyle name="_Inputs 4" xfId="24399"/>
    <cellStyle name="_x0013__Inputs- Project" xfId="24400"/>
    <cellStyle name="_x0013__Inputs- Project 2" xfId="24401"/>
    <cellStyle name="_Inputs_Horizon round 1 model vFINAL" xfId="24402"/>
    <cellStyle name="_Inputs_Horizon round 1 model vFINAL 2" xfId="24403"/>
    <cellStyle name="_Inputs_Horizon round 1 model vFINAL 2 2" xfId="24404"/>
    <cellStyle name="_Inputs_Horizon round 1 model vFINAL 3" xfId="24405"/>
    <cellStyle name="_Inputs_Horizon round 1 model vFINAL 3 2" xfId="24406"/>
    <cellStyle name="_Inputs_Horizon round 1 model vFINAL 4" xfId="24407"/>
    <cellStyle name="_Inputs_Horizon round 1 model vFINAL_1" xfId="24408"/>
    <cellStyle name="_Inputs_Horizon round 1 model vFINAL_1 2" xfId="24409"/>
    <cellStyle name="_Inputs_Horizon round 1 model vFINAL_1 2 2" xfId="24410"/>
    <cellStyle name="_Inputs_Horizon round 1 model vFINAL_1 3" xfId="24411"/>
    <cellStyle name="_Inputs_Horizon round 1 model vFINAL_1 3 2" xfId="24412"/>
    <cellStyle name="_Inputs_Horizon round 1 model vFINAL_1 4" xfId="24413"/>
    <cellStyle name="_Inputs_Horizon round 1 model vFINAL_1_Project Farwest III Model 03-20-07 v135" xfId="24414"/>
    <cellStyle name="_Inputs_Horizon round 1 model vFINAL_1_Project Farwest III Model 03-20-07 v135 2" xfId="24415"/>
    <cellStyle name="_Inputs_Horizon round 1 model vFINAL_1_Project Farwest III Model 03-20-07 v135 2 2" xfId="24416"/>
    <cellStyle name="_Inputs_Horizon round 1 model vFINAL_1_Project Farwest III Model 03-20-07 v135 3" xfId="24417"/>
    <cellStyle name="_Inputs_Horizon round 1 model vFINAL_1_Project Farwest III Model 03-20-07 v135 3 2" xfId="24418"/>
    <cellStyle name="_Inputs_Horizon round 1 model vFINAL_1_Project Farwest III Model 03-20-07 v135 4" xfId="24419"/>
    <cellStyle name="_Inputs_Horizon round 1 model vFINAL_1_Project Makani Model 04-11-07 v6" xfId="24420"/>
    <cellStyle name="_Inputs_Horizon round 1 model vFINAL_1_Project Makani Model 04-11-07 v6 2" xfId="24421"/>
    <cellStyle name="_Inputs_Horizon round 1 model vFINAL_1_Project Makani Model 04-11-07 v6 2 2" xfId="24422"/>
    <cellStyle name="_Inputs_Horizon round 1 model vFINAL_1_Project Makani Model 04-11-07 v6 3" xfId="24423"/>
    <cellStyle name="_Inputs_Horizon round 1 model vFINAL_1_Project Makani Model 04-11-07 v6 3 2" xfId="24424"/>
    <cellStyle name="_Inputs_Horizon round 1 model vFINAL_1_Project Makani Model 04-11-07 v6 4" xfId="24425"/>
    <cellStyle name="_x0013__Inputs-General" xfId="24426"/>
    <cellStyle name="_x0013__Inputs-General 2" xfId="24427"/>
    <cellStyle name="_Internal Economics" xfId="24428"/>
    <cellStyle name="_Internal Economics 2" xfId="24429"/>
    <cellStyle name="_Internal Economics 2 2" xfId="24430"/>
    <cellStyle name="_Internal Economics 3" xfId="24431"/>
    <cellStyle name="_Internal Economics_071212 Unlevered McCormick Model - 2003 version" xfId="24432"/>
    <cellStyle name="_Internal Economics_071212 Unlevered McCormick Model - 2003 version 2" xfId="24433"/>
    <cellStyle name="_Internal Economics_071212 Unlevered McCormick Model - 2003 version_Accounting" xfId="24434"/>
    <cellStyle name="_Internal Economics_071212 Unlevered McCormick Model - 2003 version_Accounting 2" xfId="24435"/>
    <cellStyle name="_Internal Economics_071212 Unlevered McCormick Model - 2003 version_Book3" xfId="24436"/>
    <cellStyle name="_Internal Economics_071212 Unlevered McCormick Model - 2003 version_Book3 2" xfId="24437"/>
    <cellStyle name="_Internal Economics_071212 Unlevered McCormick Model - 2003 version_Naturener Montana Portfolio_temp_Part2" xfId="24438"/>
    <cellStyle name="_Internal Economics_071212 Unlevered McCormick Model - 2003 version_Naturener Montana Portfolio_temp_Part2 2" xfId="24439"/>
    <cellStyle name="_Internal Economics_Ormat 6-7-2007  v19b accounting v4 12-19-07" xfId="24440"/>
    <cellStyle name="_Internal Economics_Ormat 6-7-2007  v19b accounting v4 12-19-07 2" xfId="24441"/>
    <cellStyle name="_x0013__Inven Model V 15" xfId="24442"/>
    <cellStyle name="_x0013__Inven Model V 15 2" xfId="24443"/>
    <cellStyle name="_x0013__Invenergy Model -- IIF 6-24-08rs" xfId="24444"/>
    <cellStyle name="_x0013__Invenergy Model -- IIF 6-24-08rs 2" xfId="24445"/>
    <cellStyle name="_x0013__Invenergy Model -- IIF 6-24-08rs_BeechR Pivot Table 12.2.09" xfId="24446"/>
    <cellStyle name="_x0013__Invenergy Model -- IIF 6-24-08rs_BeechR Pivot Table 12.2.09 2" xfId="24447"/>
    <cellStyle name="_x0013__Invenergy Model -- IIF 7-16-08" xfId="24448"/>
    <cellStyle name="_x0013__Invenergy Model -- IIF 7-16-08 2" xfId="24449"/>
    <cellStyle name="_x0013__Invenergy Model -- IIF 7-16-08_#1 Levered Beech Ridge_021109_Grant,Bonus,No PTCs,MACRs,Term Debt NOL" xfId="24450"/>
    <cellStyle name="_x0013__Invenergy Model -- IIF 7-16-08_#1 Levered Beech Ridge_021109_Grant,Bonus,No PTCs,MACRs,Term Debt NOL 2" xfId="24451"/>
    <cellStyle name="_x0013__Invenergy Model -- IIF 7-16-08_#1 LeveredGrand_Ridge_II-III_021009_Grant,Bonus,No PTCs,MACRs,Term Debt, NOL" xfId="24452"/>
    <cellStyle name="_x0013__Invenergy Model -- IIF 7-16-08_#1 LeveredGrand_Ridge_II-III_021009_Grant,Bonus,No PTCs,MACRs,Term Debt, NOL 2" xfId="24453"/>
    <cellStyle name="_x0013__Invenergy Model -- IIF 7-16-08_#1 LeveredGrand_Ridge_II-III_021009_Grant,Bonus,No PTCs,MACRs,Term Debt, NOL_BeechR Pivot Table 12.2.09" xfId="24454"/>
    <cellStyle name="_x0013__Invenergy Model -- IIF 7-16-08_#1 LeveredGrand_Ridge_II-III_021009_Grant,Bonus,No PTCs,MACRs,Term Debt, NOL_BeechR Pivot Table 12.2.09 2" xfId="24455"/>
    <cellStyle name="_x0013__Invenergy Model -- IIF 7-16-08_2008 IWNA 7.75% 53% ERISA P50 (Invnergy)_FROM JPM" xfId="24456"/>
    <cellStyle name="_x0013__Invenergy Model -- IIF 7-16-08_2008 IWNA 7.75% 53% ERISA P50 (Invnergy)_FROM JPM 2" xfId="24457"/>
    <cellStyle name="_x0013__Invenergy Model -- IIF 7-16-08_2008 IWNA Portfolio 09262008 (JPM TE &amp; CE)__TE Assumps" xfId="24458"/>
    <cellStyle name="_x0013__Invenergy Model -- IIF 7-16-08_2008 IWNA Portfolio 09262008 (JPM TE &amp; CE)__TE Assumps 2" xfId="24459"/>
    <cellStyle name="_x0013__Invenergy Model -- IIF 7-16-08_2008 IWNA Portfolio 09262008 (JPM TE &amp; CE)__TE Assumps_2008 IWNA v12 7.75% 53% TaxEx P50 (Invenergy)_10242008" xfId="24460"/>
    <cellStyle name="_x0013__Invenergy Model -- IIF 7-16-08_2008 IWNA Portfolio 09262008 (JPM TE &amp; CE)__TE Assumps_2008 IWNA v12 7.75% 53% TaxEx P50 (Invenergy)_10242008 2" xfId="24461"/>
    <cellStyle name="_x0013__Invenergy Model -- IIF 7-16-08_2008 IWNA v12 7.75% 53% TaxEx P50 (Invenergy)_10242008" xfId="24462"/>
    <cellStyle name="_x0013__Invenergy Model -- IIF 7-16-08_2008 IWNA v12 7.75% 53% TaxEx P50 (Invenergy)_10242008 2" xfId="24463"/>
    <cellStyle name="_x0013__Invenergy Model -- IIF 7-16-08_2008 IWNA v12 7.75% 53% TaxEx P50 (Invenergy)_NO HAIRCUTS" xfId="24464"/>
    <cellStyle name="_x0013__Invenergy Model -- IIF 7-16-08_2008 IWNA v12 7.75% 53% TaxEx P50 (Invenergy)_NO HAIRCUTS 2" xfId="24465"/>
    <cellStyle name="_x0013__Invenergy Model -- IIF 7-16-08_BeechR Pivot Table 12.2.09" xfId="24466"/>
    <cellStyle name="_x0013__Invenergy Model -- IIF 7-16-08_BeechR Pivot Table 12.2.09 2" xfId="24467"/>
    <cellStyle name="_x0013__Invenergy Model -- IIF 7-16-08_Big Otter 101209 Grant and TE 100.5MW_20mileT" xfId="24468"/>
    <cellStyle name="_x0013__Invenergy Model -- IIF 7-16-08_Big Otter 101209 Grant and TE 100.5MW_20mileT 2" xfId="24469"/>
    <cellStyle name="_x0013__Invenergy Model -- IIF 7-16-08_Bish Hill_$77.5_lowncf_ Bundled Price_Lenders_092909" xfId="24470"/>
    <cellStyle name="_x0013__Invenergy Model -- IIF 7-16-08_Bish Hill_$77.5_lowncf_ Bundled Price_Lenders_092909 2" xfId="24471"/>
    <cellStyle name="_x0013__Invenergy Model -- IIF 7-16-08_BishHilll_1.25M per WTG with $72 bundled price_200MWs_BF" xfId="24472"/>
    <cellStyle name="_x0013__Invenergy Model -- IIF 7-16-08_BishHilll_1.25M per WTG with $72 bundled price_200MWs_BF 2" xfId="24473"/>
    <cellStyle name="_x0013__Invenergy Model -- IIF 7-16-08_Bishop Hill_Grant_082409_200MW" xfId="24474"/>
    <cellStyle name="_x0013__Invenergy Model -- IIF 7-16-08_Bishop Hill_Grant_082409_200MW 2" xfId="24475"/>
    <cellStyle name="_x0013__Invenergy Model -- IIF 7-16-08_Buzzard Creek_250MW_PTC_010610" xfId="24476"/>
    <cellStyle name="_x0013__Invenergy Model -- IIF 7-16-08_Buzzard Creek_250MW_PTC_010610 2" xfId="24477"/>
    <cellStyle name="_x0013__Invenergy Model -- IIF 7-16-08_California Ridge 120109 and 200MW" xfId="24478"/>
    <cellStyle name="_x0013__Invenergy Model -- IIF 7-16-08_California Ridge 120109 and 200MW 2" xfId="24479"/>
    <cellStyle name="_x0013__Invenergy Model -- IIF 7-16-08_California Ridge_042909_Grant and TE_99M_as bid" xfId="24480"/>
    <cellStyle name="_x0013__Invenergy Model -- IIF 7-16-08_California Ridge_042909_Grant and TE_99M_as bid 2" xfId="24481"/>
    <cellStyle name="_x0013__Invenergy Model -- IIF 7-16-08_California Ridge_042909_Grant and TE_99Mw" xfId="24482"/>
    <cellStyle name="_x0013__Invenergy Model -- IIF 7-16-08_California Ridge_042909_Grant and TE_99Mw 2" xfId="24483"/>
    <cellStyle name="_x0013__Invenergy Model -- IIF 7-16-08_Copy of NEW Levered GRIIIII_03312009_MCF v2" xfId="24484"/>
    <cellStyle name="_x0013__Invenergy Model -- IIF 7-16-08_Copy of NEW Levered GRIIIII_03312009_MCF v2 2" xfId="24485"/>
    <cellStyle name="_x0013__Invenergy Model -- IIF 7-16-08_Copy of NEW Levered GRIIIII_03312009_MCF v2_BeechR Pivot Table 12.2.09" xfId="24486"/>
    <cellStyle name="_x0013__Invenergy Model -- IIF 7-16-08_Copy of NEW Levered GRIIIII_03312009_MCF v2_BeechR Pivot Table 12.2.09 2" xfId="24487"/>
    <cellStyle name="_x0013__Invenergy Model -- IIF 7-16-08_GRE 03252009_tpm_tables" xfId="24488"/>
    <cellStyle name="_x0013__Invenergy Model -- IIF 7-16-08_GRE 03252009_tpm_tables 2" xfId="24489"/>
    <cellStyle name="_x0013__Invenergy Model -- IIF 7-16-08_GRE 03252009_tpm_tables_BeechR Pivot Table 12.2.09" xfId="24490"/>
    <cellStyle name="_x0013__Invenergy Model -- IIF 7-16-08_GRE 03252009_tpm_tables_BeechR Pivot Table 12.2.09 2" xfId="24491"/>
    <cellStyle name="_x0013__Invenergy Model -- IIF 7-16-08_Hardin Grant 08312009_300MW" xfId="24492"/>
    <cellStyle name="_x0013__Invenergy Model -- IIF 7-16-08_Hardin Grant 08312009_300MW 2" xfId="24493"/>
    <cellStyle name="_x0013__Invenergy Model -- IIF 7-16-08_Inputs-General" xfId="24494"/>
    <cellStyle name="_x0013__Invenergy Model -- IIF 7-16-08_Inputs-General 2" xfId="24495"/>
    <cellStyle name="_x0013__Invenergy Model -- IIF 7-16-08_Invenergy Model -- 9-5-08 base" xfId="24496"/>
    <cellStyle name="_x0013__Invenergy Model -- IIF 7-16-08_Invenergy Model -- 9-5-08 base 2" xfId="24497"/>
    <cellStyle name="_x0013__Invenergy Model -- IIF 7-16-08_IWNA 3-Pack ECCA Sheldon Funding 03202009" xfId="24498"/>
    <cellStyle name="_x0013__Invenergy Model -- IIF 7-16-08_IWNA 3-Pack ECCA Sheldon Funding 03202009 2" xfId="24499"/>
    <cellStyle name="_x0013__Invenergy Model -- IIF 7-16-08_IWNA Ptfl v2 10yr 7.25% $320 upfront 99% hedge loss P50" xfId="24500"/>
    <cellStyle name="_x0013__Invenergy Model -- IIF 7-16-08_IWNA Ptfl v2 10yr 7.25% $320 upfront 99% hedge loss P50 2" xfId="24501"/>
    <cellStyle name="_x0013__Invenergy Model -- IIF 7-16-08_IWNA v1 10yr 7.25% $290 upfront no bonus 42% 2009 tax realloc P50" xfId="24502"/>
    <cellStyle name="_x0013__Invenergy Model -- IIF 7-16-08_IWNA v1 10yr 7.25% $290 upfront no bonus 42% 2009 tax realloc P50 2" xfId="24503"/>
    <cellStyle name="_x0013__Invenergy Model -- IIF 7-16-08_IWNA v1 10yr 7.25% $290 upfront no bonus 42% 2009 tax realloc P50_2008 IWNA JPM TE Model 11032008 (ERISA Dep &amp; Full Haircuts)_275M" xfId="24504"/>
    <cellStyle name="_x0013__Invenergy Model -- IIF 7-16-08_IWNA v1 10yr 7.25% $290 upfront no bonus 42% 2009 tax realloc P50_2008 IWNA JPM TE Model 11032008 (ERISA Dep &amp; Full Haircuts)_275M 2" xfId="24505"/>
    <cellStyle name="_x0013__Invenergy Model -- IIF 7-16-08_IWNA v1 10yr 7.25% $290 upfront no bonus 42% 2009 tax realloc P50_2008 IWNA v12 7.75% 53% TaxEx P50 (Invenergy)_10242008" xfId="24506"/>
    <cellStyle name="_x0013__Invenergy Model -- IIF 7-16-08_IWNA v1 10yr 7.25% $290 upfront no bonus 42% 2009 tax realloc P50_2008 IWNA v12 7.75% 53% TaxEx P50 (Invenergy)_10242008 2" xfId="24507"/>
    <cellStyle name="_x0013__Invenergy Model -- IIF 7-16-08_Ledge_0416_Grant and TE" xfId="24508"/>
    <cellStyle name="_x0013__Invenergy Model -- IIF 7-16-08_Ledge_0416_Grant and TE 2" xfId="24509"/>
    <cellStyle name="_x0013__Invenergy Model -- IIF 7-16-08_Levered Beech Ridge _100709" xfId="24510"/>
    <cellStyle name="_x0013__Invenergy Model -- IIF 7-16-08_Levered Beech Ridge _100709 2" xfId="24511"/>
    <cellStyle name="_x0013__Invenergy Model -- IIF 7-16-08_Levered Beech Ridge _100709_BeechR Pivot Table 12.2.09" xfId="24512"/>
    <cellStyle name="_x0013__Invenergy Model -- IIF 7-16-08_Levered Beech Ridge _100709_BeechR Pivot Table 12.2.09 2" xfId="24513"/>
    <cellStyle name="_x0013__Invenergy Model -- IIF 7-16-08_Levered Beech Ridge _102709" xfId="24514"/>
    <cellStyle name="_x0013__Invenergy Model -- IIF 7-16-08_Levered Beech Ridge _102709 2" xfId="24515"/>
    <cellStyle name="_x0013__Invenergy Model -- IIF 7-16-08_Levered Beech Ridge _102709_BeechR Pivot Table 12.2.09" xfId="24516"/>
    <cellStyle name="_x0013__Invenergy Model -- IIF 7-16-08_Levered Beech Ridge _102709_BeechR Pivot Table 12.2.09 2" xfId="24517"/>
    <cellStyle name="_x0013__Invenergy Model -- IIF 7-16-08_Levered Beech Ridge _110209" xfId="24518"/>
    <cellStyle name="_x0013__Invenergy Model -- IIF 7-16-08_Levered Beech Ridge _110209 2" xfId="24519"/>
    <cellStyle name="_x0013__Invenergy Model -- IIF 7-16-08_Levered Beech Ridge _110209_BeechR Pivot Table 12.2.09" xfId="24520"/>
    <cellStyle name="_x0013__Invenergy Model -- IIF 7-16-08_Levered Beech Ridge _110209_BeechR Pivot Table 12.2.09 2" xfId="24521"/>
    <cellStyle name="_x0013__Invenergy Model -- IIF 7-16-08_Levered Grand Ridge Exp 07082009_LIVE" xfId="24522"/>
    <cellStyle name="_x0013__Invenergy Model -- IIF 7-16-08_Levered Grand Ridge Exp 07082009_LIVE 2" xfId="24523"/>
    <cellStyle name="_x0013__Invenergy Model -- IIF 7-16-08_Levered Grand Ridge Exp 07082009_LIVE_BeechR Pivot Table 12.2.09" xfId="24524"/>
    <cellStyle name="_x0013__Invenergy Model -- IIF 7-16-08_Levered Grand Ridge Exp 07082009_LIVE_BeechR Pivot Table 12.2.09 2" xfId="24525"/>
    <cellStyle name="_x0013__Invenergy Model -- IIF 7-16-08_Levered Grand Ridge Exp_05042009" xfId="24526"/>
    <cellStyle name="_x0013__Invenergy Model -- IIF 7-16-08_Levered Grand Ridge Exp_05042009 2" xfId="24527"/>
    <cellStyle name="_x0013__Invenergy Model -- IIF 7-16-08_Levered Grand Ridge Exp_05042009_BeechR Pivot Table 12.2.09" xfId="24528"/>
    <cellStyle name="_x0013__Invenergy Model -- IIF 7-16-08_Levered Grand Ridge Exp_05042009_BeechR Pivot Table 12.2.09 2" xfId="24529"/>
    <cellStyle name="_x0013__Invenergy Model -- IIF 7-16-08_NEW GRII_III Debt_032509 v1 (2)" xfId="24530"/>
    <cellStyle name="_x0013__Invenergy Model -- IIF 7-16-08_NEW GRII_III Debt_032509 v1 (2) 2" xfId="24531"/>
    <cellStyle name="_x0013__Invenergy Model -- IIF 7-16-08_NEW GRII_III Debt_032509 v1 (2)_BeechR Pivot Table 12.2.09" xfId="24532"/>
    <cellStyle name="_x0013__Invenergy Model -- IIF 7-16-08_NEW GRII_III Debt_032509 v1 (2)_BeechR Pivot Table 12.2.09 2" xfId="24533"/>
    <cellStyle name="_x0013__Invenergy Model -- IIF 7-16-08_NEW Levered GRII&amp;III_04092009_MCF v1" xfId="24534"/>
    <cellStyle name="_x0013__Invenergy Model -- IIF 7-16-08_NEW Levered GRII&amp;III_04092009_MCF v1 2" xfId="24535"/>
    <cellStyle name="_x0013__Invenergy Model -- IIF 7-16-08_NEW Levered GRII&amp;III_04092009_MCF v1_BeechR Pivot Table 12.2.09" xfId="24536"/>
    <cellStyle name="_x0013__Invenergy Model -- IIF 7-16-08_NEW Levered GRII&amp;III_04092009_MCF v1_BeechR Pivot Table 12.2.09 2" xfId="24537"/>
    <cellStyle name="_x0013__Invenergy Model -- IIF 7-16-08_Oceana_142MW_Vesta1.8_101909" xfId="24538"/>
    <cellStyle name="_x0013__Invenergy Model -- IIF 7-16-08_Oceana_142MW_Vesta1.8_101909 2" xfId="24539"/>
    <cellStyle name="_x0013__Invenergy Model -- IIF 7-16-08_Raleigh Model (78MW) 09082009_V2" xfId="24540"/>
    <cellStyle name="_x0013__Invenergy Model -- IIF 7-16-08_Raleigh Model (78MW) 09082009_V2 2" xfId="24541"/>
    <cellStyle name="_x0013__Invenergy Model -- IIF 7-16-08_Raleigh Model (78MW) 09082009_V2_BeechR Pivot Table 12.2.09" xfId="24542"/>
    <cellStyle name="_x0013__Invenergy Model -- IIF 7-16-08_Raleigh Model (78MW) 09082009_V2_BeechR Pivot Table 12.2.09 2" xfId="24543"/>
    <cellStyle name="_x0013__Invenergy Model -- IIF 7-16-08_Sheet1" xfId="24544"/>
    <cellStyle name="_x0013__Invenergy Model -- IIF 7-16-08_Sheet1 2" xfId="24545"/>
    <cellStyle name="_x0013__Invenergy Model -- IIF 7-16-08_Sweden Hills 51MW_081809_AEP bid" xfId="24546"/>
    <cellStyle name="_x0013__Invenergy Model -- IIF 7-16-08_Sweden Hills 51MW_081809_AEP bid 2" xfId="24547"/>
    <cellStyle name="_x0013__Invenergy Model -- IIF 7-16-08_Tri-County Wind_042409_Grant and TE_as bid" xfId="24548"/>
    <cellStyle name="_x0013__Invenergy Model -- IIF 7-16-08_Tri-County Wind_042409_Grant and TE_as bid 2" xfId="24549"/>
    <cellStyle name="_x0013__Invenergy Model -- IIF 7-16-08_Tri-County Wind_101309_Grant and TE_200MW_1.6XLE" xfId="24550"/>
    <cellStyle name="_x0013__Invenergy Model -- IIF 7-16-08_Tri-County Wind_101309_Grant and TE_200MW_1.6XLE 2" xfId="24551"/>
    <cellStyle name="_x0013__Invenergy Model -- IIF 7-16-08_Tri-County Wind_101509_Grant and TE_200MW_1.6XLE" xfId="24552"/>
    <cellStyle name="_x0013__Invenergy Model -- IIF 7-16-08_Tri-County Wind_101509_Grant and TE_200MW_1.6XLE 2" xfId="24553"/>
    <cellStyle name="_x0013__Invenergy Model -- IIF 7-16-08_Turkey Track Completion Reserve Acct_11 10 08" xfId="24554"/>
    <cellStyle name="_x0013__Invenergy Model -- IIF 7-16-08_Turkey Track Completion Reserve Acct_11 10 08 2" xfId="24555"/>
    <cellStyle name="_x0013__Invenergy Model -- IIF 7-16-08_Unlev McAdoo &amp; GR Combined 10242008-funding v8" xfId="24556"/>
    <cellStyle name="_x0013__Invenergy Model -- IIF 7-16-08_Unlev McAdoo &amp; GR Combined 10242008-funding v8 2" xfId="24557"/>
    <cellStyle name="_x0013__Invenergy Model -- IIF 7-16-08_Unlev McAdoo &amp; GR Combined 10242008-funding v8_BeechR Pivot Table 12.2.09" xfId="24558"/>
    <cellStyle name="_x0013__Invenergy Model -- IIF 7-16-08_Unlev McAdoo &amp; GR Combined 10242008-funding v8_BeechR Pivot Table 12.2.09 2" xfId="24559"/>
    <cellStyle name="_x0013__Invenergy Model -- IIF 7-16-08_Unlev McAdoo &amp; GR Combined 10242008-funding v8_Sheet1" xfId="24560"/>
    <cellStyle name="_x0013__Invenergy Model -- IIF 7-16-08_Unlev McAdoo &amp; GR Combined 10242008-funding v8_Sheet1 2" xfId="24561"/>
    <cellStyle name="_x0013__Invenergy Model -- IIF 7-16-08_Unlevered_Beech_Ridge_100_5MW_021009_optimized NCF" xfId="24562"/>
    <cellStyle name="_x0013__Invenergy Model -- IIF 7-16-08_Unlevered_Beech_Ridge_100_5MW_021009_optimized NCF 2" xfId="24563"/>
    <cellStyle name="_x0013__Invenergy Model -- IIF 7-16-08_Vantage Cash FLow 100609" xfId="24564"/>
    <cellStyle name="_x0013__Invenergy Model -- IIF 7-16-08_Vantage Cash FLow 100609 2" xfId="24565"/>
    <cellStyle name="_x0013__Invenergy Model -- IIF 7-16-08_Vantage Model_PGE 15yr PPA_062409" xfId="24566"/>
    <cellStyle name="_x0013__Invenergy Model -- IIF 7-16-08_Vantage Model_PGE 15yr PPA_062409 2" xfId="24567"/>
    <cellStyle name="_x0013__Invenergy Model -- IIF 7-16-08_Vantage Model_PGE 15yr PPA_073009_JAR" xfId="24568"/>
    <cellStyle name="_x0013__Invenergy Model -- IIF 7-16-08_Vantage Model_PGE 15yr PPA_073009_JAR 2" xfId="24569"/>
    <cellStyle name="_x0013__Invenergy Model -- IIF 7-16-08_Vantage Model_PGE 15yr PPA_100909" xfId="24570"/>
    <cellStyle name="_x0013__Invenergy Model -- IIF 7-16-08_Vantage Model_PGE 15yr PPA_100909 2" xfId="24571"/>
    <cellStyle name="_x0013__Invenergy Model -- IIF 7-16-08_White Oak_67.5_150MW_110409_OUR CASE" xfId="24572"/>
    <cellStyle name="_x0013__Invenergy Model -- IIF 7-16-08_White Oak_67.5_150MW_110409_OUR CASE 2" xfId="24573"/>
    <cellStyle name="_x0013__Invenergy Model -- IIF 7-28-08" xfId="24574"/>
    <cellStyle name="_x0013__Invenergy Model -- IIF 7-28-08 2" xfId="24575"/>
    <cellStyle name="_x0013__Invenergy Model -- IIF 7-28-08_BeechR Pivot Table 12.2.09" xfId="24576"/>
    <cellStyle name="_x0013__Invenergy Model -- IIF 7-28-08_BeechR Pivot Table 12.2.09 2" xfId="24577"/>
    <cellStyle name="_x0013__Invenergy Model -- IIF 7-30-08" xfId="24578"/>
    <cellStyle name="_x0013__Invenergy Model -- IIF 7-30-08 2" xfId="24579"/>
    <cellStyle name="_x0013__Invenergy Model -- IIF 7-30-08_BeechR Pivot Table 12.2.09" xfId="24580"/>
    <cellStyle name="_x0013__Invenergy Model -- IIF 7-30-08_BeechR Pivot Table 12.2.09 2" xfId="24581"/>
    <cellStyle name="_x0013__Invenergy Model -- IIF 8-26-08" xfId="24582"/>
    <cellStyle name="_x0013__Invenergy Model -- IIF 8-26-08 2" xfId="24583"/>
    <cellStyle name="_x0013__Invenergy Model -- IIF 8-8-08" xfId="24584"/>
    <cellStyle name="_x0013__Invenergy Model -- IIF 8-8-08 2" xfId="24585"/>
    <cellStyle name="_x0013__Invenergy Model -- IIF 8-8-08_BeechR Pivot Table 12.2.09" xfId="24586"/>
    <cellStyle name="_x0013__Invenergy Model -- IIF 8-8-08_BeechR Pivot Table 12.2.09 2" xfId="24587"/>
    <cellStyle name="_x0013__Invenergy Turkey Track Property Tax Estimate Working 05282008" xfId="24588"/>
    <cellStyle name="_x0013__Invenergy Turkey Track Property Tax Estimate Working 05282008 2" xfId="24589"/>
    <cellStyle name="_x0013__Invenergy Turkey Track Property Tax Estimate Working 05282008_BeechR Pivot Table 12.2.09" xfId="24590"/>
    <cellStyle name="_x0013__Invenergy Turkey Track Property Tax Estimate Working 05282008_BeechR Pivot Table 12.2.09 2" xfId="24591"/>
    <cellStyle name="_Inventory Detail" xfId="24592"/>
    <cellStyle name="_Inventory Detail 2" xfId="24593"/>
    <cellStyle name="_Investor Model 12-16-05" xfId="24594"/>
    <cellStyle name="_Investor Model 12-16-05 2" xfId="24595"/>
    <cellStyle name="_Investor Model 12-16-05 2 2" xfId="24596"/>
    <cellStyle name="_Investor Model 12-16-05 3" xfId="24597"/>
    <cellStyle name="_Investor Model 12-16-05_071212 Unlevered McCormick Model - 2003 version" xfId="24598"/>
    <cellStyle name="_Investor Model 12-16-05_071212 Unlevered McCormick Model - 2003 version 2" xfId="24599"/>
    <cellStyle name="_Investor Model 12-16-05_071212 Unlevered McCormick Model - 2003 version_Accounting" xfId="24600"/>
    <cellStyle name="_Investor Model 12-16-05_071212 Unlevered McCormick Model - 2003 version_Accounting 2" xfId="24601"/>
    <cellStyle name="_Investor Model 12-16-05_071212 Unlevered McCormick Model - 2003 version_Book3" xfId="24602"/>
    <cellStyle name="_Investor Model 12-16-05_071212 Unlevered McCormick Model - 2003 version_Book3 2" xfId="24603"/>
    <cellStyle name="_Investor Model 12-16-05_071212 Unlevered McCormick Model - 2003 version_Naturener Montana Portfolio_temp_Part2" xfId="24604"/>
    <cellStyle name="_Investor Model 12-16-05_071212 Unlevered McCormick Model - 2003 version_Naturener Montana Portfolio_temp_Part2 2" xfId="24605"/>
    <cellStyle name="_Investor Model 12-16-05_Ormat 6-7-2007  v19b accounting v4 12-19-07" xfId="24606"/>
    <cellStyle name="_Investor Model 12-16-05_Ormat 6-7-2007  v19b accounting v4 12-19-07 2" xfId="24607"/>
    <cellStyle name="_x0013__Invrg v0 10.5yr 7.25% 5.25yr cash cut 10% DRO P50" xfId="24608"/>
    <cellStyle name="_x0013__Invrg v0 10.5yr 7.25% 5.25yr cash cut 10% DRO P50 2" xfId="24609"/>
    <cellStyle name="_x0013__Invrg v0 10.5yr 7.25% 5.25yr cash cut 10% DRO P50_2008 IWNA JPM TE Model 11032008 (ERISA Dep &amp; Full Haircuts)_275M" xfId="24610"/>
    <cellStyle name="_x0013__Invrg v0 10.5yr 7.25% 5.25yr cash cut 10% DRO P50_2008 IWNA JPM TE Model 11032008 (ERISA Dep &amp; Full Haircuts)_275M 2" xfId="24611"/>
    <cellStyle name="_x0013__Invrg v0 10.5yr 7.25% 5.25yr cash cut 10% DRO P50_2008 IWNA v12 7.75% 53% TaxEx P50 (Invenergy)_10242008" xfId="24612"/>
    <cellStyle name="_x0013__Invrg v0 10.5yr 7.25% 5.25yr cash cut 10% DRO P50_2008 IWNA v12 7.75% 53% TaxEx P50 (Invenergy)_10242008 2" xfId="24613"/>
    <cellStyle name="_x0013__Invrg v0 10.5yr 7.25% 5.25yr cash cut P50" xfId="24614"/>
    <cellStyle name="_x0013__Invrg v0 10.5yr 7.25% 5.25yr cash cut P50 2" xfId="24615"/>
    <cellStyle name="_x0013__Invrg v0 10.5yr 7.25% 5.25yr cash cut P50 OLD" xfId="24616"/>
    <cellStyle name="_x0013__Invrg v0 10.5yr 7.25% 5.25yr cash cut P50 OLD 2" xfId="24617"/>
    <cellStyle name="_x0013__Invrg v0 10.5yr 7.25% 5.25yr cash cut P50 OLD_BeechR Pivot Table 12.2.09" xfId="24618"/>
    <cellStyle name="_x0013__Invrg v0 10.5yr 7.25% 5.25yr cash cut P50 OLD_BeechR Pivot Table 12.2.09 2" xfId="24619"/>
    <cellStyle name="_x0013__Invrg v0 10.5yr 7.25% 5.25yr cash cut P50_BeechR Pivot Table 12.2.09" xfId="24620"/>
    <cellStyle name="_x0013__Invrg v0 10.5yr 7.25% 5.25yr cash cut P50_BeechR Pivot Table 12.2.09 2" xfId="24621"/>
    <cellStyle name="_x0013__Invrg v2 10.5yr 7.25% 5.25yr cash cut P50 (Invenergy)_REVIEW" xfId="24622"/>
    <cellStyle name="_x0013__Invrg v2 10.5yr 7.25% 5.25yr cash cut P50 (Invenergy)_REVIEW 2" xfId="24623"/>
    <cellStyle name="_x0013__Invrg v2 10.5yr 7.25% 5.25yr cash cut P50 (Invenergy)_REVIEW_#1 Levered Beech Ridge_021109_Grant,Bonus,No PTCs,MACRs,Term Debt NOL" xfId="24624"/>
    <cellStyle name="_x0013__Invrg v2 10.5yr 7.25% 5.25yr cash cut P50 (Invenergy)_REVIEW_#1 Levered Beech Ridge_021109_Grant,Bonus,No PTCs,MACRs,Term Debt NOL 2" xfId="24625"/>
    <cellStyle name="_x0013__Invrg v2 10.5yr 7.25% 5.25yr cash cut P50 (Invenergy)_REVIEW_#1 LeveredGrand_Ridge_II-III_021009_Grant,Bonus,No PTCs,MACRs,Term Debt, NOL" xfId="24626"/>
    <cellStyle name="_x0013__Invrg v2 10.5yr 7.25% 5.25yr cash cut P50 (Invenergy)_REVIEW_#1 LeveredGrand_Ridge_II-III_021009_Grant,Bonus,No PTCs,MACRs,Term Debt, NOL 2" xfId="24627"/>
    <cellStyle name="_x0013__Invrg v2 10.5yr 7.25% 5.25yr cash cut P50 (Invenergy)_REVIEW_#1 LeveredGrand_Ridge_II-III_021009_Grant,Bonus,No PTCs,MACRs,Term Debt, NOL_BeechR Pivot Table 12.2.09" xfId="24628"/>
    <cellStyle name="_x0013__Invrg v2 10.5yr 7.25% 5.25yr cash cut P50 (Invenergy)_REVIEW_#1 LeveredGrand_Ridge_II-III_021009_Grant,Bonus,No PTCs,MACRs,Term Debt, NOL_BeechR Pivot Table 12.2.09 2" xfId="24629"/>
    <cellStyle name="_x0013__Invrg v2 10.5yr 7.25% 5.25yr cash cut P50 (Invenergy)_REVIEW_2008 IWNA 7.75% 53% ERISA P50 (Invnergy)_FROM JPM" xfId="24630"/>
    <cellStyle name="_x0013__Invrg v2 10.5yr 7.25% 5.25yr cash cut P50 (Invenergy)_REVIEW_2008 IWNA 7.75% 53% ERISA P50 (Invnergy)_FROM JPM 2" xfId="24631"/>
    <cellStyle name="_x0013__Invrg v2 10.5yr 7.25% 5.25yr cash cut P50 (Invenergy)_REVIEW_2008 IWNA Portfolio 09262008 (JPM TE &amp; CE)__TE Assumps" xfId="24632"/>
    <cellStyle name="_x0013__Invrg v2 10.5yr 7.25% 5.25yr cash cut P50 (Invenergy)_REVIEW_2008 IWNA Portfolio 09262008 (JPM TE &amp; CE)__TE Assumps 2" xfId="24633"/>
    <cellStyle name="_x0013__Invrg v2 10.5yr 7.25% 5.25yr cash cut P50 (Invenergy)_REVIEW_2008 IWNA Portfolio 09262008 (JPM TE &amp; CE)__TE Assumps_2008 IWNA v12 7.75% 53% TaxEx P50 (Invenergy)_10242008" xfId="24634"/>
    <cellStyle name="_x0013__Invrg v2 10.5yr 7.25% 5.25yr cash cut P50 (Invenergy)_REVIEW_2008 IWNA Portfolio 09262008 (JPM TE &amp; CE)__TE Assumps_2008 IWNA v12 7.75% 53% TaxEx P50 (Invenergy)_10242008 2" xfId="24635"/>
    <cellStyle name="_x0013__Invrg v2 10.5yr 7.25% 5.25yr cash cut P50 (Invenergy)_REVIEW_2008 IWNA v12 7.75% 53% TaxEx P50 (Invenergy)_10242008" xfId="24636"/>
    <cellStyle name="_x0013__Invrg v2 10.5yr 7.25% 5.25yr cash cut P50 (Invenergy)_REVIEW_2008 IWNA v12 7.75% 53% TaxEx P50 (Invenergy)_10242008 2" xfId="24637"/>
    <cellStyle name="_x0013__Invrg v2 10.5yr 7.25% 5.25yr cash cut P50 (Invenergy)_REVIEW_2008 IWNA v12 7.75% 53% TaxEx P50 (Invenergy)_NO HAIRCUTS" xfId="24638"/>
    <cellStyle name="_x0013__Invrg v2 10.5yr 7.25% 5.25yr cash cut P50 (Invenergy)_REVIEW_2008 IWNA v12 7.75% 53% TaxEx P50 (Invenergy)_NO HAIRCUTS 2" xfId="24639"/>
    <cellStyle name="_x0013__Invrg v2 10.5yr 7.25% 5.25yr cash cut P50 (Invenergy)_REVIEW_BeechR Pivot Table 12.2.09" xfId="24640"/>
    <cellStyle name="_x0013__Invrg v2 10.5yr 7.25% 5.25yr cash cut P50 (Invenergy)_REVIEW_BeechR Pivot Table 12.2.09 2" xfId="24641"/>
    <cellStyle name="_x0013__Invrg v2 10.5yr 7.25% 5.25yr cash cut P50 (Invenergy)_REVIEW_Big Otter 101209 Grant and TE 100.5MW_20mileT" xfId="24642"/>
    <cellStyle name="_x0013__Invrg v2 10.5yr 7.25% 5.25yr cash cut P50 (Invenergy)_REVIEW_Big Otter 101209 Grant and TE 100.5MW_20mileT 2" xfId="24643"/>
    <cellStyle name="_x0013__Invrg v2 10.5yr 7.25% 5.25yr cash cut P50 (Invenergy)_REVIEW_Bish Hill_$77.5_lowncf_ Bundled Price_Lenders_092909" xfId="24644"/>
    <cellStyle name="_x0013__Invrg v2 10.5yr 7.25% 5.25yr cash cut P50 (Invenergy)_REVIEW_Bish Hill_$77.5_lowncf_ Bundled Price_Lenders_092909 2" xfId="24645"/>
    <cellStyle name="_x0013__Invrg v2 10.5yr 7.25% 5.25yr cash cut P50 (Invenergy)_REVIEW_BishHilll_1.25M per WTG with $72 bundled price_200MWs_BF" xfId="24646"/>
    <cellStyle name="_x0013__Invrg v2 10.5yr 7.25% 5.25yr cash cut P50 (Invenergy)_REVIEW_BishHilll_1.25M per WTG with $72 bundled price_200MWs_BF 2" xfId="24647"/>
    <cellStyle name="_x0013__Invrg v2 10.5yr 7.25% 5.25yr cash cut P50 (Invenergy)_REVIEW_Bishop Hill_Grant_082409_200MW" xfId="24648"/>
    <cellStyle name="_x0013__Invrg v2 10.5yr 7.25% 5.25yr cash cut P50 (Invenergy)_REVIEW_Bishop Hill_Grant_082409_200MW 2" xfId="24649"/>
    <cellStyle name="_x0013__Invrg v2 10.5yr 7.25% 5.25yr cash cut P50 (Invenergy)_REVIEW_Buzzard Creek_250MW_PTC_010610" xfId="24650"/>
    <cellStyle name="_x0013__Invrg v2 10.5yr 7.25% 5.25yr cash cut P50 (Invenergy)_REVIEW_Buzzard Creek_250MW_PTC_010610 2" xfId="24651"/>
    <cellStyle name="_x0013__Invrg v2 10.5yr 7.25% 5.25yr cash cut P50 (Invenergy)_REVIEW_California Ridge 120109 and 200MW" xfId="24652"/>
    <cellStyle name="_x0013__Invrg v2 10.5yr 7.25% 5.25yr cash cut P50 (Invenergy)_REVIEW_California Ridge 120109 and 200MW 2" xfId="24653"/>
    <cellStyle name="_x0013__Invrg v2 10.5yr 7.25% 5.25yr cash cut P50 (Invenergy)_REVIEW_California Ridge_042909_Grant and TE_99M_as bid" xfId="24654"/>
    <cellStyle name="_x0013__Invrg v2 10.5yr 7.25% 5.25yr cash cut P50 (Invenergy)_REVIEW_California Ridge_042909_Grant and TE_99M_as bid 2" xfId="24655"/>
    <cellStyle name="_x0013__Invrg v2 10.5yr 7.25% 5.25yr cash cut P50 (Invenergy)_REVIEW_California Ridge_042909_Grant and TE_99Mw" xfId="24656"/>
    <cellStyle name="_x0013__Invrg v2 10.5yr 7.25% 5.25yr cash cut P50 (Invenergy)_REVIEW_California Ridge_042909_Grant and TE_99Mw 2" xfId="24657"/>
    <cellStyle name="_x0013__Invrg v2 10.5yr 7.25% 5.25yr cash cut P50 (Invenergy)_REVIEW_Copy of NEW Levered GRIIIII_03312009_MCF v2" xfId="24658"/>
    <cellStyle name="_x0013__Invrg v2 10.5yr 7.25% 5.25yr cash cut P50 (Invenergy)_REVIEW_Copy of NEW Levered GRIIIII_03312009_MCF v2 2" xfId="24659"/>
    <cellStyle name="_x0013__Invrg v2 10.5yr 7.25% 5.25yr cash cut P50 (Invenergy)_REVIEW_Copy of NEW Levered GRIIIII_03312009_MCF v2_BeechR Pivot Table 12.2.09" xfId="24660"/>
    <cellStyle name="_x0013__Invrg v2 10.5yr 7.25% 5.25yr cash cut P50 (Invenergy)_REVIEW_Copy of NEW Levered GRIIIII_03312009_MCF v2_BeechR Pivot Table 12.2.09 2" xfId="24661"/>
    <cellStyle name="_x0013__Invrg v2 10.5yr 7.25% 5.25yr cash cut P50 (Invenergy)_REVIEW_GRE 03252009_tpm_tables" xfId="24662"/>
    <cellStyle name="_x0013__Invrg v2 10.5yr 7.25% 5.25yr cash cut P50 (Invenergy)_REVIEW_GRE 03252009_tpm_tables 2" xfId="24663"/>
    <cellStyle name="_x0013__Invrg v2 10.5yr 7.25% 5.25yr cash cut P50 (Invenergy)_REVIEW_GRE 03252009_tpm_tables_BeechR Pivot Table 12.2.09" xfId="24664"/>
    <cellStyle name="_x0013__Invrg v2 10.5yr 7.25% 5.25yr cash cut P50 (Invenergy)_REVIEW_GRE 03252009_tpm_tables_BeechR Pivot Table 12.2.09 2" xfId="24665"/>
    <cellStyle name="_x0013__Invrg v2 10.5yr 7.25% 5.25yr cash cut P50 (Invenergy)_REVIEW_Hardin Grant 08312009_300MW" xfId="24666"/>
    <cellStyle name="_x0013__Invrg v2 10.5yr 7.25% 5.25yr cash cut P50 (Invenergy)_REVIEW_Hardin Grant 08312009_300MW 2" xfId="24667"/>
    <cellStyle name="_x0013__Invrg v2 10.5yr 7.25% 5.25yr cash cut P50 (Invenergy)_REVIEW_Inputs-General" xfId="24668"/>
    <cellStyle name="_x0013__Invrg v2 10.5yr 7.25% 5.25yr cash cut P50 (Invenergy)_REVIEW_Inputs-General 2" xfId="24669"/>
    <cellStyle name="_x0013__Invrg v2 10.5yr 7.25% 5.25yr cash cut P50 (Invenergy)_REVIEW_Invenergy Model -- 9-5-08 base" xfId="24670"/>
    <cellStyle name="_x0013__Invrg v2 10.5yr 7.25% 5.25yr cash cut P50 (Invenergy)_REVIEW_Invenergy Model -- 9-5-08 base 2" xfId="24671"/>
    <cellStyle name="_x0013__Invrg v2 10.5yr 7.25% 5.25yr cash cut P50 (Invenergy)_REVIEW_IWNA 3-Pack ECCA Sheldon Funding 03202009" xfId="24672"/>
    <cellStyle name="_x0013__Invrg v2 10.5yr 7.25% 5.25yr cash cut P50 (Invenergy)_REVIEW_IWNA 3-Pack ECCA Sheldon Funding 03202009 2" xfId="24673"/>
    <cellStyle name="_x0013__Invrg v2 10.5yr 7.25% 5.25yr cash cut P50 (Invenergy)_REVIEW_IWNA Ptfl v2 10yr 7.25% $320 upfront 99% hedge loss P50" xfId="24674"/>
    <cellStyle name="_x0013__Invrg v2 10.5yr 7.25% 5.25yr cash cut P50 (Invenergy)_REVIEW_IWNA Ptfl v2 10yr 7.25% $320 upfront 99% hedge loss P50 2" xfId="24675"/>
    <cellStyle name="_x0013__Invrg v2 10.5yr 7.25% 5.25yr cash cut P50 (Invenergy)_REVIEW_IWNA v1 10yr 7.25% $290 upfront no bonus 42% 2009 tax realloc P50" xfId="24676"/>
    <cellStyle name="_x0013__Invrg v2 10.5yr 7.25% 5.25yr cash cut P50 (Invenergy)_REVIEW_IWNA v1 10yr 7.25% $290 upfront no bonus 42% 2009 tax realloc P50 2" xfId="24677"/>
    <cellStyle name="_x0013__Invrg v2 10.5yr 7.25% 5.25yr cash cut P50 (Invenergy)_REVIEW_IWNA v1 10yr 7.25% $290 upfront no bonus 42% 2009 tax realloc P50_2008 IWNA JPM TE Model 11032008 (ERISA Dep &amp; Full Haircuts)_275M" xfId="24678"/>
    <cellStyle name="_x0013__Invrg v2 10.5yr 7.25% 5.25yr cash cut P50 (Invenergy)_REVIEW_IWNA v1 10yr 7.25% $290 upfront no bonus 42% 2009 tax realloc P50_2008 IWNA JPM TE Model 11032008 (ERISA Dep &amp; Full Haircuts)_275M 2" xfId="24679"/>
    <cellStyle name="_x0013__Invrg v2 10.5yr 7.25% 5.25yr cash cut P50 (Invenergy)_REVIEW_IWNA v1 10yr 7.25% $290 upfront no bonus 42% 2009 tax realloc P50_2008 IWNA v12 7.75% 53% TaxEx P50 (Invenergy)_10242008" xfId="24680"/>
    <cellStyle name="_x0013__Invrg v2 10.5yr 7.25% 5.25yr cash cut P50 (Invenergy)_REVIEW_IWNA v1 10yr 7.25% $290 upfront no bonus 42% 2009 tax realloc P50_2008 IWNA v12 7.75% 53% TaxEx P50 (Invenergy)_10242008 2" xfId="24681"/>
    <cellStyle name="_x0013__Invrg v2 10.5yr 7.25% 5.25yr cash cut P50 (Invenergy)_REVIEW_Ledge_0416_Grant and TE" xfId="24682"/>
    <cellStyle name="_x0013__Invrg v2 10.5yr 7.25% 5.25yr cash cut P50 (Invenergy)_REVIEW_Ledge_0416_Grant and TE 2" xfId="24683"/>
    <cellStyle name="_x0013__Invrg v2 10.5yr 7.25% 5.25yr cash cut P50 (Invenergy)_REVIEW_Levered Beech Ridge _100709" xfId="24684"/>
    <cellStyle name="_x0013__Invrg v2 10.5yr 7.25% 5.25yr cash cut P50 (Invenergy)_REVIEW_Levered Beech Ridge _100709 2" xfId="24685"/>
    <cellStyle name="_x0013__Invrg v2 10.5yr 7.25% 5.25yr cash cut P50 (Invenergy)_REVIEW_Levered Beech Ridge _100709_BeechR Pivot Table 12.2.09" xfId="24686"/>
    <cellStyle name="_x0013__Invrg v2 10.5yr 7.25% 5.25yr cash cut P50 (Invenergy)_REVIEW_Levered Beech Ridge _100709_BeechR Pivot Table 12.2.09 2" xfId="24687"/>
    <cellStyle name="_x0013__Invrg v2 10.5yr 7.25% 5.25yr cash cut P50 (Invenergy)_REVIEW_Levered Beech Ridge _102709" xfId="24688"/>
    <cellStyle name="_x0013__Invrg v2 10.5yr 7.25% 5.25yr cash cut P50 (Invenergy)_REVIEW_Levered Beech Ridge _102709 2" xfId="24689"/>
    <cellStyle name="_x0013__Invrg v2 10.5yr 7.25% 5.25yr cash cut P50 (Invenergy)_REVIEW_Levered Beech Ridge _102709_BeechR Pivot Table 12.2.09" xfId="24690"/>
    <cellStyle name="_x0013__Invrg v2 10.5yr 7.25% 5.25yr cash cut P50 (Invenergy)_REVIEW_Levered Beech Ridge _102709_BeechR Pivot Table 12.2.09 2" xfId="24691"/>
    <cellStyle name="_x0013__Invrg v2 10.5yr 7.25% 5.25yr cash cut P50 (Invenergy)_REVIEW_Levered Beech Ridge _110209" xfId="24692"/>
    <cellStyle name="_x0013__Invrg v2 10.5yr 7.25% 5.25yr cash cut P50 (Invenergy)_REVIEW_Levered Beech Ridge _110209 2" xfId="24693"/>
    <cellStyle name="_x0013__Invrg v2 10.5yr 7.25% 5.25yr cash cut P50 (Invenergy)_REVIEW_Levered Beech Ridge _110209_BeechR Pivot Table 12.2.09" xfId="24694"/>
    <cellStyle name="_x0013__Invrg v2 10.5yr 7.25% 5.25yr cash cut P50 (Invenergy)_REVIEW_Levered Beech Ridge _110209_BeechR Pivot Table 12.2.09 2" xfId="24695"/>
    <cellStyle name="_x0013__Invrg v2 10.5yr 7.25% 5.25yr cash cut P50 (Invenergy)_REVIEW_Levered Grand Ridge Exp 07082009_LIVE" xfId="24696"/>
    <cellStyle name="_x0013__Invrg v2 10.5yr 7.25% 5.25yr cash cut P50 (Invenergy)_REVIEW_Levered Grand Ridge Exp 07082009_LIVE 2" xfId="24697"/>
    <cellStyle name="_x0013__Invrg v2 10.5yr 7.25% 5.25yr cash cut P50 (Invenergy)_REVIEW_Levered Grand Ridge Exp 07082009_LIVE_BeechR Pivot Table 12.2.09" xfId="24698"/>
    <cellStyle name="_x0013__Invrg v2 10.5yr 7.25% 5.25yr cash cut P50 (Invenergy)_REVIEW_Levered Grand Ridge Exp 07082009_LIVE_BeechR Pivot Table 12.2.09 2" xfId="24699"/>
    <cellStyle name="_x0013__Invrg v2 10.5yr 7.25% 5.25yr cash cut P50 (Invenergy)_REVIEW_Levered Grand Ridge Exp_05042009" xfId="24700"/>
    <cellStyle name="_x0013__Invrg v2 10.5yr 7.25% 5.25yr cash cut P50 (Invenergy)_REVIEW_Levered Grand Ridge Exp_05042009 2" xfId="24701"/>
    <cellStyle name="_x0013__Invrg v2 10.5yr 7.25% 5.25yr cash cut P50 (Invenergy)_REVIEW_Levered Grand Ridge Exp_05042009_BeechR Pivot Table 12.2.09" xfId="24702"/>
    <cellStyle name="_x0013__Invrg v2 10.5yr 7.25% 5.25yr cash cut P50 (Invenergy)_REVIEW_Levered Grand Ridge Exp_05042009_BeechR Pivot Table 12.2.09 2" xfId="24703"/>
    <cellStyle name="_x0013__Invrg v2 10.5yr 7.25% 5.25yr cash cut P50 (Invenergy)_REVIEW_NEW GRII_III Debt_032509 v1 (2)" xfId="24704"/>
    <cellStyle name="_x0013__Invrg v2 10.5yr 7.25% 5.25yr cash cut P50 (Invenergy)_REVIEW_NEW GRII_III Debt_032509 v1 (2) 2" xfId="24705"/>
    <cellStyle name="_x0013__Invrg v2 10.5yr 7.25% 5.25yr cash cut P50 (Invenergy)_REVIEW_NEW GRII_III Debt_032509 v1 (2)_BeechR Pivot Table 12.2.09" xfId="24706"/>
    <cellStyle name="_x0013__Invrg v2 10.5yr 7.25% 5.25yr cash cut P50 (Invenergy)_REVIEW_NEW GRII_III Debt_032509 v1 (2)_BeechR Pivot Table 12.2.09 2" xfId="24707"/>
    <cellStyle name="_x0013__Invrg v2 10.5yr 7.25% 5.25yr cash cut P50 (Invenergy)_REVIEW_NEW Levered GRII&amp;III_04092009_MCF v1" xfId="24708"/>
    <cellStyle name="_x0013__Invrg v2 10.5yr 7.25% 5.25yr cash cut P50 (Invenergy)_REVIEW_NEW Levered GRII&amp;III_04092009_MCF v1 2" xfId="24709"/>
    <cellStyle name="_x0013__Invrg v2 10.5yr 7.25% 5.25yr cash cut P50 (Invenergy)_REVIEW_NEW Levered GRII&amp;III_04092009_MCF v1_BeechR Pivot Table 12.2.09" xfId="24710"/>
    <cellStyle name="_x0013__Invrg v2 10.5yr 7.25% 5.25yr cash cut P50 (Invenergy)_REVIEW_NEW Levered GRII&amp;III_04092009_MCF v1_BeechR Pivot Table 12.2.09 2" xfId="24711"/>
    <cellStyle name="_x0013__Invrg v2 10.5yr 7.25% 5.25yr cash cut P50 (Invenergy)_REVIEW_Oceana_142MW_Vesta1.8_101909" xfId="24712"/>
    <cellStyle name="_x0013__Invrg v2 10.5yr 7.25% 5.25yr cash cut P50 (Invenergy)_REVIEW_Oceana_142MW_Vesta1.8_101909 2" xfId="24713"/>
    <cellStyle name="_x0013__Invrg v2 10.5yr 7.25% 5.25yr cash cut P50 (Invenergy)_REVIEW_Raleigh Model (78MW) 09082009_V2" xfId="24714"/>
    <cellStyle name="_x0013__Invrg v2 10.5yr 7.25% 5.25yr cash cut P50 (Invenergy)_REVIEW_Raleigh Model (78MW) 09082009_V2 2" xfId="24715"/>
    <cellStyle name="_x0013__Invrg v2 10.5yr 7.25% 5.25yr cash cut P50 (Invenergy)_REVIEW_Raleigh Model (78MW) 09082009_V2_BeechR Pivot Table 12.2.09" xfId="24716"/>
    <cellStyle name="_x0013__Invrg v2 10.5yr 7.25% 5.25yr cash cut P50 (Invenergy)_REVIEW_Raleigh Model (78MW) 09082009_V2_BeechR Pivot Table 12.2.09 2" xfId="24717"/>
    <cellStyle name="_x0013__Invrg v2 10.5yr 7.25% 5.25yr cash cut P50 (Invenergy)_REVIEW_Sheet1" xfId="24718"/>
    <cellStyle name="_x0013__Invrg v2 10.5yr 7.25% 5.25yr cash cut P50 (Invenergy)_REVIEW_Sheet1 2" xfId="24719"/>
    <cellStyle name="_x0013__Invrg v2 10.5yr 7.25% 5.25yr cash cut P50 (Invenergy)_REVIEW_Sweden Hills 51MW_081809_AEP bid" xfId="24720"/>
    <cellStyle name="_x0013__Invrg v2 10.5yr 7.25% 5.25yr cash cut P50 (Invenergy)_REVIEW_Sweden Hills 51MW_081809_AEP bid 2" xfId="24721"/>
    <cellStyle name="_x0013__Invrg v2 10.5yr 7.25% 5.25yr cash cut P50 (Invenergy)_REVIEW_Tri-County Wind_042409_Grant and TE_as bid" xfId="24722"/>
    <cellStyle name="_x0013__Invrg v2 10.5yr 7.25% 5.25yr cash cut P50 (Invenergy)_REVIEW_Tri-County Wind_042409_Grant and TE_as bid 2" xfId="24723"/>
    <cellStyle name="_x0013__Invrg v2 10.5yr 7.25% 5.25yr cash cut P50 (Invenergy)_REVIEW_Tri-County Wind_101309_Grant and TE_200MW_1.6XLE" xfId="24724"/>
    <cellStyle name="_x0013__Invrg v2 10.5yr 7.25% 5.25yr cash cut P50 (Invenergy)_REVIEW_Tri-County Wind_101309_Grant and TE_200MW_1.6XLE 2" xfId="24725"/>
    <cellStyle name="_x0013__Invrg v2 10.5yr 7.25% 5.25yr cash cut P50 (Invenergy)_REVIEW_Tri-County Wind_101509_Grant and TE_200MW_1.6XLE" xfId="24726"/>
    <cellStyle name="_x0013__Invrg v2 10.5yr 7.25% 5.25yr cash cut P50 (Invenergy)_REVIEW_Tri-County Wind_101509_Grant and TE_200MW_1.6XLE 2" xfId="24727"/>
    <cellStyle name="_x0013__Invrg v2 10.5yr 7.25% 5.25yr cash cut P50 (Invenergy)_REVIEW_Turkey Track Completion Reserve Acct_11 10 08" xfId="24728"/>
    <cellStyle name="_x0013__Invrg v2 10.5yr 7.25% 5.25yr cash cut P50 (Invenergy)_REVIEW_Turkey Track Completion Reserve Acct_11 10 08 2" xfId="24729"/>
    <cellStyle name="_x0013__Invrg v2 10.5yr 7.25% 5.25yr cash cut P50 (Invenergy)_REVIEW_Unlev McAdoo &amp; GR Combined 10242008-funding v8" xfId="24730"/>
    <cellStyle name="_x0013__Invrg v2 10.5yr 7.25% 5.25yr cash cut P50 (Invenergy)_REVIEW_Unlev McAdoo &amp; GR Combined 10242008-funding v8 2" xfId="24731"/>
    <cellStyle name="_x0013__Invrg v2 10.5yr 7.25% 5.25yr cash cut P50 (Invenergy)_REVIEW_Unlev McAdoo &amp; GR Combined 10242008-funding v8_BeechR Pivot Table 12.2.09" xfId="24732"/>
    <cellStyle name="_x0013__Invrg v2 10.5yr 7.25% 5.25yr cash cut P50 (Invenergy)_REVIEW_Unlev McAdoo &amp; GR Combined 10242008-funding v8_BeechR Pivot Table 12.2.09 2" xfId="24733"/>
    <cellStyle name="_x0013__Invrg v2 10.5yr 7.25% 5.25yr cash cut P50 (Invenergy)_REVIEW_Unlev McAdoo &amp; GR Combined 10242008-funding v8_Sheet1" xfId="24734"/>
    <cellStyle name="_x0013__Invrg v2 10.5yr 7.25% 5.25yr cash cut P50 (Invenergy)_REVIEW_Unlev McAdoo &amp; GR Combined 10242008-funding v8_Sheet1 2" xfId="24735"/>
    <cellStyle name="_x0013__Invrg v2 10.5yr 7.25% 5.25yr cash cut P50 (Invenergy)_REVIEW_Unlevered_Beech_Ridge_100_5MW_021009_optimized NCF" xfId="24736"/>
    <cellStyle name="_x0013__Invrg v2 10.5yr 7.25% 5.25yr cash cut P50 (Invenergy)_REVIEW_Unlevered_Beech_Ridge_100_5MW_021009_optimized NCF 2" xfId="24737"/>
    <cellStyle name="_x0013__Invrg v2 10.5yr 7.25% 5.25yr cash cut P50 (Invenergy)_REVIEW_Vantage Cash FLow 100609" xfId="24738"/>
    <cellStyle name="_x0013__Invrg v2 10.5yr 7.25% 5.25yr cash cut P50 (Invenergy)_REVIEW_Vantage Cash FLow 100609 2" xfId="24739"/>
    <cellStyle name="_x0013__Invrg v2 10.5yr 7.25% 5.25yr cash cut P50 (Invenergy)_REVIEW_Vantage Model_PGE 15yr PPA_062409" xfId="24740"/>
    <cellStyle name="_x0013__Invrg v2 10.5yr 7.25% 5.25yr cash cut P50 (Invenergy)_REVIEW_Vantage Model_PGE 15yr PPA_062409 2" xfId="24741"/>
    <cellStyle name="_x0013__Invrg v2 10.5yr 7.25% 5.25yr cash cut P50 (Invenergy)_REVIEW_Vantage Model_PGE 15yr PPA_073009_JAR" xfId="24742"/>
    <cellStyle name="_x0013__Invrg v2 10.5yr 7.25% 5.25yr cash cut P50 (Invenergy)_REVIEW_Vantage Model_PGE 15yr PPA_073009_JAR 2" xfId="24743"/>
    <cellStyle name="_x0013__Invrg v2 10.5yr 7.25% 5.25yr cash cut P50 (Invenergy)_REVIEW_Vantage Model_PGE 15yr PPA_100909" xfId="24744"/>
    <cellStyle name="_x0013__Invrg v2 10.5yr 7.25% 5.25yr cash cut P50 (Invenergy)_REVIEW_Vantage Model_PGE 15yr PPA_100909 2" xfId="24745"/>
    <cellStyle name="_x0013__Invrg v2 10.5yr 7.25% 5.25yr cash cut P50 (Invenergy)_REVIEW_White Oak_67.5_150MW_110409_OUR CASE" xfId="24746"/>
    <cellStyle name="_x0013__Invrg v2 10.5yr 7.25% 5.25yr cash cut P50 (Invenergy)_REVIEW_White Oak_67.5_150MW_110409_OUR CASE 2" xfId="24747"/>
    <cellStyle name="_x0013__Invrg v3 pwr hedges no track accts 10.5yr 7.25% 4yr cash cut $51.73 P50" xfId="24748"/>
    <cellStyle name="_x0013__Invrg v3 pwr hedges no track accts 10.5yr 7.25% 4yr cash cut $51.73 P50 2" xfId="24749"/>
    <cellStyle name="_x0013__Invrg v3 pwr hedges no track accts 10.5yr 7.25% 4yr cash cut $51.73 P50_BeechR Pivot Table 12.2.09" xfId="24750"/>
    <cellStyle name="_x0013__Invrg v3 pwr hedges no track accts 10.5yr 7.25% 4yr cash cut $51.73 P50_BeechR Pivot Table 12.2.09 2" xfId="24751"/>
    <cellStyle name="_IPG" xfId="24752"/>
    <cellStyle name="_Ironwood" xfId="24753"/>
    <cellStyle name="_Ironwood 2" xfId="24754"/>
    <cellStyle name="_Ironwood_#1 Levered Beech Ridge_021109_Grant,Bonus,No PTCs,MACRs,Term Debt NOL" xfId="24755"/>
    <cellStyle name="_Ironwood_#1 Levered Beech Ridge_021109_Grant,Bonus,No PTCs,MACRs,Term Debt NOL 2" xfId="24756"/>
    <cellStyle name="_Ironwood_#1 LeveredGrand_Ridge_II-III_021009_Grant,Bonus,No PTCs,MACRs,Term Debt, NOL" xfId="24757"/>
    <cellStyle name="_Ironwood_#1 LeveredGrand_Ridge_II-III_021009_Grant,Bonus,No PTCs,MACRs,Term Debt, NOL 2" xfId="24758"/>
    <cellStyle name="_Ironwood_#1 LeveredGrand_Ridge_II-III_021009_Grant,Bonus,No PTCs,MACRs,Term Debt, NOL_BeechR Pivot Table 12.2.09" xfId="24759"/>
    <cellStyle name="_Ironwood_#1 LeveredGrand_Ridge_II-III_021009_Grant,Bonus,No PTCs,MACRs,Term Debt, NOL_BeechR Pivot Table 12.2.09 2" xfId="24760"/>
    <cellStyle name="_Ironwood_1.Inputs" xfId="24761"/>
    <cellStyle name="_Ironwood_2008 IWNA 7.75% 53% ERISA P50 (Invnergy)_FROM JPM" xfId="24762"/>
    <cellStyle name="_Ironwood_2008 IWNA 7.75% 53% ERISA P50 (Invnergy)_FROM JPM 2" xfId="24763"/>
    <cellStyle name="_Ironwood_2008 IWNA Portfolio 09262008 (JPM TE &amp; CE)__TE Assumps" xfId="24764"/>
    <cellStyle name="_Ironwood_2008 IWNA Portfolio 09262008 (JPM TE &amp; CE)__TE Assumps 2" xfId="24765"/>
    <cellStyle name="_Ironwood_2008 IWNA Portfolio 09262008 (JPM TE &amp; CE)__TE Assumps_2008 IWNA v12 7.75% 53% TaxEx P50 (Invenergy)_10242008" xfId="24766"/>
    <cellStyle name="_Ironwood_2008 IWNA Portfolio 09262008 (JPM TE &amp; CE)__TE Assumps_2008 IWNA v12 7.75% 53% TaxEx P50 (Invenergy)_10242008 2" xfId="24767"/>
    <cellStyle name="_Ironwood_2008 IWNA v12 7.75% 53% TaxEx P50 (Invenergy)_10242008" xfId="24768"/>
    <cellStyle name="_Ironwood_2008 IWNA v12 7.75% 53% TaxEx P50 (Invenergy)_10242008 2" xfId="24769"/>
    <cellStyle name="_Ironwood_2008 IWNA v12 7.75% 53% TaxEx P50 (Invenergy)_NO HAIRCUTS" xfId="24770"/>
    <cellStyle name="_Ironwood_2008 IWNA v12 7.75% 53% TaxEx P50 (Invenergy)_NO HAIRCUTS 2" xfId="24771"/>
    <cellStyle name="_Ironwood_AM 03-22-2009 - Citi Cash Grant - 1st qtr cash grant" xfId="24772"/>
    <cellStyle name="_Ironwood_Bali_Biomass_Fin_Model_082107" xfId="24773"/>
    <cellStyle name="_Ironwood_BeechR Pivot Table 12.2.09" xfId="24774"/>
    <cellStyle name="_Ironwood_BeechR Pivot Table 12.2.09 2" xfId="24775"/>
    <cellStyle name="_Ironwood_Big Otter 101209 Grant and TE 100.5MW_20mileT" xfId="24776"/>
    <cellStyle name="_Ironwood_Big Otter 101209 Grant and TE 100.5MW_20mileT 2" xfId="24777"/>
    <cellStyle name="_Ironwood_Bish Hill_$77.5_lowncf_ Bundled Price_Lenders_092909" xfId="24778"/>
    <cellStyle name="_Ironwood_Bish Hill_$77.5_lowncf_ Bundled Price_Lenders_092909 2" xfId="24779"/>
    <cellStyle name="_Ironwood_BishHilll_1.25M per WTG with $72 bundled price_200MWs_BF" xfId="24780"/>
    <cellStyle name="_Ironwood_BishHilll_1.25M per WTG with $72 bundled price_200MWs_BF 2" xfId="24781"/>
    <cellStyle name="_Ironwood_Bishop Hill_Grant_082409_200MW" xfId="24782"/>
    <cellStyle name="_Ironwood_Bishop Hill_Grant_082409_200MW 2" xfId="24783"/>
    <cellStyle name="_Ironwood_Buzzard Creek_250MW_PTC_010610" xfId="24784"/>
    <cellStyle name="_Ironwood_Buzzard Creek_250MW_PTC_010610 2" xfId="24785"/>
    <cellStyle name="_Ironwood_California Ridge 120109 and 200MW" xfId="24786"/>
    <cellStyle name="_Ironwood_California Ridge 120109 and 200MW 2" xfId="24787"/>
    <cellStyle name="_Ironwood_California Ridge_042909_Grant and TE_99M_as bid" xfId="24788"/>
    <cellStyle name="_Ironwood_California Ridge_042909_Grant and TE_99M_as bid 2" xfId="24789"/>
    <cellStyle name="_Ironwood_California Ridge_042909_Grant and TE_99Mw" xfId="24790"/>
    <cellStyle name="_Ironwood_California Ridge_042909_Grant and TE_99Mw 2" xfId="24791"/>
    <cellStyle name="_Ironwood_Copy of NEW Levered GRIIIII_03312009_MCF v2" xfId="24792"/>
    <cellStyle name="_Ironwood_Copy of NEW Levered GRIIIII_03312009_MCF v2 2" xfId="24793"/>
    <cellStyle name="_Ironwood_Copy of NEW Levered GRIIIII_03312009_MCF v2_BeechR Pivot Table 12.2.09" xfId="24794"/>
    <cellStyle name="_Ironwood_Copy of NEW Levered GRIIIII_03312009_MCF v2_BeechR Pivot Table 12.2.09 2" xfId="24795"/>
    <cellStyle name="_Ironwood_Copy of Vento III v27i P50 1st" xfId="24796"/>
    <cellStyle name="_Ironwood_G&amp;A_reports" xfId="24797"/>
    <cellStyle name="_Ironwood_GRE 03252009_tpm_tables" xfId="24798"/>
    <cellStyle name="_Ironwood_GRE 03252009_tpm_tables 2" xfId="24799"/>
    <cellStyle name="_Ironwood_GRE 03252009_tpm_tables_BeechR Pivot Table 12.2.09" xfId="24800"/>
    <cellStyle name="_Ironwood_GRE 03252009_tpm_tables_BeechR Pivot Table 12.2.09 2" xfId="24801"/>
    <cellStyle name="_Ironwood_Hardin Grant 08312009_300MW" xfId="24802"/>
    <cellStyle name="_Ironwood_Hardin Grant 08312009_300MW 2" xfId="24803"/>
    <cellStyle name="_Ironwood_Inputs-General" xfId="24804"/>
    <cellStyle name="_Ironwood_Inputs-General 2" xfId="24805"/>
    <cellStyle name="_Ironwood_Invenergy Model -- 9-5-08 base" xfId="24806"/>
    <cellStyle name="_Ironwood_Invenergy Model -- 9-5-08 base 2" xfId="24807"/>
    <cellStyle name="_Ironwood_IWNA 3-Pack ECCA Sheldon Funding 03202009" xfId="24808"/>
    <cellStyle name="_Ironwood_IWNA 3-Pack ECCA Sheldon Funding 03202009 2" xfId="24809"/>
    <cellStyle name="_Ironwood_IWNA Ptfl v2 10yr 7.25% $320 upfront 99% hedge loss P50" xfId="24810"/>
    <cellStyle name="_Ironwood_IWNA Ptfl v2 10yr 7.25% $320 upfront 99% hedge loss P50 2" xfId="24811"/>
    <cellStyle name="_Ironwood_IWNA v1 10yr 7.25% $290 upfront no bonus 42% 2009 tax realloc P50" xfId="24812"/>
    <cellStyle name="_Ironwood_IWNA v1 10yr 7.25% $290 upfront no bonus 42% 2009 tax realloc P50 2" xfId="24813"/>
    <cellStyle name="_Ironwood_IWNA v1 10yr 7.25% $290 upfront no bonus 42% 2009 tax realloc P50_2008 IWNA JPM TE Model 11032008 (ERISA Dep &amp; Full Haircuts)_275M" xfId="24814"/>
    <cellStyle name="_Ironwood_IWNA v1 10yr 7.25% $290 upfront no bonus 42% 2009 tax realloc P50_2008 IWNA JPM TE Model 11032008 (ERISA Dep &amp; Full Haircuts)_275M 2" xfId="24815"/>
    <cellStyle name="_Ironwood_IWNA v1 10yr 7.25% $290 upfront no bonus 42% 2009 tax realloc P50_2008 IWNA v12 7.75% 53% TaxEx P50 (Invenergy)_10242008" xfId="24816"/>
    <cellStyle name="_Ironwood_IWNA v1 10yr 7.25% $290 upfront no bonus 42% 2009 tax realloc P50_2008 IWNA v12 7.75% 53% TaxEx P50 (Invenergy)_10242008 2" xfId="24817"/>
    <cellStyle name="_Ironwood_LB36a" xfId="24818"/>
    <cellStyle name="_Ironwood_LB36a 2" xfId="24819"/>
    <cellStyle name="_Ironwood_LB36a_#1 Levered Beech Ridge_021109_Grant,Bonus,No PTCs,MACRs,Term Debt NOL" xfId="24820"/>
    <cellStyle name="_Ironwood_LB36a_#1 Levered Beech Ridge_021109_Grant,Bonus,No PTCs,MACRs,Term Debt NOL 2" xfId="24821"/>
    <cellStyle name="_Ironwood_LB36a_#1 LeveredGrand_Ridge_II-III_021009_Grant,Bonus,No PTCs,MACRs,Term Debt, NOL" xfId="24822"/>
    <cellStyle name="_Ironwood_LB36a_#1 LeveredGrand_Ridge_II-III_021009_Grant,Bonus,No PTCs,MACRs,Term Debt, NOL 2" xfId="24823"/>
    <cellStyle name="_Ironwood_LB36a_#1 LeveredGrand_Ridge_II-III_021009_Grant,Bonus,No PTCs,MACRs,Term Debt, NOL_BeechR Pivot Table 12.2.09" xfId="24824"/>
    <cellStyle name="_Ironwood_LB36a_#1 LeveredGrand_Ridge_II-III_021009_Grant,Bonus,No PTCs,MACRs,Term Debt, NOL_BeechR Pivot Table 12.2.09 2" xfId="24825"/>
    <cellStyle name="_Ironwood_LB36a_1.Inputs" xfId="24826"/>
    <cellStyle name="_Ironwood_LB36a_2008 IWNA 7.75% 53% ERISA P50 (Invnergy)_FROM JPM" xfId="24827"/>
    <cellStyle name="_Ironwood_LB36a_2008 IWNA 7.75% 53% ERISA P50 (Invnergy)_FROM JPM 2" xfId="24828"/>
    <cellStyle name="_Ironwood_LB36a_2008 IWNA Portfolio 09262008 (JPM TE &amp; CE)__TE Assumps" xfId="24829"/>
    <cellStyle name="_Ironwood_LB36a_2008 IWNA Portfolio 09262008 (JPM TE &amp; CE)__TE Assumps 2" xfId="24830"/>
    <cellStyle name="_Ironwood_LB36a_2008 IWNA Portfolio 09262008 (JPM TE &amp; CE)__TE Assumps_2008 IWNA v12 7.75% 53% TaxEx P50 (Invenergy)_10242008" xfId="24831"/>
    <cellStyle name="_Ironwood_LB36a_2008 IWNA Portfolio 09262008 (JPM TE &amp; CE)__TE Assumps_2008 IWNA v12 7.75% 53% TaxEx P50 (Invenergy)_10242008 2" xfId="24832"/>
    <cellStyle name="_Ironwood_LB36a_2008 IWNA v12 7.75% 53% TaxEx P50 (Invenergy)_10242008" xfId="24833"/>
    <cellStyle name="_Ironwood_LB36a_2008 IWNA v12 7.75% 53% TaxEx P50 (Invenergy)_10242008 2" xfId="24834"/>
    <cellStyle name="_Ironwood_LB36a_2008 IWNA v12 7.75% 53% TaxEx P50 (Invenergy)_NO HAIRCUTS" xfId="24835"/>
    <cellStyle name="_Ironwood_LB36a_2008 IWNA v12 7.75% 53% TaxEx P50 (Invenergy)_NO HAIRCUTS 2" xfId="24836"/>
    <cellStyle name="_Ironwood_LB36a_AM 03-22-2009 - Citi Cash Grant - 1st qtr cash grant" xfId="24837"/>
    <cellStyle name="_Ironwood_LB36a_Bali_Biomass_Fin_Model_082107" xfId="24838"/>
    <cellStyle name="_Ironwood_LB36a_BeechR Pivot Table 12.2.09" xfId="24839"/>
    <cellStyle name="_Ironwood_LB36a_BeechR Pivot Table 12.2.09 2" xfId="24840"/>
    <cellStyle name="_Ironwood_LB36a_Big Otter 101209 Grant and TE 100.5MW_20mileT" xfId="24841"/>
    <cellStyle name="_Ironwood_LB36a_Big Otter 101209 Grant and TE 100.5MW_20mileT 2" xfId="24842"/>
    <cellStyle name="_Ironwood_LB36a_Bish Hill_$77.5_lowncf_ Bundled Price_Lenders_092909" xfId="24843"/>
    <cellStyle name="_Ironwood_LB36a_Bish Hill_$77.5_lowncf_ Bundled Price_Lenders_092909 2" xfId="24844"/>
    <cellStyle name="_Ironwood_LB36a_BishHilll_1.25M per WTG with $72 bundled price_200MWs_BF" xfId="24845"/>
    <cellStyle name="_Ironwood_LB36a_BishHilll_1.25M per WTG with $72 bundled price_200MWs_BF 2" xfId="24846"/>
    <cellStyle name="_Ironwood_LB36a_Bishop Hill_Grant_082409_200MW" xfId="24847"/>
    <cellStyle name="_Ironwood_LB36a_Bishop Hill_Grant_082409_200MW 2" xfId="24848"/>
    <cellStyle name="_Ironwood_LB36a_Buzzard Creek_250MW_PTC_010610" xfId="24849"/>
    <cellStyle name="_Ironwood_LB36a_Buzzard Creek_250MW_PTC_010610 2" xfId="24850"/>
    <cellStyle name="_Ironwood_LB36a_California Ridge 120109 and 200MW" xfId="24851"/>
    <cellStyle name="_Ironwood_LB36a_California Ridge 120109 and 200MW 2" xfId="24852"/>
    <cellStyle name="_Ironwood_LB36a_California Ridge_042909_Grant and TE_99M_as bid" xfId="24853"/>
    <cellStyle name="_Ironwood_LB36a_California Ridge_042909_Grant and TE_99M_as bid 2" xfId="24854"/>
    <cellStyle name="_Ironwood_LB36a_California Ridge_042909_Grant and TE_99Mw" xfId="24855"/>
    <cellStyle name="_Ironwood_LB36a_California Ridge_042909_Grant and TE_99Mw 2" xfId="24856"/>
    <cellStyle name="_Ironwood_LB36a_Copy of NEW Levered GRIIIII_03312009_MCF v2" xfId="24857"/>
    <cellStyle name="_Ironwood_LB36a_Copy of NEW Levered GRIIIII_03312009_MCF v2 2" xfId="24858"/>
    <cellStyle name="_Ironwood_LB36a_Copy of NEW Levered GRIIIII_03312009_MCF v2_BeechR Pivot Table 12.2.09" xfId="24859"/>
    <cellStyle name="_Ironwood_LB36a_Copy of NEW Levered GRIIIII_03312009_MCF v2_BeechR Pivot Table 12.2.09 2" xfId="24860"/>
    <cellStyle name="_Ironwood_LB36a_Copy of Vento III v27i P50 1st" xfId="24861"/>
    <cellStyle name="_Ironwood_LB36a_G&amp;A_reports" xfId="24862"/>
    <cellStyle name="_Ironwood_LB36a_GRE 03252009_tpm_tables" xfId="24863"/>
    <cellStyle name="_Ironwood_LB36a_GRE 03252009_tpm_tables 2" xfId="24864"/>
    <cellStyle name="_Ironwood_LB36a_GRE 03252009_tpm_tables_BeechR Pivot Table 12.2.09" xfId="24865"/>
    <cellStyle name="_Ironwood_LB36a_GRE 03252009_tpm_tables_BeechR Pivot Table 12.2.09 2" xfId="24866"/>
    <cellStyle name="_Ironwood_LB36a_Hardin Grant 08312009_300MW" xfId="24867"/>
    <cellStyle name="_Ironwood_LB36a_Hardin Grant 08312009_300MW 2" xfId="24868"/>
    <cellStyle name="_Ironwood_LB36a_Inputs-General" xfId="24869"/>
    <cellStyle name="_Ironwood_LB36a_Inputs-General 2" xfId="24870"/>
    <cellStyle name="_Ironwood_LB36a_Invenergy Model -- 9-5-08 base" xfId="24871"/>
    <cellStyle name="_Ironwood_LB36a_Invenergy Model -- 9-5-08 base 2" xfId="24872"/>
    <cellStyle name="_Ironwood_LB36a_IWNA 3-Pack ECCA Sheldon Funding 03202009" xfId="24873"/>
    <cellStyle name="_Ironwood_LB36a_IWNA 3-Pack ECCA Sheldon Funding 03202009 2" xfId="24874"/>
    <cellStyle name="_Ironwood_LB36a_IWNA Ptfl v2 10yr 7.25% $320 upfront 99% hedge loss P50" xfId="24875"/>
    <cellStyle name="_Ironwood_LB36a_IWNA Ptfl v2 10yr 7.25% $320 upfront 99% hedge loss P50 2" xfId="24876"/>
    <cellStyle name="_Ironwood_LB36a_IWNA v1 10yr 7.25% $290 upfront no bonus 42% 2009 tax realloc P50" xfId="24877"/>
    <cellStyle name="_Ironwood_LB36a_IWNA v1 10yr 7.25% $290 upfront no bonus 42% 2009 tax realloc P50 2" xfId="24878"/>
    <cellStyle name="_Ironwood_LB36a_IWNA v1 10yr 7.25% $290 upfront no bonus 42% 2009 tax realloc P50_2008 IWNA JPM TE Model 11032008 (ERISA Dep &amp; Full Haircuts)_275M" xfId="24879"/>
    <cellStyle name="_Ironwood_LB36a_IWNA v1 10yr 7.25% $290 upfront no bonus 42% 2009 tax realloc P50_2008 IWNA JPM TE Model 11032008 (ERISA Dep &amp; Full Haircuts)_275M 2" xfId="24880"/>
    <cellStyle name="_Ironwood_LB36a_IWNA v1 10yr 7.25% $290 upfront no bonus 42% 2009 tax realloc P50_2008 IWNA v12 7.75% 53% TaxEx P50 (Invenergy)_10242008" xfId="24881"/>
    <cellStyle name="_Ironwood_LB36a_IWNA v1 10yr 7.25% $290 upfront no bonus 42% 2009 tax realloc P50_2008 IWNA v12 7.75% 53% TaxEx P50 (Invenergy)_10242008 2" xfId="24882"/>
    <cellStyle name="_Ironwood_LB36a_Ledge_0416_Grant and TE" xfId="24883"/>
    <cellStyle name="_Ironwood_LB36a_Ledge_0416_Grant and TE 2" xfId="24884"/>
    <cellStyle name="_Ironwood_LB36a_Levered Beech Ridge _100709" xfId="24885"/>
    <cellStyle name="_Ironwood_LB36a_Levered Beech Ridge _100709 2" xfId="24886"/>
    <cellStyle name="_Ironwood_LB36a_Levered Beech Ridge _100709_BeechR Pivot Table 12.2.09" xfId="24887"/>
    <cellStyle name="_Ironwood_LB36a_Levered Beech Ridge _100709_BeechR Pivot Table 12.2.09 2" xfId="24888"/>
    <cellStyle name="_Ironwood_LB36a_Levered Beech Ridge _102709" xfId="24889"/>
    <cellStyle name="_Ironwood_LB36a_Levered Beech Ridge _102709 2" xfId="24890"/>
    <cellStyle name="_Ironwood_LB36a_Levered Beech Ridge _102709_BeechR Pivot Table 12.2.09" xfId="24891"/>
    <cellStyle name="_Ironwood_LB36a_Levered Beech Ridge _102709_BeechR Pivot Table 12.2.09 2" xfId="24892"/>
    <cellStyle name="_Ironwood_LB36a_Levered Beech Ridge _110209" xfId="24893"/>
    <cellStyle name="_Ironwood_LB36a_Levered Beech Ridge _110209 2" xfId="24894"/>
    <cellStyle name="_Ironwood_LB36a_Levered Beech Ridge _110209_BeechR Pivot Table 12.2.09" xfId="24895"/>
    <cellStyle name="_Ironwood_LB36a_Levered Beech Ridge _110209_BeechR Pivot Table 12.2.09 2" xfId="24896"/>
    <cellStyle name="_Ironwood_LB36a_Levered Grand Ridge Exp 07082009_LIVE" xfId="24897"/>
    <cellStyle name="_Ironwood_LB36a_Levered Grand Ridge Exp 07082009_LIVE 2" xfId="24898"/>
    <cellStyle name="_Ironwood_LB36a_Levered Grand Ridge Exp 07082009_LIVE_BeechR Pivot Table 12.2.09" xfId="24899"/>
    <cellStyle name="_Ironwood_LB36a_Levered Grand Ridge Exp 07082009_LIVE_BeechR Pivot Table 12.2.09 2" xfId="24900"/>
    <cellStyle name="_Ironwood_LB36a_Levered Grand Ridge Exp_05042009" xfId="24901"/>
    <cellStyle name="_Ironwood_LB36a_Levered Grand Ridge Exp_05042009 2" xfId="24902"/>
    <cellStyle name="_Ironwood_LB36a_Levered Grand Ridge Exp_05042009_BeechR Pivot Table 12.2.09" xfId="24903"/>
    <cellStyle name="_Ironwood_LB36a_Levered Grand Ridge Exp_05042009_BeechR Pivot Table 12.2.09 2" xfId="24904"/>
    <cellStyle name="_Ironwood_LB36a_NEW GRII_III Debt_032509 v1 (2)" xfId="24905"/>
    <cellStyle name="_Ironwood_LB36a_NEW GRII_III Debt_032509 v1 (2) 2" xfId="24906"/>
    <cellStyle name="_Ironwood_LB36a_NEW GRII_III Debt_032509 v1 (2)_BeechR Pivot Table 12.2.09" xfId="24907"/>
    <cellStyle name="_Ironwood_LB36a_NEW GRII_III Debt_032509 v1 (2)_BeechR Pivot Table 12.2.09 2" xfId="24908"/>
    <cellStyle name="_Ironwood_LB36a_NEW Levered GRII&amp;III_04092009_MCF v1" xfId="24909"/>
    <cellStyle name="_Ironwood_LB36a_NEW Levered GRII&amp;III_04092009_MCF v1 2" xfId="24910"/>
    <cellStyle name="_Ironwood_LB36a_NEW Levered GRII&amp;III_04092009_MCF v1_BeechR Pivot Table 12.2.09" xfId="24911"/>
    <cellStyle name="_Ironwood_LB36a_NEW Levered GRII&amp;III_04092009_MCF v1_BeechR Pivot Table 12.2.09 2" xfId="24912"/>
    <cellStyle name="_Ironwood_LB36a_Oceana_142MW_Vesta1.8_101909" xfId="24913"/>
    <cellStyle name="_Ironwood_LB36a_Oceana_142MW_Vesta1.8_101909 2" xfId="24914"/>
    <cellStyle name="_Ironwood_LB36a_Raleigh Model (78MW) 09082009_V2" xfId="24915"/>
    <cellStyle name="_Ironwood_LB36a_Raleigh Model (78MW) 09082009_V2 2" xfId="24916"/>
    <cellStyle name="_Ironwood_LB36a_Raleigh Model (78MW) 09082009_V2_BeechR Pivot Table 12.2.09" xfId="24917"/>
    <cellStyle name="_Ironwood_LB36a_Raleigh Model (78MW) 09082009_V2_BeechR Pivot Table 12.2.09 2" xfId="24918"/>
    <cellStyle name="_Ironwood_LB36a_Sheet1" xfId="24919"/>
    <cellStyle name="_Ironwood_LB36a_Sheet1 2" xfId="24920"/>
    <cellStyle name="_Ironwood_LB36a_Sweden Hills 51MW_081809_AEP bid" xfId="24921"/>
    <cellStyle name="_Ironwood_LB36a_Sweden Hills 51MW_081809_AEP bid 2" xfId="24922"/>
    <cellStyle name="_Ironwood_LB36a_Tri-County Wind_042409_Grant and TE_as bid" xfId="24923"/>
    <cellStyle name="_Ironwood_LB36a_Tri-County Wind_042409_Grant and TE_as bid 2" xfId="24924"/>
    <cellStyle name="_Ironwood_LB36a_Tri-County Wind_101309_Grant and TE_200MW_1.6XLE" xfId="24925"/>
    <cellStyle name="_Ironwood_LB36a_Tri-County Wind_101309_Grant and TE_200MW_1.6XLE 2" xfId="24926"/>
    <cellStyle name="_Ironwood_LB36a_Tri-County Wind_101509_Grant and TE_200MW_1.6XLE" xfId="24927"/>
    <cellStyle name="_Ironwood_LB36a_Tri-County Wind_101509_Grant and TE_200MW_1.6XLE 2" xfId="24928"/>
    <cellStyle name="_Ironwood_LB36a_Turkey Track Completion Reserve Acct_11 10 08" xfId="24929"/>
    <cellStyle name="_Ironwood_LB36a_Turkey Track Completion Reserve Acct_11 10 08 2" xfId="24930"/>
    <cellStyle name="_Ironwood_LB36a_Unlev McAdoo &amp; GR Combined 10242008-funding v8" xfId="24931"/>
    <cellStyle name="_Ironwood_LB36a_Unlev McAdoo &amp; GR Combined 10242008-funding v8 2" xfId="24932"/>
    <cellStyle name="_Ironwood_LB36a_Unlev McAdoo &amp; GR Combined 10242008-funding v8_BeechR Pivot Table 12.2.09" xfId="24933"/>
    <cellStyle name="_Ironwood_LB36a_Unlev McAdoo &amp; GR Combined 10242008-funding v8_BeechR Pivot Table 12.2.09 2" xfId="24934"/>
    <cellStyle name="_Ironwood_LB36a_Unlev McAdoo &amp; GR Combined 10242008-funding v8_Sheet1" xfId="24935"/>
    <cellStyle name="_Ironwood_LB36a_Unlev McAdoo &amp; GR Combined 10242008-funding v8_Sheet1 2" xfId="24936"/>
    <cellStyle name="_Ironwood_LB36a_Unlevered_Beech_Ridge_100_5MW_021009_optimized NCF" xfId="24937"/>
    <cellStyle name="_Ironwood_LB36a_Unlevered_Beech_Ridge_100_5MW_021009_optimized NCF 2" xfId="24938"/>
    <cellStyle name="_Ironwood_LB36a_Vantage Cash FLow 100609" xfId="24939"/>
    <cellStyle name="_Ironwood_LB36a_Vantage Cash FLow 100609 2" xfId="24940"/>
    <cellStyle name="_Ironwood_LB36a_Vantage Model_PGE 15yr PPA_062409" xfId="24941"/>
    <cellStyle name="_Ironwood_LB36a_Vantage Model_PGE 15yr PPA_062409 2" xfId="24942"/>
    <cellStyle name="_Ironwood_LB36a_Vantage Model_PGE 15yr PPA_073009_JAR" xfId="24943"/>
    <cellStyle name="_Ironwood_LB36a_Vantage Model_PGE 15yr PPA_073009_JAR 2" xfId="24944"/>
    <cellStyle name="_Ironwood_LB36a_Vantage Model_PGE 15yr PPA_100909" xfId="24945"/>
    <cellStyle name="_Ironwood_LB36a_Vantage Model_PGE 15yr PPA_100909 2" xfId="24946"/>
    <cellStyle name="_Ironwood_LB36a_Vento III v17i (8.9% Haircut, 60% Tax)" xfId="24947"/>
    <cellStyle name="_Ironwood_LB36a_Vento III v22i (Haircut, 6Y CF, 76% tax)" xfId="24948"/>
    <cellStyle name="_Ironwood_LB36a_Vento III v28g Base" xfId="24949"/>
    <cellStyle name="_Ironwood_LB36a_Vento III v28k JPMyyy" xfId="24950"/>
    <cellStyle name="_Ironwood_LB36a_White Oak_67.5_150MW_110409_OUR CASE" xfId="24951"/>
    <cellStyle name="_Ironwood_LB36a_White Oak_67.5_150MW_110409_OUR CASE 2" xfId="24952"/>
    <cellStyle name="_Ironwood_Ledge_0416_Grant and TE" xfId="24953"/>
    <cellStyle name="_Ironwood_Ledge_0416_Grant and TE 2" xfId="24954"/>
    <cellStyle name="_Ironwood_Levered Beech Ridge _100709" xfId="24955"/>
    <cellStyle name="_Ironwood_Levered Beech Ridge _100709 2" xfId="24956"/>
    <cellStyle name="_Ironwood_Levered Beech Ridge _100709_BeechR Pivot Table 12.2.09" xfId="24957"/>
    <cellStyle name="_Ironwood_Levered Beech Ridge _100709_BeechR Pivot Table 12.2.09 2" xfId="24958"/>
    <cellStyle name="_Ironwood_Levered Beech Ridge _102709" xfId="24959"/>
    <cellStyle name="_Ironwood_Levered Beech Ridge _102709 2" xfId="24960"/>
    <cellStyle name="_Ironwood_Levered Beech Ridge _102709_BeechR Pivot Table 12.2.09" xfId="24961"/>
    <cellStyle name="_Ironwood_Levered Beech Ridge _102709_BeechR Pivot Table 12.2.09 2" xfId="24962"/>
    <cellStyle name="_Ironwood_Levered Beech Ridge _110209" xfId="24963"/>
    <cellStyle name="_Ironwood_Levered Beech Ridge _110209 2" xfId="24964"/>
    <cellStyle name="_Ironwood_Levered Beech Ridge _110209_BeechR Pivot Table 12.2.09" xfId="24965"/>
    <cellStyle name="_Ironwood_Levered Beech Ridge _110209_BeechR Pivot Table 12.2.09 2" xfId="24966"/>
    <cellStyle name="_Ironwood_Levered Grand Ridge Exp 07082009_LIVE" xfId="24967"/>
    <cellStyle name="_Ironwood_Levered Grand Ridge Exp 07082009_LIVE 2" xfId="24968"/>
    <cellStyle name="_Ironwood_Levered Grand Ridge Exp 07082009_LIVE_BeechR Pivot Table 12.2.09" xfId="24969"/>
    <cellStyle name="_Ironwood_Levered Grand Ridge Exp 07082009_LIVE_BeechR Pivot Table 12.2.09 2" xfId="24970"/>
    <cellStyle name="_Ironwood_Levered Grand Ridge Exp_05042009" xfId="24971"/>
    <cellStyle name="_Ironwood_Levered Grand Ridge Exp_05042009 2" xfId="24972"/>
    <cellStyle name="_Ironwood_Levered Grand Ridge Exp_05042009_BeechR Pivot Table 12.2.09" xfId="24973"/>
    <cellStyle name="_Ironwood_Levered Grand Ridge Exp_05042009_BeechR Pivot Table 12.2.09 2" xfId="24974"/>
    <cellStyle name="_Ironwood_NEW GRII_III Debt_032509 v1 (2)" xfId="24975"/>
    <cellStyle name="_Ironwood_NEW GRII_III Debt_032509 v1 (2) 2" xfId="24976"/>
    <cellStyle name="_Ironwood_NEW GRII_III Debt_032509 v1 (2)_BeechR Pivot Table 12.2.09" xfId="24977"/>
    <cellStyle name="_Ironwood_NEW GRII_III Debt_032509 v1 (2)_BeechR Pivot Table 12.2.09 2" xfId="24978"/>
    <cellStyle name="_Ironwood_NEW Levered GRII&amp;III_04092009_MCF v1" xfId="24979"/>
    <cellStyle name="_Ironwood_NEW Levered GRII&amp;III_04092009_MCF v1 2" xfId="24980"/>
    <cellStyle name="_Ironwood_NEW Levered GRII&amp;III_04092009_MCF v1_BeechR Pivot Table 12.2.09" xfId="24981"/>
    <cellStyle name="_Ironwood_NEW Levered GRII&amp;III_04092009_MCF v1_BeechR Pivot Table 12.2.09 2" xfId="24982"/>
    <cellStyle name="_Ironwood_Oceana_142MW_Vesta1.8_101909" xfId="24983"/>
    <cellStyle name="_Ironwood_Oceana_142MW_Vesta1.8_101909 2" xfId="24984"/>
    <cellStyle name="_Ironwood_Raleigh Model (78MW) 09082009_V2" xfId="24985"/>
    <cellStyle name="_Ironwood_Raleigh Model (78MW) 09082009_V2 2" xfId="24986"/>
    <cellStyle name="_Ironwood_Raleigh Model (78MW) 09082009_V2_BeechR Pivot Table 12.2.09" xfId="24987"/>
    <cellStyle name="_Ironwood_Raleigh Model (78MW) 09082009_V2_BeechR Pivot Table 12.2.09 2" xfId="24988"/>
    <cellStyle name="_Ironwood_Sheet1" xfId="24989"/>
    <cellStyle name="_Ironwood_Sheet1 2" xfId="24990"/>
    <cellStyle name="_Ironwood_Sweden Hills 51MW_081809_AEP bid" xfId="24991"/>
    <cellStyle name="_Ironwood_Sweden Hills 51MW_081809_AEP bid 2" xfId="24992"/>
    <cellStyle name="_Ironwood_Tri-County Wind_042409_Grant and TE_as bid" xfId="24993"/>
    <cellStyle name="_Ironwood_Tri-County Wind_042409_Grant and TE_as bid 2" xfId="24994"/>
    <cellStyle name="_Ironwood_Tri-County Wind_101309_Grant and TE_200MW_1.6XLE" xfId="24995"/>
    <cellStyle name="_Ironwood_Tri-County Wind_101309_Grant and TE_200MW_1.6XLE 2" xfId="24996"/>
    <cellStyle name="_Ironwood_Tri-County Wind_101509_Grant and TE_200MW_1.6XLE" xfId="24997"/>
    <cellStyle name="_Ironwood_Tri-County Wind_101509_Grant and TE_200MW_1.6XLE 2" xfId="24998"/>
    <cellStyle name="_Ironwood_Turkey Track Completion Reserve Acct_11 10 08" xfId="24999"/>
    <cellStyle name="_Ironwood_Turkey Track Completion Reserve Acct_11 10 08 2" xfId="25000"/>
    <cellStyle name="_Ironwood_Unlev McAdoo &amp; GR Combined 10242008-funding v8" xfId="25001"/>
    <cellStyle name="_Ironwood_Unlev McAdoo &amp; GR Combined 10242008-funding v8 2" xfId="25002"/>
    <cellStyle name="_Ironwood_Unlev McAdoo &amp; GR Combined 10242008-funding v8_BeechR Pivot Table 12.2.09" xfId="25003"/>
    <cellStyle name="_Ironwood_Unlev McAdoo &amp; GR Combined 10242008-funding v8_BeechR Pivot Table 12.2.09 2" xfId="25004"/>
    <cellStyle name="_Ironwood_Unlev McAdoo &amp; GR Combined 10242008-funding v8_Sheet1" xfId="25005"/>
    <cellStyle name="_Ironwood_Unlev McAdoo &amp; GR Combined 10242008-funding v8_Sheet1 2" xfId="25006"/>
    <cellStyle name="_Ironwood_Unlevered_Beech_Ridge_100_5MW_021009_optimized NCF" xfId="25007"/>
    <cellStyle name="_Ironwood_Unlevered_Beech_Ridge_100_5MW_021009_optimized NCF 2" xfId="25008"/>
    <cellStyle name="_Ironwood_Vantage Cash FLow 100609" xfId="25009"/>
    <cellStyle name="_Ironwood_Vantage Cash FLow 100609 2" xfId="25010"/>
    <cellStyle name="_Ironwood_Vantage Model_PGE 15yr PPA_062409" xfId="25011"/>
    <cellStyle name="_Ironwood_Vantage Model_PGE 15yr PPA_062409 2" xfId="25012"/>
    <cellStyle name="_Ironwood_Vantage Model_PGE 15yr PPA_073009_JAR" xfId="25013"/>
    <cellStyle name="_Ironwood_Vantage Model_PGE 15yr PPA_073009_JAR 2" xfId="25014"/>
    <cellStyle name="_Ironwood_Vantage Model_PGE 15yr PPA_100909" xfId="25015"/>
    <cellStyle name="_Ironwood_Vantage Model_PGE 15yr PPA_100909 2" xfId="25016"/>
    <cellStyle name="_Ironwood_Vento III v17i (8.9% Haircut, 60% Tax)" xfId="25017"/>
    <cellStyle name="_Ironwood_Vento III v22i (Haircut, 6Y CF, 76% tax)" xfId="25018"/>
    <cellStyle name="_Ironwood_Vento III v28g Base" xfId="25019"/>
    <cellStyle name="_Ironwood_Vento III v28k JPMyyy" xfId="25020"/>
    <cellStyle name="_Ironwood_White Oak_67.5_150MW_110409_OUR CASE" xfId="25021"/>
    <cellStyle name="_Ironwood_White Oak_67.5_150MW_110409_OUR CASE 2" xfId="25022"/>
    <cellStyle name="_IS Earnings Release Format - v1" xfId="25023"/>
    <cellStyle name="_x0013__IWNA 3-Pack ECCA Sheldon Funding 03202009" xfId="25024"/>
    <cellStyle name="_x0013__IWNA 3-Pack ECCA Sheldon Funding 03202009 2" xfId="25025"/>
    <cellStyle name="_x0013__IWNA Ptfl v2 10yr 7.25% $320 upfront 99% hedge loss P50" xfId="25026"/>
    <cellStyle name="_x0013__IWNA Ptfl v2 10yr 7.25% $320 upfront 99% hedge loss P50 2" xfId="25027"/>
    <cellStyle name="_x0013__IWNA v1 10yr 7.25% $290 upfront no bonus 42% 2009 tax realloc P50" xfId="25028"/>
    <cellStyle name="_x0013__IWNA v1 10yr 7.25% $290 upfront no bonus 42% 2009 tax realloc P50 2" xfId="25029"/>
    <cellStyle name="_x0013__IWNA v1 10yr 7.25% $290 upfront no bonus 42% 2009 tax realloc P50_2008 IWNA JPM TE Model 11032008 (ERISA Dep &amp; Full Haircuts)_275M" xfId="25030"/>
    <cellStyle name="_x0013__IWNA v1 10yr 7.25% $290 upfront no bonus 42% 2009 tax realloc P50_2008 IWNA JPM TE Model 11032008 (ERISA Dep &amp; Full Haircuts)_275M 2" xfId="25031"/>
    <cellStyle name="_x0013__IWNA v1 10yr 7.25% $290 upfront no bonus 42% 2009 tax realloc P50_2008 IWNA v12 7.75% 53% TaxEx P50 (Invenergy)_10242008" xfId="25032"/>
    <cellStyle name="_x0013__IWNA v1 10yr 7.25% $290 upfront no bonus 42% 2009 tax realloc P50_2008 IWNA v12 7.75% 53% TaxEx P50 (Invenergy)_10242008 2" xfId="25033"/>
    <cellStyle name="_JPMCC 90-10 bid 09-19-06 Linked" xfId="25034"/>
    <cellStyle name="_JPMCC 90-10 bid 09-19-06 Linked 2" xfId="25035"/>
    <cellStyle name="_JPMCC 90-10 bid 09-19-06 Linked 2 2" xfId="25036"/>
    <cellStyle name="_JPMCC 90-10 bid 09-19-06 Linked 3" xfId="25037"/>
    <cellStyle name="_JPMCC 90-10 bid 09-19-06 Linked_071212 Unlevered McCormick Model - 2003 version" xfId="25038"/>
    <cellStyle name="_JPMCC 90-10 bid 09-19-06 Linked_071212 Unlevered McCormick Model - 2003 version 2" xfId="25039"/>
    <cellStyle name="_JPMCC 90-10 bid 09-19-06 Linked_071212 Unlevered McCormick Model - 2003 version_Accounting" xfId="25040"/>
    <cellStyle name="_JPMCC 90-10 bid 09-19-06 Linked_071212 Unlevered McCormick Model - 2003 version_Accounting 2" xfId="25041"/>
    <cellStyle name="_JPMCC 90-10 bid 09-19-06 Linked_071212 Unlevered McCormick Model - 2003 version_Book3" xfId="25042"/>
    <cellStyle name="_JPMCC 90-10 bid 09-19-06 Linked_071212 Unlevered McCormick Model - 2003 version_Book3 2" xfId="25043"/>
    <cellStyle name="_JPMCC 90-10 bid 09-19-06 Linked_071212 Unlevered McCormick Model - 2003 version_Naturener Montana Portfolio_temp_Part2" xfId="25044"/>
    <cellStyle name="_JPMCC 90-10 bid 09-19-06 Linked_071212 Unlevered McCormick Model - 2003 version_Naturener Montana Portfolio_temp_Part2 2" xfId="25045"/>
    <cellStyle name="_JPMCC 90-10 bid 09-19-06 Linked_Ormat 6-7-2007  v19b accounting v4 12-19-07" xfId="25046"/>
    <cellStyle name="_JPMCC 90-10 bid 09-19-06 Linked_Ormat 6-7-2007  v19b accounting v4 12-19-07 2" xfId="25047"/>
    <cellStyle name="_JPMP PAPS Clinton Model -- 27 April 2005" xfId="25048"/>
    <cellStyle name="_JPMP PAPS Clinton Model -- 27 April 2005 2" xfId="25049"/>
    <cellStyle name="_JPMP PAPS Clinton Model -- 27 April 2005 2 2" xfId="25050"/>
    <cellStyle name="_JPMP PAPS Clinton Model -- 27 April 2005 3" xfId="25051"/>
    <cellStyle name="_JPMP PAPS Clinton Model -- 27 April 2005 3 2" xfId="25052"/>
    <cellStyle name="_JPMP PAPS Clinton Model -- 27 April 2005 4" xfId="25053"/>
    <cellStyle name="_JPMP PAPS Clinton Model -- 27 April 2005_Horizon round 1 model vFINAL" xfId="25054"/>
    <cellStyle name="_JPMP PAPS Clinton Model -- 27 April 2005_Horizon round 1 model vFINAL 2" xfId="25055"/>
    <cellStyle name="_JPMP PAPS Clinton Model -- 27 April 2005_Horizon round 1 model vFINAL 2 2" xfId="25056"/>
    <cellStyle name="_JPMP PAPS Clinton Model -- 27 April 2005_Horizon round 1 model vFINAL 3" xfId="25057"/>
    <cellStyle name="_JPMP PAPS Clinton Model -- 27 April 2005_Horizon round 1 model vFINAL 3 2" xfId="25058"/>
    <cellStyle name="_JPMP PAPS Clinton Model -- 27 April 2005_Horizon round 1 model vFINAL 4" xfId="25059"/>
    <cellStyle name="_JPMP PAPS Clinton Model -- 27 April 2005_Horizon round 1 model vFINAL_1" xfId="25060"/>
    <cellStyle name="_JPMP PAPS Clinton Model -- 27 April 2005_Horizon round 1 model vFINAL_1 2" xfId="25061"/>
    <cellStyle name="_JPMP PAPS Clinton Model -- 27 April 2005_Horizon round 1 model vFINAL_1 2 2" xfId="25062"/>
    <cellStyle name="_JPMP PAPS Clinton Model -- 27 April 2005_Horizon round 1 model vFINAL_1 3" xfId="25063"/>
    <cellStyle name="_JPMP PAPS Clinton Model -- 27 April 2005_Horizon round 1 model vFINAL_1 3 2" xfId="25064"/>
    <cellStyle name="_JPMP PAPS Clinton Model -- 27 April 2005_Horizon round 1 model vFINAL_1 4" xfId="25065"/>
    <cellStyle name="_JPMP PAPS Clinton Model -- 27 April 2005_Horizon round 1 model vFINAL_1_Project Farwest III Model 03-20-07 v135" xfId="25066"/>
    <cellStyle name="_JPMP PAPS Clinton Model -- 27 April 2005_Horizon round 1 model vFINAL_1_Project Farwest III Model 03-20-07 v135 2" xfId="25067"/>
    <cellStyle name="_JPMP PAPS Clinton Model -- 27 April 2005_Horizon round 1 model vFINAL_1_Project Farwest III Model 03-20-07 v135 2 2" xfId="25068"/>
    <cellStyle name="_JPMP PAPS Clinton Model -- 27 April 2005_Horizon round 1 model vFINAL_1_Project Farwest III Model 03-20-07 v135 3" xfId="25069"/>
    <cellStyle name="_JPMP PAPS Clinton Model -- 27 April 2005_Horizon round 1 model vFINAL_1_Project Farwest III Model 03-20-07 v135 3 2" xfId="25070"/>
    <cellStyle name="_JPMP PAPS Clinton Model -- 27 April 2005_Horizon round 1 model vFINAL_1_Project Farwest III Model 03-20-07 v135 4" xfId="25071"/>
    <cellStyle name="_JPMP PAPS Clinton Model -- 27 April 2005_Horizon round 1 model vFINAL_1_Project Makani Model 04-11-07 v6" xfId="25072"/>
    <cellStyle name="_JPMP PAPS Clinton Model -- 27 April 2005_Horizon round 1 model vFINAL_1_Project Makani Model 04-11-07 v6 2" xfId="25073"/>
    <cellStyle name="_JPMP PAPS Clinton Model -- 27 April 2005_Horizon round 1 model vFINAL_1_Project Makani Model 04-11-07 v6 2 2" xfId="25074"/>
    <cellStyle name="_JPMP PAPS Clinton Model -- 27 April 2005_Horizon round 1 model vFINAL_1_Project Makani Model 04-11-07 v6 3" xfId="25075"/>
    <cellStyle name="_JPMP PAPS Clinton Model -- 27 April 2005_Horizon round 1 model vFINAL_1_Project Makani Model 04-11-07 v6 3 2" xfId="25076"/>
    <cellStyle name="_JPMP PAPS Clinton Model -- 27 April 2005_Horizon round 1 model vFINAL_1_Project Makani Model 04-11-07 v6 4" xfId="25077"/>
    <cellStyle name="_JPMP waterfall 5-1-06_x" xfId="25078"/>
    <cellStyle name="_JPMP waterfall 5-1-06_x 2" xfId="25079"/>
    <cellStyle name="_JPMP waterfall 5-1-06_x 2 2" xfId="25080"/>
    <cellStyle name="_JPMP waterfall 5-1-06_x 3" xfId="25081"/>
    <cellStyle name="_JPMP waterfall 5-1-06_x 3 2" xfId="25082"/>
    <cellStyle name="_JPMP waterfall 5-1-06_x 4" xfId="25083"/>
    <cellStyle name="_July 2007 tax equity Operations Report " xfId="25084"/>
    <cellStyle name="_July 2007 tax equity Operations Report  2" xfId="25085"/>
    <cellStyle name="_Key Results" xfId="25086"/>
    <cellStyle name="_Key Results 2" xfId="25087"/>
    <cellStyle name="_Key Results_#1 Levered Beech Ridge_021109_Grant,Bonus,No PTCs,MACRs,Term Debt NOL" xfId="25088"/>
    <cellStyle name="_Key Results_#1 Levered Beech Ridge_021109_Grant,Bonus,No PTCs,MACRs,Term Debt NOL 2" xfId="25089"/>
    <cellStyle name="_Key Results_#1 LeveredGrand_Ridge_II-III_021009_Grant,Bonus,No PTCs,MACRs,Term Debt, NOL" xfId="25090"/>
    <cellStyle name="_Key Results_#1 LeveredGrand_Ridge_II-III_021009_Grant,Bonus,No PTCs,MACRs,Term Debt, NOL 2" xfId="25091"/>
    <cellStyle name="_Key Results_#1 LeveredGrand_Ridge_II-III_021009_Grant,Bonus,No PTCs,MACRs,Term Debt, NOL_BeechR Pivot Table 12.2.09" xfId="25092"/>
    <cellStyle name="_Key Results_#1 LeveredGrand_Ridge_II-III_021009_Grant,Bonus,No PTCs,MACRs,Term Debt, NOL_BeechR Pivot Table 12.2.09 2" xfId="25093"/>
    <cellStyle name="_Key Results_2008 IWNA 7.75% 53% ERISA P50 (Invnergy)_FROM JPM" xfId="25094"/>
    <cellStyle name="_Key Results_2008 IWNA 7.75% 53% ERISA P50 (Invnergy)_FROM JPM 2" xfId="25095"/>
    <cellStyle name="_Key Results_2008 IWNA Portfolio 09262008 (JPM TE &amp; CE)__TE Assumps" xfId="25096"/>
    <cellStyle name="_Key Results_2008 IWNA Portfolio 09262008 (JPM TE &amp; CE)__TE Assumps 2" xfId="25097"/>
    <cellStyle name="_Key Results_2008 IWNA Portfolio 09262008 (JPM TE &amp; CE)__TE Assumps_2008 IWNA v12 7.75% 53% TaxEx P50 (Invenergy)_10242008" xfId="25098"/>
    <cellStyle name="_Key Results_2008 IWNA Portfolio 09262008 (JPM TE &amp; CE)__TE Assumps_2008 IWNA v12 7.75% 53% TaxEx P50 (Invenergy)_10242008 2" xfId="25099"/>
    <cellStyle name="_Key Results_2008 IWNA v12 7.75% 53% TaxEx P50 (Invenergy)_10242008" xfId="25100"/>
    <cellStyle name="_Key Results_2008 IWNA v12 7.75% 53% TaxEx P50 (Invenergy)_10242008 2" xfId="25101"/>
    <cellStyle name="_Key Results_2008 IWNA v12 7.75% 53% TaxEx P50 (Invenergy)_NO HAIRCUTS" xfId="25102"/>
    <cellStyle name="_Key Results_2008 IWNA v12 7.75% 53% TaxEx P50 (Invenergy)_NO HAIRCUTS 2" xfId="25103"/>
    <cellStyle name="_Key Results_BeechR Pivot Table 12.2.09" xfId="25104"/>
    <cellStyle name="_Key Results_BeechR Pivot Table 12.2.09 2" xfId="25105"/>
    <cellStyle name="_Key Results_Big Otter 101209 Grant and TE 100.5MW_20mileT" xfId="25106"/>
    <cellStyle name="_Key Results_Big Otter 101209 Grant and TE 100.5MW_20mileT 2" xfId="25107"/>
    <cellStyle name="_Key Results_Bish Hill_$77.5_lowncf_ Bundled Price_Lenders_092909" xfId="25108"/>
    <cellStyle name="_Key Results_Bish Hill_$77.5_lowncf_ Bundled Price_Lenders_092909 2" xfId="25109"/>
    <cellStyle name="_Key Results_BishHilll_1.25M per WTG with $72 bundled price_200MWs_BF" xfId="25110"/>
    <cellStyle name="_Key Results_BishHilll_1.25M per WTG with $72 bundled price_200MWs_BF 2" xfId="25111"/>
    <cellStyle name="_Key Results_Bishop Hill_Grant_082409_200MW" xfId="25112"/>
    <cellStyle name="_Key Results_Bishop Hill_Grant_082409_200MW 2" xfId="25113"/>
    <cellStyle name="_Key Results_Buzzard Creek_250MW_PTC_010610" xfId="25114"/>
    <cellStyle name="_Key Results_Buzzard Creek_250MW_PTC_010610 2" xfId="25115"/>
    <cellStyle name="_Key Results_California Ridge 120109 and 200MW" xfId="25116"/>
    <cellStyle name="_Key Results_California Ridge 120109 and 200MW 2" xfId="25117"/>
    <cellStyle name="_Key Results_California Ridge_042909_Grant and TE_99M_as bid" xfId="25118"/>
    <cellStyle name="_Key Results_California Ridge_042909_Grant and TE_99M_as bid 2" xfId="25119"/>
    <cellStyle name="_Key Results_California Ridge_042909_Grant and TE_99Mw" xfId="25120"/>
    <cellStyle name="_Key Results_California Ridge_042909_Grant and TE_99Mw 2" xfId="25121"/>
    <cellStyle name="_Key Results_Copy of NEW Levered GRIIIII_03312009_MCF v2" xfId="25122"/>
    <cellStyle name="_Key Results_Copy of NEW Levered GRIIIII_03312009_MCF v2 2" xfId="25123"/>
    <cellStyle name="_Key Results_Copy of NEW Levered GRIIIII_03312009_MCF v2_BeechR Pivot Table 12.2.09" xfId="25124"/>
    <cellStyle name="_Key Results_Copy of NEW Levered GRIIIII_03312009_MCF v2_BeechR Pivot Table 12.2.09 2" xfId="25125"/>
    <cellStyle name="_Key Results_GRE 03252009_tpm_tables" xfId="25126"/>
    <cellStyle name="_Key Results_GRE 03252009_tpm_tables 2" xfId="25127"/>
    <cellStyle name="_Key Results_GRE 03252009_tpm_tables_BeechR Pivot Table 12.2.09" xfId="25128"/>
    <cellStyle name="_Key Results_GRE 03252009_tpm_tables_BeechR Pivot Table 12.2.09 2" xfId="25129"/>
    <cellStyle name="_Key Results_Hardin Grant 08312009_300MW" xfId="25130"/>
    <cellStyle name="_Key Results_Hardin Grant 08312009_300MW 2" xfId="25131"/>
    <cellStyle name="_Key Results_Inputs-General" xfId="25132"/>
    <cellStyle name="_Key Results_Inputs-General 2" xfId="25133"/>
    <cellStyle name="_Key Results_Invenergy Model -- 9-5-08 base" xfId="25134"/>
    <cellStyle name="_Key Results_Invenergy Model -- 9-5-08 base 2" xfId="25135"/>
    <cellStyle name="_Key Results_IWNA 3-Pack ECCA Sheldon Funding 03202009" xfId="25136"/>
    <cellStyle name="_Key Results_IWNA 3-Pack ECCA Sheldon Funding 03202009 2" xfId="25137"/>
    <cellStyle name="_Key Results_IWNA Ptfl v2 10yr 7.25% $320 upfront 99% hedge loss P50" xfId="25138"/>
    <cellStyle name="_Key Results_IWNA Ptfl v2 10yr 7.25% $320 upfront 99% hedge loss P50 2" xfId="25139"/>
    <cellStyle name="_Key Results_IWNA v1 10yr 7.25% $290 upfront no bonus 42% 2009 tax realloc P50" xfId="25140"/>
    <cellStyle name="_Key Results_IWNA v1 10yr 7.25% $290 upfront no bonus 42% 2009 tax realloc P50 2" xfId="25141"/>
    <cellStyle name="_Key Results_IWNA v1 10yr 7.25% $290 upfront no bonus 42% 2009 tax realloc P50_2008 IWNA JPM TE Model 11032008 (ERISA Dep &amp; Full Haircuts)_275M" xfId="25142"/>
    <cellStyle name="_Key Results_IWNA v1 10yr 7.25% $290 upfront no bonus 42% 2009 tax realloc P50_2008 IWNA JPM TE Model 11032008 (ERISA Dep &amp; Full Haircuts)_275M 2" xfId="25143"/>
    <cellStyle name="_Key Results_IWNA v1 10yr 7.25% $290 upfront no bonus 42% 2009 tax realloc P50_2008 IWNA v12 7.75% 53% TaxEx P50 (Invenergy)_10242008" xfId="25144"/>
    <cellStyle name="_Key Results_IWNA v1 10yr 7.25% $290 upfront no bonus 42% 2009 tax realloc P50_2008 IWNA v12 7.75% 53% TaxEx P50 (Invenergy)_10242008 2" xfId="25145"/>
    <cellStyle name="_Key Results_Ledge_0416_Grant and TE" xfId="25146"/>
    <cellStyle name="_Key Results_Ledge_0416_Grant and TE 2" xfId="25147"/>
    <cellStyle name="_Key Results_Levered Beech Ridge _100709" xfId="25148"/>
    <cellStyle name="_Key Results_Levered Beech Ridge _100709 2" xfId="25149"/>
    <cellStyle name="_Key Results_Levered Beech Ridge _100709_BeechR Pivot Table 12.2.09" xfId="25150"/>
    <cellStyle name="_Key Results_Levered Beech Ridge _100709_BeechR Pivot Table 12.2.09 2" xfId="25151"/>
    <cellStyle name="_Key Results_Levered Beech Ridge _102709" xfId="25152"/>
    <cellStyle name="_Key Results_Levered Beech Ridge _102709 2" xfId="25153"/>
    <cellStyle name="_Key Results_Levered Beech Ridge _102709_BeechR Pivot Table 12.2.09" xfId="25154"/>
    <cellStyle name="_Key Results_Levered Beech Ridge _102709_BeechR Pivot Table 12.2.09 2" xfId="25155"/>
    <cellStyle name="_Key Results_Levered Beech Ridge _110209" xfId="25156"/>
    <cellStyle name="_Key Results_Levered Beech Ridge _110209 2" xfId="25157"/>
    <cellStyle name="_Key Results_Levered Beech Ridge _110209_BeechR Pivot Table 12.2.09" xfId="25158"/>
    <cellStyle name="_Key Results_Levered Beech Ridge _110209_BeechR Pivot Table 12.2.09 2" xfId="25159"/>
    <cellStyle name="_Key Results_Levered Grand Ridge Exp 07082009_LIVE" xfId="25160"/>
    <cellStyle name="_Key Results_Levered Grand Ridge Exp 07082009_LIVE 2" xfId="25161"/>
    <cellStyle name="_Key Results_Levered Grand Ridge Exp 07082009_LIVE_BeechR Pivot Table 12.2.09" xfId="25162"/>
    <cellStyle name="_Key Results_Levered Grand Ridge Exp 07082009_LIVE_BeechR Pivot Table 12.2.09 2" xfId="25163"/>
    <cellStyle name="_Key Results_Levered Grand Ridge Exp_05042009" xfId="25164"/>
    <cellStyle name="_Key Results_Levered Grand Ridge Exp_05042009 2" xfId="25165"/>
    <cellStyle name="_Key Results_Levered Grand Ridge Exp_05042009_BeechR Pivot Table 12.2.09" xfId="25166"/>
    <cellStyle name="_Key Results_Levered Grand Ridge Exp_05042009_BeechR Pivot Table 12.2.09 2" xfId="25167"/>
    <cellStyle name="_Key Results_NEW GRII_III Debt_032509 v1 (2)" xfId="25168"/>
    <cellStyle name="_Key Results_NEW GRII_III Debt_032509 v1 (2) 2" xfId="25169"/>
    <cellStyle name="_Key Results_NEW GRII_III Debt_032509 v1 (2)_BeechR Pivot Table 12.2.09" xfId="25170"/>
    <cellStyle name="_Key Results_NEW GRII_III Debt_032509 v1 (2)_BeechR Pivot Table 12.2.09 2" xfId="25171"/>
    <cellStyle name="_Key Results_NEW Levered GRII&amp;III_04092009_MCF v1" xfId="25172"/>
    <cellStyle name="_Key Results_NEW Levered GRII&amp;III_04092009_MCF v1 2" xfId="25173"/>
    <cellStyle name="_Key Results_NEW Levered GRII&amp;III_04092009_MCF v1_BeechR Pivot Table 12.2.09" xfId="25174"/>
    <cellStyle name="_Key Results_NEW Levered GRII&amp;III_04092009_MCF v1_BeechR Pivot Table 12.2.09 2" xfId="25175"/>
    <cellStyle name="_Key Results_Oceana_142MW_Vesta1.8_101909" xfId="25176"/>
    <cellStyle name="_Key Results_Oceana_142MW_Vesta1.8_101909 2" xfId="25177"/>
    <cellStyle name="_Key Results_Raleigh Model (78MW) 09082009_V2" xfId="25178"/>
    <cellStyle name="_Key Results_Raleigh Model (78MW) 09082009_V2 2" xfId="25179"/>
    <cellStyle name="_Key Results_Raleigh Model (78MW) 09082009_V2_BeechR Pivot Table 12.2.09" xfId="25180"/>
    <cellStyle name="_Key Results_Raleigh Model (78MW) 09082009_V2_BeechR Pivot Table 12.2.09 2" xfId="25181"/>
    <cellStyle name="_Key Results_Sheet1" xfId="25182"/>
    <cellStyle name="_Key Results_Sheet1 2" xfId="25183"/>
    <cellStyle name="_Key Results_Sweden Hills 51MW_081809_AEP bid" xfId="25184"/>
    <cellStyle name="_Key Results_Sweden Hills 51MW_081809_AEP bid 2" xfId="25185"/>
    <cellStyle name="_Key Results_Tri-County Wind_042409_Grant and TE_as bid" xfId="25186"/>
    <cellStyle name="_Key Results_Tri-County Wind_042409_Grant and TE_as bid 2" xfId="25187"/>
    <cellStyle name="_Key Results_Tri-County Wind_101309_Grant and TE_200MW_1.6XLE" xfId="25188"/>
    <cellStyle name="_Key Results_Tri-County Wind_101309_Grant and TE_200MW_1.6XLE 2" xfId="25189"/>
    <cellStyle name="_Key Results_Tri-County Wind_101509_Grant and TE_200MW_1.6XLE" xfId="25190"/>
    <cellStyle name="_Key Results_Tri-County Wind_101509_Grant and TE_200MW_1.6XLE 2" xfId="25191"/>
    <cellStyle name="_Key Results_Turkey Track Completion Reserve Acct_11 10 08" xfId="25192"/>
    <cellStyle name="_Key Results_Turkey Track Completion Reserve Acct_11 10 08 2" xfId="25193"/>
    <cellStyle name="_Key Results_Unlev McAdoo &amp; GR Combined 10242008-funding v8" xfId="25194"/>
    <cellStyle name="_Key Results_Unlev McAdoo &amp; GR Combined 10242008-funding v8 2" xfId="25195"/>
    <cellStyle name="_Key Results_Unlev McAdoo &amp; GR Combined 10242008-funding v8_BeechR Pivot Table 12.2.09" xfId="25196"/>
    <cellStyle name="_Key Results_Unlev McAdoo &amp; GR Combined 10242008-funding v8_BeechR Pivot Table 12.2.09 2" xfId="25197"/>
    <cellStyle name="_Key Results_Unlev McAdoo &amp; GR Combined 10242008-funding v8_Sheet1" xfId="25198"/>
    <cellStyle name="_Key Results_Unlev McAdoo &amp; GR Combined 10242008-funding v8_Sheet1 2" xfId="25199"/>
    <cellStyle name="_Key Results_Unlevered_Beech_Ridge_100_5MW_021009_optimized NCF" xfId="25200"/>
    <cellStyle name="_Key Results_Unlevered_Beech_Ridge_100_5MW_021009_optimized NCF 2" xfId="25201"/>
    <cellStyle name="_Key Results_Vantage Cash FLow 100609" xfId="25202"/>
    <cellStyle name="_Key Results_Vantage Cash FLow 100609 2" xfId="25203"/>
    <cellStyle name="_Key Results_Vantage Model_PGE 15yr PPA_062409" xfId="25204"/>
    <cellStyle name="_Key Results_Vantage Model_PGE 15yr PPA_062409 2" xfId="25205"/>
    <cellStyle name="_Key Results_Vantage Model_PGE 15yr PPA_073009_JAR" xfId="25206"/>
    <cellStyle name="_Key Results_Vantage Model_PGE 15yr PPA_073009_JAR 2" xfId="25207"/>
    <cellStyle name="_Key Results_Vantage Model_PGE 15yr PPA_100909" xfId="25208"/>
    <cellStyle name="_Key Results_Vantage Model_PGE 15yr PPA_100909 2" xfId="25209"/>
    <cellStyle name="_Key Results_White Oak_67.5_150MW_110409_OUR CASE" xfId="25210"/>
    <cellStyle name="_Key Results_White Oak_67.5_150MW_110409_OUR CASE 2" xfId="25211"/>
    <cellStyle name="_Key_R7.1" xfId="25212"/>
    <cellStyle name="_Key_R7.1 2" xfId="25213"/>
    <cellStyle name="_Key_R7.1 2 2" xfId="25214"/>
    <cellStyle name="_Key_R7.1 3" xfId="25215"/>
    <cellStyle name="_Key_R7.1 3 2" xfId="25216"/>
    <cellStyle name="_Key_R7.1 4" xfId="25217"/>
    <cellStyle name="_Key_R7.1 4 2" xfId="25218"/>
    <cellStyle name="_Key_R7.1 5" xfId="25219"/>
    <cellStyle name="_Key_R7.1 5 2" xfId="25220"/>
    <cellStyle name="_Key_R7.1 6" xfId="25221"/>
    <cellStyle name="_Key_R7.1_August 2010 CWIP curves_NextEra" xfId="25222"/>
    <cellStyle name="_Key_R7.1_August 2010 CWIP curves_NextEra 2" xfId="25223"/>
    <cellStyle name="_Key_R7.1_August 2010 CWIP curves_NextEra_November 2010 Termosol CWIP Curves NEER Final" xfId="25224"/>
    <cellStyle name="_Key_R7.1_August 2010 CWIP curves_NextEra_November 2010 Termosol CWIP Curves NEER Final 2" xfId="25225"/>
    <cellStyle name="_Key_R7.1_BASIS ADJ" xfId="25226"/>
    <cellStyle name="_Key_R7.1_BM Adjustments" xfId="25227"/>
    <cellStyle name="_Key_R7.1_Capacity_Factor_Monthly_Forecast_Through_2024 " xfId="25228"/>
    <cellStyle name="_Key_R7.1_Consolidated Summary Living ProForma_2011_DRAFT" xfId="25229"/>
    <cellStyle name="_Key_R7.1_Consolidated Summary Living ProForma_2011_Paste Special" xfId="25230"/>
    <cellStyle name="_Key_R7.1_Copy of South TX GenTie  0.8x Sale12-31-09 COD BASE CASEvBOD" xfId="25231"/>
    <cellStyle name="_Key_R7.1_CWIP Termosol 1" xfId="25232"/>
    <cellStyle name="_Key_R7.1_CWIP Termosol 1 2" xfId="25233"/>
    <cellStyle name="_Key_R7.1_CWIP Termosol 2" xfId="25234"/>
    <cellStyle name="_Key_R7.1_CWIP Termosol 2 2" xfId="25235"/>
    <cellStyle name="_Key_R7.1_Day County" xfId="25236"/>
    <cellStyle name="_Key_R7.1_Distribution Date Calc" xfId="25237"/>
    <cellStyle name="_Key_R7.1_Fees" xfId="25238"/>
    <cellStyle name="_Key_R7.1_FinSum" xfId="25239"/>
    <cellStyle name="_Key_R7.1_HWBA UM NPV  IRR Analysis finance at cost share may 2011" xfId="25240"/>
    <cellStyle name="_Key_R7.1_Inputs" xfId="25241"/>
    <cellStyle name="_Key_R7.1_Inputs 2" xfId="25242"/>
    <cellStyle name="_Key_R7.1_Locked in Gross Margin" xfId="25243"/>
    <cellStyle name="_Key_R7.1_LPF 2011 Update - Contracted Thermal Assets - rev 09 27 2011" xfId="25244"/>
    <cellStyle name="_Key_R7.1_LPF 2011 Update - Contracted Thermal Assets - rev 09 27 2011 (2)" xfId="25245"/>
    <cellStyle name="_Key_R7.1_LPF 2011 Update - Merchant Thermal Assets - rev 09 27 2011 (2)" xfId="25246"/>
    <cellStyle name="_Key_R7.1_November 2010 CWIP Curves Genesis Final" xfId="25247"/>
    <cellStyle name="_Key_R7.1_November 2010 CWIP Curves Genesis Final 2" xfId="25248"/>
    <cellStyle name="_Key_R7.1_November 2010 CWIP Curves NEER Final" xfId="25249"/>
    <cellStyle name="_Key_R7.1_November 2010 CWIP Curves NEER Final 2" xfId="25250"/>
    <cellStyle name="_Key_R7.1_November 2010 Termosol CWIP Curves NEER Final" xfId="25251"/>
    <cellStyle name="_Key_R7.1_November 2010 Termosol CWIP Curves NEER Final 2" xfId="25252"/>
    <cellStyle name="_Key_R7.1_Pro Forma - Alamosa 100MW - rev 03.13.09" xfId="25253"/>
    <cellStyle name="_Key_R7.1_Project Monitoring Paradise Solar revised_October 2010" xfId="25254"/>
    <cellStyle name="_Key_R7.1_Project Monitoring Paradise Solar revised_October 2010 2" xfId="25255"/>
    <cellStyle name="_Key_R7.1_Project Monitoring Paradise Solar revised_October 2010_November 2010 Termosol CWIP Curves NEER Final" xfId="25256"/>
    <cellStyle name="_Key_R7.1_Project Monitoring Paradise Solar revised_October 2010_November 2010 Termosol CWIP Curves NEER Final 2" xfId="25257"/>
    <cellStyle name="_Key_R7.1_Scen" xfId="25258"/>
    <cellStyle name="_Key_R7.1_September 2010 CWIP curves_NextEra" xfId="25259"/>
    <cellStyle name="_Key_R7.1_September 2010 CWIP curves_NextEra 2" xfId="25260"/>
    <cellStyle name="_Key_R7.1_September 2010 CWIP curves_NextEra_November 2010 Termosol CWIP Curves NEER Final" xfId="25261"/>
    <cellStyle name="_Key_R7.1_September 2010 CWIP curves_NextEra_November 2010 Termosol CWIP Curves NEER Final 2" xfId="25262"/>
    <cellStyle name="_Key_R7.1_Solar - TOD Calculation Model - rev 04.16.09" xfId="25263"/>
    <cellStyle name="_Key_R7.1_Solar_Model_ab" xfId="25264"/>
    <cellStyle name="_Key_R7.1_Summerhaven CWIP curve Oct_2010" xfId="25265"/>
    <cellStyle name="_Key_R7.1_Summerhaven CWIP curve Oct_2010 2" xfId="25266"/>
    <cellStyle name="_Key_R7.1_Summerhaven CWIP curve Oct_2010_November 2010 Termosol CWIP Curves NEER Final" xfId="25267"/>
    <cellStyle name="_Key_R7.1_Summerhaven CWIP curve Oct_2010_November 2010 Termosol CWIP Curves NEER Final 2" xfId="25268"/>
    <cellStyle name="_Key_R7.1_tx financing revs" xfId="25269"/>
    <cellStyle name="_Key_R7.1_WACC_Calc_Sheet" xfId="25270"/>
    <cellStyle name="_Key_R7.2" xfId="25271"/>
    <cellStyle name="_Key_R7.2 2" xfId="25272"/>
    <cellStyle name="_Key_R7.2 2 2" xfId="25273"/>
    <cellStyle name="_Key_R7.2 3" xfId="25274"/>
    <cellStyle name="_Key_R7.2 3 2" xfId="25275"/>
    <cellStyle name="_Key_R7.2 4" xfId="25276"/>
    <cellStyle name="_Key_R7.2 4 2" xfId="25277"/>
    <cellStyle name="_Key_R7.2 5" xfId="25278"/>
    <cellStyle name="_Key_R7.2 5 2" xfId="25279"/>
    <cellStyle name="_Key_R7.2 6" xfId="25280"/>
    <cellStyle name="_Key_R7.2_August 2010 CWIP curves_NextEra" xfId="25281"/>
    <cellStyle name="_Key_R7.2_August 2010 CWIP curves_NextEra 2" xfId="25282"/>
    <cellStyle name="_Key_R7.2_August 2010 CWIP curves_NextEra_November 2010 Termosol CWIP Curves NEER Final" xfId="25283"/>
    <cellStyle name="_Key_R7.2_August 2010 CWIP curves_NextEra_November 2010 Termosol CWIP Curves NEER Final 2" xfId="25284"/>
    <cellStyle name="_Key_R7.2_BASIS ADJ" xfId="25285"/>
    <cellStyle name="_Key_R7.2_BM Adjustments" xfId="25286"/>
    <cellStyle name="_Key_R7.2_Capacity_Factor_Monthly_Forecast_Through_2024 " xfId="25287"/>
    <cellStyle name="_Key_R7.2_Consolidated Summary Living ProForma_2011_DRAFT" xfId="25288"/>
    <cellStyle name="_Key_R7.2_Consolidated Summary Living ProForma_2011_Paste Special" xfId="25289"/>
    <cellStyle name="_Key_R7.2_Copy of South TX GenTie  0.8x Sale12-31-09 COD BASE CASEvBOD" xfId="25290"/>
    <cellStyle name="_Key_R7.2_CWIP Termosol 1" xfId="25291"/>
    <cellStyle name="_Key_R7.2_CWIP Termosol 1 2" xfId="25292"/>
    <cellStyle name="_Key_R7.2_CWIP Termosol 2" xfId="25293"/>
    <cellStyle name="_Key_R7.2_CWIP Termosol 2 2" xfId="25294"/>
    <cellStyle name="_Key_R7.2_Day County" xfId="25295"/>
    <cellStyle name="_Key_R7.2_Distribution Date Calc" xfId="25296"/>
    <cellStyle name="_Key_R7.2_Fees" xfId="25297"/>
    <cellStyle name="_Key_R7.2_FinSum" xfId="25298"/>
    <cellStyle name="_Key_R7.2_HWBA UM NPV  IRR Analysis finance at cost share may 2011" xfId="25299"/>
    <cellStyle name="_Key_R7.2_Inputs" xfId="25300"/>
    <cellStyle name="_Key_R7.2_Inputs 2" xfId="25301"/>
    <cellStyle name="_Key_R7.2_Locked in Gross Margin" xfId="25302"/>
    <cellStyle name="_Key_R7.2_LPF 2011 Update - Contracted Thermal Assets - rev 09 27 2011" xfId="25303"/>
    <cellStyle name="_Key_R7.2_LPF 2011 Update - Contracted Thermal Assets - rev 09 27 2011 (2)" xfId="25304"/>
    <cellStyle name="_Key_R7.2_LPF 2011 Update - Merchant Thermal Assets - rev 09 27 2011 (2)" xfId="25305"/>
    <cellStyle name="_Key_R7.2_November 2010 CWIP Curves Genesis Final" xfId="25306"/>
    <cellStyle name="_Key_R7.2_November 2010 CWIP Curves Genesis Final 2" xfId="25307"/>
    <cellStyle name="_Key_R7.2_November 2010 CWIP Curves NEER Final" xfId="25308"/>
    <cellStyle name="_Key_R7.2_November 2010 CWIP Curves NEER Final 2" xfId="25309"/>
    <cellStyle name="_Key_R7.2_November 2010 Termosol CWIP Curves NEER Final" xfId="25310"/>
    <cellStyle name="_Key_R7.2_November 2010 Termosol CWIP Curves NEER Final 2" xfId="25311"/>
    <cellStyle name="_Key_R7.2_Pro Forma - Alamosa 100MW - rev 03.13.09" xfId="25312"/>
    <cellStyle name="_Key_R7.2_Project Monitoring Paradise Solar revised_October 2010" xfId="25313"/>
    <cellStyle name="_Key_R7.2_Project Monitoring Paradise Solar revised_October 2010 2" xfId="25314"/>
    <cellStyle name="_Key_R7.2_Project Monitoring Paradise Solar revised_October 2010_November 2010 Termosol CWIP Curves NEER Final" xfId="25315"/>
    <cellStyle name="_Key_R7.2_Project Monitoring Paradise Solar revised_October 2010_November 2010 Termosol CWIP Curves NEER Final 2" xfId="25316"/>
    <cellStyle name="_Key_R7.2_Scen" xfId="25317"/>
    <cellStyle name="_Key_R7.2_September 2010 CWIP curves_NextEra" xfId="25318"/>
    <cellStyle name="_Key_R7.2_September 2010 CWIP curves_NextEra 2" xfId="25319"/>
    <cellStyle name="_Key_R7.2_September 2010 CWIP curves_NextEra_November 2010 Termosol CWIP Curves NEER Final" xfId="25320"/>
    <cellStyle name="_Key_R7.2_September 2010 CWIP curves_NextEra_November 2010 Termosol CWIP Curves NEER Final 2" xfId="25321"/>
    <cellStyle name="_Key_R7.2_Solar - TOD Calculation Model - rev 04.16.09" xfId="25322"/>
    <cellStyle name="_Key_R7.2_Solar_Model_ab" xfId="25323"/>
    <cellStyle name="_Key_R7.2_Summerhaven CWIP curve Oct_2010" xfId="25324"/>
    <cellStyle name="_Key_R7.2_Summerhaven CWIP curve Oct_2010 2" xfId="25325"/>
    <cellStyle name="_Key_R7.2_Summerhaven CWIP curve Oct_2010_November 2010 Termosol CWIP Curves NEER Final" xfId="25326"/>
    <cellStyle name="_Key_R7.2_Summerhaven CWIP curve Oct_2010_November 2010 Termosol CWIP Curves NEER Final 2" xfId="25327"/>
    <cellStyle name="_Key_R7.2_tx financing revs" xfId="25328"/>
    <cellStyle name="_Key_R7.2_WACC_Calc_Sheet" xfId="25329"/>
    <cellStyle name="_King Mtn" xfId="25330"/>
    <cellStyle name="_King Mtn 2" xfId="25331"/>
    <cellStyle name="_KJC Staffing Cost Model 09-16-04" xfId="25332"/>
    <cellStyle name="_KJC Staffing Cost Model 09-16-04_HWBA UM NPV  IRR Analysis finance at cost share may 2011" xfId="25333"/>
    <cellStyle name="_Kumeyaay" xfId="25334"/>
    <cellStyle name="_Lamar - 2006 Risk Profile" xfId="25335"/>
    <cellStyle name="_Lamar 1 MW vs Temp Calculator w HR Curve TBD" xfId="25336"/>
    <cellStyle name="_Lamar 2 MW vs Temp Calculator w HR Curve TBD" xfId="25337"/>
    <cellStyle name="_Lamar Data 060215 check" xfId="25338"/>
    <cellStyle name="_Lamar Data 060215 check 2" xfId="25339"/>
    <cellStyle name="_Lamar[P] BSWPS" xfId="25340"/>
    <cellStyle name="_Lamar[P] BSWPS 2" xfId="25341"/>
    <cellStyle name="_Lamar[P] BSWPS 2 2" xfId="25342"/>
    <cellStyle name="_Lamar[P] BSWPS 3" xfId="25343"/>
    <cellStyle name="_Lamar[P] BSWPS 3 2" xfId="25344"/>
    <cellStyle name="_Lamar[P] BSWPS 4" xfId="25345"/>
    <cellStyle name="_Lamar[P] BSWPS 4 2" xfId="25346"/>
    <cellStyle name="_Lamar[P] BSWPS 5" xfId="25347"/>
    <cellStyle name="_Lamar[P] BSWPS 5 2" xfId="25348"/>
    <cellStyle name="_Lamar[P] BSWPS 6" xfId="25349"/>
    <cellStyle name="_Lamar[P] BSWPS_Cimarron O&amp;M_05-24-2012" xfId="25350"/>
    <cellStyle name="_Lamar[P] BSWPS_Copy of South TX GenTie  0.8x Sale12-31-09 COD BASE CASEvBOD" xfId="25351"/>
    <cellStyle name="_Lamar[P] BSWPS_Input" xfId="25352"/>
    <cellStyle name="_Lamar[P] BSWPS_Input 2" xfId="25353"/>
    <cellStyle name="_Lamar[P] BSWPS_Inputs" xfId="25354"/>
    <cellStyle name="_Lamar[P] BSWPS_Inputs 2" xfId="25355"/>
    <cellStyle name="_Lamar[P] BSWPS_Majestic II 2013 - 2042 Property Tax Forecast est" xfId="25356"/>
    <cellStyle name="_Lamar[P] BSWPS_McCoy 250 MW Yingli 280W T-0 NextEra PVO&amp;M Budget (NEW RAMP)_2010-12-10" xfId="25357"/>
    <cellStyle name="_Lamar[P] BSWPS_McCoy 250 MW Yingli 280W T-0 NextEra PVO&amp;M Budget (NEW RAMP)_2010-12-6" xfId="25358"/>
    <cellStyle name="_Lamar[P] BSWPS_Tax" xfId="25359"/>
    <cellStyle name="_Lamar[S]ON NE" xfId="25360"/>
    <cellStyle name="_Lamar[S]ON NE 2" xfId="25361"/>
    <cellStyle name="_Lamar_Expansion_20080919" xfId="25362"/>
    <cellStyle name="_Lamar_Expansion_20080919_HWBA UM NPV  IRR Analysis finance at cost share may 2011" xfId="25363"/>
    <cellStyle name="_Lamar_Reliability_Profile_073004_Old_Do_Not_Use" xfId="25364"/>
    <cellStyle name="_LAS_Input_3  2009 GT Plant Assumptions - used in 090204 Forecast" xfId="25365"/>
    <cellStyle name="_x0013__Ledge_0416_Grant and TE" xfId="25366"/>
    <cellStyle name="_x0013__Ledge_0416_Grant and TE 2" xfId="25367"/>
    <cellStyle name="_LetterOfCredit-Listing-07-13-09 (2)" xfId="25368"/>
    <cellStyle name="_x0013__Levered Beech Ridge _071609" xfId="25369"/>
    <cellStyle name="_x0013__Levered Beech Ridge _071609 2" xfId="25370"/>
    <cellStyle name="_x0013__Levered Beech Ridge _071609_BeechR Pivot Table 12.2.09" xfId="25371"/>
    <cellStyle name="_x0013__Levered Beech Ridge _071609_BeechR Pivot Table 12.2.09 2" xfId="25372"/>
    <cellStyle name="_x0013__Levered Beech Ridge _100709" xfId="25373"/>
    <cellStyle name="_x0013__Levered Beech Ridge _100709 2" xfId="25374"/>
    <cellStyle name="_x0013__Levered Beech Ridge _100709_BeechR Pivot Table 12.2.09" xfId="25375"/>
    <cellStyle name="_x0013__Levered Beech Ridge _100709_BeechR Pivot Table 12.2.09 2" xfId="25376"/>
    <cellStyle name="_x0013__Levered Beech Ridge _102709" xfId="25377"/>
    <cellStyle name="_x0013__Levered Beech Ridge _102709 2" xfId="25378"/>
    <cellStyle name="_x0013__Levered Beech Ridge _102709_BeechR Pivot Table 12.2.09" xfId="25379"/>
    <cellStyle name="_x0013__Levered Beech Ridge _102709_BeechR Pivot Table 12.2.09 2" xfId="25380"/>
    <cellStyle name="_x0013__Levered Beech Ridge _110209" xfId="25381"/>
    <cellStyle name="_x0013__Levered Beech Ridge _110209 2" xfId="25382"/>
    <cellStyle name="_x0013__Levered Beech Ridge _110209_BeechR Pivot Table 12.2.09" xfId="25383"/>
    <cellStyle name="_x0013__Levered Beech Ridge _110209_BeechR Pivot Table 12.2.09 2" xfId="25384"/>
    <cellStyle name="_x0013__Levered Beech Ridge 04302009" xfId="25385"/>
    <cellStyle name="_x0013__Levered Beech Ridge 04302009 2" xfId="25386"/>
    <cellStyle name="_x0013__Levered Beech Ridge 04302009_BeechR Pivot Table 12.2.09" xfId="25387"/>
    <cellStyle name="_x0013__Levered Beech Ridge 04302009_BeechR Pivot Table 12.2.09 2" xfId="25388"/>
    <cellStyle name="_x0013__Levered Grand Ridge Exp 07082009_LIVE" xfId="25389"/>
    <cellStyle name="_x0013__Levered Grand Ridge Exp 07082009_LIVE 2" xfId="25390"/>
    <cellStyle name="_x0013__Levered Grand Ridge Exp 07082009_LIVE_BeechR Pivot Table 12.2.09" xfId="25391"/>
    <cellStyle name="_x0013__Levered Grand Ridge Exp 07082009_LIVE_BeechR Pivot Table 12.2.09 2" xfId="25392"/>
    <cellStyle name="_x0013__Levered Grand Ridge Exp_05042009" xfId="25393"/>
    <cellStyle name="_x0013__Levered Grand Ridge Exp_05042009 2" xfId="25394"/>
    <cellStyle name="_x0013__Levered Grand Ridge Exp_05042009_BeechR Pivot Table 12.2.09" xfId="25395"/>
    <cellStyle name="_x0013__Levered Grand Ridge Exp_05042009_BeechR Pivot Table 12.2.09 2" xfId="25396"/>
    <cellStyle name="_x0013__Levered Grand Ridge II-III_20yr 130 MW PPA_10032008" xfId="25397"/>
    <cellStyle name="_x0013__Levered Grand Ridge II-III_20yr 130 MW PPA_10032008 2" xfId="25398"/>
    <cellStyle name="_x0013__Levered Grand Ridge II-III_20yr 130 MW PPA_10032008_#1 Levered Beech Ridge_021109_Grant,Bonus,No PTCs,MACRs,Term Debt NOL" xfId="25399"/>
    <cellStyle name="_x0013__Levered Grand Ridge II-III_20yr 130 MW PPA_10032008_#1 Levered Beech Ridge_021109_Grant,Bonus,No PTCs,MACRs,Term Debt NOL 2" xfId="25400"/>
    <cellStyle name="_x0013__Levered Grand Ridge II-III_20yr 130 MW PPA_10032008_#1 LeveredGrand_Ridge_II-III_021009_Grant,Bonus,No PTCs,MACRs,Term Debt, NOL" xfId="25401"/>
    <cellStyle name="_x0013__Levered Grand Ridge II-III_20yr 130 MW PPA_10032008_#1 LeveredGrand_Ridge_II-III_021009_Grant,Bonus,No PTCs,MACRs,Term Debt, NOL 2" xfId="25402"/>
    <cellStyle name="_x0013__Levered Grand Ridge II-III_20yr 130 MW PPA_10032008_#1 LeveredGrand_Ridge_II-III_021009_Grant,Bonus,No PTCs,MACRs,Term Debt, NOL_BeechR Pivot Table 12.2.09" xfId="25403"/>
    <cellStyle name="_x0013__Levered Grand Ridge II-III_20yr 130 MW PPA_10032008_#1 LeveredGrand_Ridge_II-III_021009_Grant,Bonus,No PTCs,MACRs,Term Debt, NOL_BeechR Pivot Table 12.2.09 2" xfId="25404"/>
    <cellStyle name="_x0013__Levered Grand Ridge II-III_20yr 130 MW PPA_10032008_BeechR Pivot Table 12.2.09" xfId="25405"/>
    <cellStyle name="_x0013__Levered Grand Ridge II-III_20yr 130 MW PPA_10032008_BeechR Pivot Table 12.2.09 2" xfId="25406"/>
    <cellStyle name="_x0013__Levered Grand Ridge II-III_20yr 130 MW PPA_10032008_Big Otter 101209 Grant and TE 100.5MW_20mileT" xfId="25407"/>
    <cellStyle name="_x0013__Levered Grand Ridge II-III_20yr 130 MW PPA_10032008_Big Otter 101209 Grant and TE 100.5MW_20mileT 2" xfId="25408"/>
    <cellStyle name="_x0013__Levered Grand Ridge II-III_20yr 130 MW PPA_10032008_Bish Hill_$77.5_lowncf_ Bundled Price_Lenders_092909" xfId="25409"/>
    <cellStyle name="_x0013__Levered Grand Ridge II-III_20yr 130 MW PPA_10032008_Bish Hill_$77.5_lowncf_ Bundled Price_Lenders_092909 2" xfId="25410"/>
    <cellStyle name="_x0013__Levered Grand Ridge II-III_20yr 130 MW PPA_10032008_BishHilll_1.25M per WTG with $72 bundled price_200MWs_BF" xfId="25411"/>
    <cellStyle name="_x0013__Levered Grand Ridge II-III_20yr 130 MW PPA_10032008_BishHilll_1.25M per WTG with $72 bundled price_200MWs_BF 2" xfId="25412"/>
    <cellStyle name="_x0013__Levered Grand Ridge II-III_20yr 130 MW PPA_10032008_Bishop Hill_Grant_082409_200MW" xfId="25413"/>
    <cellStyle name="_x0013__Levered Grand Ridge II-III_20yr 130 MW PPA_10032008_Bishop Hill_Grant_082409_200MW 2" xfId="25414"/>
    <cellStyle name="_x0013__Levered Grand Ridge II-III_20yr 130 MW PPA_10032008_Buzzard Creek_250MW_PTC_010610" xfId="25415"/>
    <cellStyle name="_x0013__Levered Grand Ridge II-III_20yr 130 MW PPA_10032008_Buzzard Creek_250MW_PTC_010610 2" xfId="25416"/>
    <cellStyle name="_x0013__Levered Grand Ridge II-III_20yr 130 MW PPA_10032008_California Ridge 120109 and 200MW" xfId="25417"/>
    <cellStyle name="_x0013__Levered Grand Ridge II-III_20yr 130 MW PPA_10032008_California Ridge 120109 and 200MW 2" xfId="25418"/>
    <cellStyle name="_x0013__Levered Grand Ridge II-III_20yr 130 MW PPA_10032008_California Ridge_042909_Grant and TE_99M_as bid" xfId="25419"/>
    <cellStyle name="_x0013__Levered Grand Ridge II-III_20yr 130 MW PPA_10032008_California Ridge_042909_Grant and TE_99M_as bid 2" xfId="25420"/>
    <cellStyle name="_x0013__Levered Grand Ridge II-III_20yr 130 MW PPA_10032008_California Ridge_042909_Grant and TE_99Mw" xfId="25421"/>
    <cellStyle name="_x0013__Levered Grand Ridge II-III_20yr 130 MW PPA_10032008_California Ridge_042909_Grant and TE_99Mw 2" xfId="25422"/>
    <cellStyle name="_x0013__Levered Grand Ridge II-III_20yr 130 MW PPA_10032008_Copy of NEW Levered GRIIIII_03312009_MCF v2" xfId="25423"/>
    <cellStyle name="_x0013__Levered Grand Ridge II-III_20yr 130 MW PPA_10032008_Copy of NEW Levered GRIIIII_03312009_MCF v2 2" xfId="25424"/>
    <cellStyle name="_x0013__Levered Grand Ridge II-III_20yr 130 MW PPA_10032008_Copy of NEW Levered GRIIIII_03312009_MCF v2_BeechR Pivot Table 12.2.09" xfId="25425"/>
    <cellStyle name="_x0013__Levered Grand Ridge II-III_20yr 130 MW PPA_10032008_Copy of NEW Levered GRIIIII_03312009_MCF v2_BeechR Pivot Table 12.2.09 2" xfId="25426"/>
    <cellStyle name="_x0013__Levered Grand Ridge II-III_20yr 130 MW PPA_10032008_GRE 03252009_tpm_tables" xfId="25427"/>
    <cellStyle name="_x0013__Levered Grand Ridge II-III_20yr 130 MW PPA_10032008_GRE 03252009_tpm_tables 2" xfId="25428"/>
    <cellStyle name="_x0013__Levered Grand Ridge II-III_20yr 130 MW PPA_10032008_GRE 03252009_tpm_tables_BeechR Pivot Table 12.2.09" xfId="25429"/>
    <cellStyle name="_x0013__Levered Grand Ridge II-III_20yr 130 MW PPA_10032008_GRE 03252009_tpm_tables_BeechR Pivot Table 12.2.09 2" xfId="25430"/>
    <cellStyle name="_x0013__Levered Grand Ridge II-III_20yr 130 MW PPA_10032008_Hardin Grant 08312009_300MW" xfId="25431"/>
    <cellStyle name="_x0013__Levered Grand Ridge II-III_20yr 130 MW PPA_10032008_Hardin Grant 08312009_300MW 2" xfId="25432"/>
    <cellStyle name="_x0013__Levered Grand Ridge II-III_20yr 130 MW PPA_10032008_Inputs-General" xfId="25433"/>
    <cellStyle name="_x0013__Levered Grand Ridge II-III_20yr 130 MW PPA_10032008_Inputs-General 2" xfId="25434"/>
    <cellStyle name="_x0013__Levered Grand Ridge II-III_20yr 130 MW PPA_10032008_Ledge_0416_Grant and TE" xfId="25435"/>
    <cellStyle name="_x0013__Levered Grand Ridge II-III_20yr 130 MW PPA_10032008_Ledge_0416_Grant and TE 2" xfId="25436"/>
    <cellStyle name="_x0013__Levered Grand Ridge II-III_20yr 130 MW PPA_10032008_Levered Beech Ridge _100709" xfId="25437"/>
    <cellStyle name="_x0013__Levered Grand Ridge II-III_20yr 130 MW PPA_10032008_Levered Beech Ridge _100709 2" xfId="25438"/>
    <cellStyle name="_x0013__Levered Grand Ridge II-III_20yr 130 MW PPA_10032008_Levered Beech Ridge _100709_BeechR Pivot Table 12.2.09" xfId="25439"/>
    <cellStyle name="_x0013__Levered Grand Ridge II-III_20yr 130 MW PPA_10032008_Levered Beech Ridge _100709_BeechR Pivot Table 12.2.09 2" xfId="25440"/>
    <cellStyle name="_x0013__Levered Grand Ridge II-III_20yr 130 MW PPA_10032008_Levered Beech Ridge _102709" xfId="25441"/>
    <cellStyle name="_x0013__Levered Grand Ridge II-III_20yr 130 MW PPA_10032008_Levered Beech Ridge _102709 2" xfId="25442"/>
    <cellStyle name="_x0013__Levered Grand Ridge II-III_20yr 130 MW PPA_10032008_Levered Beech Ridge _102709_BeechR Pivot Table 12.2.09" xfId="25443"/>
    <cellStyle name="_x0013__Levered Grand Ridge II-III_20yr 130 MW PPA_10032008_Levered Beech Ridge _102709_BeechR Pivot Table 12.2.09 2" xfId="25444"/>
    <cellStyle name="_x0013__Levered Grand Ridge II-III_20yr 130 MW PPA_10032008_Levered Beech Ridge _110209" xfId="25445"/>
    <cellStyle name="_x0013__Levered Grand Ridge II-III_20yr 130 MW PPA_10032008_Levered Beech Ridge _110209 2" xfId="25446"/>
    <cellStyle name="_x0013__Levered Grand Ridge II-III_20yr 130 MW PPA_10032008_Levered Beech Ridge _110209_BeechR Pivot Table 12.2.09" xfId="25447"/>
    <cellStyle name="_x0013__Levered Grand Ridge II-III_20yr 130 MW PPA_10032008_Levered Beech Ridge _110209_BeechR Pivot Table 12.2.09 2" xfId="25448"/>
    <cellStyle name="_x0013__Levered Grand Ridge II-III_20yr 130 MW PPA_10032008_Levered Grand Ridge Exp 07082009_LIVE" xfId="25449"/>
    <cellStyle name="_x0013__Levered Grand Ridge II-III_20yr 130 MW PPA_10032008_Levered Grand Ridge Exp 07082009_LIVE 2" xfId="25450"/>
    <cellStyle name="_x0013__Levered Grand Ridge II-III_20yr 130 MW PPA_10032008_Levered Grand Ridge Exp 07082009_LIVE_BeechR Pivot Table 12.2.09" xfId="25451"/>
    <cellStyle name="_x0013__Levered Grand Ridge II-III_20yr 130 MW PPA_10032008_Levered Grand Ridge Exp 07082009_LIVE_BeechR Pivot Table 12.2.09 2" xfId="25452"/>
    <cellStyle name="_x0013__Levered Grand Ridge II-III_20yr 130 MW PPA_10032008_Levered Grand Ridge Exp_05042009" xfId="25453"/>
    <cellStyle name="_x0013__Levered Grand Ridge II-III_20yr 130 MW PPA_10032008_Levered Grand Ridge Exp_05042009 2" xfId="25454"/>
    <cellStyle name="_x0013__Levered Grand Ridge II-III_20yr 130 MW PPA_10032008_Levered Grand Ridge Exp_05042009_BeechR Pivot Table 12.2.09" xfId="25455"/>
    <cellStyle name="_x0013__Levered Grand Ridge II-III_20yr 130 MW PPA_10032008_Levered Grand Ridge Exp_05042009_BeechR Pivot Table 12.2.09 2" xfId="25456"/>
    <cellStyle name="_x0013__Levered Grand Ridge II-III_20yr 130 MW PPA_10032008_NEW GRII_III Debt_032509 v1 (2)" xfId="25457"/>
    <cellStyle name="_x0013__Levered Grand Ridge II-III_20yr 130 MW PPA_10032008_NEW GRII_III Debt_032509 v1 (2) 2" xfId="25458"/>
    <cellStyle name="_x0013__Levered Grand Ridge II-III_20yr 130 MW PPA_10032008_NEW GRII_III Debt_032509 v1 (2)_BeechR Pivot Table 12.2.09" xfId="25459"/>
    <cellStyle name="_x0013__Levered Grand Ridge II-III_20yr 130 MW PPA_10032008_NEW GRII_III Debt_032509 v1 (2)_BeechR Pivot Table 12.2.09 2" xfId="25460"/>
    <cellStyle name="_x0013__Levered Grand Ridge II-III_20yr 130 MW PPA_10032008_NEW Levered GRII&amp;III_04092009_MCF v1" xfId="25461"/>
    <cellStyle name="_x0013__Levered Grand Ridge II-III_20yr 130 MW PPA_10032008_NEW Levered GRII&amp;III_04092009_MCF v1 2" xfId="25462"/>
    <cellStyle name="_x0013__Levered Grand Ridge II-III_20yr 130 MW PPA_10032008_NEW Levered GRII&amp;III_04092009_MCF v1_BeechR Pivot Table 12.2.09" xfId="25463"/>
    <cellStyle name="_x0013__Levered Grand Ridge II-III_20yr 130 MW PPA_10032008_NEW Levered GRII&amp;III_04092009_MCF v1_BeechR Pivot Table 12.2.09 2" xfId="25464"/>
    <cellStyle name="_x0013__Levered Grand Ridge II-III_20yr 130 MW PPA_10032008_Oceana_142MW_Vesta1.8_101909" xfId="25465"/>
    <cellStyle name="_x0013__Levered Grand Ridge II-III_20yr 130 MW PPA_10032008_Oceana_142MW_Vesta1.8_101909 2" xfId="25466"/>
    <cellStyle name="_x0013__Levered Grand Ridge II-III_20yr 130 MW PPA_10032008_Raleigh Model (78MW) 09082009_V2" xfId="25467"/>
    <cellStyle name="_x0013__Levered Grand Ridge II-III_20yr 130 MW PPA_10032008_Raleigh Model (78MW) 09082009_V2 2" xfId="25468"/>
    <cellStyle name="_x0013__Levered Grand Ridge II-III_20yr 130 MW PPA_10032008_Raleigh Model (78MW) 09082009_V2_BeechR Pivot Table 12.2.09" xfId="25469"/>
    <cellStyle name="_x0013__Levered Grand Ridge II-III_20yr 130 MW PPA_10032008_Raleigh Model (78MW) 09082009_V2_BeechR Pivot Table 12.2.09 2" xfId="25470"/>
    <cellStyle name="_x0013__Levered Grand Ridge II-III_20yr 130 MW PPA_10032008_Sheet1" xfId="25471"/>
    <cellStyle name="_x0013__Levered Grand Ridge II-III_20yr 130 MW PPA_10032008_Sheet1 2" xfId="25472"/>
    <cellStyle name="_x0013__Levered Grand Ridge II-III_20yr 130 MW PPA_10032008_Sweden Hills 51MW_081809_AEP bid" xfId="25473"/>
    <cellStyle name="_x0013__Levered Grand Ridge II-III_20yr 130 MW PPA_10032008_Sweden Hills 51MW_081809_AEP bid 2" xfId="25474"/>
    <cellStyle name="_x0013__Levered Grand Ridge II-III_20yr 130 MW PPA_10032008_Tri-County Wind_042409_Grant and TE_as bid" xfId="25475"/>
    <cellStyle name="_x0013__Levered Grand Ridge II-III_20yr 130 MW PPA_10032008_Tri-County Wind_042409_Grant and TE_as bid 2" xfId="25476"/>
    <cellStyle name="_x0013__Levered Grand Ridge II-III_20yr 130 MW PPA_10032008_Tri-County Wind_101309_Grant and TE_200MW_1.6XLE" xfId="25477"/>
    <cellStyle name="_x0013__Levered Grand Ridge II-III_20yr 130 MW PPA_10032008_Tri-County Wind_101309_Grant and TE_200MW_1.6XLE 2" xfId="25478"/>
    <cellStyle name="_x0013__Levered Grand Ridge II-III_20yr 130 MW PPA_10032008_Tri-County Wind_101509_Grant and TE_200MW_1.6XLE" xfId="25479"/>
    <cellStyle name="_x0013__Levered Grand Ridge II-III_20yr 130 MW PPA_10032008_Tri-County Wind_101509_Grant and TE_200MW_1.6XLE 2" xfId="25480"/>
    <cellStyle name="_x0013__Levered Grand Ridge II-III_20yr 130 MW PPA_10032008_Unlevered_Beech_Ridge_100_5MW_021009_optimized NCF" xfId="25481"/>
    <cellStyle name="_x0013__Levered Grand Ridge II-III_20yr 130 MW PPA_10032008_Unlevered_Beech_Ridge_100_5MW_021009_optimized NCF 2" xfId="25482"/>
    <cellStyle name="_x0013__Levered Grand Ridge II-III_20yr 130 MW PPA_10032008_Vantage Cash FLow 100609" xfId="25483"/>
    <cellStyle name="_x0013__Levered Grand Ridge II-III_20yr 130 MW PPA_10032008_Vantage Cash FLow 100609 2" xfId="25484"/>
    <cellStyle name="_x0013__Levered Grand Ridge II-III_20yr 130 MW PPA_10032008_Vantage Model_PGE 15yr PPA_062409" xfId="25485"/>
    <cellStyle name="_x0013__Levered Grand Ridge II-III_20yr 130 MW PPA_10032008_Vantage Model_PGE 15yr PPA_062409 2" xfId="25486"/>
    <cellStyle name="_x0013__Levered Grand Ridge II-III_20yr 130 MW PPA_10032008_Vantage Model_PGE 15yr PPA_073009_JAR" xfId="25487"/>
    <cellStyle name="_x0013__Levered Grand Ridge II-III_20yr 130 MW PPA_10032008_Vantage Model_PGE 15yr PPA_073009_JAR 2" xfId="25488"/>
    <cellStyle name="_x0013__Levered Grand Ridge II-III_20yr 130 MW PPA_10032008_Vantage Model_PGE 15yr PPA_100909" xfId="25489"/>
    <cellStyle name="_x0013__Levered Grand Ridge II-III_20yr 130 MW PPA_10032008_Vantage Model_PGE 15yr PPA_100909 2" xfId="25490"/>
    <cellStyle name="_x0013__Levered Grand Ridge II-III_20yr 130 MW PPA_10032008_White Oak_67.5_150MW_110409_OUR CASE" xfId="25491"/>
    <cellStyle name="_x0013__Levered Grand Ridge II-III_20yr 130 MW PPA_10032008_White Oak_67.5_150MW_110409_OUR CASE 2" xfId="25492"/>
    <cellStyle name="_x0013__LeveredGrand_Ridge_II-III_020909_incl Grant NOL Bonus Dep" xfId="25493"/>
    <cellStyle name="_x0013__LeveredGrand_Ridge_II-III_020909_incl Grant NOL Bonus Dep 2" xfId="25494"/>
    <cellStyle name="_x0013__LeveredGrand_Ridge_II-III_020909_incl Grant NOL Bonus Dep_BeechR Pivot Table 12.2.09" xfId="25495"/>
    <cellStyle name="_x0013__LeveredGrand_Ridge_II-III_020909_incl Grant NOL Bonus Dep_BeechR Pivot Table 12.2.09 2" xfId="25496"/>
    <cellStyle name="_Link" xfId="25497"/>
    <cellStyle name="_Link 2" xfId="25498"/>
    <cellStyle name="_Link 2 2" xfId="25499"/>
    <cellStyle name="_Link 3" xfId="25500"/>
    <cellStyle name="_Link 3 2" xfId="25501"/>
    <cellStyle name="_Link 4" xfId="25502"/>
    <cellStyle name="_Link 4 2" xfId="25503"/>
    <cellStyle name="_Link 5" xfId="25504"/>
    <cellStyle name="_Link 5 2" xfId="25505"/>
    <cellStyle name="_Link 6" xfId="25506"/>
    <cellStyle name="_Link_4Z_6_12_02" xfId="25507"/>
    <cellStyle name="_Link_4Z_6_12_02 2" xfId="25508"/>
    <cellStyle name="_Link_4Z_6_12_02 2 2" xfId="25509"/>
    <cellStyle name="_Link_4Z_6_12_02 3" xfId="25510"/>
    <cellStyle name="_Link_4Z_6_12_02 3 2" xfId="25511"/>
    <cellStyle name="_Link_4Z_6_12_02 4" xfId="25512"/>
    <cellStyle name="_Link_4Z_6_12_02 4 2" xfId="25513"/>
    <cellStyle name="_Link_4Z_6_12_02 5" xfId="25514"/>
    <cellStyle name="_Link_4Z_6_12_02 5 2" xfId="25515"/>
    <cellStyle name="_Link_4Z_6_12_02 6" xfId="25516"/>
    <cellStyle name="_Link_4Z_6_12_02 Sens" xfId="25517"/>
    <cellStyle name="_Link_4Z_6_12_02 Sens 2" xfId="25518"/>
    <cellStyle name="_Link_4Z_6_12_02 Sens 2 2" xfId="25519"/>
    <cellStyle name="_Link_4Z_6_12_02 Sens 3" xfId="25520"/>
    <cellStyle name="_Link_4Z_6_12_02 Sens 3 2" xfId="25521"/>
    <cellStyle name="_Link_4Z_6_12_02 Sens 4" xfId="25522"/>
    <cellStyle name="_Link_4Z_6_12_02 Sens 4 2" xfId="25523"/>
    <cellStyle name="_Link_4Z_6_12_02 Sens 5" xfId="25524"/>
    <cellStyle name="_Link_4Z_6_12_02 Sens 5 2" xfId="25525"/>
    <cellStyle name="_Link_4Z_6_12_02 Sens 6" xfId="25526"/>
    <cellStyle name="_Link_4Z_6_12_02 Sens_August 2010 CWIP curves_NextEra" xfId="25527"/>
    <cellStyle name="_Link_4Z_6_12_02 Sens_August 2010 CWIP curves_NextEra 2" xfId="25528"/>
    <cellStyle name="_Link_4Z_6_12_02 Sens_August 2010 CWIP curves_NextEra_November 2010 Termosol CWIP Curves NEER Final" xfId="25529"/>
    <cellStyle name="_Link_4Z_6_12_02 Sens_August 2010 CWIP curves_NextEra_November 2010 Termosol CWIP Curves NEER Final 2" xfId="25530"/>
    <cellStyle name="_Link_4Z_6_12_02 Sens_BASIS ADJ" xfId="25531"/>
    <cellStyle name="_Link_4Z_6_12_02 Sens_BM Adjustments" xfId="25532"/>
    <cellStyle name="_Link_4Z_6_12_02 Sens_Capacity_Factor_Monthly_Forecast_Through_2024 " xfId="25533"/>
    <cellStyle name="_Link_4Z_6_12_02 Sens_Consolidated Summary Living ProForma_2011_DRAFT" xfId="25534"/>
    <cellStyle name="_Link_4Z_6_12_02 Sens_Consolidated Summary Living ProForma_2011_Paste Special" xfId="25535"/>
    <cellStyle name="_Link_4Z_6_12_02 Sens_Copy of South TX GenTie  0.8x Sale12-31-09 COD BASE CASEvBOD" xfId="25536"/>
    <cellStyle name="_Link_4Z_6_12_02 Sens_CWIP Termosol 1" xfId="25537"/>
    <cellStyle name="_Link_4Z_6_12_02 Sens_CWIP Termosol 1 2" xfId="25538"/>
    <cellStyle name="_Link_4Z_6_12_02 Sens_CWIP Termosol 2" xfId="25539"/>
    <cellStyle name="_Link_4Z_6_12_02 Sens_CWIP Termosol 2 2" xfId="25540"/>
    <cellStyle name="_Link_4Z_6_12_02 Sens_Fees" xfId="25541"/>
    <cellStyle name="_Link_4Z_6_12_02 Sens_HWBA UM NPV  IRR Analysis finance at cost share may 2011" xfId="25542"/>
    <cellStyle name="_Link_4Z_6_12_02 Sens_Inputs" xfId="25543"/>
    <cellStyle name="_Link_4Z_6_12_02 Sens_Inputs 2" xfId="25544"/>
    <cellStyle name="_Link_4Z_6_12_02 Sens_Locked in Gross Margin" xfId="25545"/>
    <cellStyle name="_Link_4Z_6_12_02 Sens_November 2010 CWIP Curves Genesis Final" xfId="25546"/>
    <cellStyle name="_Link_4Z_6_12_02 Sens_November 2010 CWIP Curves Genesis Final 2" xfId="25547"/>
    <cellStyle name="_Link_4Z_6_12_02 Sens_November 2010 CWIP Curves NEER Final" xfId="25548"/>
    <cellStyle name="_Link_4Z_6_12_02 Sens_November 2010 CWIP Curves NEER Final 2" xfId="25549"/>
    <cellStyle name="_Link_4Z_6_12_02 Sens_November 2010 Termosol CWIP Curves NEER Final" xfId="25550"/>
    <cellStyle name="_Link_4Z_6_12_02 Sens_November 2010 Termosol CWIP Curves NEER Final 2" xfId="25551"/>
    <cellStyle name="_Link_4Z_6_12_02 Sens_Project Monitoring Paradise Solar revised_October 2010" xfId="25552"/>
    <cellStyle name="_Link_4Z_6_12_02 Sens_Project Monitoring Paradise Solar revised_October 2010 2" xfId="25553"/>
    <cellStyle name="_Link_4Z_6_12_02 Sens_Project Monitoring Paradise Solar revised_October 2010_November 2010 Termosol CWIP Curves NEER Final" xfId="25554"/>
    <cellStyle name="_Link_4Z_6_12_02 Sens_Project Monitoring Paradise Solar revised_October 2010_November 2010 Termosol CWIP Curves NEER Final 2" xfId="25555"/>
    <cellStyle name="_Link_4Z_6_12_02 Sens_September 2010 CWIP curves_NextEra" xfId="25556"/>
    <cellStyle name="_Link_4Z_6_12_02 Sens_September 2010 CWIP curves_NextEra 2" xfId="25557"/>
    <cellStyle name="_Link_4Z_6_12_02 Sens_September 2010 CWIP curves_NextEra_November 2010 Termosol CWIP Curves NEER Final" xfId="25558"/>
    <cellStyle name="_Link_4Z_6_12_02 Sens_September 2010 CWIP curves_NextEra_November 2010 Termosol CWIP Curves NEER Final 2" xfId="25559"/>
    <cellStyle name="_Link_4Z_6_12_02 Sens_Summerhaven CWIP curve Oct_2010" xfId="25560"/>
    <cellStyle name="_Link_4Z_6_12_02 Sens_Summerhaven CWIP curve Oct_2010 2" xfId="25561"/>
    <cellStyle name="_Link_4Z_6_12_02 Sens_Summerhaven CWIP curve Oct_2010_November 2010 Termosol CWIP Curves NEER Final" xfId="25562"/>
    <cellStyle name="_Link_4Z_6_12_02 Sens_Summerhaven CWIP curve Oct_2010_November 2010 Termosol CWIP Curves NEER Final 2" xfId="25563"/>
    <cellStyle name="_Link_4Z_6_12_02 Sens_tx financing revs" xfId="25564"/>
    <cellStyle name="_Link_4Z_6_12_02_August 2010 CWIP curves_NextEra" xfId="25565"/>
    <cellStyle name="_Link_4Z_6_12_02_August 2010 CWIP curves_NextEra 2" xfId="25566"/>
    <cellStyle name="_Link_4Z_6_12_02_August 2010 CWIP curves_NextEra_November 2010 Termosol CWIP Curves NEER Final" xfId="25567"/>
    <cellStyle name="_Link_4Z_6_12_02_August 2010 CWIP curves_NextEra_November 2010 Termosol CWIP Curves NEER Final 2" xfId="25568"/>
    <cellStyle name="_Link_4Z_6_12_02_BASIS ADJ" xfId="25569"/>
    <cellStyle name="_Link_4Z_6_12_02_BM Adjustments" xfId="25570"/>
    <cellStyle name="_Link_4Z_6_12_02_Capacity_Factor_Monthly_Forecast_Through_2024 " xfId="25571"/>
    <cellStyle name="_Link_4Z_6_12_02_Consolidated Summary Living ProForma_2011_DRAFT" xfId="25572"/>
    <cellStyle name="_Link_4Z_6_12_02_Consolidated Summary Living ProForma_2011_Paste Special" xfId="25573"/>
    <cellStyle name="_Link_4Z_6_12_02_Copy of South TX GenTie  0.8x Sale12-31-09 COD BASE CASEvBOD" xfId="25574"/>
    <cellStyle name="_Link_4Z_6_12_02_CWIP Termosol 1" xfId="25575"/>
    <cellStyle name="_Link_4Z_6_12_02_CWIP Termosol 1 2" xfId="25576"/>
    <cellStyle name="_Link_4Z_6_12_02_CWIP Termosol 2" xfId="25577"/>
    <cellStyle name="_Link_4Z_6_12_02_CWIP Termosol 2 2" xfId="25578"/>
    <cellStyle name="_Link_4Z_6_12_02_Fees" xfId="25579"/>
    <cellStyle name="_Link_4Z_6_12_02_HWBA UM NPV  IRR Analysis finance at cost share may 2011" xfId="25580"/>
    <cellStyle name="_Link_4Z_6_12_02_Inputs" xfId="25581"/>
    <cellStyle name="_Link_4Z_6_12_02_Inputs 2" xfId="25582"/>
    <cellStyle name="_Link_4Z_6_12_02_Locked in Gross Margin" xfId="25583"/>
    <cellStyle name="_Link_4Z_6_12_02_November 2010 CWIP Curves Genesis Final" xfId="25584"/>
    <cellStyle name="_Link_4Z_6_12_02_November 2010 CWIP Curves Genesis Final 2" xfId="25585"/>
    <cellStyle name="_Link_4Z_6_12_02_November 2010 CWIP Curves NEER Final" xfId="25586"/>
    <cellStyle name="_Link_4Z_6_12_02_November 2010 CWIP Curves NEER Final 2" xfId="25587"/>
    <cellStyle name="_Link_4Z_6_12_02_November 2010 Termosol CWIP Curves NEER Final" xfId="25588"/>
    <cellStyle name="_Link_4Z_6_12_02_November 2010 Termosol CWIP Curves NEER Final 2" xfId="25589"/>
    <cellStyle name="_Link_4Z_6_12_02_Project Monitoring Paradise Solar revised_October 2010" xfId="25590"/>
    <cellStyle name="_Link_4Z_6_12_02_Project Monitoring Paradise Solar revised_October 2010 2" xfId="25591"/>
    <cellStyle name="_Link_4Z_6_12_02_Project Monitoring Paradise Solar revised_October 2010_November 2010 Termosol CWIP Curves NEER Final" xfId="25592"/>
    <cellStyle name="_Link_4Z_6_12_02_Project Monitoring Paradise Solar revised_October 2010_November 2010 Termosol CWIP Curves NEER Final 2" xfId="25593"/>
    <cellStyle name="_Link_4Z_6_12_02_September 2010 CWIP curves_NextEra" xfId="25594"/>
    <cellStyle name="_Link_4Z_6_12_02_September 2010 CWIP curves_NextEra 2" xfId="25595"/>
    <cellStyle name="_Link_4Z_6_12_02_September 2010 CWIP curves_NextEra_November 2010 Termosol CWIP Curves NEER Final" xfId="25596"/>
    <cellStyle name="_Link_4Z_6_12_02_September 2010 CWIP curves_NextEra_November 2010 Termosol CWIP Curves NEER Final 2" xfId="25597"/>
    <cellStyle name="_Link_4Z_6_12_02_Summerhaven CWIP curve Oct_2010" xfId="25598"/>
    <cellStyle name="_Link_4Z_6_12_02_Summerhaven CWIP curve Oct_2010 2" xfId="25599"/>
    <cellStyle name="_Link_4Z_6_12_02_Summerhaven CWIP curve Oct_2010_November 2010 Termosol CWIP Curves NEER Final" xfId="25600"/>
    <cellStyle name="_Link_4Z_6_12_02_Summerhaven CWIP curve Oct_2010_November 2010 Termosol CWIP Curves NEER Final 2" xfId="25601"/>
    <cellStyle name="_Link_4Z_6_12_02_tx financing revs" xfId="25602"/>
    <cellStyle name="_Link_4Z_Winter" xfId="25603"/>
    <cellStyle name="_Link_4Z_Winter 2" xfId="25604"/>
    <cellStyle name="_Link_4Z_Winter 2 2" xfId="25605"/>
    <cellStyle name="_Link_4Z_Winter 3" xfId="25606"/>
    <cellStyle name="_Link_4Z_Winter 3 2" xfId="25607"/>
    <cellStyle name="_Link_4Z_Winter 4" xfId="25608"/>
    <cellStyle name="_Link_4Z_Winter 4 2" xfId="25609"/>
    <cellStyle name="_Link_4Z_Winter 5" xfId="25610"/>
    <cellStyle name="_Link_4Z_Winter 5 2" xfId="25611"/>
    <cellStyle name="_Link_4Z_Winter 6" xfId="25612"/>
    <cellStyle name="_Link_4Z_Winter_August 2010 CWIP curves_NextEra" xfId="25613"/>
    <cellStyle name="_Link_4Z_Winter_August 2010 CWIP curves_NextEra 2" xfId="25614"/>
    <cellStyle name="_Link_4Z_Winter_August 2010 CWIP curves_NextEra_November 2010 Termosol CWIP Curves NEER Final" xfId="25615"/>
    <cellStyle name="_Link_4Z_Winter_August 2010 CWIP curves_NextEra_November 2010 Termosol CWIP Curves NEER Final 2" xfId="25616"/>
    <cellStyle name="_Link_4Z_Winter_BASIS ADJ" xfId="25617"/>
    <cellStyle name="_Link_4Z_Winter_BM Adjustments" xfId="25618"/>
    <cellStyle name="_Link_4Z_Winter_Capacity_Factor_Monthly_Forecast_Through_2024 " xfId="25619"/>
    <cellStyle name="_Link_4Z_Winter_Consolidated Summary Living ProForma_2011_DRAFT" xfId="25620"/>
    <cellStyle name="_Link_4Z_Winter_Consolidated Summary Living ProForma_2011_Paste Special" xfId="25621"/>
    <cellStyle name="_Link_4Z_Winter_Copy of South TX GenTie  0.8x Sale12-31-09 COD BASE CASEvBOD" xfId="25622"/>
    <cellStyle name="_Link_4Z_Winter_CWIP Termosol 1" xfId="25623"/>
    <cellStyle name="_Link_4Z_Winter_CWIP Termosol 1 2" xfId="25624"/>
    <cellStyle name="_Link_4Z_Winter_CWIP Termosol 2" xfId="25625"/>
    <cellStyle name="_Link_4Z_Winter_CWIP Termosol 2 2" xfId="25626"/>
    <cellStyle name="_Link_4Z_Winter_Fees" xfId="25627"/>
    <cellStyle name="_Link_4Z_Winter_HWBA UM NPV  IRR Analysis finance at cost share may 2011" xfId="25628"/>
    <cellStyle name="_Link_4Z_Winter_Inputs" xfId="25629"/>
    <cellStyle name="_Link_4Z_Winter_Inputs 2" xfId="25630"/>
    <cellStyle name="_Link_4Z_Winter_Locked in Gross Margin" xfId="25631"/>
    <cellStyle name="_Link_4Z_Winter_November 2010 CWIP Curves Genesis Final" xfId="25632"/>
    <cellStyle name="_Link_4Z_Winter_November 2010 CWIP Curves Genesis Final 2" xfId="25633"/>
    <cellStyle name="_Link_4Z_Winter_November 2010 CWIP Curves NEER Final" xfId="25634"/>
    <cellStyle name="_Link_4Z_Winter_November 2010 CWIP Curves NEER Final 2" xfId="25635"/>
    <cellStyle name="_Link_4Z_Winter_November 2010 Termosol CWIP Curves NEER Final" xfId="25636"/>
    <cellStyle name="_Link_4Z_Winter_November 2010 Termosol CWIP Curves NEER Final 2" xfId="25637"/>
    <cellStyle name="_Link_4Z_Winter_Project Monitoring Paradise Solar revised_October 2010" xfId="25638"/>
    <cellStyle name="_Link_4Z_Winter_Project Monitoring Paradise Solar revised_October 2010 2" xfId="25639"/>
    <cellStyle name="_Link_4Z_Winter_Project Monitoring Paradise Solar revised_October 2010_November 2010 Termosol CWIP Curves NEER Final" xfId="25640"/>
    <cellStyle name="_Link_4Z_Winter_Project Monitoring Paradise Solar revised_October 2010_November 2010 Termosol CWIP Curves NEER Final 2" xfId="25641"/>
    <cellStyle name="_Link_4Z_Winter_September 2010 CWIP curves_NextEra" xfId="25642"/>
    <cellStyle name="_Link_4Z_Winter_September 2010 CWIP curves_NextEra 2" xfId="25643"/>
    <cellStyle name="_Link_4Z_Winter_September 2010 CWIP curves_NextEra_November 2010 Termosol CWIP Curves NEER Final" xfId="25644"/>
    <cellStyle name="_Link_4Z_Winter_September 2010 CWIP curves_NextEra_November 2010 Termosol CWIP Curves NEER Final 2" xfId="25645"/>
    <cellStyle name="_Link_4Z_Winter_Summerhaven CWIP curve Oct_2010" xfId="25646"/>
    <cellStyle name="_Link_4Z_Winter_Summerhaven CWIP curve Oct_2010 2" xfId="25647"/>
    <cellStyle name="_Link_4Z_Winter_Summerhaven CWIP curve Oct_2010_November 2010 Termosol CWIP Curves NEER Final" xfId="25648"/>
    <cellStyle name="_Link_4Z_Winter_Summerhaven CWIP curve Oct_2010_November 2010 Termosol CWIP Curves NEER Final 2" xfId="25649"/>
    <cellStyle name="_Link_4Z_Winter_tx financing revs" xfId="25650"/>
    <cellStyle name="_Link_5Z_W_AV" xfId="25651"/>
    <cellStyle name="_Link_5Z_W_AV 2" xfId="25652"/>
    <cellStyle name="_Link_5Z_W_AV 2 2" xfId="25653"/>
    <cellStyle name="_Link_5Z_W_AV 3" xfId="25654"/>
    <cellStyle name="_Link_5Z_W_AV 3 2" xfId="25655"/>
    <cellStyle name="_Link_5Z_W_AV 4" xfId="25656"/>
    <cellStyle name="_Link_5Z_W_AV 4 2" xfId="25657"/>
    <cellStyle name="_Link_5Z_W_AV 5" xfId="25658"/>
    <cellStyle name="_Link_5Z_W_AV 5 2" xfId="25659"/>
    <cellStyle name="_Link_5Z_W_AV 6" xfId="25660"/>
    <cellStyle name="_Link_5Z_W_AV_August 2010 CWIP curves_NextEra" xfId="25661"/>
    <cellStyle name="_Link_5Z_W_AV_August 2010 CWIP curves_NextEra 2" xfId="25662"/>
    <cellStyle name="_Link_5Z_W_AV_August 2010 CWIP curves_NextEra_November 2010 Termosol CWIP Curves NEER Final" xfId="25663"/>
    <cellStyle name="_Link_5Z_W_AV_August 2010 CWIP curves_NextEra_November 2010 Termosol CWIP Curves NEER Final 2" xfId="25664"/>
    <cellStyle name="_Link_5Z_W_AV_BASIS ADJ" xfId="25665"/>
    <cellStyle name="_Link_5Z_W_AV_BM Adjustments" xfId="25666"/>
    <cellStyle name="_Link_5Z_W_AV_Capacity_Factor_Monthly_Forecast_Through_2024 " xfId="25667"/>
    <cellStyle name="_Link_5Z_W_AV_Consolidated Summary Living ProForma_2011_DRAFT" xfId="25668"/>
    <cellStyle name="_Link_5Z_W_AV_Consolidated Summary Living ProForma_2011_Paste Special" xfId="25669"/>
    <cellStyle name="_Link_5Z_W_AV_Copy of South TX GenTie  0.8x Sale12-31-09 COD BASE CASEvBOD" xfId="25670"/>
    <cellStyle name="_Link_5Z_W_AV_CWIP Termosol 1" xfId="25671"/>
    <cellStyle name="_Link_5Z_W_AV_CWIP Termosol 1 2" xfId="25672"/>
    <cellStyle name="_Link_5Z_W_AV_CWIP Termosol 2" xfId="25673"/>
    <cellStyle name="_Link_5Z_W_AV_CWIP Termosol 2 2" xfId="25674"/>
    <cellStyle name="_Link_5Z_W_AV_Fees" xfId="25675"/>
    <cellStyle name="_Link_5Z_W_AV_HWBA UM NPV  IRR Analysis finance at cost share may 2011" xfId="25676"/>
    <cellStyle name="_Link_5Z_W_AV_Inputs" xfId="25677"/>
    <cellStyle name="_Link_5Z_W_AV_Inputs 2" xfId="25678"/>
    <cellStyle name="_Link_5Z_W_AV_Locked in Gross Margin" xfId="25679"/>
    <cellStyle name="_Link_5Z_W_AV_November 2010 CWIP Curves Genesis Final" xfId="25680"/>
    <cellStyle name="_Link_5Z_W_AV_November 2010 CWIP Curves Genesis Final 2" xfId="25681"/>
    <cellStyle name="_Link_5Z_W_AV_November 2010 CWIP Curves NEER Final" xfId="25682"/>
    <cellStyle name="_Link_5Z_W_AV_November 2010 CWIP Curves NEER Final 2" xfId="25683"/>
    <cellStyle name="_Link_5Z_W_AV_November 2010 Termosol CWIP Curves NEER Final" xfId="25684"/>
    <cellStyle name="_Link_5Z_W_AV_November 2010 Termosol CWIP Curves NEER Final 2" xfId="25685"/>
    <cellStyle name="_Link_5Z_W_AV_Project Monitoring Paradise Solar revised_October 2010" xfId="25686"/>
    <cellStyle name="_Link_5Z_W_AV_Project Monitoring Paradise Solar revised_October 2010 2" xfId="25687"/>
    <cellStyle name="_Link_5Z_W_AV_Project Monitoring Paradise Solar revised_October 2010_November 2010 Termosol CWIP Curves NEER Final" xfId="25688"/>
    <cellStyle name="_Link_5Z_W_AV_Project Monitoring Paradise Solar revised_October 2010_November 2010 Termosol CWIP Curves NEER Final 2" xfId="25689"/>
    <cellStyle name="_Link_5Z_W_AV_September 2010 CWIP curves_NextEra" xfId="25690"/>
    <cellStyle name="_Link_5Z_W_AV_September 2010 CWIP curves_NextEra 2" xfId="25691"/>
    <cellStyle name="_Link_5Z_W_AV_September 2010 CWIP curves_NextEra_November 2010 Termosol CWIP Curves NEER Final" xfId="25692"/>
    <cellStyle name="_Link_5Z_W_AV_September 2010 CWIP curves_NextEra_November 2010 Termosol CWIP Curves NEER Final 2" xfId="25693"/>
    <cellStyle name="_Link_5Z_W_AV_Summerhaven CWIP curve Oct_2010" xfId="25694"/>
    <cellStyle name="_Link_5Z_W_AV_Summerhaven CWIP curve Oct_2010 2" xfId="25695"/>
    <cellStyle name="_Link_5Z_W_AV_Summerhaven CWIP curve Oct_2010_November 2010 Termosol CWIP Curves NEER Final" xfId="25696"/>
    <cellStyle name="_Link_5Z_W_AV_Summerhaven CWIP curve Oct_2010_November 2010 Termosol CWIP Curves NEER Final 2" xfId="25697"/>
    <cellStyle name="_Link_5Z_W_AV_tx financing revs" xfId="25698"/>
    <cellStyle name="_Link_August 2010 CWIP curves_NextEra" xfId="25699"/>
    <cellStyle name="_Link_August 2010 CWIP curves_NextEra 2" xfId="25700"/>
    <cellStyle name="_Link_August 2010 CWIP curves_NextEra_November 2010 Termosol CWIP Curves NEER Final" xfId="25701"/>
    <cellStyle name="_Link_August 2010 CWIP curves_NextEra_November 2010 Termosol CWIP Curves NEER Final 2" xfId="25702"/>
    <cellStyle name="_Link_BASIS ADJ" xfId="25703"/>
    <cellStyle name="_Link_BM Adjustments" xfId="25704"/>
    <cellStyle name="_Link_Capacity_Factor_Monthly_Forecast_Through_2024 " xfId="25705"/>
    <cellStyle name="_Link_Consolidated Summary Living ProForma_2011_DRAFT" xfId="25706"/>
    <cellStyle name="_Link_Consolidated Summary Living ProForma_2011_Paste Special" xfId="25707"/>
    <cellStyle name="_Link_Copy of South TX GenTie  0.8x Sale12-31-09 COD BASE CASEvBOD" xfId="25708"/>
    <cellStyle name="_Link_CWIP Termosol 1" xfId="25709"/>
    <cellStyle name="_Link_CWIP Termosol 1 2" xfId="25710"/>
    <cellStyle name="_Link_CWIP Termosol 2" xfId="25711"/>
    <cellStyle name="_Link_CWIP Termosol 2 2" xfId="25712"/>
    <cellStyle name="_Link_Fees" xfId="25713"/>
    <cellStyle name="_Link_HWBA UM NPV  IRR Analysis finance at cost share may 2011" xfId="25714"/>
    <cellStyle name="_Link_Inputs" xfId="25715"/>
    <cellStyle name="_Link_Inputs 2" xfId="25716"/>
    <cellStyle name="_Link_Locked in Gross Margin" xfId="25717"/>
    <cellStyle name="_Link_November 2010 CWIP Curves Genesis Final" xfId="25718"/>
    <cellStyle name="_Link_November 2010 CWIP Curves Genesis Final 2" xfId="25719"/>
    <cellStyle name="_Link_November 2010 CWIP Curves NEER Final" xfId="25720"/>
    <cellStyle name="_Link_November 2010 CWIP Curves NEER Final 2" xfId="25721"/>
    <cellStyle name="_Link_November 2010 Termosol CWIP Curves NEER Final" xfId="25722"/>
    <cellStyle name="_Link_November 2010 Termosol CWIP Curves NEER Final 2" xfId="25723"/>
    <cellStyle name="_Link_Plus" xfId="25724"/>
    <cellStyle name="_Link_Plus 2" xfId="25725"/>
    <cellStyle name="_Link_Plus 2 2" xfId="25726"/>
    <cellStyle name="_Link_Plus 3" xfId="25727"/>
    <cellStyle name="_Link_Plus 3 2" xfId="25728"/>
    <cellStyle name="_Link_Plus 4" xfId="25729"/>
    <cellStyle name="_Link_Plus 4 2" xfId="25730"/>
    <cellStyle name="_Link_Plus 5" xfId="25731"/>
    <cellStyle name="_Link_Plus 5 2" xfId="25732"/>
    <cellStyle name="_Link_Plus 6" xfId="25733"/>
    <cellStyle name="_Link_Plus_August 2010 CWIP curves_NextEra" xfId="25734"/>
    <cellStyle name="_Link_Plus_August 2010 CWIP curves_NextEra 2" xfId="25735"/>
    <cellStyle name="_Link_Plus_August 2010 CWIP curves_NextEra_November 2010 Termosol CWIP Curves NEER Final" xfId="25736"/>
    <cellStyle name="_Link_Plus_August 2010 CWIP curves_NextEra_November 2010 Termosol CWIP Curves NEER Final 2" xfId="25737"/>
    <cellStyle name="_Link_Plus_B" xfId="25738"/>
    <cellStyle name="_Link_Plus_B 2" xfId="25739"/>
    <cellStyle name="_Link_Plus_B 2 2" xfId="25740"/>
    <cellStyle name="_Link_Plus_B 3" xfId="25741"/>
    <cellStyle name="_Link_Plus_B 3 2" xfId="25742"/>
    <cellStyle name="_Link_Plus_B 4" xfId="25743"/>
    <cellStyle name="_Link_Plus_B 4 2" xfId="25744"/>
    <cellStyle name="_Link_Plus_B 5" xfId="25745"/>
    <cellStyle name="_Link_Plus_B 5 2" xfId="25746"/>
    <cellStyle name="_Link_Plus_B 6" xfId="25747"/>
    <cellStyle name="_Link_Plus_B_August 2010 CWIP curves_NextEra" xfId="25748"/>
    <cellStyle name="_Link_Plus_B_August 2010 CWIP curves_NextEra 2" xfId="25749"/>
    <cellStyle name="_Link_Plus_B_August 2010 CWIP curves_NextEra_November 2010 Termosol CWIP Curves NEER Final" xfId="25750"/>
    <cellStyle name="_Link_Plus_B_August 2010 CWIP curves_NextEra_November 2010 Termosol CWIP Curves NEER Final 2" xfId="25751"/>
    <cellStyle name="_Link_Plus_B_BASIS ADJ" xfId="25752"/>
    <cellStyle name="_Link_Plus_B_BM Adjustments" xfId="25753"/>
    <cellStyle name="_Link_Plus_B_Capacity_Factor_Monthly_Forecast_Through_2024 " xfId="25754"/>
    <cellStyle name="_Link_Plus_B_Consolidated Summary Living ProForma_2011_DRAFT" xfId="25755"/>
    <cellStyle name="_Link_Plus_B_Consolidated Summary Living ProForma_2011_Paste Special" xfId="25756"/>
    <cellStyle name="_Link_Plus_B_Copy of South TX GenTie  0.8x Sale12-31-09 COD BASE CASEvBOD" xfId="25757"/>
    <cellStyle name="_Link_Plus_B_CWIP Termosol 1" xfId="25758"/>
    <cellStyle name="_Link_Plus_B_CWIP Termosol 1 2" xfId="25759"/>
    <cellStyle name="_Link_Plus_B_CWIP Termosol 2" xfId="25760"/>
    <cellStyle name="_Link_Plus_B_CWIP Termosol 2 2" xfId="25761"/>
    <cellStyle name="_Link_Plus_B_Fees" xfId="25762"/>
    <cellStyle name="_Link_Plus_B_HWBA UM NPV  IRR Analysis finance at cost share may 2011" xfId="25763"/>
    <cellStyle name="_Link_Plus_B_Inputs" xfId="25764"/>
    <cellStyle name="_Link_Plus_B_Inputs 2" xfId="25765"/>
    <cellStyle name="_Link_Plus_B_Locked in Gross Margin" xfId="25766"/>
    <cellStyle name="_Link_Plus_B_November 2010 CWIP Curves Genesis Final" xfId="25767"/>
    <cellStyle name="_Link_Plus_B_November 2010 CWIP Curves Genesis Final 2" xfId="25768"/>
    <cellStyle name="_Link_Plus_B_November 2010 CWIP Curves NEER Final" xfId="25769"/>
    <cellStyle name="_Link_Plus_B_November 2010 CWIP Curves NEER Final 2" xfId="25770"/>
    <cellStyle name="_Link_Plus_B_November 2010 Termosol CWIP Curves NEER Final" xfId="25771"/>
    <cellStyle name="_Link_Plus_B_November 2010 Termosol CWIP Curves NEER Final 2" xfId="25772"/>
    <cellStyle name="_Link_Plus_B_Project Monitoring Paradise Solar revised_October 2010" xfId="25773"/>
    <cellStyle name="_Link_Plus_B_Project Monitoring Paradise Solar revised_October 2010 2" xfId="25774"/>
    <cellStyle name="_Link_Plus_B_Project Monitoring Paradise Solar revised_October 2010_November 2010 Termosol CWIP Curves NEER Final" xfId="25775"/>
    <cellStyle name="_Link_Plus_B_Project Monitoring Paradise Solar revised_October 2010_November 2010 Termosol CWIP Curves NEER Final 2" xfId="25776"/>
    <cellStyle name="_Link_Plus_B_September 2010 CWIP curves_NextEra" xfId="25777"/>
    <cellStyle name="_Link_Plus_B_September 2010 CWIP curves_NextEra 2" xfId="25778"/>
    <cellStyle name="_Link_Plus_B_September 2010 CWIP curves_NextEra_November 2010 Termosol CWIP Curves NEER Final" xfId="25779"/>
    <cellStyle name="_Link_Plus_B_September 2010 CWIP curves_NextEra_November 2010 Termosol CWIP Curves NEER Final 2" xfId="25780"/>
    <cellStyle name="_Link_Plus_B_Summerhaven CWIP curve Oct_2010" xfId="25781"/>
    <cellStyle name="_Link_Plus_B_Summerhaven CWIP curve Oct_2010 2" xfId="25782"/>
    <cellStyle name="_Link_Plus_B_Summerhaven CWIP curve Oct_2010_November 2010 Termosol CWIP Curves NEER Final" xfId="25783"/>
    <cellStyle name="_Link_Plus_B_Summerhaven CWIP curve Oct_2010_November 2010 Termosol CWIP Curves NEER Final 2" xfId="25784"/>
    <cellStyle name="_Link_Plus_B_tx financing revs" xfId="25785"/>
    <cellStyle name="_Link_Plus_BASIS ADJ" xfId="25786"/>
    <cellStyle name="_Link_Plus_BM Adjustments" xfId="25787"/>
    <cellStyle name="_Link_Plus_Capacity_Factor_Monthly_Forecast_Through_2024 " xfId="25788"/>
    <cellStyle name="_Link_Plus_Consolidated Summary Living ProForma_2011_DRAFT" xfId="25789"/>
    <cellStyle name="_Link_Plus_Consolidated Summary Living ProForma_2011_Paste Special" xfId="25790"/>
    <cellStyle name="_Link_Plus_Copy of South TX GenTie  0.8x Sale12-31-09 COD BASE CASEvBOD" xfId="25791"/>
    <cellStyle name="_Link_Plus_CWIP Termosol 1" xfId="25792"/>
    <cellStyle name="_Link_Plus_CWIP Termosol 1 2" xfId="25793"/>
    <cellStyle name="_Link_Plus_CWIP Termosol 2" xfId="25794"/>
    <cellStyle name="_Link_Plus_CWIP Termosol 2 2" xfId="25795"/>
    <cellStyle name="_Link_Plus_Fees" xfId="25796"/>
    <cellStyle name="_Link_Plus_HWBA UM NPV  IRR Analysis finance at cost share may 2011" xfId="25797"/>
    <cellStyle name="_Link_Plus_Inputs" xfId="25798"/>
    <cellStyle name="_Link_Plus_Inputs 2" xfId="25799"/>
    <cellStyle name="_Link_Plus_Locked in Gross Margin" xfId="25800"/>
    <cellStyle name="_Link_Plus_November 2010 CWIP Curves Genesis Final" xfId="25801"/>
    <cellStyle name="_Link_Plus_November 2010 CWIP Curves Genesis Final 2" xfId="25802"/>
    <cellStyle name="_Link_Plus_November 2010 CWIP Curves NEER Final" xfId="25803"/>
    <cellStyle name="_Link_Plus_November 2010 CWIP Curves NEER Final 2" xfId="25804"/>
    <cellStyle name="_Link_Plus_November 2010 Termosol CWIP Curves NEER Final" xfId="25805"/>
    <cellStyle name="_Link_Plus_November 2010 Termosol CWIP Curves NEER Final 2" xfId="25806"/>
    <cellStyle name="_Link_Plus_Project Monitoring Paradise Solar revised_October 2010" xfId="25807"/>
    <cellStyle name="_Link_Plus_Project Monitoring Paradise Solar revised_October 2010 2" xfId="25808"/>
    <cellStyle name="_Link_Plus_Project Monitoring Paradise Solar revised_October 2010_November 2010 Termosol CWIP Curves NEER Final" xfId="25809"/>
    <cellStyle name="_Link_Plus_Project Monitoring Paradise Solar revised_October 2010_November 2010 Termosol CWIP Curves NEER Final 2" xfId="25810"/>
    <cellStyle name="_Link_Plus_September 2010 CWIP curves_NextEra" xfId="25811"/>
    <cellStyle name="_Link_Plus_September 2010 CWIP curves_NextEra 2" xfId="25812"/>
    <cellStyle name="_Link_Plus_September 2010 CWIP curves_NextEra_November 2010 Termosol CWIP Curves NEER Final" xfId="25813"/>
    <cellStyle name="_Link_Plus_September 2010 CWIP curves_NextEra_November 2010 Termosol CWIP Curves NEER Final 2" xfId="25814"/>
    <cellStyle name="_Link_Plus_Summerhaven CWIP curve Oct_2010" xfId="25815"/>
    <cellStyle name="_Link_Plus_Summerhaven CWIP curve Oct_2010 2" xfId="25816"/>
    <cellStyle name="_Link_Plus_Summerhaven CWIP curve Oct_2010_November 2010 Termosol CWIP Curves NEER Final" xfId="25817"/>
    <cellStyle name="_Link_Plus_Summerhaven CWIP curve Oct_2010_November 2010 Termosol CWIP Curves NEER Final 2" xfId="25818"/>
    <cellStyle name="_Link_Plus_tx financing revs" xfId="25819"/>
    <cellStyle name="_Link_Project Monitoring Paradise Solar revised_October 2010" xfId="25820"/>
    <cellStyle name="_Link_Project Monitoring Paradise Solar revised_October 2010 2" xfId="25821"/>
    <cellStyle name="_Link_Project Monitoring Paradise Solar revised_October 2010_November 2010 Termosol CWIP Curves NEER Final" xfId="25822"/>
    <cellStyle name="_Link_Project Monitoring Paradise Solar revised_October 2010_November 2010 Termosol CWIP Curves NEER Final 2" xfId="25823"/>
    <cellStyle name="_Link_September 2010 CWIP curves_NextEra" xfId="25824"/>
    <cellStyle name="_Link_September 2010 CWIP curves_NextEra 2" xfId="25825"/>
    <cellStyle name="_Link_September 2010 CWIP curves_NextEra_November 2010 Termosol CWIP Curves NEER Final" xfId="25826"/>
    <cellStyle name="_Link_September 2010 CWIP curves_NextEra_November 2010 Termosol CWIP Curves NEER Final 2" xfId="25827"/>
    <cellStyle name="_Link_Summerhaven CWIP curve Oct_2010" xfId="25828"/>
    <cellStyle name="_Link_Summerhaven CWIP curve Oct_2010 2" xfId="25829"/>
    <cellStyle name="_Link_Summerhaven CWIP curve Oct_2010_November 2010 Termosol CWIP Curves NEER Final" xfId="25830"/>
    <cellStyle name="_Link_Summerhaven CWIP curve Oct_2010_November 2010 Termosol CWIP Curves NEER Final 2" xfId="25831"/>
    <cellStyle name="_Link_tx financing revs" xfId="25832"/>
    <cellStyle name="_Link1" xfId="25833"/>
    <cellStyle name="_Link1 2" xfId="25834"/>
    <cellStyle name="_Link1 2 2" xfId="25835"/>
    <cellStyle name="_Link1 3" xfId="25836"/>
    <cellStyle name="_Link1 3 2" xfId="25837"/>
    <cellStyle name="_Link1 4" xfId="25838"/>
    <cellStyle name="_Link1 4 2" xfId="25839"/>
    <cellStyle name="_Link1 5" xfId="25840"/>
    <cellStyle name="_Link1 5 2" xfId="25841"/>
    <cellStyle name="_Link1 6" xfId="25842"/>
    <cellStyle name="_Link1_August 2010 CWIP curves_NextEra" xfId="25843"/>
    <cellStyle name="_Link1_August 2010 CWIP curves_NextEra 2" xfId="25844"/>
    <cellStyle name="_Link1_August 2010 CWIP curves_NextEra_November 2010 Termosol CWIP Curves NEER Final" xfId="25845"/>
    <cellStyle name="_Link1_August 2010 CWIP curves_NextEra_November 2010 Termosol CWIP Curves NEER Final 2" xfId="25846"/>
    <cellStyle name="_Link1_BASIS ADJ" xfId="25847"/>
    <cellStyle name="_Link1_BM Adjustments" xfId="25848"/>
    <cellStyle name="_Link1_Capacity_Factor_Monthly_Forecast_Through_2024 " xfId="25849"/>
    <cellStyle name="_Link1_Consolidated Summary Living ProForma_2011_DRAFT" xfId="25850"/>
    <cellStyle name="_Link1_Consolidated Summary Living ProForma_2011_Paste Special" xfId="25851"/>
    <cellStyle name="_Link1_Copy of South TX GenTie  0.8x Sale12-31-09 COD BASE CASEvBOD" xfId="25852"/>
    <cellStyle name="_Link1_CWIP Termosol 1" xfId="25853"/>
    <cellStyle name="_Link1_CWIP Termosol 1 2" xfId="25854"/>
    <cellStyle name="_Link1_CWIP Termosol 2" xfId="25855"/>
    <cellStyle name="_Link1_CWIP Termosol 2 2" xfId="25856"/>
    <cellStyle name="_Link1_Fees" xfId="25857"/>
    <cellStyle name="_Link1_HWBA UM NPV  IRR Analysis finance at cost share may 2011" xfId="25858"/>
    <cellStyle name="_Link1_Inputs" xfId="25859"/>
    <cellStyle name="_Link1_Inputs 2" xfId="25860"/>
    <cellStyle name="_Link1_Locked in Gross Margin" xfId="25861"/>
    <cellStyle name="_Link1_November 2010 CWIP Curves Genesis Final" xfId="25862"/>
    <cellStyle name="_Link1_November 2010 CWIP Curves Genesis Final 2" xfId="25863"/>
    <cellStyle name="_Link1_November 2010 CWIP Curves NEER Final" xfId="25864"/>
    <cellStyle name="_Link1_November 2010 CWIP Curves NEER Final 2" xfId="25865"/>
    <cellStyle name="_Link1_November 2010 Termosol CWIP Curves NEER Final" xfId="25866"/>
    <cellStyle name="_Link1_November 2010 Termosol CWIP Curves NEER Final 2" xfId="25867"/>
    <cellStyle name="_Link1_Project Monitoring Paradise Solar revised_October 2010" xfId="25868"/>
    <cellStyle name="_Link1_Project Monitoring Paradise Solar revised_October 2010 2" xfId="25869"/>
    <cellStyle name="_Link1_Project Monitoring Paradise Solar revised_October 2010_November 2010 Termosol CWIP Curves NEER Final" xfId="25870"/>
    <cellStyle name="_Link1_Project Monitoring Paradise Solar revised_October 2010_November 2010 Termosol CWIP Curves NEER Final 2" xfId="25871"/>
    <cellStyle name="_Link1_September 2010 CWIP curves_NextEra" xfId="25872"/>
    <cellStyle name="_Link1_September 2010 CWIP curves_NextEra 2" xfId="25873"/>
    <cellStyle name="_Link1_September 2010 CWIP curves_NextEra_November 2010 Termosol CWIP Curves NEER Final" xfId="25874"/>
    <cellStyle name="_Link1_September 2010 CWIP curves_NextEra_November 2010 Termosol CWIP Curves NEER Final 2" xfId="25875"/>
    <cellStyle name="_Link1_Summerhaven CWIP curve Oct_2010" xfId="25876"/>
    <cellStyle name="_Link1_Summerhaven CWIP curve Oct_2010 2" xfId="25877"/>
    <cellStyle name="_Link1_Summerhaven CWIP curve Oct_2010_November 2010 Termosol CWIP Curves NEER Final" xfId="25878"/>
    <cellStyle name="_Link1_Summerhaven CWIP curve Oct_2010_November 2010 Termosol CWIP Curves NEER Final 2" xfId="25879"/>
    <cellStyle name="_Link1_tx financing revs" xfId="25880"/>
    <cellStyle name="_Link2" xfId="25881"/>
    <cellStyle name="_Link2 2" xfId="25882"/>
    <cellStyle name="_Link2 2 2" xfId="25883"/>
    <cellStyle name="_Link2 3" xfId="25884"/>
    <cellStyle name="_Link2 3 2" xfId="25885"/>
    <cellStyle name="_Link2 4" xfId="25886"/>
    <cellStyle name="_Link2 4 2" xfId="25887"/>
    <cellStyle name="_Link2 5" xfId="25888"/>
    <cellStyle name="_Link2 5 2" xfId="25889"/>
    <cellStyle name="_Link2 6" xfId="25890"/>
    <cellStyle name="_Link2_August 2010 CWIP curves_NextEra" xfId="25891"/>
    <cellStyle name="_Link2_August 2010 CWIP curves_NextEra 2" xfId="25892"/>
    <cellStyle name="_Link2_August 2010 CWIP curves_NextEra_November 2010 Termosol CWIP Curves NEER Final" xfId="25893"/>
    <cellStyle name="_Link2_August 2010 CWIP curves_NextEra_November 2010 Termosol CWIP Curves NEER Final 2" xfId="25894"/>
    <cellStyle name="_Link2_BASIS ADJ" xfId="25895"/>
    <cellStyle name="_Link2_BM Adjustments" xfId="25896"/>
    <cellStyle name="_Link2_Capacity_Factor_Monthly_Forecast_Through_2024 " xfId="25897"/>
    <cellStyle name="_Link2_Consolidated Summary Living ProForma_2011_DRAFT" xfId="25898"/>
    <cellStyle name="_Link2_Consolidated Summary Living ProForma_2011_Paste Special" xfId="25899"/>
    <cellStyle name="_Link2_Copy of South TX GenTie  0.8x Sale12-31-09 COD BASE CASEvBOD" xfId="25900"/>
    <cellStyle name="_Link2_CWIP Termosol 1" xfId="25901"/>
    <cellStyle name="_Link2_CWIP Termosol 1 2" xfId="25902"/>
    <cellStyle name="_Link2_CWIP Termosol 2" xfId="25903"/>
    <cellStyle name="_Link2_CWIP Termosol 2 2" xfId="25904"/>
    <cellStyle name="_Link2_Fees" xfId="25905"/>
    <cellStyle name="_Link2_HWBA UM NPV  IRR Analysis finance at cost share may 2011" xfId="25906"/>
    <cellStyle name="_Link2_Inputs" xfId="25907"/>
    <cellStyle name="_Link2_Inputs 2" xfId="25908"/>
    <cellStyle name="_Link2_Locked in Gross Margin" xfId="25909"/>
    <cellStyle name="_Link2_November 2010 CWIP Curves Genesis Final" xfId="25910"/>
    <cellStyle name="_Link2_November 2010 CWIP Curves Genesis Final 2" xfId="25911"/>
    <cellStyle name="_Link2_November 2010 CWIP Curves NEER Final" xfId="25912"/>
    <cellStyle name="_Link2_November 2010 CWIP Curves NEER Final 2" xfId="25913"/>
    <cellStyle name="_Link2_November 2010 Termosol CWIP Curves NEER Final" xfId="25914"/>
    <cellStyle name="_Link2_November 2010 Termosol CWIP Curves NEER Final 2" xfId="25915"/>
    <cellStyle name="_Link2_Project Monitoring Paradise Solar revised_October 2010" xfId="25916"/>
    <cellStyle name="_Link2_Project Monitoring Paradise Solar revised_October 2010 2" xfId="25917"/>
    <cellStyle name="_Link2_Project Monitoring Paradise Solar revised_October 2010_November 2010 Termosol CWIP Curves NEER Final" xfId="25918"/>
    <cellStyle name="_Link2_Project Monitoring Paradise Solar revised_October 2010_November 2010 Termosol CWIP Curves NEER Final 2" xfId="25919"/>
    <cellStyle name="_Link2_September 2010 CWIP curves_NextEra" xfId="25920"/>
    <cellStyle name="_Link2_September 2010 CWIP curves_NextEra 2" xfId="25921"/>
    <cellStyle name="_Link2_September 2010 CWIP curves_NextEra_November 2010 Termosol CWIP Curves NEER Final" xfId="25922"/>
    <cellStyle name="_Link2_September 2010 CWIP curves_NextEra_November 2010 Termosol CWIP Curves NEER Final 2" xfId="25923"/>
    <cellStyle name="_Link2_Summerhaven CWIP curve Oct_2010" xfId="25924"/>
    <cellStyle name="_Link2_Summerhaven CWIP curve Oct_2010 2" xfId="25925"/>
    <cellStyle name="_Link2_Summerhaven CWIP curve Oct_2010_November 2010 Termosol CWIP Curves NEER Final" xfId="25926"/>
    <cellStyle name="_Link2_Summerhaven CWIP curve Oct_2010_November 2010 Termosol CWIP Curves NEER Final 2" xfId="25927"/>
    <cellStyle name="_Link2_tx financing revs" xfId="25928"/>
    <cellStyle name="_LIPA Offshore Base Case_Sept 26 2005_Oct 2008 COD" xfId="25929"/>
    <cellStyle name="_LIPA Offshore Base Case_Sept 26 2005_Oct 2008 COD 2" xfId="25930"/>
    <cellStyle name="_LIPA Offshore Base Case_Sept 26 2005_Oct 2008 COD 2 2" xfId="25931"/>
    <cellStyle name="_LIPA Offshore Base Case_Sept 26 2005_Oct 2008 COD 3" xfId="25932"/>
    <cellStyle name="_LIPA Offshore Base Case_Sept 26 2005_Oct 2008 COD 3 2" xfId="25933"/>
    <cellStyle name="_LIPA Offshore Base Case_Sept 26 2005_Oct 2008 COD 4" xfId="25934"/>
    <cellStyle name="_LIPA Offshore Base Case_Sept 26 2005_Oct 2008 COD 4 2" xfId="25935"/>
    <cellStyle name="_LIPA Offshore Base Case_Sept 26 2005_Oct 2008 COD 5" xfId="25936"/>
    <cellStyle name="_LIPA Offshore Base Case_Sept 26 2005_Oct 2008 COD 5 2" xfId="25937"/>
    <cellStyle name="_LIPA Offshore Base Case_Sept 26 2005_Oct 2008 COD 6" xfId="25938"/>
    <cellStyle name="_LIPA Offshore Base Case_Sept 26 2005_Oct 2008 COD_August 2010 CWIP curves_NextEra" xfId="25939"/>
    <cellStyle name="_LIPA Offshore Base Case_Sept 26 2005_Oct 2008 COD_August 2010 CWIP curves_NextEra 2" xfId="25940"/>
    <cellStyle name="_LIPA Offshore Base Case_Sept 26 2005_Oct 2008 COD_August 2010 CWIP curves_NextEra_November 2010 Termosol CWIP Curves NEER Final" xfId="25941"/>
    <cellStyle name="_LIPA Offshore Base Case_Sept 26 2005_Oct 2008 COD_August 2010 CWIP curves_NextEra_November 2010 Termosol CWIP Curves NEER Final 2" xfId="25942"/>
    <cellStyle name="_LIPA Offshore Base Case_Sept 26 2005_Oct 2008 COD_BASIS ADJ" xfId="25943"/>
    <cellStyle name="_LIPA Offshore Base Case_Sept 26 2005_Oct 2008 COD_BM Adjustments" xfId="25944"/>
    <cellStyle name="_LIPA Offshore Base Case_Sept 26 2005_Oct 2008 COD_Capacity_Factor_Monthly_Forecast_Through_2024 " xfId="25945"/>
    <cellStyle name="_LIPA Offshore Base Case_Sept 26 2005_Oct 2008 COD_Consolidated Summary Living ProForma_2011_DRAFT" xfId="25946"/>
    <cellStyle name="_LIPA Offshore Base Case_Sept 26 2005_Oct 2008 COD_Consolidated Summary Living ProForma_2011_Paste Special" xfId="25947"/>
    <cellStyle name="_LIPA Offshore Base Case_Sept 26 2005_Oct 2008 COD_Copy of South TX GenTie  0.8x Sale12-31-09 COD BASE CASEvBOD" xfId="25948"/>
    <cellStyle name="_LIPA Offshore Base Case_Sept 26 2005_Oct 2008 COD_CWIP Termosol 1" xfId="25949"/>
    <cellStyle name="_LIPA Offshore Base Case_Sept 26 2005_Oct 2008 COD_CWIP Termosol 1 2" xfId="25950"/>
    <cellStyle name="_LIPA Offshore Base Case_Sept 26 2005_Oct 2008 COD_CWIP Termosol 2" xfId="25951"/>
    <cellStyle name="_LIPA Offshore Base Case_Sept 26 2005_Oct 2008 COD_CWIP Termosol 2 2" xfId="25952"/>
    <cellStyle name="_LIPA Offshore Base Case_Sept 26 2005_Oct 2008 COD_Fees" xfId="25953"/>
    <cellStyle name="_LIPA Offshore Base Case_Sept 26 2005_Oct 2008 COD_HWBA UM NPV  IRR Analysis finance at cost share may 2011" xfId="25954"/>
    <cellStyle name="_LIPA Offshore Base Case_Sept 26 2005_Oct 2008 COD_Inputs" xfId="25955"/>
    <cellStyle name="_LIPA Offshore Base Case_Sept 26 2005_Oct 2008 COD_Inputs 2" xfId="25956"/>
    <cellStyle name="_LIPA Offshore Base Case_Sept 26 2005_Oct 2008 COD_Locked in Gross Margin" xfId="25957"/>
    <cellStyle name="_LIPA Offshore Base Case_Sept 26 2005_Oct 2008 COD_November 2010 CWIP Curves Genesis Final" xfId="25958"/>
    <cellStyle name="_LIPA Offshore Base Case_Sept 26 2005_Oct 2008 COD_November 2010 CWIP Curves Genesis Final 2" xfId="25959"/>
    <cellStyle name="_LIPA Offshore Base Case_Sept 26 2005_Oct 2008 COD_November 2010 CWIP Curves NEER Final" xfId="25960"/>
    <cellStyle name="_LIPA Offshore Base Case_Sept 26 2005_Oct 2008 COD_November 2010 CWIP Curves NEER Final 2" xfId="25961"/>
    <cellStyle name="_LIPA Offshore Base Case_Sept 26 2005_Oct 2008 COD_November 2010 Termosol CWIP Curves NEER Final" xfId="25962"/>
    <cellStyle name="_LIPA Offshore Base Case_Sept 26 2005_Oct 2008 COD_November 2010 Termosol CWIP Curves NEER Final 2" xfId="25963"/>
    <cellStyle name="_LIPA Offshore Base Case_Sept 26 2005_Oct 2008 COD_Project Monitoring Paradise Solar revised_October 2010" xfId="25964"/>
    <cellStyle name="_LIPA Offshore Base Case_Sept 26 2005_Oct 2008 COD_Project Monitoring Paradise Solar revised_October 2010 2" xfId="25965"/>
    <cellStyle name="_LIPA Offshore Base Case_Sept 26 2005_Oct 2008 COD_Project Monitoring Paradise Solar revised_October 2010_November 2010 Termosol CWIP Curves NEER Final" xfId="25966"/>
    <cellStyle name="_LIPA Offshore Base Case_Sept 26 2005_Oct 2008 COD_Project Monitoring Paradise Solar revised_October 2010_November 2010 Termosol CWIP Curves NEER Final 2" xfId="25967"/>
    <cellStyle name="_LIPA Offshore Base Case_Sept 26 2005_Oct 2008 COD_September 2010 CWIP curves_NextEra" xfId="25968"/>
    <cellStyle name="_LIPA Offshore Base Case_Sept 26 2005_Oct 2008 COD_September 2010 CWIP curves_NextEra 2" xfId="25969"/>
    <cellStyle name="_LIPA Offshore Base Case_Sept 26 2005_Oct 2008 COD_September 2010 CWIP curves_NextEra_November 2010 Termosol CWIP Curves NEER Final" xfId="25970"/>
    <cellStyle name="_LIPA Offshore Base Case_Sept 26 2005_Oct 2008 COD_September 2010 CWIP curves_NextEra_November 2010 Termosol CWIP Curves NEER Final 2" xfId="25971"/>
    <cellStyle name="_LIPA Offshore Base Case_Sept 26 2005_Oct 2008 COD_Summerhaven CWIP curve Oct_2010" xfId="25972"/>
    <cellStyle name="_LIPA Offshore Base Case_Sept 26 2005_Oct 2008 COD_Summerhaven CWIP curve Oct_2010 2" xfId="25973"/>
    <cellStyle name="_LIPA Offshore Base Case_Sept 26 2005_Oct 2008 COD_Summerhaven CWIP curve Oct_2010_November 2010 Termosol CWIP Curves NEER Final" xfId="25974"/>
    <cellStyle name="_LIPA Offshore Base Case_Sept 26 2005_Oct 2008 COD_Summerhaven CWIP curve Oct_2010_November 2010 Termosol CWIP Curves NEER Final 2" xfId="25975"/>
    <cellStyle name="_LIPA Offshore Base Case_Sept 26 2005_Oct 2008 COD_tx financing revs" xfId="25976"/>
    <cellStyle name="_LIPA_Offshore_06-23-05_Rev-14D" xfId="25977"/>
    <cellStyle name="_LIPA_Offshore_06-23-05_Rev-14D 2" xfId="25978"/>
    <cellStyle name="_LIPA_Offshore_06-23-05_Rev-14D 2 2" xfId="25979"/>
    <cellStyle name="_LIPA_Offshore_06-23-05_Rev-14D 3" xfId="25980"/>
    <cellStyle name="_LIPA_Offshore_06-23-05_Rev-14D 3 2" xfId="25981"/>
    <cellStyle name="_LIPA_Offshore_06-23-05_Rev-14D 4" xfId="25982"/>
    <cellStyle name="_LIPA_Offshore_06-23-05_Rev-14D 4 2" xfId="25983"/>
    <cellStyle name="_LIPA_Offshore_06-23-05_Rev-14D 5" xfId="25984"/>
    <cellStyle name="_LIPA_Offshore_06-23-05_Rev-14D 5 2" xfId="25985"/>
    <cellStyle name="_LIPA_Offshore_06-23-05_Rev-14D 6" xfId="25986"/>
    <cellStyle name="_LIPA_Offshore_06-23-05_Rev-14D_August 2010 CWIP curves_NextEra" xfId="25987"/>
    <cellStyle name="_LIPA_Offshore_06-23-05_Rev-14D_August 2010 CWIP curves_NextEra 2" xfId="25988"/>
    <cellStyle name="_LIPA_Offshore_06-23-05_Rev-14D_August 2010 CWIP curves_NextEra_November 2010 Termosol CWIP Curves NEER Final" xfId="25989"/>
    <cellStyle name="_LIPA_Offshore_06-23-05_Rev-14D_August 2010 CWIP curves_NextEra_November 2010 Termosol CWIP Curves NEER Final 2" xfId="25990"/>
    <cellStyle name="_LIPA_Offshore_06-23-05_Rev-14D_BASIS ADJ" xfId="25991"/>
    <cellStyle name="_LIPA_Offshore_06-23-05_Rev-14D_BM Adjustments" xfId="25992"/>
    <cellStyle name="_LIPA_Offshore_06-23-05_Rev-14D_Capacity_Factor_Monthly_Forecast_Through_2024 " xfId="25993"/>
    <cellStyle name="_LIPA_Offshore_06-23-05_Rev-14D_Copy of South TX GenTie  0.8x Sale12-31-09 COD BASE CASEvBOD" xfId="25994"/>
    <cellStyle name="_LIPA_Offshore_06-23-05_Rev-14D_CWIP Termosol 1" xfId="25995"/>
    <cellStyle name="_LIPA_Offshore_06-23-05_Rev-14D_CWIP Termosol 1 2" xfId="25996"/>
    <cellStyle name="_LIPA_Offshore_06-23-05_Rev-14D_CWIP Termosol 2" xfId="25997"/>
    <cellStyle name="_LIPA_Offshore_06-23-05_Rev-14D_CWIP Termosol 2 2" xfId="25998"/>
    <cellStyle name="_LIPA_Offshore_06-23-05_Rev-14D_Fees" xfId="25999"/>
    <cellStyle name="_LIPA_Offshore_06-23-05_Rev-14D_HWBA UM NPV  IRR Analysis finance at cost share may 2011" xfId="26000"/>
    <cellStyle name="_LIPA_Offshore_06-23-05_Rev-14D_Inputs" xfId="26001"/>
    <cellStyle name="_LIPA_Offshore_06-23-05_Rev-14D_Inputs 2" xfId="26002"/>
    <cellStyle name="_LIPA_Offshore_06-23-05_Rev-14D_Locked in Gross Margin" xfId="26003"/>
    <cellStyle name="_LIPA_Offshore_06-23-05_Rev-14D_November 2010 CWIP Curves Genesis Final" xfId="26004"/>
    <cellStyle name="_LIPA_Offshore_06-23-05_Rev-14D_November 2010 CWIP Curves Genesis Final 2" xfId="26005"/>
    <cellStyle name="_LIPA_Offshore_06-23-05_Rev-14D_November 2010 CWIP Curves NEER Final" xfId="26006"/>
    <cellStyle name="_LIPA_Offshore_06-23-05_Rev-14D_November 2010 CWIP Curves NEER Final 2" xfId="26007"/>
    <cellStyle name="_LIPA_Offshore_06-23-05_Rev-14D_November 2010 Termosol CWIP Curves NEER Final" xfId="26008"/>
    <cellStyle name="_LIPA_Offshore_06-23-05_Rev-14D_November 2010 Termosol CWIP Curves NEER Final 2" xfId="26009"/>
    <cellStyle name="_LIPA_Offshore_06-23-05_Rev-14D_Project Monitoring Paradise Solar revised_October 2010" xfId="26010"/>
    <cellStyle name="_LIPA_Offshore_06-23-05_Rev-14D_Project Monitoring Paradise Solar revised_October 2010 2" xfId="26011"/>
    <cellStyle name="_LIPA_Offshore_06-23-05_Rev-14D_Project Monitoring Paradise Solar revised_October 2010_November 2010 Termosol CWIP Curves NEER Final" xfId="26012"/>
    <cellStyle name="_LIPA_Offshore_06-23-05_Rev-14D_Project Monitoring Paradise Solar revised_October 2010_November 2010 Termosol CWIP Curves NEER Final 2" xfId="26013"/>
    <cellStyle name="_LIPA_Offshore_06-23-05_Rev-14D_September 2010 CWIP curves_NextEra" xfId="26014"/>
    <cellStyle name="_LIPA_Offshore_06-23-05_Rev-14D_September 2010 CWIP curves_NextEra 2" xfId="26015"/>
    <cellStyle name="_LIPA_Offshore_06-23-05_Rev-14D_September 2010 CWIP curves_NextEra_November 2010 Termosol CWIP Curves NEER Final" xfId="26016"/>
    <cellStyle name="_LIPA_Offshore_06-23-05_Rev-14D_September 2010 CWIP curves_NextEra_November 2010 Termosol CWIP Curves NEER Final 2" xfId="26017"/>
    <cellStyle name="_LIPA_Offshore_06-23-05_Rev-14D_Summerhaven CWIP curve Oct_2010" xfId="26018"/>
    <cellStyle name="_LIPA_Offshore_06-23-05_Rev-14D_Summerhaven CWIP curve Oct_2010 2" xfId="26019"/>
    <cellStyle name="_LIPA_Offshore_06-23-05_Rev-14D_Summerhaven CWIP curve Oct_2010_November 2010 Termosol CWIP Curves NEER Final" xfId="26020"/>
    <cellStyle name="_LIPA_Offshore_06-23-05_Rev-14D_Summerhaven CWIP curve Oct_2010_November 2010 Termosol CWIP Curves NEER Final 2" xfId="26021"/>
    <cellStyle name="_LIPA_Offshore_06-23-05_Rev-14D_tx financing revs" xfId="26022"/>
    <cellStyle name="_Load Growth" xfId="26023"/>
    <cellStyle name="_Load Growth 2" xfId="26024"/>
    <cellStyle name="_Load Growth 2 2" xfId="26025"/>
    <cellStyle name="_Load Growth 3" xfId="26026"/>
    <cellStyle name="_Load Growth 3 2" xfId="26027"/>
    <cellStyle name="_Load Growth 4" xfId="26028"/>
    <cellStyle name="_Load Growth 4 2" xfId="26029"/>
    <cellStyle name="_Load Growth 5" xfId="26030"/>
    <cellStyle name="_Load Growth 5 2" xfId="26031"/>
    <cellStyle name="_Load Growth 6" xfId="26032"/>
    <cellStyle name="_Load Growth_August 2010 CWIP curves_NextEra" xfId="26033"/>
    <cellStyle name="_Load Growth_August 2010 CWIP curves_NextEra 2" xfId="26034"/>
    <cellStyle name="_Load Growth_August 2010 CWIP curves_NextEra_November 2010 Termosol CWIP Curves NEER Final" xfId="26035"/>
    <cellStyle name="_Load Growth_August 2010 CWIP curves_NextEra_November 2010 Termosol CWIP Curves NEER Final 2" xfId="26036"/>
    <cellStyle name="_Load Growth_BASIS ADJ" xfId="26037"/>
    <cellStyle name="_Load Growth_BM Adjustments" xfId="26038"/>
    <cellStyle name="_Load Growth_Capacity_Factor_Monthly_Forecast_Through_2024 " xfId="26039"/>
    <cellStyle name="_Load Growth_Consolidated Summary Living ProForma_2011_DRAFT" xfId="26040"/>
    <cellStyle name="_Load Growth_Consolidated Summary Living ProForma_2011_Paste Special" xfId="26041"/>
    <cellStyle name="_Load Growth_Copy of South TX GenTie  0.8x Sale12-31-09 COD BASE CASEvBOD" xfId="26042"/>
    <cellStyle name="_Load Growth_CWIP Termosol 1" xfId="26043"/>
    <cellStyle name="_Load Growth_CWIP Termosol 1 2" xfId="26044"/>
    <cellStyle name="_Load Growth_CWIP Termosol 2" xfId="26045"/>
    <cellStyle name="_Load Growth_CWIP Termosol 2 2" xfId="26046"/>
    <cellStyle name="_Load Growth_Fees" xfId="26047"/>
    <cellStyle name="_Load Growth_HWBA UM NPV  IRR Analysis finance at cost share may 2011" xfId="26048"/>
    <cellStyle name="_Load Growth_Inputs" xfId="26049"/>
    <cellStyle name="_Load Growth_Inputs 2" xfId="26050"/>
    <cellStyle name="_Load Growth_Locked in Gross Margin" xfId="26051"/>
    <cellStyle name="_Load Growth_November 2010 CWIP Curves Genesis Final" xfId="26052"/>
    <cellStyle name="_Load Growth_November 2010 CWIP Curves Genesis Final 2" xfId="26053"/>
    <cellStyle name="_Load Growth_November 2010 CWIP Curves NEER Final" xfId="26054"/>
    <cellStyle name="_Load Growth_November 2010 CWIP Curves NEER Final 2" xfId="26055"/>
    <cellStyle name="_Load Growth_November 2010 Termosol CWIP Curves NEER Final" xfId="26056"/>
    <cellStyle name="_Load Growth_November 2010 Termosol CWIP Curves NEER Final 2" xfId="26057"/>
    <cellStyle name="_Load Growth_Project Monitoring Paradise Solar revised_October 2010" xfId="26058"/>
    <cellStyle name="_Load Growth_Project Monitoring Paradise Solar revised_October 2010 2" xfId="26059"/>
    <cellStyle name="_Load Growth_Project Monitoring Paradise Solar revised_October 2010_November 2010 Termosol CWIP Curves NEER Final" xfId="26060"/>
    <cellStyle name="_Load Growth_Project Monitoring Paradise Solar revised_October 2010_November 2010 Termosol CWIP Curves NEER Final 2" xfId="26061"/>
    <cellStyle name="_Load Growth_September 2010 CWIP curves_NextEra" xfId="26062"/>
    <cellStyle name="_Load Growth_September 2010 CWIP curves_NextEra 2" xfId="26063"/>
    <cellStyle name="_Load Growth_September 2010 CWIP curves_NextEra_November 2010 Termosol CWIP Curves NEER Final" xfId="26064"/>
    <cellStyle name="_Load Growth_September 2010 CWIP curves_NextEra_November 2010 Termosol CWIP Curves NEER Final 2" xfId="26065"/>
    <cellStyle name="_Load Growth_Summerhaven CWIP curve Oct_2010" xfId="26066"/>
    <cellStyle name="_Load Growth_Summerhaven CWIP curve Oct_2010 2" xfId="26067"/>
    <cellStyle name="_Load Growth_Summerhaven CWIP curve Oct_2010_November 2010 Termosol CWIP Curves NEER Final" xfId="26068"/>
    <cellStyle name="_Load Growth_Summerhaven CWIP curve Oct_2010_November 2010 Termosol CWIP Curves NEER Final 2" xfId="26069"/>
    <cellStyle name="_Load Growth_tx financing revs" xfId="26070"/>
    <cellStyle name="_Load Growth2" xfId="26071"/>
    <cellStyle name="_Load Growth2 2" xfId="26072"/>
    <cellStyle name="_Load Growth2 2 2" xfId="26073"/>
    <cellStyle name="_Load Growth2 3" xfId="26074"/>
    <cellStyle name="_Load Growth2 3 2" xfId="26075"/>
    <cellStyle name="_Load Growth2 4" xfId="26076"/>
    <cellStyle name="_Load Growth2 4 2" xfId="26077"/>
    <cellStyle name="_Load Growth2 5" xfId="26078"/>
    <cellStyle name="_Load Growth2 5 2" xfId="26079"/>
    <cellStyle name="_Load Growth2 6" xfId="26080"/>
    <cellStyle name="_Load Growth2_August 2010 CWIP curves_NextEra" xfId="26081"/>
    <cellStyle name="_Load Growth2_August 2010 CWIP curves_NextEra 2" xfId="26082"/>
    <cellStyle name="_Load Growth2_August 2010 CWIP curves_NextEra_November 2010 Termosol CWIP Curves NEER Final" xfId="26083"/>
    <cellStyle name="_Load Growth2_August 2010 CWIP curves_NextEra_November 2010 Termosol CWIP Curves NEER Final 2" xfId="26084"/>
    <cellStyle name="_Load Growth2_BASIS ADJ" xfId="26085"/>
    <cellStyle name="_Load Growth2_BM Adjustments" xfId="26086"/>
    <cellStyle name="_Load Growth2_Capacity_Factor_Monthly_Forecast_Through_2024 " xfId="26087"/>
    <cellStyle name="_Load Growth2_Consolidated Summary Living ProForma_2011_DRAFT" xfId="26088"/>
    <cellStyle name="_Load Growth2_Consolidated Summary Living ProForma_2011_Paste Special" xfId="26089"/>
    <cellStyle name="_Load Growth2_Copy of South TX GenTie  0.8x Sale12-31-09 COD BASE CASEvBOD" xfId="26090"/>
    <cellStyle name="_Load Growth2_CWIP Termosol 1" xfId="26091"/>
    <cellStyle name="_Load Growth2_CWIP Termosol 1 2" xfId="26092"/>
    <cellStyle name="_Load Growth2_CWIP Termosol 2" xfId="26093"/>
    <cellStyle name="_Load Growth2_CWIP Termosol 2 2" xfId="26094"/>
    <cellStyle name="_Load Growth2_Fees" xfId="26095"/>
    <cellStyle name="_Load Growth2_HWBA UM NPV  IRR Analysis finance at cost share may 2011" xfId="26096"/>
    <cellStyle name="_Load Growth2_Inputs" xfId="26097"/>
    <cellStyle name="_Load Growth2_Inputs 2" xfId="26098"/>
    <cellStyle name="_Load Growth2_Locked in Gross Margin" xfId="26099"/>
    <cellStyle name="_Load Growth2_November 2010 CWIP Curves Genesis Final" xfId="26100"/>
    <cellStyle name="_Load Growth2_November 2010 CWIP Curves Genesis Final 2" xfId="26101"/>
    <cellStyle name="_Load Growth2_November 2010 CWIP Curves NEER Final" xfId="26102"/>
    <cellStyle name="_Load Growth2_November 2010 CWIP Curves NEER Final 2" xfId="26103"/>
    <cellStyle name="_Load Growth2_November 2010 Termosol CWIP Curves NEER Final" xfId="26104"/>
    <cellStyle name="_Load Growth2_November 2010 Termosol CWIP Curves NEER Final 2" xfId="26105"/>
    <cellStyle name="_Load Growth2_Project Monitoring Paradise Solar revised_October 2010" xfId="26106"/>
    <cellStyle name="_Load Growth2_Project Monitoring Paradise Solar revised_October 2010 2" xfId="26107"/>
    <cellStyle name="_Load Growth2_Project Monitoring Paradise Solar revised_October 2010_November 2010 Termosol CWIP Curves NEER Final" xfId="26108"/>
    <cellStyle name="_Load Growth2_Project Monitoring Paradise Solar revised_October 2010_November 2010 Termosol CWIP Curves NEER Final 2" xfId="26109"/>
    <cellStyle name="_Load Growth2_September 2010 CWIP curves_NextEra" xfId="26110"/>
    <cellStyle name="_Load Growth2_September 2010 CWIP curves_NextEra 2" xfId="26111"/>
    <cellStyle name="_Load Growth2_September 2010 CWIP curves_NextEra_November 2010 Termosol CWIP Curves NEER Final" xfId="26112"/>
    <cellStyle name="_Load Growth2_September 2010 CWIP curves_NextEra_November 2010 Termosol CWIP Curves NEER Final 2" xfId="26113"/>
    <cellStyle name="_Load Growth2_Summerhaven CWIP curve Oct_2010" xfId="26114"/>
    <cellStyle name="_Load Growth2_Summerhaven CWIP curve Oct_2010 2" xfId="26115"/>
    <cellStyle name="_Load Growth2_Summerhaven CWIP curve Oct_2010_November 2010 Termosol CWIP Curves NEER Final" xfId="26116"/>
    <cellStyle name="_Load Growth2_Summerhaven CWIP curve Oct_2010_November 2010 Termosol CWIP Curves NEER Final 2" xfId="26117"/>
    <cellStyle name="_Load Growth2_tx financing revs" xfId="26118"/>
    <cellStyle name="_Locked In Gross Margin" xfId="26119"/>
    <cellStyle name="_Locked In Gross Margin 2" xfId="26120"/>
    <cellStyle name="_M" xfId="26121"/>
    <cellStyle name="_M 2" xfId="26122"/>
    <cellStyle name="_M 2 2" xfId="26123"/>
    <cellStyle name="_M 3" xfId="26124"/>
    <cellStyle name="_M 3 2" xfId="26125"/>
    <cellStyle name="_M 4" xfId="26126"/>
    <cellStyle name="_M 4 2" xfId="26127"/>
    <cellStyle name="_M 5" xfId="26128"/>
    <cellStyle name="_M 5 2" xfId="26129"/>
    <cellStyle name="_M 6" xfId="26130"/>
    <cellStyle name="_M_August 2010 CWIP curves_NextEra" xfId="26131"/>
    <cellStyle name="_M_August 2010 CWIP curves_NextEra 2" xfId="26132"/>
    <cellStyle name="_M_August 2010 CWIP curves_NextEra_November 2010 Termosol CWIP Curves NEER Final" xfId="26133"/>
    <cellStyle name="_M_August 2010 CWIP curves_NextEra_November 2010 Termosol CWIP Curves NEER Final 2" xfId="26134"/>
    <cellStyle name="_M_BASIS ADJ" xfId="26135"/>
    <cellStyle name="_M_BM Adjustments" xfId="26136"/>
    <cellStyle name="_M_Capacity_Factor_Monthly_Forecast_Through_2024 " xfId="26137"/>
    <cellStyle name="_M_Consolidated Summary Living ProForma_2011_DRAFT" xfId="26138"/>
    <cellStyle name="_M_Consolidated Summary Living ProForma_2011_Paste Special" xfId="26139"/>
    <cellStyle name="_M_Copy of South TX GenTie  0.8x Sale12-31-09 COD BASE CASEvBOD" xfId="26140"/>
    <cellStyle name="_M_CWIP Termosol 1" xfId="26141"/>
    <cellStyle name="_M_CWIP Termosol 1 2" xfId="26142"/>
    <cellStyle name="_M_CWIP Termosol 2" xfId="26143"/>
    <cellStyle name="_M_CWIP Termosol 2 2" xfId="26144"/>
    <cellStyle name="_M_Fees" xfId="26145"/>
    <cellStyle name="_M_HWBA UM NPV  IRR Analysis finance at cost share may 2011" xfId="26146"/>
    <cellStyle name="_M_Inputs" xfId="26147"/>
    <cellStyle name="_M_Inputs 2" xfId="26148"/>
    <cellStyle name="_M_Locked in Gross Margin" xfId="26149"/>
    <cellStyle name="_M_November 2010 CWIP Curves Genesis Final" xfId="26150"/>
    <cellStyle name="_M_November 2010 CWIP Curves Genesis Final 2" xfId="26151"/>
    <cellStyle name="_M_November 2010 CWIP Curves NEER Final" xfId="26152"/>
    <cellStyle name="_M_November 2010 CWIP Curves NEER Final 2" xfId="26153"/>
    <cellStyle name="_M_November 2010 Termosol CWIP Curves NEER Final" xfId="26154"/>
    <cellStyle name="_M_November 2010 Termosol CWIP Curves NEER Final 2" xfId="26155"/>
    <cellStyle name="_M_Project Monitoring Paradise Solar revised_October 2010" xfId="26156"/>
    <cellStyle name="_M_Project Monitoring Paradise Solar revised_October 2010 2" xfId="26157"/>
    <cellStyle name="_M_Project Monitoring Paradise Solar revised_October 2010_November 2010 Termosol CWIP Curves NEER Final" xfId="26158"/>
    <cellStyle name="_M_Project Monitoring Paradise Solar revised_October 2010_November 2010 Termosol CWIP Curves NEER Final 2" xfId="26159"/>
    <cellStyle name="_M_September 2010 CWIP curves_NextEra" xfId="26160"/>
    <cellStyle name="_M_September 2010 CWIP curves_NextEra 2" xfId="26161"/>
    <cellStyle name="_M_September 2010 CWIP curves_NextEra_November 2010 Termosol CWIP Curves NEER Final" xfId="26162"/>
    <cellStyle name="_M_September 2010 CWIP curves_NextEra_November 2010 Termosol CWIP Curves NEER Final 2" xfId="26163"/>
    <cellStyle name="_M_Summerhaven CWIP curve Oct_2010" xfId="26164"/>
    <cellStyle name="_M_Summerhaven CWIP curve Oct_2010 2" xfId="26165"/>
    <cellStyle name="_M_Summerhaven CWIP curve Oct_2010_November 2010 Termosol CWIP Curves NEER Final" xfId="26166"/>
    <cellStyle name="_M_Summerhaven CWIP curve Oct_2010_November 2010 Termosol CWIP Curves NEER Final 2" xfId="26167"/>
    <cellStyle name="_M_tx financing revs" xfId="26168"/>
    <cellStyle name="_MAHUB[P] OFF" xfId="26169"/>
    <cellStyle name="_Maine Fossil Combined" xfId="26170"/>
    <cellStyle name="_Maine Fossil Combined 2" xfId="26171"/>
    <cellStyle name="_Maine Fossil Data 060518" xfId="26172"/>
    <cellStyle name="_Maine Fossil Data 060518 2" xfId="26173"/>
    <cellStyle name="_Maine Fossil Data 060712" xfId="26174"/>
    <cellStyle name="_Maine Fossil Data 060712 2" xfId="26175"/>
    <cellStyle name="_Maine Hydro" xfId="26176"/>
    <cellStyle name="_Maine Hydro 060131" xfId="26177"/>
    <cellStyle name="_Maine Hydro 060131 2" xfId="26178"/>
    <cellStyle name="_Maine Hydro 060215" xfId="26179"/>
    <cellStyle name="_Maine Hydro 060215 2" xfId="26180"/>
    <cellStyle name="_Maine Hydro 060317" xfId="26181"/>
    <cellStyle name="_Maine Hydro 060317 2" xfId="26182"/>
    <cellStyle name="_Maine Hydro 060518" xfId="26183"/>
    <cellStyle name="_Maine Hydro 060518 2" xfId="26184"/>
    <cellStyle name="_Maine Hydro 060619" xfId="26185"/>
    <cellStyle name="_Maine Hydro 060619 2" xfId="26186"/>
    <cellStyle name="_Maine Hydro 2" xfId="26187"/>
    <cellStyle name="_Maine Hydro Data 060712" xfId="26188"/>
    <cellStyle name="_Maine Hydro Data 060712 2" xfId="26189"/>
    <cellStyle name="_Maine Hydro Data 060814" xfId="26190"/>
    <cellStyle name="_Maine Hydro Data 060814 2" xfId="26191"/>
    <cellStyle name="_Maine Hydro Data 060907" xfId="26192"/>
    <cellStyle name="_Maine Hydro Data 060907 2" xfId="26193"/>
    <cellStyle name="_Major Cmpnts and LPHI Failures 060210" xfId="26194"/>
    <cellStyle name="_Major Cmpnts and LPHI Failures 060210 2" xfId="26195"/>
    <cellStyle name="_Major Component and LPHI Component Pricing 060210 Rev1 - VALIDATION of Database" xfId="26196"/>
    <cellStyle name="_Major Component and LPHI Component Pricing 060210 Rev1 - VALIDATION of Database 2" xfId="26197"/>
    <cellStyle name="_Major Maintenance Schedule - 09 2000" xfId="26198"/>
    <cellStyle name="_Major Maintenance Schedule - 09 2000 2" xfId="26199"/>
    <cellStyle name="_Major Maintenance Schedule - 09 2000 2 2" xfId="26200"/>
    <cellStyle name="_Major Maintenance Schedule - 09 2000 3" xfId="26201"/>
    <cellStyle name="_Major Maintenance Schedule - 09 2000 3 2" xfId="26202"/>
    <cellStyle name="_Major Maintenance Schedule - 09 2000 4" xfId="26203"/>
    <cellStyle name="_Major Maintenance Schedule - 09 2000 4 2" xfId="26204"/>
    <cellStyle name="_Major Maintenance Schedule - 09 2000 5" xfId="26205"/>
    <cellStyle name="_Major Maintenance Schedule - 09 2000 5 2" xfId="26206"/>
    <cellStyle name="_Major Maintenance Schedule - 09 2000 6" xfId="26207"/>
    <cellStyle name="_Major Maintenance Schedule - 09 2000_BASIS ADJ" xfId="26208"/>
    <cellStyle name="_Major Maintenance Schedule - 09 2000_BM Adjustments" xfId="26209"/>
    <cellStyle name="_Major Maintenance Schedule - 09 2000_Callahan" xfId="26210"/>
    <cellStyle name="_Major Maintenance Schedule - 09 2000_Callahan " xfId="26211"/>
    <cellStyle name="_Major Maintenance Schedule - 09 2000_Callahan _1" xfId="26212"/>
    <cellStyle name="_Major Maintenance Schedule - 09 2000_Callahan 090813 GM 0 Report" xfId="26213"/>
    <cellStyle name="_Major Maintenance Schedule - 09 2000_Callahan 091106 GM 0 Report" xfId="26214"/>
    <cellStyle name="_Major Maintenance Schedule - 09 2000_CapRidge_WindBoost_Analysis_090709" xfId="26215"/>
    <cellStyle name="_Major Maintenance Schedule - 09 2000_Copy of Texas Wind Debt Amortization 11-08" xfId="26216"/>
    <cellStyle name="_Major Maintenance Schedule - 09 2000_Debt Service Coverage Ratio-TEXAS WIND Historical  Forecast" xfId="26217"/>
    <cellStyle name="_Major Maintenance Schedule - 09 2000_Fees" xfId="26218"/>
    <cellStyle name="_Major Maintenance Schedule - 09 2000_HH3 WindBoost Analysis (with PTC and REC)" xfId="26219"/>
    <cellStyle name="_Major Maintenance Schedule - 09 2000_Horse Hollow 1 090813 GM 0 Report" xfId="26220"/>
    <cellStyle name="_Major Maintenance Schedule - 09 2000_Horse Hollow 1 090911 GM 0 Report" xfId="26221"/>
    <cellStyle name="_Major Maintenance Schedule - 09 2000_Inputs" xfId="26222"/>
    <cellStyle name="_Major Maintenance Schedule - 09 2000_Inputs 2" xfId="26223"/>
    <cellStyle name="_Major Maintenance Schedule - 09 2000_Majestic II 2013 - 2042 Property Tax Forecast est" xfId="26224"/>
    <cellStyle name="_Major Maintenance Schedule - 09 2000_Tax" xfId="26225"/>
    <cellStyle name="_Major Maintenance Schedule - 09 2000_Wind Adj_091106" xfId="26226"/>
    <cellStyle name="_MAP Cap EX Recon NCW 66 Siemens_15 GE_" xfId="26227"/>
    <cellStyle name="_Maple Ridge" xfId="26228"/>
    <cellStyle name="_Maple Ridge 090606" xfId="26229"/>
    <cellStyle name="_Maple Ridge I" xfId="26230"/>
    <cellStyle name="_Maple Ridge I_1.Inputs" xfId="26231"/>
    <cellStyle name="_Maple Ridge I_Copy of Vento III v27i P50 1st" xfId="26232"/>
    <cellStyle name="_Maple Ridge I_G&amp;A_reports" xfId="26233"/>
    <cellStyle name="_Maple Ridge I_Vento III v17i (8.9% Haircut, 60% Tax)" xfId="26234"/>
    <cellStyle name="_Maple Ridge I_Vento III v22i (Haircut, 6Y CF, 76% tax)" xfId="26235"/>
    <cellStyle name="_Maple Ridge I_Vento III v28g Base" xfId="26236"/>
    <cellStyle name="_Maple Ridge I_Vento III v28k JPMyyy" xfId="26237"/>
    <cellStyle name="_Maple Ridge II" xfId="26238"/>
    <cellStyle name="_Maple Ridge II 080206" xfId="26239"/>
    <cellStyle name="_Maple Ridge II 080206_1.Inputs" xfId="26240"/>
    <cellStyle name="_Maple Ridge II 080206_Copy of Vento III v27i P50 1st" xfId="26241"/>
    <cellStyle name="_Maple Ridge II 080206_G&amp;A_reports" xfId="26242"/>
    <cellStyle name="_Maple Ridge II 080206_Other Projects" xfId="26243"/>
    <cellStyle name="_Maple Ridge II 080206_Other Projects 2" xfId="26244"/>
    <cellStyle name="_Maple Ridge II 080206_Other Projects_1.Inputs" xfId="26245"/>
    <cellStyle name="_Maple Ridge II 080206_Other Projects_Copy of G&amp;A_reports_v4" xfId="26246"/>
    <cellStyle name="_Maple Ridge II 080206_Other Projects_Copy of Vento III v27i P50 1st" xfId="26247"/>
    <cellStyle name="_Maple Ridge II 080206_Other Projects_Vento III v17i (8.9% Haircut, 60% Tax)" xfId="26248"/>
    <cellStyle name="_Maple Ridge II 080206_Other Projects_Vento III v22i (Haircut, 6Y CF, 76% tax)" xfId="26249"/>
    <cellStyle name="_Maple Ridge II 080206_Other Projects_Vento III v28g Base" xfId="26250"/>
    <cellStyle name="_Maple Ridge II 080206_Other Projects_Vento III v28k JPMyyy" xfId="26251"/>
    <cellStyle name="_Maple Ridge II 080206_Vento III v17i (8.9% Haircut, 60% Tax)" xfId="26252"/>
    <cellStyle name="_Maple Ridge II 080206_Vento III v22i (Haircut, 6Y CF, 76% tax)" xfId="26253"/>
    <cellStyle name="_Maple Ridge II 080206_Vento III v28g Base" xfId="26254"/>
    <cellStyle name="_Maple Ridge II 080206_Vento III v28k JPMyyy" xfId="26255"/>
    <cellStyle name="_Maple Ridge II Annual" xfId="26256"/>
    <cellStyle name="_Maple Ridge II Annual 2" xfId="26257"/>
    <cellStyle name="_Maple Ridge II Annual_1.Inputs" xfId="26258"/>
    <cellStyle name="_Maple Ridge II Annual_Copy of G&amp;A_reports_v4" xfId="26259"/>
    <cellStyle name="_Maple Ridge II Annual_Copy of Vento III v27i P50 1st" xfId="26260"/>
    <cellStyle name="_Maple Ridge II Annual_Vento III v17i (8.9% Haircut, 60% Tax)" xfId="26261"/>
    <cellStyle name="_Maple Ridge II Annual_Vento III v22i (Haircut, 6Y CF, 76% tax)" xfId="26262"/>
    <cellStyle name="_Maple Ridge II Annual_Vento III v28g Base" xfId="26263"/>
    <cellStyle name="_Maple Ridge II Annual_Vento III v28k JPMyyy" xfId="26264"/>
    <cellStyle name="_Maple Ridge II_1.Inputs" xfId="26265"/>
    <cellStyle name="_Maple Ridge II_Copy of Vento III v27i P50 1st" xfId="26266"/>
    <cellStyle name="_Maple Ridge II_G&amp;A_reports" xfId="26267"/>
    <cellStyle name="_Maple Ridge II_Vento III v17i (8.9% Haircut, 60% Tax)" xfId="26268"/>
    <cellStyle name="_Maple Ridge II_Vento III v22i (Haircut, 6Y CF, 76% tax)" xfId="26269"/>
    <cellStyle name="_Maple Ridge II_Vento III v28g Base" xfId="26270"/>
    <cellStyle name="_Maple Ridge II_Vento III v28k JPMyyy" xfId="26271"/>
    <cellStyle name="_Maple Ridge Model" xfId="26272"/>
    <cellStyle name="_Maple Ridge Model (2)" xfId="26273"/>
    <cellStyle name="_Maple Ridge Model (2)_1.Inputs" xfId="26274"/>
    <cellStyle name="_Maple Ridge Model (2)_Copy of Vento III v27i P50 1st" xfId="26275"/>
    <cellStyle name="_Maple Ridge Model (2)_G&amp;A_reports" xfId="26276"/>
    <cellStyle name="_Maple Ridge Model (2)_Other Projects" xfId="26277"/>
    <cellStyle name="_Maple Ridge Model (2)_Other Projects 2" xfId="26278"/>
    <cellStyle name="_Maple Ridge Model (2)_Other Projects_1.Inputs" xfId="26279"/>
    <cellStyle name="_Maple Ridge Model (2)_Other Projects_Copy of G&amp;A_reports_v4" xfId="26280"/>
    <cellStyle name="_Maple Ridge Model (2)_Other Projects_Copy of Vento III v27i P50 1st" xfId="26281"/>
    <cellStyle name="_Maple Ridge Model (2)_Other Projects_Vento III v17i (8.9% Haircut, 60% Tax)" xfId="26282"/>
    <cellStyle name="_Maple Ridge Model (2)_Other Projects_Vento III v22i (Haircut, 6Y CF, 76% tax)" xfId="26283"/>
    <cellStyle name="_Maple Ridge Model (2)_Other Projects_Vento III v28g Base" xfId="26284"/>
    <cellStyle name="_Maple Ridge Model (2)_Other Projects_Vento III v28k JPMyyy" xfId="26285"/>
    <cellStyle name="_Maple Ridge Model (2)_Vento III v17i (8.9% Haircut, 60% Tax)" xfId="26286"/>
    <cellStyle name="_Maple Ridge Model (2)_Vento III v22i (Haircut, 6Y CF, 76% tax)" xfId="26287"/>
    <cellStyle name="_Maple Ridge Model (2)_Vento III v28g Base" xfId="26288"/>
    <cellStyle name="_Maple Ridge Model (2)_Vento III v28k JPMyyy" xfId="26289"/>
    <cellStyle name="_Maple Ridge Model_1.Inputs" xfId="26290"/>
    <cellStyle name="_Maple Ridge Model_Copy of Vento III v27i P50 1st" xfId="26291"/>
    <cellStyle name="_Maple Ridge Model_G&amp;A_reports" xfId="26292"/>
    <cellStyle name="_Maple Ridge Model_Vento III v17i (8.9% Haircut, 60% Tax)" xfId="26293"/>
    <cellStyle name="_Maple Ridge Model_Vento III v22i (Haircut, 6Y CF, 76% tax)" xfId="26294"/>
    <cellStyle name="_Maple Ridge Model_Vento III v28g Base" xfId="26295"/>
    <cellStyle name="_Maple Ridge Model_Vento III v28k JPMyyy" xfId="26296"/>
    <cellStyle name="_Maple Ridge_1.Inputs" xfId="26297"/>
    <cellStyle name="_Maple Ridge_Copy of Vento III v27i P50 1st" xfId="26298"/>
    <cellStyle name="_Maple Ridge_G&amp;A_reports" xfId="26299"/>
    <cellStyle name="_Maple Ridge_Vento III v17i (8.9% Haircut, 60% Tax)" xfId="26300"/>
    <cellStyle name="_Maple Ridge_Vento III v22i (Haircut, 6Y CF, 76% tax)" xfId="26301"/>
    <cellStyle name="_Maple Ridge_Vento III v28g Base" xfId="26302"/>
    <cellStyle name="_Maple Ridge_Vento III v28k JPMyyy" xfId="26303"/>
    <cellStyle name="_Marcus Hook - Taxable Income Difference - rev 06.03.04" xfId="26304"/>
    <cellStyle name="_Marcus Hook - Taxable Income Difference - rev 06.03.04 2" xfId="26305"/>
    <cellStyle name="_Marcus Hook - Taxable Income Difference - rev 06.03.04 2 2" xfId="26306"/>
    <cellStyle name="_Marcus Hook - Taxable Income Difference - rev 06.03.04 3" xfId="26307"/>
    <cellStyle name="_Marcus Hook - Taxable Income Difference - rev 06.03.04 3 2" xfId="26308"/>
    <cellStyle name="_Marcus Hook - Taxable Income Difference - rev 06.03.04 4" xfId="26309"/>
    <cellStyle name="_Marcus Hook - Taxable Income Difference - rev 06.03.04 4 2" xfId="26310"/>
    <cellStyle name="_Marcus Hook - Taxable Income Difference - rev 06.03.04 5" xfId="26311"/>
    <cellStyle name="_Marcus Hook - Taxable Income Difference - rev 06.03.04 5 2" xfId="26312"/>
    <cellStyle name="_Marcus Hook - Taxable Income Difference - rev 06.03.04 6" xfId="26313"/>
    <cellStyle name="_Marcus Hook - Taxable Income Difference - rev 06.03.04_August 2010 CWIP curves_NextEra" xfId="26314"/>
    <cellStyle name="_Marcus Hook - Taxable Income Difference - rev 06.03.04_August 2010 CWIP curves_NextEra 2" xfId="26315"/>
    <cellStyle name="_Marcus Hook - Taxable Income Difference - rev 06.03.04_August 2010 CWIP curves_NextEra_November 2010 Termosol CWIP Curves NEER Final" xfId="26316"/>
    <cellStyle name="_Marcus Hook - Taxable Income Difference - rev 06.03.04_August 2010 CWIP curves_NextEra_November 2010 Termosol CWIP Curves NEER Final 2" xfId="26317"/>
    <cellStyle name="_Marcus Hook - Taxable Income Difference - rev 06.03.04_BASIS ADJ" xfId="26318"/>
    <cellStyle name="_Marcus Hook - Taxable Income Difference - rev 06.03.04_BM Adjustments" xfId="26319"/>
    <cellStyle name="_Marcus Hook - Taxable Income Difference - rev 06.03.04_Capacity_Factor_Monthly_Forecast_Through_2024 " xfId="26320"/>
    <cellStyle name="_Marcus Hook - Taxable Income Difference - rev 06.03.04_Consolidated Summary Living ProForma_2011_DRAFT" xfId="26321"/>
    <cellStyle name="_Marcus Hook - Taxable Income Difference - rev 06.03.04_Consolidated Summary Living ProForma_2011_Paste Special" xfId="26322"/>
    <cellStyle name="_Marcus Hook - Taxable Income Difference - rev 06.03.04_Copy of South TX GenTie  0.8x Sale12-31-09 COD BASE CASEvBOD" xfId="26323"/>
    <cellStyle name="_Marcus Hook - Taxable Income Difference - rev 06.03.04_CWIP Termosol 1" xfId="26324"/>
    <cellStyle name="_Marcus Hook - Taxable Income Difference - rev 06.03.04_CWIP Termosol 1 2" xfId="26325"/>
    <cellStyle name="_Marcus Hook - Taxable Income Difference - rev 06.03.04_CWIP Termosol 2" xfId="26326"/>
    <cellStyle name="_Marcus Hook - Taxable Income Difference - rev 06.03.04_CWIP Termosol 2 2" xfId="26327"/>
    <cellStyle name="_Marcus Hook - Taxable Income Difference - rev 06.03.04_Fees" xfId="26328"/>
    <cellStyle name="_Marcus Hook - Taxable Income Difference - rev 06.03.04_HWBA UM NPV  IRR Analysis finance at cost share may 2011" xfId="26329"/>
    <cellStyle name="_Marcus Hook - Taxable Income Difference - rev 06.03.04_Inputs" xfId="26330"/>
    <cellStyle name="_Marcus Hook - Taxable Income Difference - rev 06.03.04_Inputs 2" xfId="26331"/>
    <cellStyle name="_Marcus Hook - Taxable Income Difference - rev 06.03.04_Locked in Gross Margin" xfId="26332"/>
    <cellStyle name="_Marcus Hook - Taxable Income Difference - rev 06.03.04_November 2010 CWIP Curves Genesis Final" xfId="26333"/>
    <cellStyle name="_Marcus Hook - Taxable Income Difference - rev 06.03.04_November 2010 CWIP Curves Genesis Final 2" xfId="26334"/>
    <cellStyle name="_Marcus Hook - Taxable Income Difference - rev 06.03.04_November 2010 CWIP Curves NEER Final" xfId="26335"/>
    <cellStyle name="_Marcus Hook - Taxable Income Difference - rev 06.03.04_November 2010 CWIP Curves NEER Final 2" xfId="26336"/>
    <cellStyle name="_Marcus Hook - Taxable Income Difference - rev 06.03.04_November 2010 Termosol CWIP Curves NEER Final" xfId="26337"/>
    <cellStyle name="_Marcus Hook - Taxable Income Difference - rev 06.03.04_November 2010 Termosol CWIP Curves NEER Final 2" xfId="26338"/>
    <cellStyle name="_Marcus Hook - Taxable Income Difference - rev 06.03.04_Project Monitoring Paradise Solar revised_October 2010" xfId="26339"/>
    <cellStyle name="_Marcus Hook - Taxable Income Difference - rev 06.03.04_Project Monitoring Paradise Solar revised_October 2010 2" xfId="26340"/>
    <cellStyle name="_Marcus Hook - Taxable Income Difference - rev 06.03.04_Project Monitoring Paradise Solar revised_October 2010_November 2010 Termosol CWIP Curves NEER Final" xfId="26341"/>
    <cellStyle name="_Marcus Hook - Taxable Income Difference - rev 06.03.04_Project Monitoring Paradise Solar revised_October 2010_November 2010 Termosol CWIP Curves NEER Final 2" xfId="26342"/>
    <cellStyle name="_Marcus Hook - Taxable Income Difference - rev 06.03.04_September 2010 CWIP curves_NextEra" xfId="26343"/>
    <cellStyle name="_Marcus Hook - Taxable Income Difference - rev 06.03.04_September 2010 CWIP curves_NextEra 2" xfId="26344"/>
    <cellStyle name="_Marcus Hook - Taxable Income Difference - rev 06.03.04_September 2010 CWIP curves_NextEra_November 2010 Termosol CWIP Curves NEER Final" xfId="26345"/>
    <cellStyle name="_Marcus Hook - Taxable Income Difference - rev 06.03.04_September 2010 CWIP curves_NextEra_November 2010 Termosol CWIP Curves NEER Final 2" xfId="26346"/>
    <cellStyle name="_Marcus Hook - Taxable Income Difference - rev 06.03.04_Summerhaven CWIP curve Oct_2010" xfId="26347"/>
    <cellStyle name="_Marcus Hook - Taxable Income Difference - rev 06.03.04_Summerhaven CWIP curve Oct_2010 2" xfId="26348"/>
    <cellStyle name="_Marcus Hook - Taxable Income Difference - rev 06.03.04_Summerhaven CWIP curve Oct_2010_November 2010 Termosol CWIP Curves NEER Final" xfId="26349"/>
    <cellStyle name="_Marcus Hook - Taxable Income Difference - rev 06.03.04_Summerhaven CWIP curve Oct_2010_November 2010 Termosol CWIP Curves NEER Final 2" xfId="26350"/>
    <cellStyle name="_Marcus Hook - Taxable Income Difference - rev 06.03.04_tx financing revs" xfId="26351"/>
    <cellStyle name="_Market Update Report_NCMs" xfId="26352"/>
    <cellStyle name="_Market Update_as of 090608" xfId="26353"/>
    <cellStyle name="_MasterDatabase_Oct_07_v2" xfId="26354"/>
    <cellStyle name="_MasterDatabase_Sept_07_v2" xfId="26355"/>
    <cellStyle name="_MasterDatabase_Sept_07_v3" xfId="26356"/>
    <cellStyle name="_Merger Plan 2-10-04 GSIBDv3" xfId="26357"/>
    <cellStyle name="_Merger Plan 2-10-04 GSIBDv3 2" xfId="26358"/>
    <cellStyle name="_Meridian White Creek Wind_2006 12 22_FINAL with internal accounting" xfId="26359"/>
    <cellStyle name="_Meridian White Creek Wind_2006 12 22_FINAL with internal accounting 2" xfId="26360"/>
    <cellStyle name="_Meridian White Creek Wind_2006 12 22_FINAL with internal accounting 2 2" xfId="26361"/>
    <cellStyle name="_Meridian White Creek Wind_2006 12 22_FINAL with internal accounting 3" xfId="26362"/>
    <cellStyle name="_Meridian White Creek Wind_2006 12 22_FINAL with internal accounting vequity method 10-17-07" xfId="26363"/>
    <cellStyle name="_Mgmt_App_Plan_Bridge" xfId="26364"/>
    <cellStyle name="_MH 50" xfId="26365"/>
    <cellStyle name="_MH 50 040611 Report" xfId="26366"/>
    <cellStyle name="_MH 50 040611 Report 2" xfId="26367"/>
    <cellStyle name="_MH 50 040611 Report 2 2" xfId="26368"/>
    <cellStyle name="_MH 50 040611 Report 3" xfId="26369"/>
    <cellStyle name="_MH 50 040611 Report 3 2" xfId="26370"/>
    <cellStyle name="_MH 50 040611 Report 4" xfId="26371"/>
    <cellStyle name="_MH 50 040611 Report 4 2" xfId="26372"/>
    <cellStyle name="_MH 50 040611 Report 5" xfId="26373"/>
    <cellStyle name="_MH 50 040611 Report 5 2" xfId="26374"/>
    <cellStyle name="_MH 50 040611 Report 6" xfId="26375"/>
    <cellStyle name="_MH 50 040611 Report_Cimarron O&amp;M_05-24-2012" xfId="26376"/>
    <cellStyle name="_MH 50 040611 Report_Copy of South TX GenTie  0.8x Sale12-31-09 COD BASE CASEvBOD" xfId="26377"/>
    <cellStyle name="_MH 50 040611 Report_Input" xfId="26378"/>
    <cellStyle name="_MH 50 040611 Report_Input 2" xfId="26379"/>
    <cellStyle name="_MH 50 040611 Report_Inputs" xfId="26380"/>
    <cellStyle name="_MH 50 040611 Report_Inputs 2" xfId="26381"/>
    <cellStyle name="_MH 50 040611 Report_Majestic II 2013 - 2042 Property Tax Forecast est" xfId="26382"/>
    <cellStyle name="_MH 50 040611 Report_McCoy 250 MW Yingli 280W T-0 NextEra PVO&amp;M Budget (NEW RAMP)_2010-12-10" xfId="26383"/>
    <cellStyle name="_MH 50 040611 Report_McCoy 250 MW Yingli 280W T-0 NextEra PVO&amp;M Budget (NEW RAMP)_2010-12-6" xfId="26384"/>
    <cellStyle name="_MH 50 040611 Report_Tax" xfId="26385"/>
    <cellStyle name="_MH 50 2" xfId="26386"/>
    <cellStyle name="_MH 50 3" xfId="26387"/>
    <cellStyle name="_MH 50 4" xfId="26388"/>
    <cellStyle name="_MH 50 Data" xfId="26389"/>
    <cellStyle name="_MH 50 Data 040507" xfId="26390"/>
    <cellStyle name="_MH 50 Data 040507 2" xfId="26391"/>
    <cellStyle name="_MH 50 Data 040507 2 2" xfId="26392"/>
    <cellStyle name="_MH 50 Data 040507 3" xfId="26393"/>
    <cellStyle name="_MH 50 Data 040507 3 2" xfId="26394"/>
    <cellStyle name="_MH 50 Data 040507 4" xfId="26395"/>
    <cellStyle name="_MH 50 Data 040507 4 2" xfId="26396"/>
    <cellStyle name="_MH 50 Data 040507 5" xfId="26397"/>
    <cellStyle name="_MH 50 Data 040507 5 2" xfId="26398"/>
    <cellStyle name="_MH 50 Data 040507 6" xfId="26399"/>
    <cellStyle name="_MH 50 Data 040507_August 2010 CWIP curves_NextEra" xfId="26400"/>
    <cellStyle name="_MH 50 Data 040507_August 2010 CWIP curves_NextEra 2" xfId="26401"/>
    <cellStyle name="_MH 50 Data 040507_August 2010 CWIP curves_NextEra_November 2010 Termosol CWIP Curves NEER Final" xfId="26402"/>
    <cellStyle name="_MH 50 Data 040507_August 2010 CWIP curves_NextEra_November 2010 Termosol CWIP Curves NEER Final 2" xfId="26403"/>
    <cellStyle name="_MH 50 Data 040507_Cimarron O&amp;M_05-24-2012" xfId="26404"/>
    <cellStyle name="_MH 50 Data 040507_Consolidated Summary Living ProForma_2011_DRAFT" xfId="26405"/>
    <cellStyle name="_MH 50 Data 040507_Consolidated Summary Living ProForma_2011_Paste Special" xfId="26406"/>
    <cellStyle name="_MH 50 Data 040507_Copy of South TX GenTie  0.8x Sale12-31-09 COD BASE CASEvBOD" xfId="26407"/>
    <cellStyle name="_MH 50 Data 040507_CWIP Termosol 1" xfId="26408"/>
    <cellStyle name="_MH 50 Data 040507_CWIP Termosol 1 2" xfId="26409"/>
    <cellStyle name="_MH 50 Data 040507_CWIP Termosol 2" xfId="26410"/>
    <cellStyle name="_MH 50 Data 040507_CWIP Termosol 2 2" xfId="26411"/>
    <cellStyle name="_MH 50 Data 040507_Day County" xfId="26412"/>
    <cellStyle name="_MH 50 Data 040507_Distribution Date Calc" xfId="26413"/>
    <cellStyle name="_MH 50 Data 040507_FinSum" xfId="26414"/>
    <cellStyle name="_MH 50 Data 040507_HWBA UM NPV  IRR Analysis finance at cost share may 2011" xfId="26415"/>
    <cellStyle name="_MH 50 Data 040507_Input" xfId="26416"/>
    <cellStyle name="_MH 50 Data 040507_Input 2" xfId="26417"/>
    <cellStyle name="_MH 50 Data 040507_Inputs" xfId="26418"/>
    <cellStyle name="_MH 50 Data 040507_Inputs 2" xfId="26419"/>
    <cellStyle name="_MH 50 Data 040507_LPF 2011 Update - Contracted Thermal Assets - rev 09 27 2011" xfId="26420"/>
    <cellStyle name="_MH 50 Data 040507_LPF 2011 Update - Contracted Thermal Assets - rev 09 27 2011 (2)" xfId="26421"/>
    <cellStyle name="_MH 50 Data 040507_LPF 2011 Update - Merchant Thermal Assets - rev 09 27 2011 (2)" xfId="26422"/>
    <cellStyle name="_MH 50 Data 040507_Majestic II 2013 - 2042 Property Tax Forecast est" xfId="26423"/>
    <cellStyle name="_MH 50 Data 040507_McCoy 250 MW Yingli 280W T-0 NextEra PVO&amp;M Budget (NEW RAMP)_2010-12-10" xfId="26424"/>
    <cellStyle name="_MH 50 Data 040507_McCoy 250 MW Yingli 280W T-0 NextEra PVO&amp;M Budget (NEW RAMP)_2010-12-6" xfId="26425"/>
    <cellStyle name="_MH 50 Data 040507_November 2010 CWIP Curves Genesis Final" xfId="26426"/>
    <cellStyle name="_MH 50 Data 040507_November 2010 CWIP Curves Genesis Final 2" xfId="26427"/>
    <cellStyle name="_MH 50 Data 040507_November 2010 CWIP Curves NEER Final" xfId="26428"/>
    <cellStyle name="_MH 50 Data 040507_November 2010 CWIP Curves NEER Final 2" xfId="26429"/>
    <cellStyle name="_MH 50 Data 040507_November 2010 Termosol CWIP Curves NEER Final" xfId="26430"/>
    <cellStyle name="_MH 50 Data 040507_November 2010 Termosol CWIP Curves NEER Final 2" xfId="26431"/>
    <cellStyle name="_MH 50 Data 040507_Pro Forma - Alamosa 100MW - rev 03.13.09" xfId="26432"/>
    <cellStyle name="_MH 50 Data 040507_Project Monitoring Paradise Solar revised_October 2010" xfId="26433"/>
    <cellStyle name="_MH 50 Data 040507_Project Monitoring Paradise Solar revised_October 2010 2" xfId="26434"/>
    <cellStyle name="_MH 50 Data 040507_Project Monitoring Paradise Solar revised_October 2010_November 2010 Termosol CWIP Curves NEER Final" xfId="26435"/>
    <cellStyle name="_MH 50 Data 040507_Project Monitoring Paradise Solar revised_October 2010_November 2010 Termosol CWIP Curves NEER Final 2" xfId="26436"/>
    <cellStyle name="_MH 50 Data 040507_Scen" xfId="26437"/>
    <cellStyle name="_MH 50 Data 040507_September 2010 CWIP curves_NextEra" xfId="26438"/>
    <cellStyle name="_MH 50 Data 040507_September 2010 CWIP curves_NextEra 2" xfId="26439"/>
    <cellStyle name="_MH 50 Data 040507_September 2010 CWIP curves_NextEra_November 2010 Termosol CWIP Curves NEER Final" xfId="26440"/>
    <cellStyle name="_MH 50 Data 040507_September 2010 CWIP curves_NextEra_November 2010 Termosol CWIP Curves NEER Final 2" xfId="26441"/>
    <cellStyle name="_MH 50 Data 040507_Solar - TOD Calculation Model - rev 04.16.09" xfId="26442"/>
    <cellStyle name="_MH 50 Data 040507_Solar_Model_ab" xfId="26443"/>
    <cellStyle name="_MH 50 Data 040507_Summerhaven CWIP curve Oct_2010" xfId="26444"/>
    <cellStyle name="_MH 50 Data 040507_Summerhaven CWIP curve Oct_2010 2" xfId="26445"/>
    <cellStyle name="_MH 50 Data 040507_Summerhaven CWIP curve Oct_2010_November 2010 Termosol CWIP Curves NEER Final" xfId="26446"/>
    <cellStyle name="_MH 50 Data 040507_Summerhaven CWIP curve Oct_2010_November 2010 Termosol CWIP Curves NEER Final 2" xfId="26447"/>
    <cellStyle name="_MH 50 Data 040507_Tax" xfId="26448"/>
    <cellStyle name="_MH 50 Data 040507_WACC_Calc_Sheet" xfId="26449"/>
    <cellStyle name="_MH 50 Data 2" xfId="26450"/>
    <cellStyle name="_MH 50 Data 2 2" xfId="26451"/>
    <cellStyle name="_MH 50 Data 3" xfId="26452"/>
    <cellStyle name="_MH 50 Data 3 2" xfId="26453"/>
    <cellStyle name="_MH 50 Data 4" xfId="26454"/>
    <cellStyle name="_MH 50 Data 4 2" xfId="26455"/>
    <cellStyle name="_MH 50 Data 5" xfId="26456"/>
    <cellStyle name="_MH 50 Data 5 2" xfId="26457"/>
    <cellStyle name="_MH 50 Data 6" xfId="26458"/>
    <cellStyle name="_MH 50 Data_August 2010 CWIP curves_NextEra" xfId="26459"/>
    <cellStyle name="_MH 50 Data_August 2010 CWIP curves_NextEra 2" xfId="26460"/>
    <cellStyle name="_MH 50 Data_August 2010 CWIP curves_NextEra_November 2010 Termosol CWIP Curves NEER Final" xfId="26461"/>
    <cellStyle name="_MH 50 Data_August 2010 CWIP curves_NextEra_November 2010 Termosol CWIP Curves NEER Final 2" xfId="26462"/>
    <cellStyle name="_MH 50 Data_Cimarron O&amp;M_05-24-2012" xfId="26463"/>
    <cellStyle name="_MH 50 Data_Consolidated Summary Living ProForma_2011_DRAFT" xfId="26464"/>
    <cellStyle name="_MH 50 Data_Consolidated Summary Living ProForma_2011_Paste Special" xfId="26465"/>
    <cellStyle name="_MH 50 Data_Copy of South TX GenTie  0.8x Sale12-31-09 COD BASE CASEvBOD" xfId="26466"/>
    <cellStyle name="_MH 50 Data_CWIP Termosol 1" xfId="26467"/>
    <cellStyle name="_MH 50 Data_CWIP Termosol 1 2" xfId="26468"/>
    <cellStyle name="_MH 50 Data_CWIP Termosol 2" xfId="26469"/>
    <cellStyle name="_MH 50 Data_CWIP Termosol 2 2" xfId="26470"/>
    <cellStyle name="_MH 50 Data_Day County" xfId="26471"/>
    <cellStyle name="_MH 50 Data_Distribution Date Calc" xfId="26472"/>
    <cellStyle name="_MH 50 Data_FinSum" xfId="26473"/>
    <cellStyle name="_MH 50 Data_HWBA UM NPV  IRR Analysis finance at cost share may 2011" xfId="26474"/>
    <cellStyle name="_MH 50 Data_Input" xfId="26475"/>
    <cellStyle name="_MH 50 Data_Input 2" xfId="26476"/>
    <cellStyle name="_MH 50 Data_Inputs" xfId="26477"/>
    <cellStyle name="_MH 50 Data_Inputs 2" xfId="26478"/>
    <cellStyle name="_MH 50 Data_LPF 2011 Update - Contracted Thermal Assets - rev 09 27 2011" xfId="26479"/>
    <cellStyle name="_MH 50 Data_LPF 2011 Update - Contracted Thermal Assets - rev 09 27 2011 (2)" xfId="26480"/>
    <cellStyle name="_MH 50 Data_LPF 2011 Update - Merchant Thermal Assets - rev 09 27 2011 (2)" xfId="26481"/>
    <cellStyle name="_MH 50 Data_Majestic II 2013 - 2042 Property Tax Forecast est" xfId="26482"/>
    <cellStyle name="_MH 50 Data_McCoy 250 MW Yingli 280W T-0 NextEra PVO&amp;M Budget (NEW RAMP)_2010-12-10" xfId="26483"/>
    <cellStyle name="_MH 50 Data_McCoy 250 MW Yingli 280W T-0 NextEra PVO&amp;M Budget (NEW RAMP)_2010-12-6" xfId="26484"/>
    <cellStyle name="_MH 50 Data_November 2010 CWIP Curves Genesis Final" xfId="26485"/>
    <cellStyle name="_MH 50 Data_November 2010 CWIP Curves Genesis Final 2" xfId="26486"/>
    <cellStyle name="_MH 50 Data_November 2010 CWIP Curves NEER Final" xfId="26487"/>
    <cellStyle name="_MH 50 Data_November 2010 CWIP Curves NEER Final 2" xfId="26488"/>
    <cellStyle name="_MH 50 Data_November 2010 Termosol CWIP Curves NEER Final" xfId="26489"/>
    <cellStyle name="_MH 50 Data_November 2010 Termosol CWIP Curves NEER Final 2" xfId="26490"/>
    <cellStyle name="_MH 50 Data_Pro Forma - Alamosa 100MW - rev 03.13.09" xfId="26491"/>
    <cellStyle name="_MH 50 Data_Project Monitoring Paradise Solar revised_October 2010" xfId="26492"/>
    <cellStyle name="_MH 50 Data_Project Monitoring Paradise Solar revised_October 2010 2" xfId="26493"/>
    <cellStyle name="_MH 50 Data_Project Monitoring Paradise Solar revised_October 2010_November 2010 Termosol CWIP Curves NEER Final" xfId="26494"/>
    <cellStyle name="_MH 50 Data_Project Monitoring Paradise Solar revised_October 2010_November 2010 Termosol CWIP Curves NEER Final 2" xfId="26495"/>
    <cellStyle name="_MH 50 Data_Scen" xfId="26496"/>
    <cellStyle name="_MH 50 Data_September 2010 CWIP curves_NextEra" xfId="26497"/>
    <cellStyle name="_MH 50 Data_September 2010 CWIP curves_NextEra 2" xfId="26498"/>
    <cellStyle name="_MH 50 Data_September 2010 CWIP curves_NextEra_November 2010 Termosol CWIP Curves NEER Final" xfId="26499"/>
    <cellStyle name="_MH 50 Data_September 2010 CWIP curves_NextEra_November 2010 Termosol CWIP Curves NEER Final 2" xfId="26500"/>
    <cellStyle name="_MH 50 Data_Solar - TOD Calculation Model - rev 04.16.09" xfId="26501"/>
    <cellStyle name="_MH 50 Data_Solar_Model_ab" xfId="26502"/>
    <cellStyle name="_MH 50 Data_Summerhaven CWIP curve Oct_2010" xfId="26503"/>
    <cellStyle name="_MH 50 Data_Summerhaven CWIP curve Oct_2010 2" xfId="26504"/>
    <cellStyle name="_MH 50 Data_Summerhaven CWIP curve Oct_2010_November 2010 Termosol CWIP Curves NEER Final" xfId="26505"/>
    <cellStyle name="_MH 50 Data_Summerhaven CWIP curve Oct_2010_November 2010 Termosol CWIP Curves NEER Final 2" xfId="26506"/>
    <cellStyle name="_MH 50 Data_Tax" xfId="26507"/>
    <cellStyle name="_MH 50 Data_WACC_Calc_Sheet" xfId="26508"/>
    <cellStyle name="_MH 750" xfId="26509"/>
    <cellStyle name="_MH 750 - Taxable Income Summary - rev 12.08.04" xfId="26510"/>
    <cellStyle name="_MH 750 - Taxable Income Summary - rev 12.08.04 2" xfId="26511"/>
    <cellStyle name="_MH 750 - Taxable Income Summary - rev 12.08.04 2 2" xfId="26512"/>
    <cellStyle name="_MH 750 - Taxable Income Summary - rev 12.08.04 3" xfId="26513"/>
    <cellStyle name="_MH 750 - Taxable Income Summary - rev 12.08.04 3 2" xfId="26514"/>
    <cellStyle name="_MH 750 - Taxable Income Summary - rev 12.08.04 4" xfId="26515"/>
    <cellStyle name="_MH 750 - Taxable Income Summary - rev 12.08.04 4 2" xfId="26516"/>
    <cellStyle name="_MH 750 - Taxable Income Summary - rev 12.08.04 5" xfId="26517"/>
    <cellStyle name="_MH 750 - Taxable Income Summary - rev 12.08.04 5 2" xfId="26518"/>
    <cellStyle name="_MH 750 - Taxable Income Summary - rev 12.08.04 6" xfId="26519"/>
    <cellStyle name="_MH 750 - Taxable Income Summary - rev 12.08.04_August 2010 CWIP curves_NextEra" xfId="26520"/>
    <cellStyle name="_MH 750 - Taxable Income Summary - rev 12.08.04_August 2010 CWIP curves_NextEra 2" xfId="26521"/>
    <cellStyle name="_MH 750 - Taxable Income Summary - rev 12.08.04_August 2010 CWIP curves_NextEra_November 2010 Termosol CWIP Curves NEER Final" xfId="26522"/>
    <cellStyle name="_MH 750 - Taxable Income Summary - rev 12.08.04_August 2010 CWIP curves_NextEra_November 2010 Termosol CWIP Curves NEER Final 2" xfId="26523"/>
    <cellStyle name="_MH 750 - Taxable Income Summary - rev 12.08.04_BASIS ADJ" xfId="26524"/>
    <cellStyle name="_MH 750 - Taxable Income Summary - rev 12.08.04_BM Adjustments" xfId="26525"/>
    <cellStyle name="_MH 750 - Taxable Income Summary - rev 12.08.04_Capacity_Factor_Monthly_Forecast_Through_2024 " xfId="26526"/>
    <cellStyle name="_MH 750 - Taxable Income Summary - rev 12.08.04_Consolidated Summary Living ProForma_2011_DRAFT" xfId="26527"/>
    <cellStyle name="_MH 750 - Taxable Income Summary - rev 12.08.04_Consolidated Summary Living ProForma_2011_Paste Special" xfId="26528"/>
    <cellStyle name="_MH 750 - Taxable Income Summary - rev 12.08.04_Copy of South TX GenTie  0.8x Sale12-31-09 COD BASE CASEvBOD" xfId="26529"/>
    <cellStyle name="_MH 750 - Taxable Income Summary - rev 12.08.04_CWIP Termosol 1" xfId="26530"/>
    <cellStyle name="_MH 750 - Taxable Income Summary - rev 12.08.04_CWIP Termosol 1 2" xfId="26531"/>
    <cellStyle name="_MH 750 - Taxable Income Summary - rev 12.08.04_CWIP Termosol 2" xfId="26532"/>
    <cellStyle name="_MH 750 - Taxable Income Summary - rev 12.08.04_CWIP Termosol 2 2" xfId="26533"/>
    <cellStyle name="_MH 750 - Taxable Income Summary - rev 12.08.04_Fees" xfId="26534"/>
    <cellStyle name="_MH 750 - Taxable Income Summary - rev 12.08.04_HWBA UM NPV  IRR Analysis finance at cost share may 2011" xfId="26535"/>
    <cellStyle name="_MH 750 - Taxable Income Summary - rev 12.08.04_Inputs" xfId="26536"/>
    <cellStyle name="_MH 750 - Taxable Income Summary - rev 12.08.04_Inputs 2" xfId="26537"/>
    <cellStyle name="_MH 750 - Taxable Income Summary - rev 12.08.04_Locked in Gross Margin" xfId="26538"/>
    <cellStyle name="_MH 750 - Taxable Income Summary - rev 12.08.04_November 2010 CWIP Curves Genesis Final" xfId="26539"/>
    <cellStyle name="_MH 750 - Taxable Income Summary - rev 12.08.04_November 2010 CWIP Curves Genesis Final 2" xfId="26540"/>
    <cellStyle name="_MH 750 - Taxable Income Summary - rev 12.08.04_November 2010 CWIP Curves NEER Final" xfId="26541"/>
    <cellStyle name="_MH 750 - Taxable Income Summary - rev 12.08.04_November 2010 CWIP Curves NEER Final 2" xfId="26542"/>
    <cellStyle name="_MH 750 - Taxable Income Summary - rev 12.08.04_November 2010 Termosol CWIP Curves NEER Final" xfId="26543"/>
    <cellStyle name="_MH 750 - Taxable Income Summary - rev 12.08.04_November 2010 Termosol CWIP Curves NEER Final 2" xfId="26544"/>
    <cellStyle name="_MH 750 - Taxable Income Summary - rev 12.08.04_Project Monitoring Paradise Solar revised_October 2010" xfId="26545"/>
    <cellStyle name="_MH 750 - Taxable Income Summary - rev 12.08.04_Project Monitoring Paradise Solar revised_October 2010 2" xfId="26546"/>
    <cellStyle name="_MH 750 - Taxable Income Summary - rev 12.08.04_Project Monitoring Paradise Solar revised_October 2010_November 2010 Termosol CWIP Curves NEER Final" xfId="26547"/>
    <cellStyle name="_MH 750 - Taxable Income Summary - rev 12.08.04_Project Monitoring Paradise Solar revised_October 2010_November 2010 Termosol CWIP Curves NEER Final 2" xfId="26548"/>
    <cellStyle name="_MH 750 - Taxable Income Summary - rev 12.08.04_September 2010 CWIP curves_NextEra" xfId="26549"/>
    <cellStyle name="_MH 750 - Taxable Income Summary - rev 12.08.04_September 2010 CWIP curves_NextEra 2" xfId="26550"/>
    <cellStyle name="_MH 750 - Taxable Income Summary - rev 12.08.04_September 2010 CWIP curves_NextEra_November 2010 Termosol CWIP Curves NEER Final" xfId="26551"/>
    <cellStyle name="_MH 750 - Taxable Income Summary - rev 12.08.04_September 2010 CWIP curves_NextEra_November 2010 Termosol CWIP Curves NEER Final 2" xfId="26552"/>
    <cellStyle name="_MH 750 - Taxable Income Summary - rev 12.08.04_Summerhaven CWIP curve Oct_2010" xfId="26553"/>
    <cellStyle name="_MH 750 - Taxable Income Summary - rev 12.08.04_Summerhaven CWIP curve Oct_2010 2" xfId="26554"/>
    <cellStyle name="_MH 750 - Taxable Income Summary - rev 12.08.04_Summerhaven CWIP curve Oct_2010_November 2010 Termosol CWIP Curves NEER Final" xfId="26555"/>
    <cellStyle name="_MH 750 - Taxable Income Summary - rev 12.08.04_Summerhaven CWIP curve Oct_2010_November 2010 Termosol CWIP Curves NEER Final 2" xfId="26556"/>
    <cellStyle name="_MH 750 - Taxable Income Summary - rev 12.08.04_tx financing revs" xfId="26557"/>
    <cellStyle name="_MH 750 040709 Report 1" xfId="26558"/>
    <cellStyle name="_MH 750 040709 Report 1 2" xfId="26559"/>
    <cellStyle name="_MH 750 040709 Report 1 2 2" xfId="26560"/>
    <cellStyle name="_MH 750 040709 Report 1 3" xfId="26561"/>
    <cellStyle name="_MH 750 040709 Report 1 3 2" xfId="26562"/>
    <cellStyle name="_MH 750 040709 Report 1 4" xfId="26563"/>
    <cellStyle name="_MH 750 040709 Report 1 4 2" xfId="26564"/>
    <cellStyle name="_MH 750 040709 Report 1 5" xfId="26565"/>
    <cellStyle name="_MH 750 040709 Report 1 5 2" xfId="26566"/>
    <cellStyle name="_MH 750 040709 Report 1 6" xfId="26567"/>
    <cellStyle name="_MH 750 040709 Report 1_August 2010 CWIP curves_NextEra" xfId="26568"/>
    <cellStyle name="_MH 750 040709 Report 1_August 2010 CWIP curves_NextEra 2" xfId="26569"/>
    <cellStyle name="_MH 750 040709 Report 1_August 2010 CWIP curves_NextEra_November 2010 Termosol CWIP Curves NEER Final" xfId="26570"/>
    <cellStyle name="_MH 750 040709 Report 1_August 2010 CWIP curves_NextEra_November 2010 Termosol CWIP Curves NEER Final 2" xfId="26571"/>
    <cellStyle name="_MH 750 040709 Report 1_BASIS ADJ" xfId="26572"/>
    <cellStyle name="_MH 750 040709 Report 1_BM Adjustments" xfId="26573"/>
    <cellStyle name="_MH 750 040709 Report 1_Capacity_Factor_Monthly_Forecast_Through_2024 " xfId="26574"/>
    <cellStyle name="_MH 750 040709 Report 1_Consolidated Summary Living ProForma_2011_DRAFT" xfId="26575"/>
    <cellStyle name="_MH 750 040709 Report 1_Consolidated Summary Living ProForma_2011_Paste Special" xfId="26576"/>
    <cellStyle name="_MH 750 040709 Report 1_Copy of South TX GenTie  0.8x Sale12-31-09 COD BASE CASEvBOD" xfId="26577"/>
    <cellStyle name="_MH 750 040709 Report 1_CWIP Termosol 1" xfId="26578"/>
    <cellStyle name="_MH 750 040709 Report 1_CWIP Termosol 1 2" xfId="26579"/>
    <cellStyle name="_MH 750 040709 Report 1_CWIP Termosol 2" xfId="26580"/>
    <cellStyle name="_MH 750 040709 Report 1_CWIP Termosol 2 2" xfId="26581"/>
    <cellStyle name="_MH 750 040709 Report 1_Day County" xfId="26582"/>
    <cellStyle name="_MH 750 040709 Report 1_Distribution Date Calc" xfId="26583"/>
    <cellStyle name="_MH 750 040709 Report 1_Fees" xfId="26584"/>
    <cellStyle name="_MH 750 040709 Report 1_FinSum" xfId="26585"/>
    <cellStyle name="_MH 750 040709 Report 1_HWBA UM NPV  IRR Analysis finance at cost share may 2011" xfId="26586"/>
    <cellStyle name="_MH 750 040709 Report 1_Inputs" xfId="26587"/>
    <cellStyle name="_MH 750 040709 Report 1_Inputs 2" xfId="26588"/>
    <cellStyle name="_MH 750 040709 Report 1_Locked in Gross Margin" xfId="26589"/>
    <cellStyle name="_MH 750 040709 Report 1_LPF 2011 Update - Contracted Thermal Assets - rev 09 27 2011" xfId="26590"/>
    <cellStyle name="_MH 750 040709 Report 1_LPF 2011 Update - Contracted Thermal Assets - rev 09 27 2011 (2)" xfId="26591"/>
    <cellStyle name="_MH 750 040709 Report 1_LPF 2011 Update - Merchant Thermal Assets - rev 09 27 2011 (2)" xfId="26592"/>
    <cellStyle name="_MH 750 040709 Report 1_November 2010 CWIP Curves Genesis Final" xfId="26593"/>
    <cellStyle name="_MH 750 040709 Report 1_November 2010 CWIP Curves Genesis Final 2" xfId="26594"/>
    <cellStyle name="_MH 750 040709 Report 1_November 2010 CWIP Curves NEER Final" xfId="26595"/>
    <cellStyle name="_MH 750 040709 Report 1_November 2010 CWIP Curves NEER Final 2" xfId="26596"/>
    <cellStyle name="_MH 750 040709 Report 1_November 2010 Termosol CWIP Curves NEER Final" xfId="26597"/>
    <cellStyle name="_MH 750 040709 Report 1_November 2010 Termosol CWIP Curves NEER Final 2" xfId="26598"/>
    <cellStyle name="_MH 750 040709 Report 1_Pro Forma - Alamosa 100MW - rev 03.13.09" xfId="26599"/>
    <cellStyle name="_MH 750 040709 Report 1_Project Monitoring Paradise Solar revised_October 2010" xfId="26600"/>
    <cellStyle name="_MH 750 040709 Report 1_Project Monitoring Paradise Solar revised_October 2010 2" xfId="26601"/>
    <cellStyle name="_MH 750 040709 Report 1_Project Monitoring Paradise Solar revised_October 2010_November 2010 Termosol CWIP Curves NEER Final" xfId="26602"/>
    <cellStyle name="_MH 750 040709 Report 1_Project Monitoring Paradise Solar revised_October 2010_November 2010 Termosol CWIP Curves NEER Final 2" xfId="26603"/>
    <cellStyle name="_MH 750 040709 Report 1_Scen" xfId="26604"/>
    <cellStyle name="_MH 750 040709 Report 1_September 2010 CWIP curves_NextEra" xfId="26605"/>
    <cellStyle name="_MH 750 040709 Report 1_September 2010 CWIP curves_NextEra 2" xfId="26606"/>
    <cellStyle name="_MH 750 040709 Report 1_September 2010 CWIP curves_NextEra_November 2010 Termosol CWIP Curves NEER Final" xfId="26607"/>
    <cellStyle name="_MH 750 040709 Report 1_September 2010 CWIP curves_NextEra_November 2010 Termosol CWIP Curves NEER Final 2" xfId="26608"/>
    <cellStyle name="_MH 750 040709 Report 1_Solar - TOD Calculation Model - rev 04.16.09" xfId="26609"/>
    <cellStyle name="_MH 750 040709 Report 1_Solar_Model_ab" xfId="26610"/>
    <cellStyle name="_MH 750 040709 Report 1_Summerhaven CWIP curve Oct_2010" xfId="26611"/>
    <cellStyle name="_MH 750 040709 Report 1_Summerhaven CWIP curve Oct_2010 2" xfId="26612"/>
    <cellStyle name="_MH 750 040709 Report 1_Summerhaven CWIP curve Oct_2010_November 2010 Termosol CWIP Curves NEER Final" xfId="26613"/>
    <cellStyle name="_MH 750 040709 Report 1_Summerhaven CWIP curve Oct_2010_November 2010 Termosol CWIP Curves NEER Final 2" xfId="26614"/>
    <cellStyle name="_MH 750 040709 Report 1_tx financing revs" xfId="26615"/>
    <cellStyle name="_MH 750 040709 Report 1_WACC_Calc_Sheet" xfId="26616"/>
    <cellStyle name="_MH 750 2" xfId="26617"/>
    <cellStyle name="_MH 750 3" xfId="26618"/>
    <cellStyle name="_MH 750 4" xfId="26619"/>
    <cellStyle name="_MH 750 Data" xfId="26620"/>
    <cellStyle name="_MH 750 Data 04049" xfId="26621"/>
    <cellStyle name="_MH 750 Data 04049 2" xfId="26622"/>
    <cellStyle name="_MH 750 Data 04049 2 2" xfId="26623"/>
    <cellStyle name="_MH 750 Data 04049 3" xfId="26624"/>
    <cellStyle name="_MH 750 Data 04049 3 2" xfId="26625"/>
    <cellStyle name="_MH 750 Data 04049 4" xfId="26626"/>
    <cellStyle name="_MH 750 Data 04049 4 2" xfId="26627"/>
    <cellStyle name="_MH 750 Data 04049 5" xfId="26628"/>
    <cellStyle name="_MH 750 Data 04049 5 2" xfId="26629"/>
    <cellStyle name="_MH 750 Data 04049 6" xfId="26630"/>
    <cellStyle name="_MH 750 Data 04049_August 2010 CWIP curves_NextEra" xfId="26631"/>
    <cellStyle name="_MH 750 Data 04049_August 2010 CWIP curves_NextEra 2" xfId="26632"/>
    <cellStyle name="_MH 750 Data 04049_August 2010 CWIP curves_NextEra_November 2010 Termosol CWIP Curves NEER Final" xfId="26633"/>
    <cellStyle name="_MH 750 Data 04049_August 2010 CWIP curves_NextEra_November 2010 Termosol CWIP Curves NEER Final 2" xfId="26634"/>
    <cellStyle name="_MH 750 Data 04049_Cimarron O&amp;M_05-24-2012" xfId="26635"/>
    <cellStyle name="_MH 750 Data 04049_Consolidated Summary Living ProForma_2011_DRAFT" xfId="26636"/>
    <cellStyle name="_MH 750 Data 04049_Consolidated Summary Living ProForma_2011_Paste Special" xfId="26637"/>
    <cellStyle name="_MH 750 Data 04049_Copy of South TX GenTie  0.8x Sale12-31-09 COD BASE CASEvBOD" xfId="26638"/>
    <cellStyle name="_MH 750 Data 04049_CWIP Termosol 1" xfId="26639"/>
    <cellStyle name="_MH 750 Data 04049_CWIP Termosol 1 2" xfId="26640"/>
    <cellStyle name="_MH 750 Data 04049_CWIP Termosol 2" xfId="26641"/>
    <cellStyle name="_MH 750 Data 04049_CWIP Termosol 2 2" xfId="26642"/>
    <cellStyle name="_MH 750 Data 04049_Day County" xfId="26643"/>
    <cellStyle name="_MH 750 Data 04049_Distribution Date Calc" xfId="26644"/>
    <cellStyle name="_MH 750 Data 04049_FinSum" xfId="26645"/>
    <cellStyle name="_MH 750 Data 04049_HWBA UM NPV  IRR Analysis finance at cost share may 2011" xfId="26646"/>
    <cellStyle name="_MH 750 Data 04049_Input" xfId="26647"/>
    <cellStyle name="_MH 750 Data 04049_Input 2" xfId="26648"/>
    <cellStyle name="_MH 750 Data 04049_Inputs" xfId="26649"/>
    <cellStyle name="_MH 750 Data 04049_Inputs 2" xfId="26650"/>
    <cellStyle name="_MH 750 Data 04049_LPF 2011 Update - Contracted Thermal Assets - rev 09 27 2011" xfId="26651"/>
    <cellStyle name="_MH 750 Data 04049_LPF 2011 Update - Contracted Thermal Assets - rev 09 27 2011 (2)" xfId="26652"/>
    <cellStyle name="_MH 750 Data 04049_LPF 2011 Update - Merchant Thermal Assets - rev 09 27 2011 (2)" xfId="26653"/>
    <cellStyle name="_MH 750 Data 04049_Majestic II 2013 - 2042 Property Tax Forecast est" xfId="26654"/>
    <cellStyle name="_MH 750 Data 04049_McCoy 250 MW Yingli 280W T-0 NextEra PVO&amp;M Budget (NEW RAMP)_2010-12-10" xfId="26655"/>
    <cellStyle name="_MH 750 Data 04049_McCoy 250 MW Yingli 280W T-0 NextEra PVO&amp;M Budget (NEW RAMP)_2010-12-6" xfId="26656"/>
    <cellStyle name="_MH 750 Data 04049_November 2010 CWIP Curves Genesis Final" xfId="26657"/>
    <cellStyle name="_MH 750 Data 04049_November 2010 CWIP Curves Genesis Final 2" xfId="26658"/>
    <cellStyle name="_MH 750 Data 04049_November 2010 CWIP Curves NEER Final" xfId="26659"/>
    <cellStyle name="_MH 750 Data 04049_November 2010 CWIP Curves NEER Final 2" xfId="26660"/>
    <cellStyle name="_MH 750 Data 04049_November 2010 Termosol CWIP Curves NEER Final" xfId="26661"/>
    <cellStyle name="_MH 750 Data 04049_November 2010 Termosol CWIP Curves NEER Final 2" xfId="26662"/>
    <cellStyle name="_MH 750 Data 04049_Pro Forma - Alamosa 100MW - rev 03.13.09" xfId="26663"/>
    <cellStyle name="_MH 750 Data 04049_Project Monitoring Paradise Solar revised_October 2010" xfId="26664"/>
    <cellStyle name="_MH 750 Data 04049_Project Monitoring Paradise Solar revised_October 2010 2" xfId="26665"/>
    <cellStyle name="_MH 750 Data 04049_Project Monitoring Paradise Solar revised_October 2010_November 2010 Termosol CWIP Curves NEER Final" xfId="26666"/>
    <cellStyle name="_MH 750 Data 04049_Project Monitoring Paradise Solar revised_October 2010_November 2010 Termosol CWIP Curves NEER Final 2" xfId="26667"/>
    <cellStyle name="_MH 750 Data 04049_Scen" xfId="26668"/>
    <cellStyle name="_MH 750 Data 04049_September 2010 CWIP curves_NextEra" xfId="26669"/>
    <cellStyle name="_MH 750 Data 04049_September 2010 CWIP curves_NextEra 2" xfId="26670"/>
    <cellStyle name="_MH 750 Data 04049_September 2010 CWIP curves_NextEra_November 2010 Termosol CWIP Curves NEER Final" xfId="26671"/>
    <cellStyle name="_MH 750 Data 04049_September 2010 CWIP curves_NextEra_November 2010 Termosol CWIP Curves NEER Final 2" xfId="26672"/>
    <cellStyle name="_MH 750 Data 04049_Solar - TOD Calculation Model - rev 04.16.09" xfId="26673"/>
    <cellStyle name="_MH 750 Data 04049_Solar_Model_ab" xfId="26674"/>
    <cellStyle name="_MH 750 Data 04049_Summerhaven CWIP curve Oct_2010" xfId="26675"/>
    <cellStyle name="_MH 750 Data 04049_Summerhaven CWIP curve Oct_2010 2" xfId="26676"/>
    <cellStyle name="_MH 750 Data 04049_Summerhaven CWIP curve Oct_2010_November 2010 Termosol CWIP Curves NEER Final" xfId="26677"/>
    <cellStyle name="_MH 750 Data 04049_Summerhaven CWIP curve Oct_2010_November 2010 Termosol CWIP Curves NEER Final 2" xfId="26678"/>
    <cellStyle name="_MH 750 Data 04049_Tax" xfId="26679"/>
    <cellStyle name="_MH 750 Data 04049_WACC_Calc_Sheet" xfId="26680"/>
    <cellStyle name="_MH 750 Data 040507" xfId="26681"/>
    <cellStyle name="_MH 750 Data 040507 2" xfId="26682"/>
    <cellStyle name="_MH 750 Data 040507 2 2" xfId="26683"/>
    <cellStyle name="_MH 750 Data 040507 3" xfId="26684"/>
    <cellStyle name="_MH 750 Data 040507 3 2" xfId="26685"/>
    <cellStyle name="_MH 750 Data 040507 4" xfId="26686"/>
    <cellStyle name="_MH 750 Data 040507 4 2" xfId="26687"/>
    <cellStyle name="_MH 750 Data 040507 5" xfId="26688"/>
    <cellStyle name="_MH 750 Data 040507 5 2" xfId="26689"/>
    <cellStyle name="_MH 750 Data 040507 6" xfId="26690"/>
    <cellStyle name="_MH 750 Data 040507_August 2010 CWIP curves_NextEra" xfId="26691"/>
    <cellStyle name="_MH 750 Data 040507_August 2010 CWIP curves_NextEra 2" xfId="26692"/>
    <cellStyle name="_MH 750 Data 040507_August 2010 CWIP curves_NextEra_November 2010 Termosol CWIP Curves NEER Final" xfId="26693"/>
    <cellStyle name="_MH 750 Data 040507_August 2010 CWIP curves_NextEra_November 2010 Termosol CWIP Curves NEER Final 2" xfId="26694"/>
    <cellStyle name="_MH 750 Data 040507_Cimarron O&amp;M_05-24-2012" xfId="26695"/>
    <cellStyle name="_MH 750 Data 040507_Consolidated Summary Living ProForma_2011_DRAFT" xfId="26696"/>
    <cellStyle name="_MH 750 Data 040507_Consolidated Summary Living ProForma_2011_Paste Special" xfId="26697"/>
    <cellStyle name="_MH 750 Data 040507_Copy of South TX GenTie  0.8x Sale12-31-09 COD BASE CASEvBOD" xfId="26698"/>
    <cellStyle name="_MH 750 Data 040507_CWIP Termosol 1" xfId="26699"/>
    <cellStyle name="_MH 750 Data 040507_CWIP Termosol 1 2" xfId="26700"/>
    <cellStyle name="_MH 750 Data 040507_CWIP Termosol 2" xfId="26701"/>
    <cellStyle name="_MH 750 Data 040507_CWIP Termosol 2 2" xfId="26702"/>
    <cellStyle name="_MH 750 Data 040507_Day County" xfId="26703"/>
    <cellStyle name="_MH 750 Data 040507_Distribution Date Calc" xfId="26704"/>
    <cellStyle name="_MH 750 Data 040507_FinSum" xfId="26705"/>
    <cellStyle name="_MH 750 Data 040507_HWBA UM NPV  IRR Analysis finance at cost share may 2011" xfId="26706"/>
    <cellStyle name="_MH 750 Data 040507_Input" xfId="26707"/>
    <cellStyle name="_MH 750 Data 040507_Input 2" xfId="26708"/>
    <cellStyle name="_MH 750 Data 040507_Inputs" xfId="26709"/>
    <cellStyle name="_MH 750 Data 040507_Inputs 2" xfId="26710"/>
    <cellStyle name="_MH 750 Data 040507_LPF 2011 Update - Contracted Thermal Assets - rev 09 27 2011" xfId="26711"/>
    <cellStyle name="_MH 750 Data 040507_LPF 2011 Update - Contracted Thermal Assets - rev 09 27 2011 (2)" xfId="26712"/>
    <cellStyle name="_MH 750 Data 040507_LPF 2011 Update - Merchant Thermal Assets - rev 09 27 2011 (2)" xfId="26713"/>
    <cellStyle name="_MH 750 Data 040507_Majestic II 2013 - 2042 Property Tax Forecast est" xfId="26714"/>
    <cellStyle name="_MH 750 Data 040507_McCoy 250 MW Yingli 280W T-0 NextEra PVO&amp;M Budget (NEW RAMP)_2010-12-10" xfId="26715"/>
    <cellStyle name="_MH 750 Data 040507_McCoy 250 MW Yingli 280W T-0 NextEra PVO&amp;M Budget (NEW RAMP)_2010-12-6" xfId="26716"/>
    <cellStyle name="_MH 750 Data 040507_November 2010 CWIP Curves Genesis Final" xfId="26717"/>
    <cellStyle name="_MH 750 Data 040507_November 2010 CWIP Curves Genesis Final 2" xfId="26718"/>
    <cellStyle name="_MH 750 Data 040507_November 2010 CWIP Curves NEER Final" xfId="26719"/>
    <cellStyle name="_MH 750 Data 040507_November 2010 CWIP Curves NEER Final 2" xfId="26720"/>
    <cellStyle name="_MH 750 Data 040507_November 2010 Termosol CWIP Curves NEER Final" xfId="26721"/>
    <cellStyle name="_MH 750 Data 040507_November 2010 Termosol CWIP Curves NEER Final 2" xfId="26722"/>
    <cellStyle name="_MH 750 Data 040507_Pro Forma - Alamosa 100MW - rev 03.13.09" xfId="26723"/>
    <cellStyle name="_MH 750 Data 040507_Project Monitoring Paradise Solar revised_October 2010" xfId="26724"/>
    <cellStyle name="_MH 750 Data 040507_Project Monitoring Paradise Solar revised_October 2010 2" xfId="26725"/>
    <cellStyle name="_MH 750 Data 040507_Project Monitoring Paradise Solar revised_October 2010_November 2010 Termosol CWIP Curves NEER Final" xfId="26726"/>
    <cellStyle name="_MH 750 Data 040507_Project Monitoring Paradise Solar revised_October 2010_November 2010 Termosol CWIP Curves NEER Final 2" xfId="26727"/>
    <cellStyle name="_MH 750 Data 040507_Scen" xfId="26728"/>
    <cellStyle name="_MH 750 Data 040507_September 2010 CWIP curves_NextEra" xfId="26729"/>
    <cellStyle name="_MH 750 Data 040507_September 2010 CWIP curves_NextEra 2" xfId="26730"/>
    <cellStyle name="_MH 750 Data 040507_September 2010 CWIP curves_NextEra_November 2010 Termosol CWIP Curves NEER Final" xfId="26731"/>
    <cellStyle name="_MH 750 Data 040507_September 2010 CWIP curves_NextEra_November 2010 Termosol CWIP Curves NEER Final 2" xfId="26732"/>
    <cellStyle name="_MH 750 Data 040507_Solar - TOD Calculation Model - rev 04.16.09" xfId="26733"/>
    <cellStyle name="_MH 750 Data 040507_Solar_Model_ab" xfId="26734"/>
    <cellStyle name="_MH 750 Data 040507_Summerhaven CWIP curve Oct_2010" xfId="26735"/>
    <cellStyle name="_MH 750 Data 040507_Summerhaven CWIP curve Oct_2010 2" xfId="26736"/>
    <cellStyle name="_MH 750 Data 040507_Summerhaven CWIP curve Oct_2010_November 2010 Termosol CWIP Curves NEER Final" xfId="26737"/>
    <cellStyle name="_MH 750 Data 040507_Summerhaven CWIP curve Oct_2010_November 2010 Termosol CWIP Curves NEER Final 2" xfId="26738"/>
    <cellStyle name="_MH 750 Data 040507_Tax" xfId="26739"/>
    <cellStyle name="_MH 750 Data 040507_WACC_Calc_Sheet" xfId="26740"/>
    <cellStyle name="_MH 750 Data 2" xfId="26741"/>
    <cellStyle name="_MH 750 Data 2 2" xfId="26742"/>
    <cellStyle name="_MH 750 Data 3" xfId="26743"/>
    <cellStyle name="_MH 750 Data 3 2" xfId="26744"/>
    <cellStyle name="_MH 750 Data 4" xfId="26745"/>
    <cellStyle name="_MH 750 Data 4 2" xfId="26746"/>
    <cellStyle name="_MH 750 Data 5" xfId="26747"/>
    <cellStyle name="_MH 750 Data 5 2" xfId="26748"/>
    <cellStyle name="_MH 750 Data 6" xfId="26749"/>
    <cellStyle name="_MH 750 Data_August 2010 CWIP curves_NextEra" xfId="26750"/>
    <cellStyle name="_MH 750 Data_August 2010 CWIP curves_NextEra 2" xfId="26751"/>
    <cellStyle name="_MH 750 Data_August 2010 CWIP curves_NextEra_November 2010 Termosol CWIP Curves NEER Final" xfId="26752"/>
    <cellStyle name="_MH 750 Data_August 2010 CWIP curves_NextEra_November 2010 Termosol CWIP Curves NEER Final 2" xfId="26753"/>
    <cellStyle name="_MH 750 Data_Cimarron O&amp;M_05-24-2012" xfId="26754"/>
    <cellStyle name="_MH 750 Data_Consolidated Summary Living ProForma_2011_DRAFT" xfId="26755"/>
    <cellStyle name="_MH 750 Data_Consolidated Summary Living ProForma_2011_Paste Special" xfId="26756"/>
    <cellStyle name="_MH 750 Data_Copy of South TX GenTie  0.8x Sale12-31-09 COD BASE CASEvBOD" xfId="26757"/>
    <cellStyle name="_MH 750 Data_CWIP Termosol 1" xfId="26758"/>
    <cellStyle name="_MH 750 Data_CWIP Termosol 1 2" xfId="26759"/>
    <cellStyle name="_MH 750 Data_CWIP Termosol 2" xfId="26760"/>
    <cellStyle name="_MH 750 Data_CWIP Termosol 2 2" xfId="26761"/>
    <cellStyle name="_MH 750 Data_Day County" xfId="26762"/>
    <cellStyle name="_MH 750 Data_Distribution Date Calc" xfId="26763"/>
    <cellStyle name="_MH 750 Data_FinSum" xfId="26764"/>
    <cellStyle name="_MH 750 Data_HWBA UM NPV  IRR Analysis finance at cost share may 2011" xfId="26765"/>
    <cellStyle name="_MH 750 Data_Input" xfId="26766"/>
    <cellStyle name="_MH 750 Data_Input 2" xfId="26767"/>
    <cellStyle name="_MH 750 Data_Inputs" xfId="26768"/>
    <cellStyle name="_MH 750 Data_Inputs 2" xfId="26769"/>
    <cellStyle name="_MH 750 Data_LPF 2011 Update - Contracted Thermal Assets - rev 09 27 2011" xfId="26770"/>
    <cellStyle name="_MH 750 Data_LPF 2011 Update - Contracted Thermal Assets - rev 09 27 2011 (2)" xfId="26771"/>
    <cellStyle name="_MH 750 Data_LPF 2011 Update - Merchant Thermal Assets - rev 09 27 2011 (2)" xfId="26772"/>
    <cellStyle name="_MH 750 Data_Majestic II 2013 - 2042 Property Tax Forecast est" xfId="26773"/>
    <cellStyle name="_MH 750 Data_McCoy 250 MW Yingli 280W T-0 NextEra PVO&amp;M Budget (NEW RAMP)_2010-12-10" xfId="26774"/>
    <cellStyle name="_MH 750 Data_McCoy 250 MW Yingli 280W T-0 NextEra PVO&amp;M Budget (NEW RAMP)_2010-12-6" xfId="26775"/>
    <cellStyle name="_MH 750 Data_November 2010 CWIP Curves Genesis Final" xfId="26776"/>
    <cellStyle name="_MH 750 Data_November 2010 CWIP Curves Genesis Final 2" xfId="26777"/>
    <cellStyle name="_MH 750 Data_November 2010 CWIP Curves NEER Final" xfId="26778"/>
    <cellStyle name="_MH 750 Data_November 2010 CWIP Curves NEER Final 2" xfId="26779"/>
    <cellStyle name="_MH 750 Data_November 2010 Termosol CWIP Curves NEER Final" xfId="26780"/>
    <cellStyle name="_MH 750 Data_November 2010 Termosol CWIP Curves NEER Final 2" xfId="26781"/>
    <cellStyle name="_MH 750 Data_Pro Forma - Alamosa 100MW - rev 03.13.09" xfId="26782"/>
    <cellStyle name="_MH 750 Data_Project Monitoring Paradise Solar revised_October 2010" xfId="26783"/>
    <cellStyle name="_MH 750 Data_Project Monitoring Paradise Solar revised_October 2010 2" xfId="26784"/>
    <cellStyle name="_MH 750 Data_Project Monitoring Paradise Solar revised_October 2010_November 2010 Termosol CWIP Curves NEER Final" xfId="26785"/>
    <cellStyle name="_MH 750 Data_Project Monitoring Paradise Solar revised_October 2010_November 2010 Termosol CWIP Curves NEER Final 2" xfId="26786"/>
    <cellStyle name="_MH 750 Data_Scen" xfId="26787"/>
    <cellStyle name="_MH 750 Data_September 2010 CWIP curves_NextEra" xfId="26788"/>
    <cellStyle name="_MH 750 Data_September 2010 CWIP curves_NextEra 2" xfId="26789"/>
    <cellStyle name="_MH 750 Data_September 2010 CWIP curves_NextEra_November 2010 Termosol CWIP Curves NEER Final" xfId="26790"/>
    <cellStyle name="_MH 750 Data_September 2010 CWIP curves_NextEra_November 2010 Termosol CWIP Curves NEER Final 2" xfId="26791"/>
    <cellStyle name="_MH 750 Data_Solar - TOD Calculation Model - rev 04.16.09" xfId="26792"/>
    <cellStyle name="_MH 750 Data_Solar_Model_ab" xfId="26793"/>
    <cellStyle name="_MH 750 Data_Summerhaven CWIP curve Oct_2010" xfId="26794"/>
    <cellStyle name="_MH 750 Data_Summerhaven CWIP curve Oct_2010 2" xfId="26795"/>
    <cellStyle name="_MH 750 Data_Summerhaven CWIP curve Oct_2010_November 2010 Termosol CWIP Curves NEER Final" xfId="26796"/>
    <cellStyle name="_MH 750 Data_Summerhaven CWIP curve Oct_2010_November 2010 Termosol CWIP Curves NEER Final 2" xfId="26797"/>
    <cellStyle name="_MH 750 Data_Tax" xfId="26798"/>
    <cellStyle name="_MH 750 Data_WACC_Calc_Sheet" xfId="26799"/>
    <cellStyle name="_MH Summary - 12.04 Board Meeting - rev 12.16.04" xfId="26800"/>
    <cellStyle name="_MH Summary - 12.04 Board Meeting - rev 12.16.04 2" xfId="26801"/>
    <cellStyle name="_MH Summary - 12.04 Board Meeting - rev 12.16.04 2 2" xfId="26802"/>
    <cellStyle name="_MH Summary - 12.04 Board Meeting - rev 12.16.04 3" xfId="26803"/>
    <cellStyle name="_MH Summary - 12.04 Board Meeting - rev 12.16.04 3 2" xfId="26804"/>
    <cellStyle name="_MH Summary - 12.04 Board Meeting - rev 12.16.04 4" xfId="26805"/>
    <cellStyle name="_MH Summary - 12.04 Board Meeting - rev 12.16.04 4 2" xfId="26806"/>
    <cellStyle name="_MH Summary - 12.04 Board Meeting - rev 12.16.04 5" xfId="26807"/>
    <cellStyle name="_MH Summary - 12.04 Board Meeting - rev 12.16.04 5 2" xfId="26808"/>
    <cellStyle name="_MH Summary - 12.04 Board Meeting - rev 12.16.04 6" xfId="26809"/>
    <cellStyle name="_MH Summary - 12.04 Board Meeting - rev 12.16.04_August 2010 CWIP curves_NextEra" xfId="26810"/>
    <cellStyle name="_MH Summary - 12.04 Board Meeting - rev 12.16.04_August 2010 CWIP curves_NextEra 2" xfId="26811"/>
    <cellStyle name="_MH Summary - 12.04 Board Meeting - rev 12.16.04_August 2010 CWIP curves_NextEra_November 2010 Termosol CWIP Curves NEER Final" xfId="26812"/>
    <cellStyle name="_MH Summary - 12.04 Board Meeting - rev 12.16.04_August 2010 CWIP curves_NextEra_November 2010 Termosol CWIP Curves NEER Final 2" xfId="26813"/>
    <cellStyle name="_MH Summary - 12.04 Board Meeting - rev 12.16.04_BASIS ADJ" xfId="26814"/>
    <cellStyle name="_MH Summary - 12.04 Board Meeting - rev 12.16.04_BM Adjustments" xfId="26815"/>
    <cellStyle name="_MH Summary - 12.04 Board Meeting - rev 12.16.04_Capacity_Factor_Monthly_Forecast_Through_2024 " xfId="26816"/>
    <cellStyle name="_MH Summary - 12.04 Board Meeting - rev 12.16.04_Consolidated Summary Living ProForma_2011_DRAFT" xfId="26817"/>
    <cellStyle name="_MH Summary - 12.04 Board Meeting - rev 12.16.04_Consolidated Summary Living ProForma_2011_Paste Special" xfId="26818"/>
    <cellStyle name="_MH Summary - 12.04 Board Meeting - rev 12.16.04_Copy of South TX GenTie  0.8x Sale12-31-09 COD BASE CASEvBOD" xfId="26819"/>
    <cellStyle name="_MH Summary - 12.04 Board Meeting - rev 12.16.04_CWIP Termosol 1" xfId="26820"/>
    <cellStyle name="_MH Summary - 12.04 Board Meeting - rev 12.16.04_CWIP Termosol 1 2" xfId="26821"/>
    <cellStyle name="_MH Summary - 12.04 Board Meeting - rev 12.16.04_CWIP Termosol 2" xfId="26822"/>
    <cellStyle name="_MH Summary - 12.04 Board Meeting - rev 12.16.04_CWIP Termosol 2 2" xfId="26823"/>
    <cellStyle name="_MH Summary - 12.04 Board Meeting - rev 12.16.04_Fees" xfId="26824"/>
    <cellStyle name="_MH Summary - 12.04 Board Meeting - rev 12.16.04_HWBA UM NPV  IRR Analysis finance at cost share may 2011" xfId="26825"/>
    <cellStyle name="_MH Summary - 12.04 Board Meeting - rev 12.16.04_Inputs" xfId="26826"/>
    <cellStyle name="_MH Summary - 12.04 Board Meeting - rev 12.16.04_Inputs 2" xfId="26827"/>
    <cellStyle name="_MH Summary - 12.04 Board Meeting - rev 12.16.04_Locked in Gross Margin" xfId="26828"/>
    <cellStyle name="_MH Summary - 12.04 Board Meeting - rev 12.16.04_November 2010 CWIP Curves Genesis Final" xfId="26829"/>
    <cellStyle name="_MH Summary - 12.04 Board Meeting - rev 12.16.04_November 2010 CWIP Curves Genesis Final 2" xfId="26830"/>
    <cellStyle name="_MH Summary - 12.04 Board Meeting - rev 12.16.04_November 2010 CWIP Curves NEER Final" xfId="26831"/>
    <cellStyle name="_MH Summary - 12.04 Board Meeting - rev 12.16.04_November 2010 CWIP Curves NEER Final 2" xfId="26832"/>
    <cellStyle name="_MH Summary - 12.04 Board Meeting - rev 12.16.04_November 2010 Termosol CWIP Curves NEER Final" xfId="26833"/>
    <cellStyle name="_MH Summary - 12.04 Board Meeting - rev 12.16.04_November 2010 Termosol CWIP Curves NEER Final 2" xfId="26834"/>
    <cellStyle name="_MH Summary - 12.04 Board Meeting - rev 12.16.04_Project Monitoring Paradise Solar revised_October 2010" xfId="26835"/>
    <cellStyle name="_MH Summary - 12.04 Board Meeting - rev 12.16.04_Project Monitoring Paradise Solar revised_October 2010 2" xfId="26836"/>
    <cellStyle name="_MH Summary - 12.04 Board Meeting - rev 12.16.04_Project Monitoring Paradise Solar revised_October 2010_November 2010 Termosol CWIP Curves NEER Final" xfId="26837"/>
    <cellStyle name="_MH Summary - 12.04 Board Meeting - rev 12.16.04_Project Monitoring Paradise Solar revised_October 2010_November 2010 Termosol CWIP Curves NEER Final 2" xfId="26838"/>
    <cellStyle name="_MH Summary - 12.04 Board Meeting - rev 12.16.04_September 2010 CWIP curves_NextEra" xfId="26839"/>
    <cellStyle name="_MH Summary - 12.04 Board Meeting - rev 12.16.04_September 2010 CWIP curves_NextEra 2" xfId="26840"/>
    <cellStyle name="_MH Summary - 12.04 Board Meeting - rev 12.16.04_September 2010 CWIP curves_NextEra_November 2010 Termosol CWIP Curves NEER Final" xfId="26841"/>
    <cellStyle name="_MH Summary - 12.04 Board Meeting - rev 12.16.04_September 2010 CWIP curves_NextEra_November 2010 Termosol CWIP Curves NEER Final 2" xfId="26842"/>
    <cellStyle name="_MH Summary - 12.04 Board Meeting - rev 12.16.04_Summerhaven CWIP curve Oct_2010" xfId="26843"/>
    <cellStyle name="_MH Summary - 12.04 Board Meeting - rev 12.16.04_Summerhaven CWIP curve Oct_2010 2" xfId="26844"/>
    <cellStyle name="_MH Summary - 12.04 Board Meeting - rev 12.16.04_Summerhaven CWIP curve Oct_2010_November 2010 Termosol CWIP Curves NEER Final" xfId="26845"/>
    <cellStyle name="_MH Summary - 12.04 Board Meeting - rev 12.16.04_Summerhaven CWIP curve Oct_2010_November 2010 Termosol CWIP Curves NEER Final 2" xfId="26846"/>
    <cellStyle name="_MH Summary - 12.04 Board Meeting - rev 12.16.04_tx financing revs" xfId="26847"/>
    <cellStyle name="_MH750 - Major Maintenance - rev 10.06.04" xfId="26848"/>
    <cellStyle name="_MH750 - Major Maintenance - rev 10.06.04 2" xfId="26849"/>
    <cellStyle name="_MH750 - Major Maintenance - rev 10.06.04 2 2" xfId="26850"/>
    <cellStyle name="_MH750 - Major Maintenance - rev 10.06.04 3" xfId="26851"/>
    <cellStyle name="_MH750 - Major Maintenance - rev 10.06.04 3 2" xfId="26852"/>
    <cellStyle name="_MH750 - Major Maintenance - rev 10.06.04 4" xfId="26853"/>
    <cellStyle name="_MH750 - Major Maintenance - rev 10.06.04 4 2" xfId="26854"/>
    <cellStyle name="_MH750 - Major Maintenance - rev 10.06.04 5" xfId="26855"/>
    <cellStyle name="_MH750 - Major Maintenance - rev 10.06.04 5 2" xfId="26856"/>
    <cellStyle name="_MH750 - Major Maintenance - rev 10.06.04 6" xfId="26857"/>
    <cellStyle name="_MH750 - Major Maintenance - rev 10.06.04_August 2010 CWIP curves_NextEra" xfId="26858"/>
    <cellStyle name="_MH750 - Major Maintenance - rev 10.06.04_August 2010 CWIP curves_NextEra 2" xfId="26859"/>
    <cellStyle name="_MH750 - Major Maintenance - rev 10.06.04_August 2010 CWIP curves_NextEra_November 2010 Termosol CWIP Curves NEER Final" xfId="26860"/>
    <cellStyle name="_MH750 - Major Maintenance - rev 10.06.04_August 2010 CWIP curves_NextEra_November 2010 Termosol CWIP Curves NEER Final 2" xfId="26861"/>
    <cellStyle name="_MH750 - Major Maintenance - rev 10.06.04_BASIS ADJ" xfId="26862"/>
    <cellStyle name="_MH750 - Major Maintenance - rev 10.06.04_BM Adjustments" xfId="26863"/>
    <cellStyle name="_MH750 - Major Maintenance - rev 10.06.04_Capacity_Factor_Monthly_Forecast_Through_2024 " xfId="26864"/>
    <cellStyle name="_MH750 - Major Maintenance - rev 10.06.04_Consolidated Summary Living ProForma_2011_DRAFT" xfId="26865"/>
    <cellStyle name="_MH750 - Major Maintenance - rev 10.06.04_Consolidated Summary Living ProForma_2011_Paste Special" xfId="26866"/>
    <cellStyle name="_MH750 - Major Maintenance - rev 10.06.04_Copy of South TX GenTie  0.8x Sale12-31-09 COD BASE CASEvBOD" xfId="26867"/>
    <cellStyle name="_MH750 - Major Maintenance - rev 10.06.04_CWIP Termosol 1" xfId="26868"/>
    <cellStyle name="_MH750 - Major Maintenance - rev 10.06.04_CWIP Termosol 1 2" xfId="26869"/>
    <cellStyle name="_MH750 - Major Maintenance - rev 10.06.04_CWIP Termosol 2" xfId="26870"/>
    <cellStyle name="_MH750 - Major Maintenance - rev 10.06.04_CWIP Termosol 2 2" xfId="26871"/>
    <cellStyle name="_MH750 - Major Maintenance - rev 10.06.04_Day County" xfId="26872"/>
    <cellStyle name="_MH750 - Major Maintenance - rev 10.06.04_Distribution Date Calc" xfId="26873"/>
    <cellStyle name="_MH750 - Major Maintenance - rev 10.06.04_Fees" xfId="26874"/>
    <cellStyle name="_MH750 - Major Maintenance - rev 10.06.04_HWBA UM NPV  IRR Analysis finance at cost share may 2011" xfId="26875"/>
    <cellStyle name="_MH750 - Major Maintenance - rev 10.06.04_Inputs" xfId="26876"/>
    <cellStyle name="_MH750 - Major Maintenance - rev 10.06.04_Inputs 2" xfId="26877"/>
    <cellStyle name="_MH750 - Major Maintenance - rev 10.06.04_Locked in Gross Margin" xfId="26878"/>
    <cellStyle name="_MH750 - Major Maintenance - rev 10.06.04_LPF 2011 Update - Contracted Thermal Assets - rev 09 27 2011" xfId="26879"/>
    <cellStyle name="_MH750 - Major Maintenance - rev 10.06.04_LPF 2011 Update - Contracted Thermal Assets - rev 09 27 2011 (2)" xfId="26880"/>
    <cellStyle name="_MH750 - Major Maintenance - rev 10.06.04_LPF 2011 Update - Merchant Thermal Assets - rev 09 27 2011 (2)" xfId="26881"/>
    <cellStyle name="_MH750 - Major Maintenance - rev 10.06.04_November 2010 CWIP Curves Genesis Final" xfId="26882"/>
    <cellStyle name="_MH750 - Major Maintenance - rev 10.06.04_November 2010 CWIP Curves Genesis Final 2" xfId="26883"/>
    <cellStyle name="_MH750 - Major Maintenance - rev 10.06.04_November 2010 CWIP Curves NEER Final" xfId="26884"/>
    <cellStyle name="_MH750 - Major Maintenance - rev 10.06.04_November 2010 CWIP Curves NEER Final 2" xfId="26885"/>
    <cellStyle name="_MH750 - Major Maintenance - rev 10.06.04_November 2010 Termosol CWIP Curves NEER Final" xfId="26886"/>
    <cellStyle name="_MH750 - Major Maintenance - rev 10.06.04_November 2010 Termosol CWIP Curves NEER Final 2" xfId="26887"/>
    <cellStyle name="_MH750 - Major Maintenance - rev 10.06.04_Project Monitoring Paradise Solar revised_October 2010" xfId="26888"/>
    <cellStyle name="_MH750 - Major Maintenance - rev 10.06.04_Project Monitoring Paradise Solar revised_October 2010 2" xfId="26889"/>
    <cellStyle name="_MH750 - Major Maintenance - rev 10.06.04_Project Monitoring Paradise Solar revised_October 2010_November 2010 Termosol CWIP Curves NEER Final" xfId="26890"/>
    <cellStyle name="_MH750 - Major Maintenance - rev 10.06.04_Project Monitoring Paradise Solar revised_October 2010_November 2010 Termosol CWIP Curves NEER Final 2" xfId="26891"/>
    <cellStyle name="_MH750 - Major Maintenance - rev 10.06.04_September 2010 CWIP curves_NextEra" xfId="26892"/>
    <cellStyle name="_MH750 - Major Maintenance - rev 10.06.04_September 2010 CWIP curves_NextEra 2" xfId="26893"/>
    <cellStyle name="_MH750 - Major Maintenance - rev 10.06.04_September 2010 CWIP curves_NextEra_November 2010 Termosol CWIP Curves NEER Final" xfId="26894"/>
    <cellStyle name="_MH750 - Major Maintenance - rev 10.06.04_September 2010 CWIP curves_NextEra_November 2010 Termosol CWIP Curves NEER Final 2" xfId="26895"/>
    <cellStyle name="_MH750 - Major Maintenance - rev 10.06.04_Summerhaven CWIP curve Oct_2010" xfId="26896"/>
    <cellStyle name="_MH750 - Major Maintenance - rev 10.06.04_Summerhaven CWIP curve Oct_2010 2" xfId="26897"/>
    <cellStyle name="_MH750 - Major Maintenance - rev 10.06.04_Summerhaven CWIP curve Oct_2010_November 2010 Termosol CWIP Curves NEER Final" xfId="26898"/>
    <cellStyle name="_MH750 - Major Maintenance - rev 10.06.04_Summerhaven CWIP curve Oct_2010_November 2010 Termosol CWIP Curves NEER Final 2" xfId="26899"/>
    <cellStyle name="_MH750 - Major Maintenance - rev 10.06.04_tx financing revs" xfId="26900"/>
    <cellStyle name="_MH750 Proforma - Abridged - Rev 12.10.04" xfId="26901"/>
    <cellStyle name="_MH750 Proforma - Abridged - Rev 12.10.04 2" xfId="26902"/>
    <cellStyle name="_MH750 Proforma - Abridged - Rev 12.10.04 2 2" xfId="26903"/>
    <cellStyle name="_MH750 Proforma - Abridged - Rev 12.10.04 3" xfId="26904"/>
    <cellStyle name="_MH750 Proforma - Abridged - Rev 12.10.04 3 2" xfId="26905"/>
    <cellStyle name="_MH750 Proforma - Abridged - Rev 12.10.04 4" xfId="26906"/>
    <cellStyle name="_MH750 Proforma - Abridged - Rev 12.10.04 4 2" xfId="26907"/>
    <cellStyle name="_MH750 Proforma - Abridged - Rev 12.10.04 5" xfId="26908"/>
    <cellStyle name="_MH750 Proforma - Abridged - Rev 12.10.04 5 2" xfId="26909"/>
    <cellStyle name="_MH750 Proforma - Abridged - Rev 12.10.04 6" xfId="26910"/>
    <cellStyle name="_MH750 Proforma - Abridged - Rev 12.10.04_August 2010 CWIP curves_NextEra" xfId="26911"/>
    <cellStyle name="_MH750 Proforma - Abridged - Rev 12.10.04_August 2010 CWIP curves_NextEra 2" xfId="26912"/>
    <cellStyle name="_MH750 Proforma - Abridged - Rev 12.10.04_August 2010 CWIP curves_NextEra_November 2010 Termosol CWIP Curves NEER Final" xfId="26913"/>
    <cellStyle name="_MH750 Proforma - Abridged - Rev 12.10.04_August 2010 CWIP curves_NextEra_November 2010 Termosol CWIP Curves NEER Final 2" xfId="26914"/>
    <cellStyle name="_MH750 Proforma - Abridged - Rev 12.10.04_BASIS ADJ" xfId="26915"/>
    <cellStyle name="_MH750 Proforma - Abridged - Rev 12.10.04_BM Adjustments" xfId="26916"/>
    <cellStyle name="_MH750 Proforma - Abridged - Rev 12.10.04_Capacity_Factor_Monthly_Forecast_Through_2024 " xfId="26917"/>
    <cellStyle name="_MH750 Proforma - Abridged - Rev 12.10.04_Consolidated Summary Living ProForma_2011_DRAFT" xfId="26918"/>
    <cellStyle name="_MH750 Proforma - Abridged - Rev 12.10.04_Consolidated Summary Living ProForma_2011_Paste Special" xfId="26919"/>
    <cellStyle name="_MH750 Proforma - Abridged - Rev 12.10.04_Copy of South TX GenTie  0.8x Sale12-31-09 COD BASE CASEvBOD" xfId="26920"/>
    <cellStyle name="_MH750 Proforma - Abridged - Rev 12.10.04_CWIP Termosol 1" xfId="26921"/>
    <cellStyle name="_MH750 Proforma - Abridged - Rev 12.10.04_CWIP Termosol 1 2" xfId="26922"/>
    <cellStyle name="_MH750 Proforma - Abridged - Rev 12.10.04_CWIP Termosol 2" xfId="26923"/>
    <cellStyle name="_MH750 Proforma - Abridged - Rev 12.10.04_CWIP Termosol 2 2" xfId="26924"/>
    <cellStyle name="_MH750 Proforma - Abridged - Rev 12.10.04_Day County" xfId="26925"/>
    <cellStyle name="_MH750 Proforma - Abridged - Rev 12.10.04_Distribution Date Calc" xfId="26926"/>
    <cellStyle name="_MH750 Proforma - Abridged - Rev 12.10.04_Fees" xfId="26927"/>
    <cellStyle name="_MH750 Proforma - Abridged - Rev 12.10.04_HWBA UM NPV  IRR Analysis finance at cost share may 2011" xfId="26928"/>
    <cellStyle name="_MH750 Proforma - Abridged - Rev 12.10.04_Inputs" xfId="26929"/>
    <cellStyle name="_MH750 Proforma - Abridged - Rev 12.10.04_Inputs 2" xfId="26930"/>
    <cellStyle name="_MH750 Proforma - Abridged - Rev 12.10.04_Locked in Gross Margin" xfId="26931"/>
    <cellStyle name="_MH750 Proforma - Abridged - Rev 12.10.04_LPF 2011 Update - Contracted Thermal Assets - rev 09 27 2011" xfId="26932"/>
    <cellStyle name="_MH750 Proforma - Abridged - Rev 12.10.04_LPF 2011 Update - Contracted Thermal Assets - rev 09 27 2011 (2)" xfId="26933"/>
    <cellStyle name="_MH750 Proforma - Abridged - Rev 12.10.04_LPF 2011 Update - Merchant Thermal Assets - rev 09 27 2011 (2)" xfId="26934"/>
    <cellStyle name="_MH750 Proforma - Abridged - Rev 12.10.04_November 2010 CWIP Curves Genesis Final" xfId="26935"/>
    <cellStyle name="_MH750 Proforma - Abridged - Rev 12.10.04_November 2010 CWIP Curves Genesis Final 2" xfId="26936"/>
    <cellStyle name="_MH750 Proforma - Abridged - Rev 12.10.04_November 2010 CWIP Curves NEER Final" xfId="26937"/>
    <cellStyle name="_MH750 Proforma - Abridged - Rev 12.10.04_November 2010 CWIP Curves NEER Final 2" xfId="26938"/>
    <cellStyle name="_MH750 Proforma - Abridged - Rev 12.10.04_November 2010 Termosol CWIP Curves NEER Final" xfId="26939"/>
    <cellStyle name="_MH750 Proforma - Abridged - Rev 12.10.04_November 2010 Termosol CWIP Curves NEER Final 2" xfId="26940"/>
    <cellStyle name="_MH750 Proforma - Abridged - Rev 12.10.04_Project Monitoring Paradise Solar revised_October 2010" xfId="26941"/>
    <cellStyle name="_MH750 Proforma - Abridged - Rev 12.10.04_Project Monitoring Paradise Solar revised_October 2010 2" xfId="26942"/>
    <cellStyle name="_MH750 Proforma - Abridged - Rev 12.10.04_Project Monitoring Paradise Solar revised_October 2010_November 2010 Termosol CWIP Curves NEER Final" xfId="26943"/>
    <cellStyle name="_MH750 Proforma - Abridged - Rev 12.10.04_Project Monitoring Paradise Solar revised_October 2010_November 2010 Termosol CWIP Curves NEER Final 2" xfId="26944"/>
    <cellStyle name="_MH750 Proforma - Abridged - Rev 12.10.04_September 2010 CWIP curves_NextEra" xfId="26945"/>
    <cellStyle name="_MH750 Proforma - Abridged - Rev 12.10.04_September 2010 CWIP curves_NextEra 2" xfId="26946"/>
    <cellStyle name="_MH750 Proforma - Abridged - Rev 12.10.04_September 2010 CWIP curves_NextEra_November 2010 Termosol CWIP Curves NEER Final" xfId="26947"/>
    <cellStyle name="_MH750 Proforma - Abridged - Rev 12.10.04_September 2010 CWIP curves_NextEra_November 2010 Termosol CWIP Curves NEER Final 2" xfId="26948"/>
    <cellStyle name="_MH750 Proforma - Abridged - Rev 12.10.04_Summerhaven CWIP curve Oct_2010" xfId="26949"/>
    <cellStyle name="_MH750 Proforma - Abridged - Rev 12.10.04_Summerhaven CWIP curve Oct_2010 2" xfId="26950"/>
    <cellStyle name="_MH750 Proforma - Abridged - Rev 12.10.04_Summerhaven CWIP curve Oct_2010_November 2010 Termosol CWIP Curves NEER Final" xfId="26951"/>
    <cellStyle name="_MH750 Proforma - Abridged - Rev 12.10.04_Summerhaven CWIP curve Oct_2010_November 2010 Termosol CWIP Curves NEER Final 2" xfId="26952"/>
    <cellStyle name="_MH750 Proforma - Abridged - Rev 12.10.04_tx financing revs" xfId="26953"/>
    <cellStyle name="_MH750 Proforma - Rev 07.06.04" xfId="26954"/>
    <cellStyle name="_MH750 Proforma - Rev 07.06.04 2" xfId="26955"/>
    <cellStyle name="_MH750 Proforma - Rev 07.06.04 2 2" xfId="26956"/>
    <cellStyle name="_MH750 Proforma - Rev 07.06.04 3" xfId="26957"/>
    <cellStyle name="_MH750 Proforma - Rev 07.06.04 3 2" xfId="26958"/>
    <cellStyle name="_MH750 Proforma - Rev 07.06.04 4" xfId="26959"/>
    <cellStyle name="_MH750 Proforma - Rev 07.06.04 4 2" xfId="26960"/>
    <cellStyle name="_MH750 Proforma - Rev 07.06.04 5" xfId="26961"/>
    <cellStyle name="_MH750 Proforma - Rev 07.06.04 5 2" xfId="26962"/>
    <cellStyle name="_MH750 Proforma - Rev 07.06.04 6" xfId="26963"/>
    <cellStyle name="_MH750 Proforma - Rev 07.06.04_August 2010 CWIP curves_NextEra" xfId="26964"/>
    <cellStyle name="_MH750 Proforma - Rev 07.06.04_August 2010 CWIP curves_NextEra 2" xfId="26965"/>
    <cellStyle name="_MH750 Proforma - Rev 07.06.04_August 2010 CWIP curves_NextEra_November 2010 Termosol CWIP Curves NEER Final" xfId="26966"/>
    <cellStyle name="_MH750 Proforma - Rev 07.06.04_August 2010 CWIP curves_NextEra_November 2010 Termosol CWIP Curves NEER Final 2" xfId="26967"/>
    <cellStyle name="_MH750 Proforma - Rev 07.06.04_BASIS ADJ" xfId="26968"/>
    <cellStyle name="_MH750 Proforma - Rev 07.06.04_BM Adjustments" xfId="26969"/>
    <cellStyle name="_MH750 Proforma - Rev 07.06.04_Capacity_Factor_Monthly_Forecast_Through_2024 " xfId="26970"/>
    <cellStyle name="_MH750 Proforma - Rev 07.06.04_Consolidated Summary Living ProForma_2011_DRAFT" xfId="26971"/>
    <cellStyle name="_MH750 Proforma - Rev 07.06.04_Consolidated Summary Living ProForma_2011_Paste Special" xfId="26972"/>
    <cellStyle name="_MH750 Proforma - Rev 07.06.04_Copy of South TX GenTie  0.8x Sale12-31-09 COD BASE CASEvBOD" xfId="26973"/>
    <cellStyle name="_MH750 Proforma - Rev 07.06.04_CWIP Termosol 1" xfId="26974"/>
    <cellStyle name="_MH750 Proforma - Rev 07.06.04_CWIP Termosol 1 2" xfId="26975"/>
    <cellStyle name="_MH750 Proforma - Rev 07.06.04_CWIP Termosol 2" xfId="26976"/>
    <cellStyle name="_MH750 Proforma - Rev 07.06.04_CWIP Termosol 2 2" xfId="26977"/>
    <cellStyle name="_MH750 Proforma - Rev 07.06.04_Day County" xfId="26978"/>
    <cellStyle name="_MH750 Proforma - Rev 07.06.04_Distribution Date Calc" xfId="26979"/>
    <cellStyle name="_MH750 Proforma - Rev 07.06.04_Fees" xfId="26980"/>
    <cellStyle name="_MH750 Proforma - Rev 07.06.04_HWBA UM NPV  IRR Analysis finance at cost share may 2011" xfId="26981"/>
    <cellStyle name="_MH750 Proforma - Rev 07.06.04_Inputs" xfId="26982"/>
    <cellStyle name="_MH750 Proforma - Rev 07.06.04_Inputs 2" xfId="26983"/>
    <cellStyle name="_MH750 Proforma - Rev 07.06.04_Locked in Gross Margin" xfId="26984"/>
    <cellStyle name="_MH750 Proforma - Rev 07.06.04_LPF 2011 Update - Contracted Thermal Assets - rev 09 27 2011" xfId="26985"/>
    <cellStyle name="_MH750 Proforma - Rev 07.06.04_LPF 2011 Update - Contracted Thermal Assets - rev 09 27 2011 (2)" xfId="26986"/>
    <cellStyle name="_MH750 Proforma - Rev 07.06.04_LPF 2011 Update - Merchant Thermal Assets - rev 09 27 2011 (2)" xfId="26987"/>
    <cellStyle name="_MH750 Proforma - Rev 07.06.04_November 2010 CWIP Curves Genesis Final" xfId="26988"/>
    <cellStyle name="_MH750 Proforma - Rev 07.06.04_November 2010 CWIP Curves Genesis Final 2" xfId="26989"/>
    <cellStyle name="_MH750 Proforma - Rev 07.06.04_November 2010 CWIP Curves NEER Final" xfId="26990"/>
    <cellStyle name="_MH750 Proforma - Rev 07.06.04_November 2010 CWIP Curves NEER Final 2" xfId="26991"/>
    <cellStyle name="_MH750 Proforma - Rev 07.06.04_November 2010 Termosol CWIP Curves NEER Final" xfId="26992"/>
    <cellStyle name="_MH750 Proforma - Rev 07.06.04_November 2010 Termosol CWIP Curves NEER Final 2" xfId="26993"/>
    <cellStyle name="_MH750 Proforma - Rev 07.06.04_Project Monitoring Paradise Solar revised_October 2010" xfId="26994"/>
    <cellStyle name="_MH750 Proforma - Rev 07.06.04_Project Monitoring Paradise Solar revised_October 2010 2" xfId="26995"/>
    <cellStyle name="_MH750 Proforma - Rev 07.06.04_Project Monitoring Paradise Solar revised_October 2010_November 2010 Termosol CWIP Curves NEER Final" xfId="26996"/>
    <cellStyle name="_MH750 Proforma - Rev 07.06.04_Project Monitoring Paradise Solar revised_October 2010_November 2010 Termosol CWIP Curves NEER Final 2" xfId="26997"/>
    <cellStyle name="_MH750 Proforma - Rev 07.06.04_September 2010 CWIP curves_NextEra" xfId="26998"/>
    <cellStyle name="_MH750 Proforma - Rev 07.06.04_September 2010 CWIP curves_NextEra 2" xfId="26999"/>
    <cellStyle name="_MH750 Proforma - Rev 07.06.04_September 2010 CWIP curves_NextEra_November 2010 Termosol CWIP Curves NEER Final" xfId="27000"/>
    <cellStyle name="_MH750 Proforma - Rev 07.06.04_September 2010 CWIP curves_NextEra_November 2010 Termosol CWIP Curves NEER Final 2" xfId="27001"/>
    <cellStyle name="_MH750 Proforma - Rev 07.06.04_Summerhaven CWIP curve Oct_2010" xfId="27002"/>
    <cellStyle name="_MH750 Proforma - Rev 07.06.04_Summerhaven CWIP curve Oct_2010 2" xfId="27003"/>
    <cellStyle name="_MH750 Proforma - Rev 07.06.04_Summerhaven CWIP curve Oct_2010_November 2010 Termosol CWIP Curves NEER Final" xfId="27004"/>
    <cellStyle name="_MH750 Proforma - Rev 07.06.04_Summerhaven CWIP curve Oct_2010_November 2010 Termosol CWIP Curves NEER Final 2" xfId="27005"/>
    <cellStyle name="_MH750 Proforma - Rev 07.06.04_tx financing revs" xfId="27006"/>
    <cellStyle name="_MH750 Proforma - Rev 07.19.04 2" xfId="27007"/>
    <cellStyle name="_MH750 Proforma - Rev 07.19.04 2 2" xfId="27008"/>
    <cellStyle name="_MH750 Proforma - Rev 07.19.04 2 2 2" xfId="27009"/>
    <cellStyle name="_MH750 Proforma - Rev 07.19.04 2 3" xfId="27010"/>
    <cellStyle name="_MH750 Proforma - Rev 07.19.04 2 3 2" xfId="27011"/>
    <cellStyle name="_MH750 Proforma - Rev 07.19.04 2 4" xfId="27012"/>
    <cellStyle name="_MH750 Proforma - Rev 07.19.04 2 4 2" xfId="27013"/>
    <cellStyle name="_MH750 Proforma - Rev 07.19.04 2 5" xfId="27014"/>
    <cellStyle name="_MH750 Proforma - Rev 07.19.04 2 5 2" xfId="27015"/>
    <cellStyle name="_MH750 Proforma - Rev 07.19.04 2 6" xfId="27016"/>
    <cellStyle name="_MH750 Proforma - Rev 07.19.04 2_August 2010 CWIP curves_NextEra" xfId="27017"/>
    <cellStyle name="_MH750 Proforma - Rev 07.19.04 2_August 2010 CWIP curves_NextEra 2" xfId="27018"/>
    <cellStyle name="_MH750 Proforma - Rev 07.19.04 2_August 2010 CWIP curves_NextEra_November 2010 Termosol CWIP Curves NEER Final" xfId="27019"/>
    <cellStyle name="_MH750 Proforma - Rev 07.19.04 2_August 2010 CWIP curves_NextEra_November 2010 Termosol CWIP Curves NEER Final 2" xfId="27020"/>
    <cellStyle name="_MH750 Proforma - Rev 07.19.04 2_BASIS ADJ" xfId="27021"/>
    <cellStyle name="_MH750 Proforma - Rev 07.19.04 2_BM Adjustments" xfId="27022"/>
    <cellStyle name="_MH750 Proforma - Rev 07.19.04 2_Capacity_Factor_Monthly_Forecast_Through_2024 " xfId="27023"/>
    <cellStyle name="_MH750 Proforma - Rev 07.19.04 2_Consolidated Summary Living ProForma_2011_DRAFT" xfId="27024"/>
    <cellStyle name="_MH750 Proforma - Rev 07.19.04 2_Consolidated Summary Living ProForma_2011_Paste Special" xfId="27025"/>
    <cellStyle name="_MH750 Proforma - Rev 07.19.04 2_Copy of South TX GenTie  0.8x Sale12-31-09 COD BASE CASEvBOD" xfId="27026"/>
    <cellStyle name="_MH750 Proforma - Rev 07.19.04 2_CWIP Termosol 1" xfId="27027"/>
    <cellStyle name="_MH750 Proforma - Rev 07.19.04 2_CWIP Termosol 1 2" xfId="27028"/>
    <cellStyle name="_MH750 Proforma - Rev 07.19.04 2_CWIP Termosol 2" xfId="27029"/>
    <cellStyle name="_MH750 Proforma - Rev 07.19.04 2_CWIP Termosol 2 2" xfId="27030"/>
    <cellStyle name="_MH750 Proforma - Rev 07.19.04 2_Day County" xfId="27031"/>
    <cellStyle name="_MH750 Proforma - Rev 07.19.04 2_Distribution Date Calc" xfId="27032"/>
    <cellStyle name="_MH750 Proforma - Rev 07.19.04 2_Fees" xfId="27033"/>
    <cellStyle name="_MH750 Proforma - Rev 07.19.04 2_HWBA UM NPV  IRR Analysis finance at cost share may 2011" xfId="27034"/>
    <cellStyle name="_MH750 Proforma - Rev 07.19.04 2_Inputs" xfId="27035"/>
    <cellStyle name="_MH750 Proforma - Rev 07.19.04 2_Inputs 2" xfId="27036"/>
    <cellStyle name="_MH750 Proforma - Rev 07.19.04 2_Locked in Gross Margin" xfId="27037"/>
    <cellStyle name="_MH750 Proforma - Rev 07.19.04 2_LPF 2011 Update - Contracted Thermal Assets - rev 09 27 2011" xfId="27038"/>
    <cellStyle name="_MH750 Proforma - Rev 07.19.04 2_LPF 2011 Update - Contracted Thermal Assets - rev 09 27 2011 (2)" xfId="27039"/>
    <cellStyle name="_MH750 Proforma - Rev 07.19.04 2_LPF 2011 Update - Merchant Thermal Assets - rev 09 27 2011 (2)" xfId="27040"/>
    <cellStyle name="_MH750 Proforma - Rev 07.19.04 2_November 2010 CWIP Curves Genesis Final" xfId="27041"/>
    <cellStyle name="_MH750 Proforma - Rev 07.19.04 2_November 2010 CWIP Curves Genesis Final 2" xfId="27042"/>
    <cellStyle name="_MH750 Proforma - Rev 07.19.04 2_November 2010 CWIP Curves NEER Final" xfId="27043"/>
    <cellStyle name="_MH750 Proforma - Rev 07.19.04 2_November 2010 CWIP Curves NEER Final 2" xfId="27044"/>
    <cellStyle name="_MH750 Proforma - Rev 07.19.04 2_November 2010 Termosol CWIP Curves NEER Final" xfId="27045"/>
    <cellStyle name="_MH750 Proforma - Rev 07.19.04 2_November 2010 Termosol CWIP Curves NEER Final 2" xfId="27046"/>
    <cellStyle name="_MH750 Proforma - Rev 07.19.04 2_Project Monitoring Paradise Solar revised_October 2010" xfId="27047"/>
    <cellStyle name="_MH750 Proforma - Rev 07.19.04 2_Project Monitoring Paradise Solar revised_October 2010 2" xfId="27048"/>
    <cellStyle name="_MH750 Proforma - Rev 07.19.04 2_Project Monitoring Paradise Solar revised_October 2010_November 2010 Termosol CWIP Curves NEER Final" xfId="27049"/>
    <cellStyle name="_MH750 Proforma - Rev 07.19.04 2_Project Monitoring Paradise Solar revised_October 2010_November 2010 Termosol CWIP Curves NEER Final 2" xfId="27050"/>
    <cellStyle name="_MH750 Proforma - Rev 07.19.04 2_September 2010 CWIP curves_NextEra" xfId="27051"/>
    <cellStyle name="_MH750 Proforma - Rev 07.19.04 2_September 2010 CWIP curves_NextEra 2" xfId="27052"/>
    <cellStyle name="_MH750 Proforma - Rev 07.19.04 2_September 2010 CWIP curves_NextEra_November 2010 Termosol CWIP Curves NEER Final" xfId="27053"/>
    <cellStyle name="_MH750 Proforma - Rev 07.19.04 2_September 2010 CWIP curves_NextEra_November 2010 Termosol CWIP Curves NEER Final 2" xfId="27054"/>
    <cellStyle name="_MH750 Proforma - Rev 07.19.04 2_Summerhaven CWIP curve Oct_2010" xfId="27055"/>
    <cellStyle name="_MH750 Proforma - Rev 07.19.04 2_Summerhaven CWIP curve Oct_2010 2" xfId="27056"/>
    <cellStyle name="_MH750 Proforma - Rev 07.19.04 2_Summerhaven CWIP curve Oct_2010_November 2010 Termosol CWIP Curves NEER Final" xfId="27057"/>
    <cellStyle name="_MH750 Proforma - Rev 07.19.04 2_Summerhaven CWIP curve Oct_2010_November 2010 Termosol CWIP Curves NEER Final 2" xfId="27058"/>
    <cellStyle name="_MH750 Proforma - Rev 07.19.04 2_tx financing revs" xfId="27059"/>
    <cellStyle name="_MH750 Start Up Cost Analysis 080215" xfId="27060"/>
    <cellStyle name="_MH750 Unsold" xfId="27061"/>
    <cellStyle name="_MH750 Unsold 2" xfId="27062"/>
    <cellStyle name="_MH750 Unsold 2 2" xfId="27063"/>
    <cellStyle name="_MH750 Unsold 3" xfId="27064"/>
    <cellStyle name="_MH750 Unsold 3 2" xfId="27065"/>
    <cellStyle name="_MH750 Unsold 4" xfId="27066"/>
    <cellStyle name="_MH750 Unsold 4 2" xfId="27067"/>
    <cellStyle name="_MH750 Unsold 5" xfId="27068"/>
    <cellStyle name="_MH750 Unsold 5 2" xfId="27069"/>
    <cellStyle name="_MH750 Unsold 6" xfId="27070"/>
    <cellStyle name="_MH750 Unsold_Cimarron O&amp;M_05-24-2012" xfId="27071"/>
    <cellStyle name="_MH750 Unsold_Copy of South TX GenTie  0.8x Sale12-31-09 COD BASE CASEvBOD" xfId="27072"/>
    <cellStyle name="_MH750 Unsold_Input" xfId="27073"/>
    <cellStyle name="_MH750 Unsold_Input 2" xfId="27074"/>
    <cellStyle name="_MH750 Unsold_Inputs" xfId="27075"/>
    <cellStyle name="_MH750 Unsold_Inputs 2" xfId="27076"/>
    <cellStyle name="_MH750 Unsold_Majestic II 2013 - 2042 Property Tax Forecast est" xfId="27077"/>
    <cellStyle name="_MH750 Unsold_McCoy 250 MW Yingli 280W T-0 NextEra PVO&amp;M Budget (NEW RAMP)_2010-12-10" xfId="27078"/>
    <cellStyle name="_MH750 Unsold_McCoy 250 MW Yingli 280W T-0 NextEra PVO&amp;M Budget (NEW RAMP)_2010-12-6" xfId="27079"/>
    <cellStyle name="_MH750 Unsold_Tax" xfId="27080"/>
    <cellStyle name="_MH750-SS" xfId="27081"/>
    <cellStyle name="_MM (CASH)" xfId="27082"/>
    <cellStyle name="_MM (CASH) 2" xfId="27083"/>
    <cellStyle name="_MM (CASH) 2 2" xfId="27084"/>
    <cellStyle name="_MM (CASH) 3" xfId="27085"/>
    <cellStyle name="_MM (CASH) 3 2" xfId="27086"/>
    <cellStyle name="_MM (CASH) 4" xfId="27087"/>
    <cellStyle name="_MM (CASH) 4 2" xfId="27088"/>
    <cellStyle name="_MM (CASH) 5" xfId="27089"/>
    <cellStyle name="_MM (CASH) 5 2" xfId="27090"/>
    <cellStyle name="_MM (CASH) 6" xfId="27091"/>
    <cellStyle name="_MM (CASH)_BASIS ADJ" xfId="27092"/>
    <cellStyle name="_MM (CASH)_BM Adjustments" xfId="27093"/>
    <cellStyle name="_MM (CASH)_Callahan" xfId="27094"/>
    <cellStyle name="_MM (CASH)_Callahan " xfId="27095"/>
    <cellStyle name="_MM (CASH)_Callahan _1" xfId="27096"/>
    <cellStyle name="_MM (CASH)_Callahan 090813 GM 0 Report" xfId="27097"/>
    <cellStyle name="_MM (CASH)_Callahan 091106 GM 0 Report" xfId="27098"/>
    <cellStyle name="_MM (CASH)_CapRidge_WindBoost_Analysis_090709" xfId="27099"/>
    <cellStyle name="_MM (CASH)_Copy of Texas Wind Debt Amortization 11-08" xfId="27100"/>
    <cellStyle name="_MM (CASH)_Debt Service Coverage Ratio-TEXAS WIND Historical  Forecast" xfId="27101"/>
    <cellStyle name="_MM (CASH)_Fees" xfId="27102"/>
    <cellStyle name="_MM (CASH)_HH3 WindBoost Analysis (with PTC and REC)" xfId="27103"/>
    <cellStyle name="_MM (CASH)_Horse Hollow 1 090813 GM 0 Report" xfId="27104"/>
    <cellStyle name="_MM (CASH)_Horse Hollow 1 090911 GM 0 Report" xfId="27105"/>
    <cellStyle name="_MM (CASH)_Inputs" xfId="27106"/>
    <cellStyle name="_MM (CASH)_Inputs 2" xfId="27107"/>
    <cellStyle name="_MM (CASH)_Majestic II 2013 - 2042 Property Tax Forecast est" xfId="27108"/>
    <cellStyle name="_MM (CASH)_Tax" xfId="27109"/>
    <cellStyle name="_MM (CASH)_Wind Adj_091106" xfId="27110"/>
    <cellStyle name="_MM Cost Estimate Marcus Hook" xfId="27111"/>
    <cellStyle name="_MM Cost Estimate Marcus Hook 2" xfId="27112"/>
    <cellStyle name="_MM Cost Estimate Marcus Hook 2 2" xfId="27113"/>
    <cellStyle name="_MM Cost Estimate Marcus Hook 3" xfId="27114"/>
    <cellStyle name="_MM Cost Estimate Marcus Hook 3 2" xfId="27115"/>
    <cellStyle name="_MM Cost Estimate Marcus Hook 4" xfId="27116"/>
    <cellStyle name="_MM Cost Estimate Marcus Hook 4 2" xfId="27117"/>
    <cellStyle name="_MM Cost Estimate Marcus Hook 5" xfId="27118"/>
    <cellStyle name="_MM Cost Estimate Marcus Hook 5 2" xfId="27119"/>
    <cellStyle name="_MM Cost Estimate Marcus Hook 6" xfId="27120"/>
    <cellStyle name="_MM Cost Estimate Marcus Hook_August 2010 CWIP curves_NextEra" xfId="27121"/>
    <cellStyle name="_MM Cost Estimate Marcus Hook_August 2010 CWIP curves_NextEra 2" xfId="27122"/>
    <cellStyle name="_MM Cost Estimate Marcus Hook_August 2010 CWIP curves_NextEra_November 2010 Termosol CWIP Curves NEER Final" xfId="27123"/>
    <cellStyle name="_MM Cost Estimate Marcus Hook_August 2010 CWIP curves_NextEra_November 2010 Termosol CWIP Curves NEER Final 2" xfId="27124"/>
    <cellStyle name="_MM Cost Estimate Marcus Hook_BASIS ADJ" xfId="27125"/>
    <cellStyle name="_MM Cost Estimate Marcus Hook_BM Adjustments" xfId="27126"/>
    <cellStyle name="_MM Cost Estimate Marcus Hook_Capacity_Factor_Monthly_Forecast_Through_2024 " xfId="27127"/>
    <cellStyle name="_MM Cost Estimate Marcus Hook_Consolidated Summary Living ProForma_2011_DRAFT" xfId="27128"/>
    <cellStyle name="_MM Cost Estimate Marcus Hook_Consolidated Summary Living ProForma_2011_Paste Special" xfId="27129"/>
    <cellStyle name="_MM Cost Estimate Marcus Hook_Copy of South TX GenTie  0.8x Sale12-31-09 COD BASE CASEvBOD" xfId="27130"/>
    <cellStyle name="_MM Cost Estimate Marcus Hook_CWIP Termosol 1" xfId="27131"/>
    <cellStyle name="_MM Cost Estimate Marcus Hook_CWIP Termosol 1 2" xfId="27132"/>
    <cellStyle name="_MM Cost Estimate Marcus Hook_CWIP Termosol 2" xfId="27133"/>
    <cellStyle name="_MM Cost Estimate Marcus Hook_CWIP Termosol 2 2" xfId="27134"/>
    <cellStyle name="_MM Cost Estimate Marcus Hook_Day County" xfId="27135"/>
    <cellStyle name="_MM Cost Estimate Marcus Hook_Distribution Date Calc" xfId="27136"/>
    <cellStyle name="_MM Cost Estimate Marcus Hook_Fees" xfId="27137"/>
    <cellStyle name="_MM Cost Estimate Marcus Hook_HWBA UM NPV  IRR Analysis finance at cost share may 2011" xfId="27138"/>
    <cellStyle name="_MM Cost Estimate Marcus Hook_Inputs" xfId="27139"/>
    <cellStyle name="_MM Cost Estimate Marcus Hook_Inputs 2" xfId="27140"/>
    <cellStyle name="_MM Cost Estimate Marcus Hook_Locked in Gross Margin" xfId="27141"/>
    <cellStyle name="_MM Cost Estimate Marcus Hook_LPF 2011 Update - Contracted Thermal Assets - rev 09 27 2011" xfId="27142"/>
    <cellStyle name="_MM Cost Estimate Marcus Hook_LPF 2011 Update - Contracted Thermal Assets - rev 09 27 2011 (2)" xfId="27143"/>
    <cellStyle name="_MM Cost Estimate Marcus Hook_LPF 2011 Update - Merchant Thermal Assets - rev 09 27 2011 (2)" xfId="27144"/>
    <cellStyle name="_MM Cost Estimate Marcus Hook_November 2010 CWIP Curves Genesis Final" xfId="27145"/>
    <cellStyle name="_MM Cost Estimate Marcus Hook_November 2010 CWIP Curves Genesis Final 2" xfId="27146"/>
    <cellStyle name="_MM Cost Estimate Marcus Hook_November 2010 CWIP Curves NEER Final" xfId="27147"/>
    <cellStyle name="_MM Cost Estimate Marcus Hook_November 2010 CWIP Curves NEER Final 2" xfId="27148"/>
    <cellStyle name="_MM Cost Estimate Marcus Hook_November 2010 Termosol CWIP Curves NEER Final" xfId="27149"/>
    <cellStyle name="_MM Cost Estimate Marcus Hook_November 2010 Termosol CWIP Curves NEER Final 2" xfId="27150"/>
    <cellStyle name="_MM Cost Estimate Marcus Hook_Project Monitoring Paradise Solar revised_October 2010" xfId="27151"/>
    <cellStyle name="_MM Cost Estimate Marcus Hook_Project Monitoring Paradise Solar revised_October 2010 2" xfId="27152"/>
    <cellStyle name="_MM Cost Estimate Marcus Hook_Project Monitoring Paradise Solar revised_October 2010_November 2010 Termosol CWIP Curves NEER Final" xfId="27153"/>
    <cellStyle name="_MM Cost Estimate Marcus Hook_Project Monitoring Paradise Solar revised_October 2010_November 2010 Termosol CWIP Curves NEER Final 2" xfId="27154"/>
    <cellStyle name="_MM Cost Estimate Marcus Hook_September 2010 CWIP curves_NextEra" xfId="27155"/>
    <cellStyle name="_MM Cost Estimate Marcus Hook_September 2010 CWIP curves_NextEra 2" xfId="27156"/>
    <cellStyle name="_MM Cost Estimate Marcus Hook_September 2010 CWIP curves_NextEra_November 2010 Termosol CWIP Curves NEER Final" xfId="27157"/>
    <cellStyle name="_MM Cost Estimate Marcus Hook_September 2010 CWIP curves_NextEra_November 2010 Termosol CWIP Curves NEER Final 2" xfId="27158"/>
    <cellStyle name="_MM Cost Estimate Marcus Hook_Summerhaven CWIP curve Oct_2010" xfId="27159"/>
    <cellStyle name="_MM Cost Estimate Marcus Hook_Summerhaven CWIP curve Oct_2010 2" xfId="27160"/>
    <cellStyle name="_MM Cost Estimate Marcus Hook_Summerhaven CWIP curve Oct_2010_November 2010 Termosol CWIP Curves NEER Final" xfId="27161"/>
    <cellStyle name="_MM Cost Estimate Marcus Hook_Summerhaven CWIP curve Oct_2010_November 2010 Termosol CWIP Curves NEER Final 2" xfId="27162"/>
    <cellStyle name="_MM Cost Estimate Marcus Hook_tx financing revs" xfId="27163"/>
    <cellStyle name="_Modeling Mick" xfId="27164"/>
    <cellStyle name="_Modeling Mick_01 Horizon Wind Energy Analytics" xfId="27165"/>
    <cellStyle name="_Modification to Stack" xfId="27166"/>
    <cellStyle name="_Modification to Stack 2" xfId="27167"/>
    <cellStyle name="_Modification to Stack 2 2" xfId="27168"/>
    <cellStyle name="_Modification to Stack 3" xfId="27169"/>
    <cellStyle name="_Modification to Stack 3 2" xfId="27170"/>
    <cellStyle name="_Modification to Stack 4" xfId="27171"/>
    <cellStyle name="_Modification to Stack 4 2" xfId="27172"/>
    <cellStyle name="_Modification to Stack 5" xfId="27173"/>
    <cellStyle name="_Modification to Stack 5 2" xfId="27174"/>
    <cellStyle name="_Modification to Stack 6" xfId="27175"/>
    <cellStyle name="_Modification to Stack_August 2010 CWIP curves_NextEra" xfId="27176"/>
    <cellStyle name="_Modification to Stack_August 2010 CWIP curves_NextEra 2" xfId="27177"/>
    <cellStyle name="_Modification to Stack_August 2010 CWIP curves_NextEra_November 2010 Termosol CWIP Curves NEER Final" xfId="27178"/>
    <cellStyle name="_Modification to Stack_August 2010 CWIP curves_NextEra_November 2010 Termosol CWIP Curves NEER Final 2" xfId="27179"/>
    <cellStyle name="_Modification to Stack_BASIS ADJ" xfId="27180"/>
    <cellStyle name="_Modification to Stack_BM Adjustments" xfId="27181"/>
    <cellStyle name="_Modification to Stack_Capacity_Factor_Monthly_Forecast_Through_2024 " xfId="27182"/>
    <cellStyle name="_Modification to Stack_Consolidated Summary Living ProForma_2011_DRAFT" xfId="27183"/>
    <cellStyle name="_Modification to Stack_Consolidated Summary Living ProForma_2011_Paste Special" xfId="27184"/>
    <cellStyle name="_Modification to Stack_Copy of South TX GenTie  0.8x Sale12-31-09 COD BASE CASEvBOD" xfId="27185"/>
    <cellStyle name="_Modification to Stack_CWIP Termosol 1" xfId="27186"/>
    <cellStyle name="_Modification to Stack_CWIP Termosol 1 2" xfId="27187"/>
    <cellStyle name="_Modification to Stack_CWIP Termosol 2" xfId="27188"/>
    <cellStyle name="_Modification to Stack_CWIP Termosol 2 2" xfId="27189"/>
    <cellStyle name="_Modification to Stack_Fees" xfId="27190"/>
    <cellStyle name="_Modification to Stack_HWBA UM NPV  IRR Analysis finance at cost share may 2011" xfId="27191"/>
    <cellStyle name="_Modification to Stack_Inputs" xfId="27192"/>
    <cellStyle name="_Modification to Stack_Inputs 2" xfId="27193"/>
    <cellStyle name="_Modification to Stack_Locked in Gross Margin" xfId="27194"/>
    <cellStyle name="_Modification to Stack_November 2010 CWIP Curves Genesis Final" xfId="27195"/>
    <cellStyle name="_Modification to Stack_November 2010 CWIP Curves Genesis Final 2" xfId="27196"/>
    <cellStyle name="_Modification to Stack_November 2010 CWIP Curves NEER Final" xfId="27197"/>
    <cellStyle name="_Modification to Stack_November 2010 CWIP Curves NEER Final 2" xfId="27198"/>
    <cellStyle name="_Modification to Stack_November 2010 Termosol CWIP Curves NEER Final" xfId="27199"/>
    <cellStyle name="_Modification to Stack_November 2010 Termosol CWIP Curves NEER Final 2" xfId="27200"/>
    <cellStyle name="_Modification to Stack_Project Monitoring Paradise Solar revised_October 2010" xfId="27201"/>
    <cellStyle name="_Modification to Stack_Project Monitoring Paradise Solar revised_October 2010 2" xfId="27202"/>
    <cellStyle name="_Modification to Stack_Project Monitoring Paradise Solar revised_October 2010_November 2010 Termosol CWIP Curves NEER Final" xfId="27203"/>
    <cellStyle name="_Modification to Stack_Project Monitoring Paradise Solar revised_October 2010_November 2010 Termosol CWIP Curves NEER Final 2" xfId="27204"/>
    <cellStyle name="_Modification to Stack_September 2010 CWIP curves_NextEra" xfId="27205"/>
    <cellStyle name="_Modification to Stack_September 2010 CWIP curves_NextEra 2" xfId="27206"/>
    <cellStyle name="_Modification to Stack_September 2010 CWIP curves_NextEra_November 2010 Termosol CWIP Curves NEER Final" xfId="27207"/>
    <cellStyle name="_Modification to Stack_September 2010 CWIP curves_NextEra_November 2010 Termosol CWIP Curves NEER Final 2" xfId="27208"/>
    <cellStyle name="_Modification to Stack_Summerhaven CWIP curve Oct_2010" xfId="27209"/>
    <cellStyle name="_Modification to Stack_Summerhaven CWIP curve Oct_2010 2" xfId="27210"/>
    <cellStyle name="_Modification to Stack_Summerhaven CWIP curve Oct_2010_November 2010 Termosol CWIP Curves NEER Final" xfId="27211"/>
    <cellStyle name="_Modification to Stack_Summerhaven CWIP curve Oct_2010_November 2010 Termosol CWIP Curves NEER Final 2" xfId="27212"/>
    <cellStyle name="_Modification to Stack_tx financing revs" xfId="27213"/>
    <cellStyle name="_Month" xfId="27214"/>
    <cellStyle name="_Month 2" xfId="27215"/>
    <cellStyle name="_Month_01 Horizon Wind Energy Analytics" xfId="27216"/>
    <cellStyle name="_Month_01 Horizon Wind Energy Analytics_1.Inputs" xfId="27217"/>
    <cellStyle name="_Month_01 Horizon Wind Energy Analytics_Copy of Vento III v27i P50 1st" xfId="27218"/>
    <cellStyle name="_Month_01 Horizon Wind Energy Analytics_G&amp;A_reports" xfId="27219"/>
    <cellStyle name="_Month_01 Horizon Wind Energy Analytics_Vento III v17i (8.9% Haircut, 60% Tax)" xfId="27220"/>
    <cellStyle name="_Month_01 Horizon Wind Energy Analytics_Vento III v22i (Haircut, 6Y CF, 76% tax)" xfId="27221"/>
    <cellStyle name="_Month_01 Horizon Wind Energy Analytics_Vento III v28g Base" xfId="27222"/>
    <cellStyle name="_Month_01 Horizon Wind Energy Analytics_Vento III v28k JPMyyy" xfId="27223"/>
    <cellStyle name="_Month_1.Inputs" xfId="27224"/>
    <cellStyle name="_Month_Copy of G&amp;A_reports_v4" xfId="27225"/>
    <cellStyle name="_Month_Copy of Vento III v27i P50 1st" xfId="27226"/>
    <cellStyle name="_Month_Vento III v17i (8.9% Haircut, 60% Tax)" xfId="27227"/>
    <cellStyle name="_Month_Vento III v22i (Haircut, 6Y CF, 76% tax)" xfId="27228"/>
    <cellStyle name="_Month_Vento III v28g Base" xfId="27229"/>
    <cellStyle name="_Month_Vento III v28k JPMyyy" xfId="27230"/>
    <cellStyle name="_Monthly Energy Price" xfId="27231"/>
    <cellStyle name="_Monthly Energy Price 2" xfId="27232"/>
    <cellStyle name="_Monthly Gas Price" xfId="27233"/>
    <cellStyle name="_Monthly Gas Price 2" xfId="27234"/>
    <cellStyle name="_Monthly NI" xfId="27235"/>
    <cellStyle name="_Monthly NI 2" xfId="27236"/>
    <cellStyle name="_Monthly NI_#1 Levered Beech Ridge_021109_Grant,Bonus,No PTCs,MACRs,Term Debt NOL" xfId="27237"/>
    <cellStyle name="_Monthly NI_#1 Levered Beech Ridge_021109_Grant,Bonus,No PTCs,MACRs,Term Debt NOL 2" xfId="27238"/>
    <cellStyle name="_Monthly NI_#1 LeveredGrand_Ridge_II-III_021009_Grant,Bonus,No PTCs,MACRs,Term Debt, NOL" xfId="27239"/>
    <cellStyle name="_Monthly NI_#1 LeveredGrand_Ridge_II-III_021009_Grant,Bonus,No PTCs,MACRs,Term Debt, NOL 2" xfId="27240"/>
    <cellStyle name="_Monthly NI_#1 LeveredGrand_Ridge_II-III_021009_Grant,Bonus,No PTCs,MACRs,Term Debt, NOL_BeechR Pivot Table 12.2.09" xfId="27241"/>
    <cellStyle name="_Monthly NI_#1 LeveredGrand_Ridge_II-III_021009_Grant,Bonus,No PTCs,MACRs,Term Debt, NOL_BeechR Pivot Table 12.2.09 2" xfId="27242"/>
    <cellStyle name="_Monthly NI_1.Inputs" xfId="27243"/>
    <cellStyle name="_Monthly NI_2008 IWNA 7.75% 53% ERISA P50 (Invnergy)_FROM JPM" xfId="27244"/>
    <cellStyle name="_Monthly NI_2008 IWNA 7.75% 53% ERISA P50 (Invnergy)_FROM JPM 2" xfId="27245"/>
    <cellStyle name="_Monthly NI_2008 IWNA Portfolio 09262008 (JPM TE &amp; CE)__TE Assumps" xfId="27246"/>
    <cellStyle name="_Monthly NI_2008 IWNA Portfolio 09262008 (JPM TE &amp; CE)__TE Assumps 2" xfId="27247"/>
    <cellStyle name="_Monthly NI_2008 IWNA Portfolio 09262008 (JPM TE &amp; CE)__TE Assumps_2008 IWNA v12 7.75% 53% TaxEx P50 (Invenergy)_10242008" xfId="27248"/>
    <cellStyle name="_Monthly NI_2008 IWNA Portfolio 09262008 (JPM TE &amp; CE)__TE Assumps_2008 IWNA v12 7.75% 53% TaxEx P50 (Invenergy)_10242008 2" xfId="27249"/>
    <cellStyle name="_Monthly NI_2008 IWNA v12 7.75% 53% TaxEx P50 (Invenergy)_10242008" xfId="27250"/>
    <cellStyle name="_Monthly NI_2008 IWNA v12 7.75% 53% TaxEx P50 (Invenergy)_10242008 2" xfId="27251"/>
    <cellStyle name="_Monthly NI_2008 IWNA v12 7.75% 53% TaxEx P50 (Invenergy)_NO HAIRCUTS" xfId="27252"/>
    <cellStyle name="_Monthly NI_2008 IWNA v12 7.75% 53% TaxEx P50 (Invenergy)_NO HAIRCUTS 2" xfId="27253"/>
    <cellStyle name="_Monthly NI_BeechR Pivot Table 12.2.09" xfId="27254"/>
    <cellStyle name="_Monthly NI_BeechR Pivot Table 12.2.09 2" xfId="27255"/>
    <cellStyle name="_Monthly NI_Big Otter 101209 Grant and TE 100.5MW_20mileT" xfId="27256"/>
    <cellStyle name="_Monthly NI_Big Otter 101209 Grant and TE 100.5MW_20mileT 2" xfId="27257"/>
    <cellStyle name="_Monthly NI_Bish Hill_$77.5_lowncf_ Bundled Price_Lenders_092909" xfId="27258"/>
    <cellStyle name="_Monthly NI_Bish Hill_$77.5_lowncf_ Bundled Price_Lenders_092909 2" xfId="27259"/>
    <cellStyle name="_Monthly NI_BishHilll_1.25M per WTG with $72 bundled price_200MWs_BF" xfId="27260"/>
    <cellStyle name="_Monthly NI_BishHilll_1.25M per WTG with $72 bundled price_200MWs_BF 2" xfId="27261"/>
    <cellStyle name="_Monthly NI_Bishop Hill_Grant_082409_200MW" xfId="27262"/>
    <cellStyle name="_Monthly NI_Bishop Hill_Grant_082409_200MW 2" xfId="27263"/>
    <cellStyle name="_Monthly NI_Buzzard Creek_250MW_PTC_010610" xfId="27264"/>
    <cellStyle name="_Monthly NI_Buzzard Creek_250MW_PTC_010610 2" xfId="27265"/>
    <cellStyle name="_Monthly NI_California Ridge 120109 and 200MW" xfId="27266"/>
    <cellStyle name="_Monthly NI_California Ridge 120109 and 200MW 2" xfId="27267"/>
    <cellStyle name="_Monthly NI_California Ridge_042909_Grant and TE_99M_as bid" xfId="27268"/>
    <cellStyle name="_Monthly NI_California Ridge_042909_Grant and TE_99M_as bid 2" xfId="27269"/>
    <cellStyle name="_Monthly NI_California Ridge_042909_Grant and TE_99Mw" xfId="27270"/>
    <cellStyle name="_Monthly NI_California Ridge_042909_Grant and TE_99Mw 2" xfId="27271"/>
    <cellStyle name="_Monthly NI_Copy of NEW Levered GRIIIII_03312009_MCF v2" xfId="27272"/>
    <cellStyle name="_Monthly NI_Copy of NEW Levered GRIIIII_03312009_MCF v2 2" xfId="27273"/>
    <cellStyle name="_Monthly NI_Copy of NEW Levered GRIIIII_03312009_MCF v2_BeechR Pivot Table 12.2.09" xfId="27274"/>
    <cellStyle name="_Monthly NI_Copy of NEW Levered GRIIIII_03312009_MCF v2_BeechR Pivot Table 12.2.09 2" xfId="27275"/>
    <cellStyle name="_Monthly NI_Copy of Vento III v27i P50 1st" xfId="27276"/>
    <cellStyle name="_Monthly NI_G&amp;A_reports" xfId="27277"/>
    <cellStyle name="_Monthly NI_GRE 03252009_tpm_tables" xfId="27278"/>
    <cellStyle name="_Monthly NI_GRE 03252009_tpm_tables 2" xfId="27279"/>
    <cellStyle name="_Monthly NI_GRE 03252009_tpm_tables_BeechR Pivot Table 12.2.09" xfId="27280"/>
    <cellStyle name="_Monthly NI_GRE 03252009_tpm_tables_BeechR Pivot Table 12.2.09 2" xfId="27281"/>
    <cellStyle name="_Monthly NI_Hardin Grant 08312009_300MW" xfId="27282"/>
    <cellStyle name="_Monthly NI_Hardin Grant 08312009_300MW 2" xfId="27283"/>
    <cellStyle name="_Monthly NI_Highland Model 041009 Back Leverag 100% tax equity with PPA" xfId="27284"/>
    <cellStyle name="_Monthly NI_Highland Model 041009 Back Leverag 100% tax equity with PPA 2" xfId="27285"/>
    <cellStyle name="_Monthly NI_Highland Model 041009 Back Leverag 100% tax equity with PPA_BeechR Pivot Table 12.2.09" xfId="27286"/>
    <cellStyle name="_Monthly NI_Highland Model 041009 Back Leverag 100% tax equity with PPA_BeechR Pivot Table 12.2.09 2" xfId="27287"/>
    <cellStyle name="_Monthly NI_Inputs-General" xfId="27288"/>
    <cellStyle name="_Monthly NI_Inputs-General 2" xfId="27289"/>
    <cellStyle name="_Monthly NI_Invenergy Model -- 9-5-08 base" xfId="27290"/>
    <cellStyle name="_Monthly NI_Invenergy Model -- 9-5-08 base 2" xfId="27291"/>
    <cellStyle name="_Monthly NI_IWNA 3-Pack ECCA Sheldon Funding 03202009" xfId="27292"/>
    <cellStyle name="_Monthly NI_IWNA 3-Pack ECCA Sheldon Funding 03202009 2" xfId="27293"/>
    <cellStyle name="_Monthly NI_IWNA Ptfl v2 10yr 7.25% $320 upfront 99% hedge loss P50" xfId="27294"/>
    <cellStyle name="_Monthly NI_IWNA Ptfl v2 10yr 7.25% $320 upfront 99% hedge loss P50 2" xfId="27295"/>
    <cellStyle name="_Monthly NI_IWNA v1 10yr 7.25% $290 upfront no bonus 42% 2009 tax realloc P50" xfId="27296"/>
    <cellStyle name="_Monthly NI_IWNA v1 10yr 7.25% $290 upfront no bonus 42% 2009 tax realloc P50 2" xfId="27297"/>
    <cellStyle name="_Monthly NI_IWNA v1 10yr 7.25% $290 upfront no bonus 42% 2009 tax realloc P50_2008 IWNA JPM TE Model 11032008 (ERISA Dep &amp; Full Haircuts)_275M" xfId="27298"/>
    <cellStyle name="_Monthly NI_IWNA v1 10yr 7.25% $290 upfront no bonus 42% 2009 tax realloc P50_2008 IWNA JPM TE Model 11032008 (ERISA Dep &amp; Full Haircuts)_275M 2" xfId="27299"/>
    <cellStyle name="_Monthly NI_IWNA v1 10yr 7.25% $290 upfront no bonus 42% 2009 tax realloc P50_2008 IWNA v12 7.75% 53% TaxEx P50 (Invenergy)_10242008" xfId="27300"/>
    <cellStyle name="_Monthly NI_IWNA v1 10yr 7.25% $290 upfront no bonus 42% 2009 tax realloc P50_2008 IWNA v12 7.75% 53% TaxEx P50 (Invenergy)_10242008 2" xfId="27301"/>
    <cellStyle name="_Monthly NI_Ledge_0416_Grant and TE" xfId="27302"/>
    <cellStyle name="_Monthly NI_Ledge_0416_Grant and TE 2" xfId="27303"/>
    <cellStyle name="_Monthly NI_Levered Beech Ridge _100709" xfId="27304"/>
    <cellStyle name="_Monthly NI_Levered Beech Ridge _100709 2" xfId="27305"/>
    <cellStyle name="_Monthly NI_Levered Beech Ridge _100709_BeechR Pivot Table 12.2.09" xfId="27306"/>
    <cellStyle name="_Monthly NI_Levered Beech Ridge _100709_BeechR Pivot Table 12.2.09 2" xfId="27307"/>
    <cellStyle name="_Monthly NI_Levered Beech Ridge _102709" xfId="27308"/>
    <cellStyle name="_Monthly NI_Levered Beech Ridge _102709 2" xfId="27309"/>
    <cellStyle name="_Monthly NI_Levered Beech Ridge _102709_BeechR Pivot Table 12.2.09" xfId="27310"/>
    <cellStyle name="_Monthly NI_Levered Beech Ridge _102709_BeechR Pivot Table 12.2.09 2" xfId="27311"/>
    <cellStyle name="_Monthly NI_Levered Beech Ridge _110209" xfId="27312"/>
    <cellStyle name="_Monthly NI_Levered Beech Ridge _110209 2" xfId="27313"/>
    <cellStyle name="_Monthly NI_Levered Beech Ridge _110209_BeechR Pivot Table 12.2.09" xfId="27314"/>
    <cellStyle name="_Monthly NI_Levered Beech Ridge _110209_BeechR Pivot Table 12.2.09 2" xfId="27315"/>
    <cellStyle name="_Monthly NI_Levered Grand Ridge Exp 07082009_LIVE" xfId="27316"/>
    <cellStyle name="_Monthly NI_Levered Grand Ridge Exp 07082009_LIVE 2" xfId="27317"/>
    <cellStyle name="_Monthly NI_Levered Grand Ridge Exp 07082009_LIVE_BeechR Pivot Table 12.2.09" xfId="27318"/>
    <cellStyle name="_Monthly NI_Levered Grand Ridge Exp 07082009_LIVE_BeechR Pivot Table 12.2.09 2" xfId="27319"/>
    <cellStyle name="_Monthly NI_Levered Grand Ridge Exp_05042009" xfId="27320"/>
    <cellStyle name="_Monthly NI_Levered Grand Ridge Exp_05042009 2" xfId="27321"/>
    <cellStyle name="_Monthly NI_Levered Grand Ridge Exp_05042009_BeechR Pivot Table 12.2.09" xfId="27322"/>
    <cellStyle name="_Monthly NI_Levered Grand Ridge Exp_05042009_BeechR Pivot Table 12.2.09 2" xfId="27323"/>
    <cellStyle name="_Monthly NI_NEW GRII_III Debt_032509 v1 (2)" xfId="27324"/>
    <cellStyle name="_Monthly NI_NEW GRII_III Debt_032509 v1 (2) 2" xfId="27325"/>
    <cellStyle name="_Monthly NI_NEW GRII_III Debt_032509 v1 (2)_BeechR Pivot Table 12.2.09" xfId="27326"/>
    <cellStyle name="_Monthly NI_NEW GRII_III Debt_032509 v1 (2)_BeechR Pivot Table 12.2.09 2" xfId="27327"/>
    <cellStyle name="_Monthly NI_NEW Levered GRII&amp;III_04092009_MCF v1" xfId="27328"/>
    <cellStyle name="_Monthly NI_NEW Levered GRII&amp;III_04092009_MCF v1 2" xfId="27329"/>
    <cellStyle name="_Monthly NI_NEW Levered GRII&amp;III_04092009_MCF v1_BeechR Pivot Table 12.2.09" xfId="27330"/>
    <cellStyle name="_Monthly NI_NEW Levered GRII&amp;III_04092009_MCF v1_BeechR Pivot Table 12.2.09 2" xfId="27331"/>
    <cellStyle name="_Monthly NI_Oceana_142MW_Vesta1.8_101909" xfId="27332"/>
    <cellStyle name="_Monthly NI_Oceana_142MW_Vesta1.8_101909 2" xfId="27333"/>
    <cellStyle name="_Monthly NI_Other Projects" xfId="27334"/>
    <cellStyle name="_Monthly NI_Other Projects 2" xfId="27335"/>
    <cellStyle name="_Monthly NI_Other Projects_1.Inputs" xfId="27336"/>
    <cellStyle name="_Monthly NI_Other Projects_Copy of G&amp;A_reports_v4" xfId="27337"/>
    <cellStyle name="_Monthly NI_Other Projects_Copy of Vento III v27i P50 1st" xfId="27338"/>
    <cellStyle name="_Monthly NI_Other Projects_Vento III v17i (8.9% Haircut, 60% Tax)" xfId="27339"/>
    <cellStyle name="_Monthly NI_Other Projects_Vento III v22i (Haircut, 6Y CF, 76% tax)" xfId="27340"/>
    <cellStyle name="_Monthly NI_Other Projects_Vento III v28g Base" xfId="27341"/>
    <cellStyle name="_Monthly NI_Other Projects_Vento III v28k JPMyyy" xfId="27342"/>
    <cellStyle name="_Monthly NI_Raleigh Model (78MW) 09082009_V2" xfId="27343"/>
    <cellStyle name="_Monthly NI_Raleigh Model (78MW) 09082009_V2 2" xfId="27344"/>
    <cellStyle name="_Monthly NI_Raleigh Model (78MW) 09082009_V2_BeechR Pivot Table 12.2.09" xfId="27345"/>
    <cellStyle name="_Monthly NI_Raleigh Model (78MW) 09082009_V2_BeechR Pivot Table 12.2.09 2" xfId="27346"/>
    <cellStyle name="_Monthly NI_Sheet1" xfId="27347"/>
    <cellStyle name="_Monthly NI_Sheet1 2" xfId="27348"/>
    <cellStyle name="_Monthly NI_Sweden Hills 51MW_081809_AEP bid" xfId="27349"/>
    <cellStyle name="_Monthly NI_Sweden Hills 51MW_081809_AEP bid 2" xfId="27350"/>
    <cellStyle name="_Monthly NI_Tri-County Wind_042409_Grant and TE_as bid" xfId="27351"/>
    <cellStyle name="_Monthly NI_Tri-County Wind_042409_Grant and TE_as bid 2" xfId="27352"/>
    <cellStyle name="_Monthly NI_Tri-County Wind_101309_Grant and TE_200MW_1.6XLE" xfId="27353"/>
    <cellStyle name="_Monthly NI_Tri-County Wind_101309_Grant and TE_200MW_1.6XLE 2" xfId="27354"/>
    <cellStyle name="_Monthly NI_Tri-County Wind_101509_Grant and TE_200MW_1.6XLE" xfId="27355"/>
    <cellStyle name="_Monthly NI_Tri-County Wind_101509_Grant and TE_200MW_1.6XLE 2" xfId="27356"/>
    <cellStyle name="_Monthly NI_Turkey Track Completion Reserve Acct_11 10 08" xfId="27357"/>
    <cellStyle name="_Monthly NI_Turkey Track Completion Reserve Acct_11 10 08 2" xfId="27358"/>
    <cellStyle name="_Monthly NI_Unlev McAdoo &amp; GR Combined 10242008-funding v8" xfId="27359"/>
    <cellStyle name="_Monthly NI_Unlev McAdoo &amp; GR Combined 10242008-funding v8 2" xfId="27360"/>
    <cellStyle name="_Monthly NI_Unlev McAdoo &amp; GR Combined 10242008-funding v8_BeechR Pivot Table 12.2.09" xfId="27361"/>
    <cellStyle name="_Monthly NI_Unlev McAdoo &amp; GR Combined 10242008-funding v8_BeechR Pivot Table 12.2.09 2" xfId="27362"/>
    <cellStyle name="_Monthly NI_Unlev McAdoo &amp; GR Combined 10242008-funding v8_Sheet1" xfId="27363"/>
    <cellStyle name="_Monthly NI_Unlev McAdoo &amp; GR Combined 10242008-funding v8_Sheet1 2" xfId="27364"/>
    <cellStyle name="_Monthly NI_Unlevered_Beech_Ridge_100_5MW_021009_optimized NCF" xfId="27365"/>
    <cellStyle name="_Monthly NI_Unlevered_Beech_Ridge_100_5MW_021009_optimized NCF 2" xfId="27366"/>
    <cellStyle name="_Monthly NI_Vantage Cash FLow 100609" xfId="27367"/>
    <cellStyle name="_Monthly NI_Vantage Cash FLow 100609 2" xfId="27368"/>
    <cellStyle name="_Monthly NI_Vantage Model_PGE 15yr PPA_062409" xfId="27369"/>
    <cellStyle name="_Monthly NI_Vantage Model_PGE 15yr PPA_062409 2" xfId="27370"/>
    <cellStyle name="_Monthly NI_Vantage Model_PGE 15yr PPA_073009_JAR" xfId="27371"/>
    <cellStyle name="_Monthly NI_Vantage Model_PGE 15yr PPA_073009_JAR 2" xfId="27372"/>
    <cellStyle name="_Monthly NI_Vantage Model_PGE 15yr PPA_100909" xfId="27373"/>
    <cellStyle name="_Monthly NI_Vantage Model_PGE 15yr PPA_100909 2" xfId="27374"/>
    <cellStyle name="_Monthly NI_Vento III v17i (8.9% Haircut, 60% Tax)" xfId="27375"/>
    <cellStyle name="_Monthly NI_Vento III v22i (Haircut, 6Y CF, 76% tax)" xfId="27376"/>
    <cellStyle name="_Monthly NI_Vento III v28g Base" xfId="27377"/>
    <cellStyle name="_Monthly NI_Vento III v28k JPMyyy" xfId="27378"/>
    <cellStyle name="_Monthly NI_White Oak_67.5_150MW_110409_OUR CASE" xfId="27379"/>
    <cellStyle name="_Monthly NI_White Oak_67.5_150MW_110409_OUR CASE 2" xfId="27380"/>
    <cellStyle name="_Monthly Shape Factors1" xfId="27381"/>
    <cellStyle name="_Monthly Shape Factors1 2" xfId="27382"/>
    <cellStyle name="_Monthly Shape Factors1 2 2" xfId="27383"/>
    <cellStyle name="_Monthly Shape Factors1 3" xfId="27384"/>
    <cellStyle name="_Monthly Shape Factors1 3 2" xfId="27385"/>
    <cellStyle name="_Monthly Shape Factors1 4" xfId="27386"/>
    <cellStyle name="_Monthly Shape Factors1 4 2" xfId="27387"/>
    <cellStyle name="_Monthly Shape Factors1 5" xfId="27388"/>
    <cellStyle name="_Monthly Shape Factors1 5 2" xfId="27389"/>
    <cellStyle name="_Monthly Shape Factors1 6" xfId="27390"/>
    <cellStyle name="_Monthly Shape Factors1_August 2010 CWIP curves_NextEra" xfId="27391"/>
    <cellStyle name="_Monthly Shape Factors1_August 2010 CWIP curves_NextEra 2" xfId="27392"/>
    <cellStyle name="_Monthly Shape Factors1_August 2010 CWIP curves_NextEra_November 2010 Termosol CWIP Curves NEER Final" xfId="27393"/>
    <cellStyle name="_Monthly Shape Factors1_August 2010 CWIP curves_NextEra_November 2010 Termosol CWIP Curves NEER Final 2" xfId="27394"/>
    <cellStyle name="_Monthly Shape Factors1_BASIS ADJ" xfId="27395"/>
    <cellStyle name="_Monthly Shape Factors1_BM Adjustments" xfId="27396"/>
    <cellStyle name="_Monthly Shape Factors1_Capacity_Factor_Monthly_Forecast_Through_2024 " xfId="27397"/>
    <cellStyle name="_Monthly Shape Factors1_Consolidated Summary Living ProForma_2011_DRAFT" xfId="27398"/>
    <cellStyle name="_Monthly Shape Factors1_Consolidated Summary Living ProForma_2011_Paste Special" xfId="27399"/>
    <cellStyle name="_Monthly Shape Factors1_Copy of South TX GenTie  0.8x Sale12-31-09 COD BASE CASEvBOD" xfId="27400"/>
    <cellStyle name="_Monthly Shape Factors1_CWIP Termosol 1" xfId="27401"/>
    <cellStyle name="_Monthly Shape Factors1_CWIP Termosol 1 2" xfId="27402"/>
    <cellStyle name="_Monthly Shape Factors1_CWIP Termosol 2" xfId="27403"/>
    <cellStyle name="_Monthly Shape Factors1_CWIP Termosol 2 2" xfId="27404"/>
    <cellStyle name="_Monthly Shape Factors1_Fees" xfId="27405"/>
    <cellStyle name="_Monthly Shape Factors1_HWBA UM NPV  IRR Analysis finance at cost share may 2011" xfId="27406"/>
    <cellStyle name="_Monthly Shape Factors1_Inputs" xfId="27407"/>
    <cellStyle name="_Monthly Shape Factors1_Inputs 2" xfId="27408"/>
    <cellStyle name="_Monthly Shape Factors1_Locked in Gross Margin" xfId="27409"/>
    <cellStyle name="_Monthly Shape Factors1_November 2010 CWIP Curves Genesis Final" xfId="27410"/>
    <cellStyle name="_Monthly Shape Factors1_November 2010 CWIP Curves Genesis Final 2" xfId="27411"/>
    <cellStyle name="_Monthly Shape Factors1_November 2010 CWIP Curves NEER Final" xfId="27412"/>
    <cellStyle name="_Monthly Shape Factors1_November 2010 CWIP Curves NEER Final 2" xfId="27413"/>
    <cellStyle name="_Monthly Shape Factors1_November 2010 Termosol CWIP Curves NEER Final" xfId="27414"/>
    <cellStyle name="_Monthly Shape Factors1_November 2010 Termosol CWIP Curves NEER Final 2" xfId="27415"/>
    <cellStyle name="_Monthly Shape Factors1_Project Monitoring Paradise Solar revised_October 2010" xfId="27416"/>
    <cellStyle name="_Monthly Shape Factors1_Project Monitoring Paradise Solar revised_October 2010 2" xfId="27417"/>
    <cellStyle name="_Monthly Shape Factors1_Project Monitoring Paradise Solar revised_October 2010_November 2010 Termosol CWIP Curves NEER Final" xfId="27418"/>
    <cellStyle name="_Monthly Shape Factors1_Project Monitoring Paradise Solar revised_October 2010_November 2010 Termosol CWIP Curves NEER Final 2" xfId="27419"/>
    <cellStyle name="_Monthly Shape Factors1_September 2010 CWIP curves_NextEra" xfId="27420"/>
    <cellStyle name="_Monthly Shape Factors1_September 2010 CWIP curves_NextEra 2" xfId="27421"/>
    <cellStyle name="_Monthly Shape Factors1_September 2010 CWIP curves_NextEra_November 2010 Termosol CWIP Curves NEER Final" xfId="27422"/>
    <cellStyle name="_Monthly Shape Factors1_September 2010 CWIP curves_NextEra_November 2010 Termosol CWIP Curves NEER Final 2" xfId="27423"/>
    <cellStyle name="_Monthly Shape Factors1_Summerhaven CWIP curve Oct_2010" xfId="27424"/>
    <cellStyle name="_Monthly Shape Factors1_Summerhaven CWIP curve Oct_2010 2" xfId="27425"/>
    <cellStyle name="_Monthly Shape Factors1_Summerhaven CWIP curve Oct_2010_November 2010 Termosol CWIP Curves NEER Final" xfId="27426"/>
    <cellStyle name="_Monthly Shape Factors1_Summerhaven CWIP curve Oct_2010_November 2010 Termosol CWIP Curves NEER Final 2" xfId="27427"/>
    <cellStyle name="_Monthly Shape Factors1_tx financing revs" xfId="27428"/>
    <cellStyle name="_Monthly Shape Factors2" xfId="27429"/>
    <cellStyle name="_Monthly Shape Factors2 2" xfId="27430"/>
    <cellStyle name="_Monthly Shape Factors2 2 2" xfId="27431"/>
    <cellStyle name="_Monthly Shape Factors2 3" xfId="27432"/>
    <cellStyle name="_Monthly Shape Factors2 3 2" xfId="27433"/>
    <cellStyle name="_Monthly Shape Factors2 4" xfId="27434"/>
    <cellStyle name="_Monthly Shape Factors2 4 2" xfId="27435"/>
    <cellStyle name="_Monthly Shape Factors2 5" xfId="27436"/>
    <cellStyle name="_Monthly Shape Factors2 5 2" xfId="27437"/>
    <cellStyle name="_Monthly Shape Factors2 6" xfId="27438"/>
    <cellStyle name="_Monthly Shape Factors2_August 2010 CWIP curves_NextEra" xfId="27439"/>
    <cellStyle name="_Monthly Shape Factors2_August 2010 CWIP curves_NextEra 2" xfId="27440"/>
    <cellStyle name="_Monthly Shape Factors2_August 2010 CWIP curves_NextEra_November 2010 Termosol CWIP Curves NEER Final" xfId="27441"/>
    <cellStyle name="_Monthly Shape Factors2_August 2010 CWIP curves_NextEra_November 2010 Termosol CWIP Curves NEER Final 2" xfId="27442"/>
    <cellStyle name="_Monthly Shape Factors2_BASIS ADJ" xfId="27443"/>
    <cellStyle name="_Monthly Shape Factors2_BM Adjustments" xfId="27444"/>
    <cellStyle name="_Monthly Shape Factors2_Capacity_Factor_Monthly_Forecast_Through_2024 " xfId="27445"/>
    <cellStyle name="_Monthly Shape Factors2_Consolidated Summary Living ProForma_2011_DRAFT" xfId="27446"/>
    <cellStyle name="_Monthly Shape Factors2_Consolidated Summary Living ProForma_2011_Paste Special" xfId="27447"/>
    <cellStyle name="_Monthly Shape Factors2_Copy of South TX GenTie  0.8x Sale12-31-09 COD BASE CASEvBOD" xfId="27448"/>
    <cellStyle name="_Monthly Shape Factors2_CWIP Termosol 1" xfId="27449"/>
    <cellStyle name="_Monthly Shape Factors2_CWIP Termosol 1 2" xfId="27450"/>
    <cellStyle name="_Monthly Shape Factors2_CWIP Termosol 2" xfId="27451"/>
    <cellStyle name="_Monthly Shape Factors2_CWIP Termosol 2 2" xfId="27452"/>
    <cellStyle name="_Monthly Shape Factors2_Fees" xfId="27453"/>
    <cellStyle name="_Monthly Shape Factors2_HWBA UM NPV  IRR Analysis finance at cost share may 2011" xfId="27454"/>
    <cellStyle name="_Monthly Shape Factors2_Inputs" xfId="27455"/>
    <cellStyle name="_Monthly Shape Factors2_Inputs 2" xfId="27456"/>
    <cellStyle name="_Monthly Shape Factors2_Locked in Gross Margin" xfId="27457"/>
    <cellStyle name="_Monthly Shape Factors2_November 2010 CWIP Curves Genesis Final" xfId="27458"/>
    <cellStyle name="_Monthly Shape Factors2_November 2010 CWIP Curves Genesis Final 2" xfId="27459"/>
    <cellStyle name="_Monthly Shape Factors2_November 2010 CWIP Curves NEER Final" xfId="27460"/>
    <cellStyle name="_Monthly Shape Factors2_November 2010 CWIP Curves NEER Final 2" xfId="27461"/>
    <cellStyle name="_Monthly Shape Factors2_November 2010 Termosol CWIP Curves NEER Final" xfId="27462"/>
    <cellStyle name="_Monthly Shape Factors2_November 2010 Termosol CWIP Curves NEER Final 2" xfId="27463"/>
    <cellStyle name="_Monthly Shape Factors2_Project Monitoring Paradise Solar revised_October 2010" xfId="27464"/>
    <cellStyle name="_Monthly Shape Factors2_Project Monitoring Paradise Solar revised_October 2010 2" xfId="27465"/>
    <cellStyle name="_Monthly Shape Factors2_Project Monitoring Paradise Solar revised_October 2010_November 2010 Termosol CWIP Curves NEER Final" xfId="27466"/>
    <cellStyle name="_Monthly Shape Factors2_Project Monitoring Paradise Solar revised_October 2010_November 2010 Termosol CWIP Curves NEER Final 2" xfId="27467"/>
    <cellStyle name="_Monthly Shape Factors2_September 2010 CWIP curves_NextEra" xfId="27468"/>
    <cellStyle name="_Monthly Shape Factors2_September 2010 CWIP curves_NextEra 2" xfId="27469"/>
    <cellStyle name="_Monthly Shape Factors2_September 2010 CWIP curves_NextEra_November 2010 Termosol CWIP Curves NEER Final" xfId="27470"/>
    <cellStyle name="_Monthly Shape Factors2_September 2010 CWIP curves_NextEra_November 2010 Termosol CWIP Curves NEER Final 2" xfId="27471"/>
    <cellStyle name="_Monthly Shape Factors2_Summerhaven CWIP curve Oct_2010" xfId="27472"/>
    <cellStyle name="_Monthly Shape Factors2_Summerhaven CWIP curve Oct_2010 2" xfId="27473"/>
    <cellStyle name="_Monthly Shape Factors2_Summerhaven CWIP curve Oct_2010_November 2010 Termosol CWIP Curves NEER Final" xfId="27474"/>
    <cellStyle name="_Monthly Shape Factors2_Summerhaven CWIP curve Oct_2010_November 2010 Termosol CWIP Curves NEER Final 2" xfId="27475"/>
    <cellStyle name="_Monthly Shape Factors2_tx financing revs" xfId="27476"/>
    <cellStyle name="_Monthly Shape Factors3" xfId="27477"/>
    <cellStyle name="_Monthly Shape Factors3 2" xfId="27478"/>
    <cellStyle name="_Monthly Shape Factors3 2 2" xfId="27479"/>
    <cellStyle name="_Monthly Shape Factors3 3" xfId="27480"/>
    <cellStyle name="_Monthly Shape Factors3 3 2" xfId="27481"/>
    <cellStyle name="_Monthly Shape Factors3 4" xfId="27482"/>
    <cellStyle name="_Monthly Shape Factors3 4 2" xfId="27483"/>
    <cellStyle name="_Monthly Shape Factors3 5" xfId="27484"/>
    <cellStyle name="_Monthly Shape Factors3 5 2" xfId="27485"/>
    <cellStyle name="_Monthly Shape Factors3 6" xfId="27486"/>
    <cellStyle name="_Monthly Shape Factors3_August 2010 CWIP curves_NextEra" xfId="27487"/>
    <cellStyle name="_Monthly Shape Factors3_August 2010 CWIP curves_NextEra 2" xfId="27488"/>
    <cellStyle name="_Monthly Shape Factors3_August 2010 CWIP curves_NextEra_November 2010 Termosol CWIP Curves NEER Final" xfId="27489"/>
    <cellStyle name="_Monthly Shape Factors3_August 2010 CWIP curves_NextEra_November 2010 Termosol CWIP Curves NEER Final 2" xfId="27490"/>
    <cellStyle name="_Monthly Shape Factors3_BASIS ADJ" xfId="27491"/>
    <cellStyle name="_Monthly Shape Factors3_BM Adjustments" xfId="27492"/>
    <cellStyle name="_Monthly Shape Factors3_Capacity_Factor_Monthly_Forecast_Through_2024 " xfId="27493"/>
    <cellStyle name="_Monthly Shape Factors3_Consolidated Summary Living ProForma_2011_DRAFT" xfId="27494"/>
    <cellStyle name="_Monthly Shape Factors3_Consolidated Summary Living ProForma_2011_Paste Special" xfId="27495"/>
    <cellStyle name="_Monthly Shape Factors3_Copy of South TX GenTie  0.8x Sale12-31-09 COD BASE CASEvBOD" xfId="27496"/>
    <cellStyle name="_Monthly Shape Factors3_CWIP Termosol 1" xfId="27497"/>
    <cellStyle name="_Monthly Shape Factors3_CWIP Termosol 1 2" xfId="27498"/>
    <cellStyle name="_Monthly Shape Factors3_CWIP Termosol 2" xfId="27499"/>
    <cellStyle name="_Monthly Shape Factors3_CWIP Termosol 2 2" xfId="27500"/>
    <cellStyle name="_Monthly Shape Factors3_Fees" xfId="27501"/>
    <cellStyle name="_Monthly Shape Factors3_HWBA UM NPV  IRR Analysis finance at cost share may 2011" xfId="27502"/>
    <cellStyle name="_Monthly Shape Factors3_Inputs" xfId="27503"/>
    <cellStyle name="_Monthly Shape Factors3_Inputs 2" xfId="27504"/>
    <cellStyle name="_Monthly Shape Factors3_Locked in Gross Margin" xfId="27505"/>
    <cellStyle name="_Monthly Shape Factors3_November 2010 CWIP Curves Genesis Final" xfId="27506"/>
    <cellStyle name="_Monthly Shape Factors3_November 2010 CWIP Curves Genesis Final 2" xfId="27507"/>
    <cellStyle name="_Monthly Shape Factors3_November 2010 CWIP Curves NEER Final" xfId="27508"/>
    <cellStyle name="_Monthly Shape Factors3_November 2010 CWIP Curves NEER Final 2" xfId="27509"/>
    <cellStyle name="_Monthly Shape Factors3_November 2010 Termosol CWIP Curves NEER Final" xfId="27510"/>
    <cellStyle name="_Monthly Shape Factors3_November 2010 Termosol CWIP Curves NEER Final 2" xfId="27511"/>
    <cellStyle name="_Monthly Shape Factors3_Project Monitoring Paradise Solar revised_October 2010" xfId="27512"/>
    <cellStyle name="_Monthly Shape Factors3_Project Monitoring Paradise Solar revised_October 2010 2" xfId="27513"/>
    <cellStyle name="_Monthly Shape Factors3_Project Monitoring Paradise Solar revised_October 2010_November 2010 Termosol CWIP Curves NEER Final" xfId="27514"/>
    <cellStyle name="_Monthly Shape Factors3_Project Monitoring Paradise Solar revised_October 2010_November 2010 Termosol CWIP Curves NEER Final 2" xfId="27515"/>
    <cellStyle name="_Monthly Shape Factors3_September 2010 CWIP curves_NextEra" xfId="27516"/>
    <cellStyle name="_Monthly Shape Factors3_September 2010 CWIP curves_NextEra 2" xfId="27517"/>
    <cellStyle name="_Monthly Shape Factors3_September 2010 CWIP curves_NextEra_November 2010 Termosol CWIP Curves NEER Final" xfId="27518"/>
    <cellStyle name="_Monthly Shape Factors3_September 2010 CWIP curves_NextEra_November 2010 Termosol CWIP Curves NEER Final 2" xfId="27519"/>
    <cellStyle name="_Monthly Shape Factors3_Summerhaven CWIP curve Oct_2010" xfId="27520"/>
    <cellStyle name="_Monthly Shape Factors3_Summerhaven CWIP curve Oct_2010 2" xfId="27521"/>
    <cellStyle name="_Monthly Shape Factors3_Summerhaven CWIP curve Oct_2010_November 2010 Termosol CWIP Curves NEER Final" xfId="27522"/>
    <cellStyle name="_Monthly Shape Factors3_Summerhaven CWIP curve Oct_2010_November 2010 Termosol CWIP Curves NEER Final 2" xfId="27523"/>
    <cellStyle name="_Monthly Shape Factors3_tx financing revs" xfId="27524"/>
    <cellStyle name="_Monthly Shape Factors4" xfId="27525"/>
    <cellStyle name="_Monthly Shape Factors4 2" xfId="27526"/>
    <cellStyle name="_Monthly Shape Factors4 2 2" xfId="27527"/>
    <cellStyle name="_Monthly Shape Factors4 3" xfId="27528"/>
    <cellStyle name="_Monthly Shape Factors4 3 2" xfId="27529"/>
    <cellStyle name="_Monthly Shape Factors4 4" xfId="27530"/>
    <cellStyle name="_Monthly Shape Factors4 4 2" xfId="27531"/>
    <cellStyle name="_Monthly Shape Factors4 5" xfId="27532"/>
    <cellStyle name="_Monthly Shape Factors4 5 2" xfId="27533"/>
    <cellStyle name="_Monthly Shape Factors4 6" xfId="27534"/>
    <cellStyle name="_Monthly Shape Factors4_August 2010 CWIP curves_NextEra" xfId="27535"/>
    <cellStyle name="_Monthly Shape Factors4_August 2010 CWIP curves_NextEra 2" xfId="27536"/>
    <cellStyle name="_Monthly Shape Factors4_August 2010 CWIP curves_NextEra_November 2010 Termosol CWIP Curves NEER Final" xfId="27537"/>
    <cellStyle name="_Monthly Shape Factors4_August 2010 CWIP curves_NextEra_November 2010 Termosol CWIP Curves NEER Final 2" xfId="27538"/>
    <cellStyle name="_Monthly Shape Factors4_BASIS ADJ" xfId="27539"/>
    <cellStyle name="_Monthly Shape Factors4_BM Adjustments" xfId="27540"/>
    <cellStyle name="_Monthly Shape Factors4_Capacity_Factor_Monthly_Forecast_Through_2024 " xfId="27541"/>
    <cellStyle name="_Monthly Shape Factors4_Consolidated Summary Living ProForma_2011_DRAFT" xfId="27542"/>
    <cellStyle name="_Monthly Shape Factors4_Consolidated Summary Living ProForma_2011_Paste Special" xfId="27543"/>
    <cellStyle name="_Monthly Shape Factors4_Copy of South TX GenTie  0.8x Sale12-31-09 COD BASE CASEvBOD" xfId="27544"/>
    <cellStyle name="_Monthly Shape Factors4_CWIP Termosol 1" xfId="27545"/>
    <cellStyle name="_Monthly Shape Factors4_CWIP Termosol 1 2" xfId="27546"/>
    <cellStyle name="_Monthly Shape Factors4_CWIP Termosol 2" xfId="27547"/>
    <cellStyle name="_Monthly Shape Factors4_CWIP Termosol 2 2" xfId="27548"/>
    <cellStyle name="_Monthly Shape Factors4_Fees" xfId="27549"/>
    <cellStyle name="_Monthly Shape Factors4_HWBA UM NPV  IRR Analysis finance at cost share may 2011" xfId="27550"/>
    <cellStyle name="_Monthly Shape Factors4_Inputs" xfId="27551"/>
    <cellStyle name="_Monthly Shape Factors4_Inputs 2" xfId="27552"/>
    <cellStyle name="_Monthly Shape Factors4_Locked in Gross Margin" xfId="27553"/>
    <cellStyle name="_Monthly Shape Factors4_November 2010 CWIP Curves Genesis Final" xfId="27554"/>
    <cellStyle name="_Monthly Shape Factors4_November 2010 CWIP Curves Genesis Final 2" xfId="27555"/>
    <cellStyle name="_Monthly Shape Factors4_November 2010 CWIP Curves NEER Final" xfId="27556"/>
    <cellStyle name="_Monthly Shape Factors4_November 2010 CWIP Curves NEER Final 2" xfId="27557"/>
    <cellStyle name="_Monthly Shape Factors4_November 2010 Termosol CWIP Curves NEER Final" xfId="27558"/>
    <cellStyle name="_Monthly Shape Factors4_November 2010 Termosol CWIP Curves NEER Final 2" xfId="27559"/>
    <cellStyle name="_Monthly Shape Factors4_Project Monitoring Paradise Solar revised_October 2010" xfId="27560"/>
    <cellStyle name="_Monthly Shape Factors4_Project Monitoring Paradise Solar revised_October 2010 2" xfId="27561"/>
    <cellStyle name="_Monthly Shape Factors4_Project Monitoring Paradise Solar revised_October 2010_November 2010 Termosol CWIP Curves NEER Final" xfId="27562"/>
    <cellStyle name="_Monthly Shape Factors4_Project Monitoring Paradise Solar revised_October 2010_November 2010 Termosol CWIP Curves NEER Final 2" xfId="27563"/>
    <cellStyle name="_Monthly Shape Factors4_September 2010 CWIP curves_NextEra" xfId="27564"/>
    <cellStyle name="_Monthly Shape Factors4_September 2010 CWIP curves_NextEra 2" xfId="27565"/>
    <cellStyle name="_Monthly Shape Factors4_September 2010 CWIP curves_NextEra_November 2010 Termosol CWIP Curves NEER Final" xfId="27566"/>
    <cellStyle name="_Monthly Shape Factors4_September 2010 CWIP curves_NextEra_November 2010 Termosol CWIP Curves NEER Final 2" xfId="27567"/>
    <cellStyle name="_Monthly Shape Factors4_Summerhaven CWIP curve Oct_2010" xfId="27568"/>
    <cellStyle name="_Monthly Shape Factors4_Summerhaven CWIP curve Oct_2010 2" xfId="27569"/>
    <cellStyle name="_Monthly Shape Factors4_Summerhaven CWIP curve Oct_2010_November 2010 Termosol CWIP Curves NEER Final" xfId="27570"/>
    <cellStyle name="_Monthly Shape Factors4_Summerhaven CWIP curve Oct_2010_November 2010 Termosol CWIP Curves NEER Final 2" xfId="27571"/>
    <cellStyle name="_Monthly Shape Factors4_tx financing revs" xfId="27572"/>
    <cellStyle name="_Monthly Shape Factors5" xfId="27573"/>
    <cellStyle name="_Monthly Shape Factors5 2" xfId="27574"/>
    <cellStyle name="_Monthly Shape Factors5 2 2" xfId="27575"/>
    <cellStyle name="_Monthly Shape Factors5 3" xfId="27576"/>
    <cellStyle name="_Monthly Shape Factors5 3 2" xfId="27577"/>
    <cellStyle name="_Monthly Shape Factors5 4" xfId="27578"/>
    <cellStyle name="_Monthly Shape Factors5 4 2" xfId="27579"/>
    <cellStyle name="_Monthly Shape Factors5 5" xfId="27580"/>
    <cellStyle name="_Monthly Shape Factors5 5 2" xfId="27581"/>
    <cellStyle name="_Monthly Shape Factors5 6" xfId="27582"/>
    <cellStyle name="_Monthly Shape Factors5_August 2010 CWIP curves_NextEra" xfId="27583"/>
    <cellStyle name="_Monthly Shape Factors5_August 2010 CWIP curves_NextEra 2" xfId="27584"/>
    <cellStyle name="_Monthly Shape Factors5_August 2010 CWIP curves_NextEra_November 2010 Termosol CWIP Curves NEER Final" xfId="27585"/>
    <cellStyle name="_Monthly Shape Factors5_August 2010 CWIP curves_NextEra_November 2010 Termosol CWIP Curves NEER Final 2" xfId="27586"/>
    <cellStyle name="_Monthly Shape Factors5_BASIS ADJ" xfId="27587"/>
    <cellStyle name="_Monthly Shape Factors5_BM Adjustments" xfId="27588"/>
    <cellStyle name="_Monthly Shape Factors5_Capacity_Factor_Monthly_Forecast_Through_2024 " xfId="27589"/>
    <cellStyle name="_Monthly Shape Factors5_Consolidated Summary Living ProForma_2011_DRAFT" xfId="27590"/>
    <cellStyle name="_Monthly Shape Factors5_Consolidated Summary Living ProForma_2011_Paste Special" xfId="27591"/>
    <cellStyle name="_Monthly Shape Factors5_Copy of South TX GenTie  0.8x Sale12-31-09 COD BASE CASEvBOD" xfId="27592"/>
    <cellStyle name="_Monthly Shape Factors5_CWIP Termosol 1" xfId="27593"/>
    <cellStyle name="_Monthly Shape Factors5_CWIP Termosol 1 2" xfId="27594"/>
    <cellStyle name="_Monthly Shape Factors5_CWIP Termosol 2" xfId="27595"/>
    <cellStyle name="_Monthly Shape Factors5_CWIP Termosol 2 2" xfId="27596"/>
    <cellStyle name="_Monthly Shape Factors5_Fees" xfId="27597"/>
    <cellStyle name="_Monthly Shape Factors5_HWBA UM NPV  IRR Analysis finance at cost share may 2011" xfId="27598"/>
    <cellStyle name="_Monthly Shape Factors5_Inputs" xfId="27599"/>
    <cellStyle name="_Monthly Shape Factors5_Inputs 2" xfId="27600"/>
    <cellStyle name="_Monthly Shape Factors5_Locked in Gross Margin" xfId="27601"/>
    <cellStyle name="_Monthly Shape Factors5_November 2010 CWIP Curves Genesis Final" xfId="27602"/>
    <cellStyle name="_Monthly Shape Factors5_November 2010 CWIP Curves Genesis Final 2" xfId="27603"/>
    <cellStyle name="_Monthly Shape Factors5_November 2010 CWIP Curves NEER Final" xfId="27604"/>
    <cellStyle name="_Monthly Shape Factors5_November 2010 CWIP Curves NEER Final 2" xfId="27605"/>
    <cellStyle name="_Monthly Shape Factors5_November 2010 Termosol CWIP Curves NEER Final" xfId="27606"/>
    <cellStyle name="_Monthly Shape Factors5_November 2010 Termosol CWIP Curves NEER Final 2" xfId="27607"/>
    <cellStyle name="_Monthly Shape Factors5_Project Monitoring Paradise Solar revised_October 2010" xfId="27608"/>
    <cellStyle name="_Monthly Shape Factors5_Project Monitoring Paradise Solar revised_October 2010 2" xfId="27609"/>
    <cellStyle name="_Monthly Shape Factors5_Project Monitoring Paradise Solar revised_October 2010_November 2010 Termosol CWIP Curves NEER Final" xfId="27610"/>
    <cellStyle name="_Monthly Shape Factors5_Project Monitoring Paradise Solar revised_October 2010_November 2010 Termosol CWIP Curves NEER Final 2" xfId="27611"/>
    <cellStyle name="_Monthly Shape Factors5_September 2010 CWIP curves_NextEra" xfId="27612"/>
    <cellStyle name="_Monthly Shape Factors5_September 2010 CWIP curves_NextEra 2" xfId="27613"/>
    <cellStyle name="_Monthly Shape Factors5_September 2010 CWIP curves_NextEra_November 2010 Termosol CWIP Curves NEER Final" xfId="27614"/>
    <cellStyle name="_Monthly Shape Factors5_September 2010 CWIP curves_NextEra_November 2010 Termosol CWIP Curves NEER Final 2" xfId="27615"/>
    <cellStyle name="_Monthly Shape Factors5_Summerhaven CWIP curve Oct_2010" xfId="27616"/>
    <cellStyle name="_Monthly Shape Factors5_Summerhaven CWIP curve Oct_2010 2" xfId="27617"/>
    <cellStyle name="_Monthly Shape Factors5_Summerhaven CWIP curve Oct_2010_November 2010 Termosol CWIP Curves NEER Final" xfId="27618"/>
    <cellStyle name="_Monthly Shape Factors5_Summerhaven CWIP curve Oct_2010_November 2010 Termosol CWIP Curves NEER Final 2" xfId="27619"/>
    <cellStyle name="_Monthly Shape Factors5_tx financing revs" xfId="27620"/>
    <cellStyle name="_Morgan_072902.b" xfId="27621"/>
    <cellStyle name="_Morgan_072902.b 2" xfId="27622"/>
    <cellStyle name="_Morgan_072902.b 2 2" xfId="27623"/>
    <cellStyle name="_Morgan_072902.b 3" xfId="27624"/>
    <cellStyle name="_Morgan_072902.b 3 2" xfId="27625"/>
    <cellStyle name="_Morgan_072902.b 4" xfId="27626"/>
    <cellStyle name="_Morgan_072902.b 4 2" xfId="27627"/>
    <cellStyle name="_Morgan_072902.b 5" xfId="27628"/>
    <cellStyle name="_Morgan_072902.b 5 2" xfId="27629"/>
    <cellStyle name="_Morgan_072902.b 6" xfId="27630"/>
    <cellStyle name="_Morgan_072902.b_Inputs" xfId="27631"/>
    <cellStyle name="_Morgan_072902.b_Inputs 2" xfId="27632"/>
    <cellStyle name="_Morris - 8.27.02" xfId="27633"/>
    <cellStyle name="_Morris - 8.27.02 2" xfId="27634"/>
    <cellStyle name="_Morris - 8.27.02 2 2" xfId="27635"/>
    <cellStyle name="_Morris - 8.27.02 3" xfId="27636"/>
    <cellStyle name="_Morris - 8.27.02 3 2" xfId="27637"/>
    <cellStyle name="_Morris - 8.27.02 4" xfId="27638"/>
    <cellStyle name="_Morris - 8.27.02 4 2" xfId="27639"/>
    <cellStyle name="_Morris - 8.27.02 5" xfId="27640"/>
    <cellStyle name="_Morris - 8.27.02 5 2" xfId="27641"/>
    <cellStyle name="_Morris - 8.27.02 6" xfId="27642"/>
    <cellStyle name="_MowerCounty_Siemens-43_Rev-09" xfId="27643"/>
    <cellStyle name="_MowerCounty_Siemens-43_Rev-09 2" xfId="27644"/>
    <cellStyle name="_MowerCounty_Siemens-43_Rev-09 2 2" xfId="27645"/>
    <cellStyle name="_MowerCounty_Siemens-43_Rev-09 3" xfId="27646"/>
    <cellStyle name="_MowerCounty_Siemens-43_Rev-09 3 2" xfId="27647"/>
    <cellStyle name="_MowerCounty_Siemens-43_Rev-09 4" xfId="27648"/>
    <cellStyle name="_MowerCounty_Siemens-43_Rev-09 4 2" xfId="27649"/>
    <cellStyle name="_MowerCounty_Siemens-43_Rev-09 5" xfId="27650"/>
    <cellStyle name="_MowerCounty_Siemens-43_Rev-09 5 2" xfId="27651"/>
    <cellStyle name="_MowerCounty_Siemens-43_Rev-09 6" xfId="27652"/>
    <cellStyle name="_MowerCounty_Siemens-43_Rev-09_August 2010 CWIP curves_NextEra" xfId="27653"/>
    <cellStyle name="_MowerCounty_Siemens-43_Rev-09_August 2010 CWIP curves_NextEra 2" xfId="27654"/>
    <cellStyle name="_MowerCounty_Siemens-43_Rev-09_August 2010 CWIP curves_NextEra_November 2010 Termosol CWIP Curves NEER Final" xfId="27655"/>
    <cellStyle name="_MowerCounty_Siemens-43_Rev-09_August 2010 CWIP curves_NextEra_November 2010 Termosol CWIP Curves NEER Final 2" xfId="27656"/>
    <cellStyle name="_MowerCounty_Siemens-43_Rev-09_BASIS ADJ" xfId="27657"/>
    <cellStyle name="_MowerCounty_Siemens-43_Rev-09_BM Adjustments" xfId="27658"/>
    <cellStyle name="_MowerCounty_Siemens-43_Rev-09_Capacity_Factor_Monthly_Forecast_Through_2024 " xfId="27659"/>
    <cellStyle name="_MowerCounty_Siemens-43_Rev-09_Copy of South TX GenTie  0.8x Sale12-31-09 COD BASE CASEvBOD" xfId="27660"/>
    <cellStyle name="_MowerCounty_Siemens-43_Rev-09_CWIP Termosol 1" xfId="27661"/>
    <cellStyle name="_MowerCounty_Siemens-43_Rev-09_CWIP Termosol 1 2" xfId="27662"/>
    <cellStyle name="_MowerCounty_Siemens-43_Rev-09_CWIP Termosol 2" xfId="27663"/>
    <cellStyle name="_MowerCounty_Siemens-43_Rev-09_CWIP Termosol 2 2" xfId="27664"/>
    <cellStyle name="_MowerCounty_Siemens-43_Rev-09_Fees" xfId="27665"/>
    <cellStyle name="_MowerCounty_Siemens-43_Rev-09_HWBA UM NPV  IRR Analysis finance at cost share may 2011" xfId="27666"/>
    <cellStyle name="_MowerCounty_Siemens-43_Rev-09_Inputs" xfId="27667"/>
    <cellStyle name="_MowerCounty_Siemens-43_Rev-09_Inputs 2" xfId="27668"/>
    <cellStyle name="_MowerCounty_Siemens-43_Rev-09_Locked in Gross Margin" xfId="27669"/>
    <cellStyle name="_MowerCounty_Siemens-43_Rev-09_November 2010 CWIP Curves Genesis Final" xfId="27670"/>
    <cellStyle name="_MowerCounty_Siemens-43_Rev-09_November 2010 CWIP Curves Genesis Final 2" xfId="27671"/>
    <cellStyle name="_MowerCounty_Siemens-43_Rev-09_November 2010 CWIP Curves NEER Final" xfId="27672"/>
    <cellStyle name="_MowerCounty_Siemens-43_Rev-09_November 2010 CWIP Curves NEER Final 2" xfId="27673"/>
    <cellStyle name="_MowerCounty_Siemens-43_Rev-09_November 2010 Termosol CWIP Curves NEER Final" xfId="27674"/>
    <cellStyle name="_MowerCounty_Siemens-43_Rev-09_November 2010 Termosol CWIP Curves NEER Final 2" xfId="27675"/>
    <cellStyle name="_MowerCounty_Siemens-43_Rev-09_Project Monitoring Paradise Solar revised_October 2010" xfId="27676"/>
    <cellStyle name="_MowerCounty_Siemens-43_Rev-09_Project Monitoring Paradise Solar revised_October 2010 2" xfId="27677"/>
    <cellStyle name="_MowerCounty_Siemens-43_Rev-09_Project Monitoring Paradise Solar revised_October 2010_November 2010 Termosol CWIP Curves NEER Final" xfId="27678"/>
    <cellStyle name="_MowerCounty_Siemens-43_Rev-09_Project Monitoring Paradise Solar revised_October 2010_November 2010 Termosol CWIP Curves NEER Final 2" xfId="27679"/>
    <cellStyle name="_MowerCounty_Siemens-43_Rev-09_September 2010 CWIP curves_NextEra" xfId="27680"/>
    <cellStyle name="_MowerCounty_Siemens-43_Rev-09_September 2010 CWIP curves_NextEra 2" xfId="27681"/>
    <cellStyle name="_MowerCounty_Siemens-43_Rev-09_September 2010 CWIP curves_NextEra_November 2010 Termosol CWIP Curves NEER Final" xfId="27682"/>
    <cellStyle name="_MowerCounty_Siemens-43_Rev-09_September 2010 CWIP curves_NextEra_November 2010 Termosol CWIP Curves NEER Final 2" xfId="27683"/>
    <cellStyle name="_MowerCounty_Siemens-43_Rev-09_Summerhaven CWIP curve Oct_2010" xfId="27684"/>
    <cellStyle name="_MowerCounty_Siemens-43_Rev-09_Summerhaven CWIP curve Oct_2010 2" xfId="27685"/>
    <cellStyle name="_MowerCounty_Siemens-43_Rev-09_Summerhaven CWIP curve Oct_2010_November 2010 Termosol CWIP Curves NEER Final" xfId="27686"/>
    <cellStyle name="_MowerCounty_Siemens-43_Rev-09_Summerhaven CWIP curve Oct_2010_November 2010 Termosol CWIP Curves NEER Final 2" xfId="27687"/>
    <cellStyle name="_MowerCounty_Siemens-43_Rev-09_tx financing revs" xfId="27688"/>
    <cellStyle name="_MR .7 Oil" xfId="27689"/>
    <cellStyle name="_MR .7 Oil 2" xfId="27690"/>
    <cellStyle name="_MR .7 Oil_130204 2013 - 2061 LONG-TERM FORECAST FPL METHODOLOGY Clean Copy" xfId="27691"/>
    <cellStyle name="_MR .7 Oil_Copy of FUEL JAN 2012 -DEC 2012 MARGINAL COST SEASONAL" xfId="27692"/>
    <cellStyle name="_MR .7 Oil_Copy of FUEL JAN 2012 -DEC 2012 MARGINAL COST SEASONAL 2" xfId="27693"/>
    <cellStyle name="_MR .7 Oil_MTHLY_MWH_to EOC_AS AVAILABLE" xfId="27694"/>
    <cellStyle name="_MR 1 Oil" xfId="27695"/>
    <cellStyle name="_MR 1 Oil 2" xfId="27696"/>
    <cellStyle name="_MR 1 Oil_130204 2013 - 2061 LONG-TERM FORECAST FPL METHODOLOGY Clean Copy" xfId="27697"/>
    <cellStyle name="_MR 1 Oil_Copy of FUEL JAN 2012 -DEC 2012 MARGINAL COST SEASONAL" xfId="27698"/>
    <cellStyle name="_MR 1 Oil_Copy of FUEL JAN 2012 -DEC 2012 MARGINAL COST SEASONAL 2" xfId="27699"/>
    <cellStyle name="_MR 1 Oil_MTHLY_MWH_to EOC_AS AVAILABLE" xfId="27700"/>
    <cellStyle name="_MR Monthly Income Statement 081606" xfId="27701"/>
    <cellStyle name="_MR Monthly Income Statement 081606_1.Inputs" xfId="27702"/>
    <cellStyle name="_MR Monthly Income Statement 081606_Copy of Vento III v27i P50 1st" xfId="27703"/>
    <cellStyle name="_MR Monthly Income Statement 081606_G&amp;A_reports" xfId="27704"/>
    <cellStyle name="_MR Monthly Income Statement 081606_Other Projects" xfId="27705"/>
    <cellStyle name="_MR Monthly Income Statement 081606_Other Projects 2" xfId="27706"/>
    <cellStyle name="_MR Monthly Income Statement 081606_Other Projects_1.Inputs" xfId="27707"/>
    <cellStyle name="_MR Monthly Income Statement 081606_Other Projects_Copy of G&amp;A_reports_v4" xfId="27708"/>
    <cellStyle name="_MR Monthly Income Statement 081606_Other Projects_Copy of Vento III v27i P50 1st" xfId="27709"/>
    <cellStyle name="_MR Monthly Income Statement 081606_Other Projects_Vento III v17i (8.9% Haircut, 60% Tax)" xfId="27710"/>
    <cellStyle name="_MR Monthly Income Statement 081606_Other Projects_Vento III v22i (Haircut, 6Y CF, 76% tax)" xfId="27711"/>
    <cellStyle name="_MR Monthly Income Statement 081606_Other Projects_Vento III v28g Base" xfId="27712"/>
    <cellStyle name="_MR Monthly Income Statement 081606_Other Projects_Vento III v28k JPMyyy" xfId="27713"/>
    <cellStyle name="_MR Monthly Income Statement 081606_Vento III v17i (8.9% Haircut, 60% Tax)" xfId="27714"/>
    <cellStyle name="_MR Monthly Income Statement 081606_Vento III v22i (Haircut, 6Y CF, 76% tax)" xfId="27715"/>
    <cellStyle name="_MR Monthly Income Statement 081606_Vento III v28g Base" xfId="27716"/>
    <cellStyle name="_MR Monthly Income Statement 081606_Vento III v28k JPMyyy" xfId="27717"/>
    <cellStyle name="_MRCT Oil" xfId="27718"/>
    <cellStyle name="_MRCT Oil 2" xfId="27719"/>
    <cellStyle name="_MRCT Oil_130204 2013 - 2061 LONG-TERM FORECAST FPL METHODOLOGY Clean Copy" xfId="27720"/>
    <cellStyle name="_MRCT Oil_Copy of FUEL JAN 2012 -DEC 2012 MARGINAL COST SEASONAL" xfId="27721"/>
    <cellStyle name="_MRCT Oil_Copy of FUEL JAN 2012 -DEC 2012 MARGINAL COST SEASONAL 2" xfId="27722"/>
    <cellStyle name="_MRCT Oil_MTHLY_MWH_to EOC_AS AVAILABLE" xfId="27723"/>
    <cellStyle name="_MRII_091206" xfId="27724"/>
    <cellStyle name="_MRII_091206 (version 1)" xfId="27725"/>
    <cellStyle name="_MRII_091206 (version 1)_1.Inputs" xfId="27726"/>
    <cellStyle name="_MRII_091206 (version 1)_Copy of Vento III v27i P50 1st" xfId="27727"/>
    <cellStyle name="_MRII_091206 (version 1)_G&amp;A_reports" xfId="27728"/>
    <cellStyle name="_MRII_091206 (version 1)_Vento III v17i (8.9% Haircut, 60% Tax)" xfId="27729"/>
    <cellStyle name="_MRII_091206 (version 1)_Vento III v22i (Haircut, 6Y CF, 76% tax)" xfId="27730"/>
    <cellStyle name="_MRII_091206 (version 1)_Vento III v28g Base" xfId="27731"/>
    <cellStyle name="_MRII_091206 (version 1)_Vento III v28k JPMyyy" xfId="27732"/>
    <cellStyle name="_MRII_091206 2" xfId="27733"/>
    <cellStyle name="_MRII_091206_1.Inputs" xfId="27734"/>
    <cellStyle name="_MRII_091206_Copy of G&amp;A_reports_v4" xfId="27735"/>
    <cellStyle name="_MRII_091206_Copy of Vento III v27i P50 1st" xfId="27736"/>
    <cellStyle name="_MRII_091206_Vento III v17i (8.9% Haircut, 60% Tax)" xfId="27737"/>
    <cellStyle name="_MRII_091206_Vento III v22i (Haircut, 6Y CF, 76% tax)" xfId="27738"/>
    <cellStyle name="_MRII_091206_Vento III v28g Base" xfId="27739"/>
    <cellStyle name="_MRII_091206_Vento III v28k JPMyyy" xfId="27740"/>
    <cellStyle name="_MT Gulfstream Gas" xfId="27741"/>
    <cellStyle name="_MT Gulfstream Gas 2" xfId="27742"/>
    <cellStyle name="_MT Gulfstream Gas_130204 2013 - 2061 LONG-TERM FORECAST FPL METHODOLOGY Clean Copy" xfId="27743"/>
    <cellStyle name="_MT Gulfstream Gas_Copy of FUEL JAN 2012 -DEC 2012 MARGINAL COST SEASONAL" xfId="27744"/>
    <cellStyle name="_MT Gulfstream Gas_Copy of FUEL JAN 2012 -DEC 2012 MARGINAL COST SEASONAL 2" xfId="27745"/>
    <cellStyle name="_MT Gulfstream Gas_Copy of FUEL JAN 2012 -DEC 2012 MARGINAL COST SEASONAL 2 2" xfId="27746"/>
    <cellStyle name="_MT Gulfstream Gas_MTHLY_MWH_to EOC_AS AVAILABLE" xfId="27747"/>
    <cellStyle name="_MT Oil" xfId="27748"/>
    <cellStyle name="_MT Oil 2" xfId="27749"/>
    <cellStyle name="_MT Oil_130204 2013 - 2061 LONG-TERM FORECAST FPL METHODOLOGY Clean Copy" xfId="27750"/>
    <cellStyle name="_MT Oil_Copy of FUEL JAN 2012 -DEC 2012 MARGINAL COST SEASONAL" xfId="27751"/>
    <cellStyle name="_MT Oil_Copy of FUEL JAN 2012 -DEC 2012 MARGINAL COST SEASONAL 2" xfId="27752"/>
    <cellStyle name="_MT Oil_MTHLY_MWH_to EOC_AS AVAILABLE" xfId="27753"/>
    <cellStyle name="_Multiple" xfId="27754"/>
    <cellStyle name="_Multiple 2" xfId="27755"/>
    <cellStyle name="_Multiple 2 2" xfId="27756"/>
    <cellStyle name="_Multiple 3" xfId="27757"/>
    <cellStyle name="_Multiple 3 2" xfId="27758"/>
    <cellStyle name="_Multiple 4" xfId="27759"/>
    <cellStyle name="_Multiple 4 2" xfId="27760"/>
    <cellStyle name="_Multiple 5" xfId="27761"/>
    <cellStyle name="_Multiple 5 2" xfId="27762"/>
    <cellStyle name="_Multiple 6" xfId="27763"/>
    <cellStyle name="_Multiple__50_50" xfId="27764"/>
    <cellStyle name="_Multiple_01 Fig Tech CSC 1Q03" xfId="27765"/>
    <cellStyle name="_Multiple_01 Fig Tech CSC 1Q03 2" xfId="27766"/>
    <cellStyle name="_Multiple_01 Financial Model" xfId="27767"/>
    <cellStyle name="_Multiple_01 Financial Model 2" xfId="27768"/>
    <cellStyle name="_Multiple_02 financial projections for nestle" xfId="27769"/>
    <cellStyle name="_Multiple_02 Potential Partner Ability to Pay Analysis2" xfId="27770"/>
    <cellStyle name="_Multiple_02 Quick Model_PQ Corporation" xfId="27771"/>
    <cellStyle name="_Multiple_02 Quick Model_PQ Corporation 2" xfId="27772"/>
    <cellStyle name="_Multiple_03 Aventine DCF" xfId="27773"/>
    <cellStyle name="_Multiple_03 lbo model - healthsouth" xfId="27774"/>
    <cellStyle name="_Multiple_03 lbo model - healthsouth 2" xfId="27775"/>
    <cellStyle name="_Multiple_08 Updated Horizon Corporate DCF" xfId="27776"/>
    <cellStyle name="_Multiple_09 Horizon DCF" xfId="27777"/>
    <cellStyle name="_Multiple_12 Merger Plans" xfId="27778"/>
    <cellStyle name="_Multiple_12 Merger Plans 2" xfId="27779"/>
    <cellStyle name="_Multiple_2007 Deloitte Models 082307" xfId="27780"/>
    <cellStyle name="_Multiple_2007 Vento II 081707 v3" xfId="27781"/>
    <cellStyle name="_Multiple_accretion dilution analysis" xfId="27782"/>
    <cellStyle name="_Multiple_accretion dilution analysis 2" xfId="27783"/>
    <cellStyle name="_Multiple_Acquisition Ops 3" xfId="27784"/>
    <cellStyle name="_Multiple_Acquisition Ops 3 2" xfId="27785"/>
    <cellStyle name="_Multiple_Altona Capital Budget 8-3-07" xfId="27786"/>
    <cellStyle name="_Multiple_Altona Capital Budget 8-3-07 2" xfId="27787"/>
    <cellStyle name="_Multiple_Appliances Metrics for Leverage Finance" xfId="27788"/>
    <cellStyle name="_Multiple_Appliances Metrics for Leverage Finance 2" xfId="27789"/>
    <cellStyle name="_Multiple_Ashtabula II 120 MW (Standard Model) 3-23-09" xfId="27790"/>
    <cellStyle name="_Multiple_Asset_Management_CSC_Updated_06_26_2002" xfId="27791"/>
    <cellStyle name="_Multiple_Asset_Management_CSC_Updated_06_26_2002 2" xfId="27792"/>
    <cellStyle name="_Multiple_avp" xfId="27793"/>
    <cellStyle name="_Multiple_AVP - prev. 06 financials" xfId="27794"/>
    <cellStyle name="_Multiple_AVP - prev. 06 financials 2" xfId="27795"/>
    <cellStyle name="_Multiple_avp 10.31.05" xfId="27796"/>
    <cellStyle name="_Multiple_avp 10.31.05 2" xfId="27797"/>
    <cellStyle name="_Multiple_avp 2" xfId="27798"/>
    <cellStyle name="_Multiple_avp_Merger Plan 2-10-04 GSIBDv3" xfId="27799"/>
    <cellStyle name="_Multiple_avp_Merger Plan 2-10-04 GSIBDv3 2" xfId="27800"/>
    <cellStyle name="_Multiple_AVP_Modeling Mick" xfId="27801"/>
    <cellStyle name="_Multiple_AVP_Modeling Mick 2" xfId="27802"/>
    <cellStyle name="_Multiple_avp_Palm Model 10_05" xfId="27803"/>
    <cellStyle name="_Multiple_avp_Palm Model 10_05 2" xfId="27804"/>
    <cellStyle name="_Multiple_Bank &amp; Thrift Buyer Merger Plan(AutoPrice2000)" xfId="27805"/>
    <cellStyle name="_Multiple_Bank &amp; Thrift Buyer Merger Plan(AutoPrice2000) 2" xfId="27806"/>
    <cellStyle name="_Multiple_bank_csc_Q1_2001" xfId="27807"/>
    <cellStyle name="_Multiple_bank_csc_Q1_2001 2" xfId="27808"/>
    <cellStyle name="_Multiple_bank_csc_Q2_2001" xfId="27809"/>
    <cellStyle name="_Multiple_bank_csc_Q2_2001 2" xfId="27810"/>
    <cellStyle name="_Multiple_bank_csc_Q2_2001_c1" xfId="27811"/>
    <cellStyle name="_Multiple_bank_csc_Q2_2001_c1 2" xfId="27812"/>
    <cellStyle name="_Multiple_Book1" xfId="27813"/>
    <cellStyle name="_Multiple_Book1 2" xfId="27814"/>
    <cellStyle name="_Multiple_Book1_1" xfId="27815"/>
    <cellStyle name="_Multiple_Book1_1 2" xfId="27816"/>
    <cellStyle name="_Multiple_Book1_Merger Plan 2-10-04 GSIBDv3" xfId="27817"/>
    <cellStyle name="_Multiple_Book1_Merger Plan 2-10-04 GSIBDv3 2" xfId="27818"/>
    <cellStyle name="_Multiple_Book2" xfId="27819"/>
    <cellStyle name="_Multiple_Book2 2" xfId="27820"/>
    <cellStyle name="_Multiple_Borders Model 11-11-03 mezz v6" xfId="27821"/>
    <cellStyle name="_Multiple_Borders Model 11-11-03 mezz v6 2" xfId="27822"/>
    <cellStyle name="_Multiple_buyer_analysis" xfId="27823"/>
    <cellStyle name="_Multiple_buyer_analysis 2" xfId="27824"/>
    <cellStyle name="_Multiple_com_ic_universe_6" xfId="27825"/>
    <cellStyle name="_Multiple_com_ic_universe_6 2" xfId="27826"/>
    <cellStyle name="_Multiple_Comparative Balance Sheets" xfId="27827"/>
    <cellStyle name="_Multiple_Comparative Balance Sheets 2" xfId="27828"/>
    <cellStyle name="_Multiple_Cross Dock Projections v3" xfId="27829"/>
    <cellStyle name="_Multiple_Cross Dock Projections v3 2" xfId="27830"/>
    <cellStyle name="_Multiple_csc" xfId="27831"/>
    <cellStyle name="_Multiple_csc 2" xfId="27832"/>
    <cellStyle name="_Multiple_CSC Update_Status of Companies_11_19" xfId="27833"/>
    <cellStyle name="_Multiple_CSC Update_Status of Companies_11_19 2" xfId="27834"/>
    <cellStyle name="_Multiple_CSC with WACC" xfId="27835"/>
    <cellStyle name="_Multiple_CSC with WACC 2" xfId="27836"/>
    <cellStyle name="_Multiple_CSC_Palm_Sum_of_Parts_4_20_01" xfId="27837"/>
    <cellStyle name="_Multiple_CSC_Palm_Sum_of_Parts_5_23_01a" xfId="27838"/>
    <cellStyle name="_Multiple_csc_parfum_19062001" xfId="27839"/>
    <cellStyle name="_Multiple_csc_parfum_19062001 2" xfId="27840"/>
    <cellStyle name="_Multiple_Darlington We Energy Bid Model 112807" xfId="27841"/>
    <cellStyle name="_Multiple_dcf" xfId="27842"/>
    <cellStyle name="_Multiple_dcf 2" xfId="27843"/>
    <cellStyle name="_Multiple_DCF Analysis" xfId="27844"/>
    <cellStyle name="_Multiple_DCF Analysis 2" xfId="27845"/>
    <cellStyle name="_Multiple_Depr Federal" xfId="27846"/>
    <cellStyle name="_Multiple_Depr Federal-2008" xfId="27847"/>
    <cellStyle name="_Multiple_discussion" xfId="27848"/>
    <cellStyle name="_Multiple_discussion 2" xfId="27849"/>
    <cellStyle name="_Multiple_Draft Model 081707" xfId="27850"/>
    <cellStyle name="_Multiple_Eagle Ridge Cash Flow 01-10-02_GS" xfId="27851"/>
    <cellStyle name="_Multiple_Eagle Ridge Cash Flow 01-10-02_GS 2" xfId="27852"/>
    <cellStyle name="_Multiple_Elkhorn 091906_v5" xfId="27853"/>
    <cellStyle name="_Multiple_Elkhorn 091906_v5 2" xfId="27854"/>
    <cellStyle name="_Multiple_EPS impact with different financing scenarios (2)" xfId="27855"/>
    <cellStyle name="_Multiple_EPS impact with different financing scenarios (2) 2" xfId="27856"/>
    <cellStyle name="_Multiple_Final Canadian Bank Comp (sent to IBD)FORM" xfId="27857"/>
    <cellStyle name="_Multiple_Final Canadian Bank Comp (sent to IBD)FORM 2" xfId="27858"/>
    <cellStyle name="_Multiple_Financial Buildup 6-18-03 v7" xfId="27859"/>
    <cellStyle name="_Multiple_Financials" xfId="27860"/>
    <cellStyle name="_Multiple_Financials 2" xfId="27861"/>
    <cellStyle name="_Multiple_Financials_3" xfId="27862"/>
    <cellStyle name="_Multiple_Football Field" xfId="27863"/>
    <cellStyle name="_Multiple_Football Field 2" xfId="27864"/>
    <cellStyle name="_Multiple_G&amp;A_reports" xfId="27865"/>
    <cellStyle name="_Multiple_GS Model2_11" xfId="27866"/>
    <cellStyle name="_Multiple_GS Model2_11 2" xfId="27867"/>
    <cellStyle name="_Multiple_GS Model2_11 2 2" xfId="27868"/>
    <cellStyle name="_Multiple_GS Model2_11 3" xfId="27869"/>
    <cellStyle name="_Multiple_GS Model2_11 3 2" xfId="27870"/>
    <cellStyle name="_Multiple_GS Model2_11 4" xfId="27871"/>
    <cellStyle name="_Multiple_GS Model2_11 4 2" xfId="27872"/>
    <cellStyle name="_Multiple_GS Model2_11 5" xfId="27873"/>
    <cellStyle name="_Multiple_GS Model2_11 5 2" xfId="27874"/>
    <cellStyle name="_Multiple_GS Model2_11 6" xfId="27875"/>
    <cellStyle name="_Multiple_GS Model2_11__50_50" xfId="27876"/>
    <cellStyle name="_Multiple_GS Model2_11_Ashtabula II 120 MW (Standard Model) 3-23-09" xfId="27877"/>
    <cellStyle name="_Multiple_GS Model2_11_Ashtabula II 120 MW (Standard Model) 3-23-09_Bridge" xfId="27878"/>
    <cellStyle name="_Multiple_GS Model2_11_Ashtabula II 120 MW (Standard Model) 3-23-09_rev" xfId="27879"/>
    <cellStyle name="_Multiple_GS Model2_11_Data" xfId="27880"/>
    <cellStyle name="_Multiple_GS Model2_11_Story II_OpCom_6-26-09" xfId="27881"/>
    <cellStyle name="_Multiple_GTI model v7.0" xfId="27882"/>
    <cellStyle name="_Multiple_GTI model v7.0 2" xfId="27883"/>
    <cellStyle name="_Multiple_GTI model v7.0 2 2" xfId="27884"/>
    <cellStyle name="_Multiple_GTI model v7.0 3" xfId="27885"/>
    <cellStyle name="_Multiple_GTI model v7.0 3 2" xfId="27886"/>
    <cellStyle name="_Multiple_GTI model v7.0 4" xfId="27887"/>
    <cellStyle name="_Multiple_HealthSouth LBO Cases 14" xfId="27888"/>
    <cellStyle name="_Multiple_HealthSouth LBO Cases 14 2" xfId="27889"/>
    <cellStyle name="_Multiple_HealthSouth LBO Cases 23 revised" xfId="27890"/>
    <cellStyle name="_Multiple_HealthSouth LBO Cases 23 revised 2" xfId="27891"/>
    <cellStyle name="_Multiple_High Prairie 091906" xfId="27892"/>
    <cellStyle name="_Multiple_High Prairie 091906 2" xfId="27893"/>
    <cellStyle name="_Multiple_Hook_MergerPlan_2003_Feb11" xfId="27894"/>
    <cellStyle name="_Multiple_Hook_MergerPlan_2003_Feb11 2" xfId="27895"/>
    <cellStyle name="_Multiple_Horizon round 1 model vFINAL" xfId="27896"/>
    <cellStyle name="_Multiple_Horizon round 1 model vFINAL 2" xfId="27897"/>
    <cellStyle name="_Multiple_Horizon round 1 model vFINAL 2 2" xfId="27898"/>
    <cellStyle name="_Multiple_Horizon round 1 model vFINAL 3" xfId="27899"/>
    <cellStyle name="_Multiple_Horizon round 1 model vFINAL 3 2" xfId="27900"/>
    <cellStyle name="_Multiple_Horizon round 1 model vFINAL 4" xfId="27901"/>
    <cellStyle name="_Multiple_Horizon round 1 model vFINAL_1" xfId="27902"/>
    <cellStyle name="_Multiple_Horizon round 1 model vFINAL_1 2" xfId="27903"/>
    <cellStyle name="_Multiple_Horizon round 1 model vFINAL_1 2 2" xfId="27904"/>
    <cellStyle name="_Multiple_Horizon round 1 model vFINAL_1 3" xfId="27905"/>
    <cellStyle name="_Multiple_Horizon round 1 model vFINAL_1 3 2" xfId="27906"/>
    <cellStyle name="_Multiple_Horizon round 1 model vFINAL_1 4" xfId="27907"/>
    <cellStyle name="_Multiple_Horizon round 1 model vFINAL_1_Project Farwest III Model 03-20-07 v135" xfId="27908"/>
    <cellStyle name="_Multiple_Horizon round 1 model vFINAL_1_Project Farwest III Model 03-20-07 v135 2" xfId="27909"/>
    <cellStyle name="_Multiple_Horizon round 1 model vFINAL_1_Project Farwest III Model 03-20-07 v135 2 2" xfId="27910"/>
    <cellStyle name="_Multiple_Horizon round 1 model vFINAL_1_Project Farwest III Model 03-20-07 v135 3" xfId="27911"/>
    <cellStyle name="_Multiple_Horizon round 1 model vFINAL_1_Project Farwest III Model 03-20-07 v135 3 2" xfId="27912"/>
    <cellStyle name="_Multiple_Horizon round 1 model vFINAL_1_Project Farwest III Model 03-20-07 v135 4" xfId="27913"/>
    <cellStyle name="_Multiple_Horizon round 1 model vFINAL_1_Project Farwest III Model 03-20-07 v135_UPC G&amp;A (5-3-07)" xfId="27914"/>
    <cellStyle name="_Multiple_Horizon round 1 model vFINAL_1_Project Farwest III Model 03-20-07 v135_UPC G&amp;A (5-3-07) 2" xfId="27915"/>
    <cellStyle name="_Multiple_Horizon round 1 model vFINAL_1_Project Farwest III Model 03-20-07 v135_UPC G&amp;A (5-3-07) 2 2" xfId="27916"/>
    <cellStyle name="_Multiple_Horizon round 1 model vFINAL_1_Project Farwest III Model 03-20-07 v135_UPC G&amp;A (5-3-07) 3" xfId="27917"/>
    <cellStyle name="_Multiple_Horizon round 1 model vFINAL_1_Project Farwest III Model 03-20-07 v135_UPC G&amp;A (5-3-07) 3 2" xfId="27918"/>
    <cellStyle name="_Multiple_Horizon round 1 model vFINAL_1_Project Farwest III Model 03-20-07 v135_UPC G&amp;A (5-3-07) 4" xfId="27919"/>
    <cellStyle name="_Multiple_Horizon round 1 model vFINAL_1_Project Makani Model 04-11-07 v6" xfId="27920"/>
    <cellStyle name="_Multiple_Horizon round 1 model vFINAL_1_Project Makani Model 04-11-07 v6 2" xfId="27921"/>
    <cellStyle name="_Multiple_Horizon round 1 model vFINAL_1_Project Makani Model 04-11-07 v6 2 2" xfId="27922"/>
    <cellStyle name="_Multiple_Horizon round 1 model vFINAL_1_Project Makani Model 04-11-07 v6 3" xfId="27923"/>
    <cellStyle name="_Multiple_Horizon round 1 model vFINAL_1_Project Makani Model 04-11-07 v6 3 2" xfId="27924"/>
    <cellStyle name="_Multiple_Horizon round 1 model vFINAL_1_Project Makani Model 04-11-07 v6 4" xfId="27925"/>
    <cellStyle name="_Multiple_Horizon round 1 model vFINAL_1_Project Makani Model 04-11-07 v6_UPC G&amp;A (5-3-07)" xfId="27926"/>
    <cellStyle name="_Multiple_Horizon round 1 model vFINAL_1_Project Makani Model 04-11-07 v6_UPC G&amp;A (5-3-07) 2" xfId="27927"/>
    <cellStyle name="_Multiple_Horizon round 1 model vFINAL_1_Project Makani Model 04-11-07 v6_UPC G&amp;A (5-3-07) 2 2" xfId="27928"/>
    <cellStyle name="_Multiple_Horizon round 1 model vFINAL_1_Project Makani Model 04-11-07 v6_UPC G&amp;A (5-3-07) 3" xfId="27929"/>
    <cellStyle name="_Multiple_Horizon round 1 model vFINAL_1_Project Makani Model 04-11-07 v6_UPC G&amp;A (5-3-07) 3 2" xfId="27930"/>
    <cellStyle name="_Multiple_Horizon round 1 model vFINAL_1_Project Makani Model 04-11-07 v6_UPC G&amp;A (5-3-07) 4" xfId="27931"/>
    <cellStyle name="_Multiple_HWE Analytics 4 4 06 SSGv1_DCF_9%_4_19_06_Wax" xfId="27932"/>
    <cellStyle name="_Multiple_HWE Analytics 4 4 06 SSGv1_DCF_9%_4_19_06_Wax 2" xfId="27933"/>
    <cellStyle name="_Multiple_IBES_EPS_Estimates" xfId="27934"/>
    <cellStyle name="_Multiple_IBES_EPS_Estimates 2" xfId="27935"/>
    <cellStyle name="_Multiple_IMS EPS Impact 15_new projections" xfId="27936"/>
    <cellStyle name="_Multiple_IMS EPS Impact 15_new projections 2" xfId="27937"/>
    <cellStyle name="_Multiple_KMart Model v6_djaama" xfId="27938"/>
    <cellStyle name="_Multiple_KMart Model v6_djaama 2" xfId="27939"/>
    <cellStyle name="_Multiple_LBO Analysis Summary" xfId="27940"/>
    <cellStyle name="_Multiple_LBO Analysis Summary - Template" xfId="27941"/>
    <cellStyle name="_Multiple_LBO Analysis Summary - Template 2" xfId="27942"/>
    <cellStyle name="_Multiple_LBO Analysis Summary 2" xfId="27943"/>
    <cellStyle name="_Multiple_LBO Model v3" xfId="27944"/>
    <cellStyle name="_Multiple_LBO SF" xfId="27945"/>
    <cellStyle name="_Multiple_LBO SF 2" xfId="27946"/>
    <cellStyle name="_Multiple_LBO SF Model Output - Template" xfId="27947"/>
    <cellStyle name="_Multiple_LBO SF Model Output - Template 2" xfId="27948"/>
    <cellStyle name="_Multiple_Liberty+IE+Model++September+2008" xfId="27949"/>
    <cellStyle name="_Multiple_Lone Star II" xfId="27950"/>
    <cellStyle name="_Multiple_Lone Star II 2" xfId="27951"/>
    <cellStyle name="_Multiple_LTC Comps as of 18 Feb 2002" xfId="27952"/>
    <cellStyle name="_Multiple_LTC Comps as of 18 Feb 2002 2" xfId="27953"/>
    <cellStyle name="_Multiple_LTC Comps as of 2.20.02 v1.2" xfId="27954"/>
    <cellStyle name="_Multiple_LTC Comps as of 2.20.02 v1.2 2" xfId="27955"/>
    <cellStyle name="_Multiple_Maple Ridge II Annual" xfId="27956"/>
    <cellStyle name="_Multiple_Maple Ridge II Annual 2" xfId="27957"/>
    <cellStyle name="_Multiple_march_21_meeting" xfId="27958"/>
    <cellStyle name="_Multiple_march_21_meeting 2" xfId="27959"/>
    <cellStyle name="_Multiple_Master_Telecom_Equipment_CSCb" xfId="27960"/>
    <cellStyle name="_Multiple_Master_Telecom_Equipment_CSCb 2" xfId="27961"/>
    <cellStyle name="_Multiple_MasterDatabase_Oct_07_v2" xfId="27962"/>
    <cellStyle name="_Multiple_MasterDatabase_Sept_07_v2" xfId="27963"/>
    <cellStyle name="_Multiple_MasterDatabase_Sept_07_v3" xfId="27964"/>
    <cellStyle name="_Multiple_Merger Analysis" xfId="27965"/>
    <cellStyle name="_Multiple_Merger Analysis 2" xfId="27966"/>
    <cellStyle name="_Multiple_Merger Model - Exec" xfId="27967"/>
    <cellStyle name="_Multiple_Merger Model - Exec 2" xfId="27968"/>
    <cellStyle name="_Multiple_Merger model_new" xfId="27969"/>
    <cellStyle name="_Multiple_Merger model_new_ability to pay" xfId="27970"/>
    <cellStyle name="_Multiple_Merger Plan 2-10-04 GSIBDv3" xfId="27971"/>
    <cellStyle name="_Multiple_Merger Plan 2-10-04 GSIBDv3 2" xfId="27972"/>
    <cellStyle name="_Multiple_merger plans" xfId="27973"/>
    <cellStyle name="_Multiple_merger plans 2" xfId="27974"/>
    <cellStyle name="_Multiple_model_bk" xfId="27975"/>
    <cellStyle name="_Multiple_model_bk 2" xfId="27976"/>
    <cellStyle name="_Multiple_Modeling Mick" xfId="27977"/>
    <cellStyle name="_Multiple_Modeling Mick 2" xfId="27978"/>
    <cellStyle name="_Multiple_monet_final_w_output" xfId="27979"/>
    <cellStyle name="_Multiple_monet2.4" xfId="27980"/>
    <cellStyle name="_Multiple_monet2.4_temp" xfId="27981"/>
    <cellStyle name="_Multiple_monet2.8" xfId="27982"/>
    <cellStyle name="_Multiple_Monthly Horizon-Project Projections-Rev4" xfId="27983"/>
    <cellStyle name="_Multiple_Monthly Horizon-Project Projections-Rev4 (25 yr life)JPM" xfId="27984"/>
    <cellStyle name="_Multiple_MotLion Projections may" xfId="27985"/>
    <cellStyle name="_Multiple_MotLion Projections may 2" xfId="27986"/>
    <cellStyle name="_Multiple_NDC Credit Comps from Drenusha" xfId="27987"/>
    <cellStyle name="_Multiple_NDC Credit Comps from Drenusha 2" xfId="27988"/>
    <cellStyle name="_Multiple_Neptune Ammortization Analysis 8-6-03" xfId="27989"/>
    <cellStyle name="_Multiple_Neptune Ammortization Analysis 8-6-03 2" xfId="27990"/>
    <cellStyle name="_Multiple_Novartis-Roche 0805 v2" xfId="27991"/>
    <cellStyle name="_Multiple_Numico_LBO 08" xfId="27992"/>
    <cellStyle name="_Multiple_Numico_LBO 08 2" xfId="27993"/>
    <cellStyle name="_Multiple_Numico-Nestle Model-13 September" xfId="27994"/>
    <cellStyle name="_Multiple_Numico-Nestle Model-13 September 2" xfId="27995"/>
    <cellStyle name="_Multiple_Numico-Nestle Model-26 February 2002 2b" xfId="27996"/>
    <cellStyle name="_Multiple_Numico-Nestle Model-26 February 2002 2b 2" xfId="27997"/>
    <cellStyle name="_Multiple_Old Financials_200804" xfId="27998"/>
    <cellStyle name="_Multiple_Old Life CSC" xfId="27999"/>
    <cellStyle name="_Multiple_Old Life CSC 2" xfId="28000"/>
    <cellStyle name="_Multiple_OpEx Sheet" xfId="28001"/>
    <cellStyle name="_Multiple_Other Category Breaidown 7-26-03 v1" xfId="28002"/>
    <cellStyle name="_Multiple_Other Category Breaidown 7-26-03 v1 2" xfId="28003"/>
    <cellStyle name="_Multiple_Other Projects" xfId="28004"/>
    <cellStyle name="_Multiple_Other Projects 2" xfId="28005"/>
    <cellStyle name="_Multiple_pace_merger plans" xfId="28006"/>
    <cellStyle name="_Multiple_pace_merger plans 2" xfId="28007"/>
    <cellStyle name="_Multiple_Palm Model 10_05" xfId="28008"/>
    <cellStyle name="_Multiple_Palm Model 10_05 2" xfId="28009"/>
    <cellStyle name="_Multiple_Panhandle Value" xfId="28010"/>
    <cellStyle name="_Multiple_Panhandle Value 2" xfId="28011"/>
    <cellStyle name="_Multiple_pdf file" xfId="28012"/>
    <cellStyle name="_Multiple_Pioneer Prairie 082107_edp" xfId="28013"/>
    <cellStyle name="_Multiple_PNC_PF_2Q_update" xfId="28014"/>
    <cellStyle name="_Multiple_PNC_PF_2Q_update 2" xfId="28015"/>
    <cellStyle name="_Multiple_Portfolio Inputs" xfId="28016"/>
    <cellStyle name="_Multiple_Post Oak" xfId="28017"/>
    <cellStyle name="_Multiple_Potential Strategic Partners" xfId="28018"/>
    <cellStyle name="_Multiple_Potential Strategic Partners 2" xfId="28019"/>
    <cellStyle name="_Multiple_Prairie Star" xfId="28020"/>
    <cellStyle name="_Multiple_Project Financials Quarterly 2006" xfId="28021"/>
    <cellStyle name="_Multiple_Project Financials Quarterly 2006 2" xfId="28022"/>
    <cellStyle name="_Multiple_Projections Difference" xfId="28023"/>
    <cellStyle name="_Multiple_Projections Difference 2" xfId="28024"/>
    <cellStyle name="_Multiple_Projections--Management (Data Room)v6" xfId="28025"/>
    <cellStyle name="_Multiple_Projections--Management (Data Room)v6 2" xfId="28026"/>
    <cellStyle name="_Multiple_PV of Future Stock Price" xfId="28027"/>
    <cellStyle name="_Multiple_PV of Future Stock Price 2" xfId="28028"/>
    <cellStyle name="_Multiple_QVC LBO Model 2-12-03 v3" xfId="28029"/>
    <cellStyle name="_Multiple_QVC LBO Model 2-12-03 v3 2" xfId="28030"/>
    <cellStyle name="_Multiple_Samsara Model_20062001" xfId="28031"/>
    <cellStyle name="_Multiple_Samsara Model_20062001 2" xfId="28032"/>
    <cellStyle name="_Multiple_Samsara Model-DCF Template" xfId="28033"/>
    <cellStyle name="_Multiple_Samsara Model-DCF Template 2" xfId="28034"/>
    <cellStyle name="_Multiple_Samsara_ppg" xfId="28035"/>
    <cellStyle name="_Multiple_Samsara_ppg 2" xfId="28036"/>
    <cellStyle name="_Multiple_Scenarios" xfId="28037"/>
    <cellStyle name="_Multiple_Scenarios 2" xfId="28038"/>
    <cellStyle name="_Multiple_Sheet2" xfId="28039"/>
    <cellStyle name="_Multiple_Sheet2 2" xfId="28040"/>
    <cellStyle name="_Multiple_Sources and Uses FINAL dpakedit v2" xfId="28041"/>
    <cellStyle name="_Multiple_Sources and Uses FINAL dpakedit v2 2" xfId="28042"/>
    <cellStyle name="_Multiple_Split-off Model2" xfId="28043"/>
    <cellStyle name="_Multiple_Split-off Model2 2" xfId="28044"/>
    <cellStyle name="_Multiple_Story II_OpCom_6-26-09" xfId="28045"/>
    <cellStyle name="_Multiple_Summary Valuation Analysis" xfId="28046"/>
    <cellStyle name="_Multiple_Summary Valuation Analysis 2" xfId="28047"/>
    <cellStyle name="_Multiple_Synergies" xfId="28048"/>
    <cellStyle name="_Multiple_Synergies 2" xfId="28049"/>
    <cellStyle name="_Multiple_tables RIDER" xfId="28050"/>
    <cellStyle name="_Multiple_tables RIDER 2" xfId="28051"/>
    <cellStyle name="_Multiple_Tax Equity Structure 072007" xfId="28052"/>
    <cellStyle name="_Multiple_Troon DCF Model 8-13-02 v1" xfId="28053"/>
    <cellStyle name="_Multiple_Troon DCF Model 8-13-02 v1 2" xfId="28054"/>
    <cellStyle name="_Multiple_Troon Financials 8-1-02" xfId="28055"/>
    <cellStyle name="_Multiple_Troon Financials 8-1-02 2" xfId="28056"/>
    <cellStyle name="_Multiple_Troon LLC FS dpakedit 8-7-02" xfId="28057"/>
    <cellStyle name="_Multiple_Troon LLC FS dpakedit 8-7-02 2" xfId="28058"/>
    <cellStyle name="_Multiple_Troon LLC FS dpakedit 8-7-02 v3" xfId="28059"/>
    <cellStyle name="_Multiple_Troon LLC FS dpakedit 8-7-02 v3 2" xfId="28060"/>
    <cellStyle name="_Multiple_Troon LLC FS dpakedit 8-7-02 v4" xfId="28061"/>
    <cellStyle name="_Multiple_Troon LLC FS dpakedit 8-7-02 v4 2" xfId="28062"/>
    <cellStyle name="_Multiple_Troon_EBITDA" xfId="28063"/>
    <cellStyle name="_Multiple_Troon_EBITDA 2" xfId="28064"/>
    <cellStyle name="_Multiple_Twin Groves" xfId="28065"/>
    <cellStyle name="_Multiple_Twin Groves 2" xfId="28066"/>
    <cellStyle name="_Multiple_Twin Groves II" xfId="28067"/>
    <cellStyle name="_Multiple_Twin Groves II 2" xfId="28068"/>
    <cellStyle name="_Multiple_Unit Level Economics V4" xfId="28069"/>
    <cellStyle name="_Multiple_Unit Level Economics v5 (2)" xfId="28070"/>
    <cellStyle name="_Multiple_Unit Level Economics v5 (2) 2" xfId="28071"/>
    <cellStyle name="_Multiple_Valuation Overview - June 2001" xfId="28072"/>
    <cellStyle name="_Multiple_Valuation Overview - June 2001 2" xfId="28073"/>
    <cellStyle name="_Multiple_Valuation_Troon dpak 8-5-02 v3" xfId="28074"/>
    <cellStyle name="_Multiple_Valuation_Troon dpak 8-5-02 v3 2" xfId="28075"/>
    <cellStyle name="_Multiple_VMS Breakdown" xfId="28076"/>
    <cellStyle name="_Multiple_VMS Breakdown 2" xfId="28077"/>
    <cellStyle name="_Multiple_wacc bb final" xfId="28078"/>
    <cellStyle name="_MultipleSpace" xfId="28079"/>
    <cellStyle name="_MultipleSpace 2" xfId="28080"/>
    <cellStyle name="_MultipleSpace 2 2" xfId="28081"/>
    <cellStyle name="_MultipleSpace 3" xfId="28082"/>
    <cellStyle name="_MultipleSpace 3 2" xfId="28083"/>
    <cellStyle name="_MultipleSpace 4" xfId="28084"/>
    <cellStyle name="_MultipleSpace 4 2" xfId="28085"/>
    <cellStyle name="_MultipleSpace 5" xfId="28086"/>
    <cellStyle name="_MultipleSpace 5 2" xfId="28087"/>
    <cellStyle name="_MultipleSpace 6" xfId="28088"/>
    <cellStyle name="_MultipleSpace__50_50" xfId="28089"/>
    <cellStyle name="_MultipleSpace_01 Fig Tech CSC 1Q03" xfId="28090"/>
    <cellStyle name="_MultipleSpace_01 Fig Tech CSC 1Q03 2" xfId="28091"/>
    <cellStyle name="_MultipleSpace_01 Financial Model" xfId="28092"/>
    <cellStyle name="_MultipleSpace_01 Financial Model 2" xfId="28093"/>
    <cellStyle name="_MultipleSpace_02 financial projections for nestle" xfId="28094"/>
    <cellStyle name="_MultipleSpace_02 Potential Partner Ability to Pay Analysis2" xfId="28095"/>
    <cellStyle name="_MultipleSpace_02 Quick Model_PQ Corporation" xfId="28096"/>
    <cellStyle name="_MultipleSpace_02 Quick Model_PQ Corporation 2" xfId="28097"/>
    <cellStyle name="_MultipleSpace_03 Aventine DCF" xfId="28098"/>
    <cellStyle name="_MultipleSpace_03 lbo model - healthsouth" xfId="28099"/>
    <cellStyle name="_MultipleSpace_03 lbo model - healthsouth 2" xfId="28100"/>
    <cellStyle name="_MultipleSpace_12 Merger Plans" xfId="28101"/>
    <cellStyle name="_MultipleSpace_12 Merger Plans 2" xfId="28102"/>
    <cellStyle name="_MultipleSpace_2007 Deloitte Models 082307" xfId="28103"/>
    <cellStyle name="_MultipleSpace_2007 Vento II 081707 v3" xfId="28104"/>
    <cellStyle name="_MultipleSpace_accretion dilution analysis" xfId="28105"/>
    <cellStyle name="_MultipleSpace_accretion dilution analysis 2" xfId="28106"/>
    <cellStyle name="_MultipleSpace_Acquisition Ops 3" xfId="28107"/>
    <cellStyle name="_MultipleSpace_Acquisition Ops 3 2" xfId="28108"/>
    <cellStyle name="_MultipleSpace_Altona Capital Budget 8-3-07" xfId="28109"/>
    <cellStyle name="_MultipleSpace_Altona Capital Budget 8-3-07 2" xfId="28110"/>
    <cellStyle name="_MultipleSpace_Ashtabula II 120 MW (Standard Model) 3-23-09" xfId="28111"/>
    <cellStyle name="_MultipleSpace_avp" xfId="28112"/>
    <cellStyle name="_MultipleSpace_AVP - prev. 06 financials" xfId="28113"/>
    <cellStyle name="_MultipleSpace_AVP - prev. 06 financials 2" xfId="28114"/>
    <cellStyle name="_MultipleSpace_avp 10.31.05" xfId="28115"/>
    <cellStyle name="_MultipleSpace_avp 10.31.05 2" xfId="28116"/>
    <cellStyle name="_MultipleSpace_avp 2" xfId="28117"/>
    <cellStyle name="_MultipleSpace_avp_Merger Plan 2-10-04 GSIBDv3" xfId="28118"/>
    <cellStyle name="_MultipleSpace_avp_Merger Plan 2-10-04 GSIBDv3 2" xfId="28119"/>
    <cellStyle name="_MultipleSpace_AVP_Modeling Mick" xfId="28120"/>
    <cellStyle name="_MultipleSpace_AVP_Modeling Mick 2" xfId="28121"/>
    <cellStyle name="_MultipleSpace_avp_Palm Model 10_05" xfId="28122"/>
    <cellStyle name="_MultipleSpace_avp_Palm Model 10_05 2" xfId="28123"/>
    <cellStyle name="_MultipleSpace_bank_csc_Q1_2001" xfId="28124"/>
    <cellStyle name="_MultipleSpace_bank_csc_Q1_2001 2" xfId="28125"/>
    <cellStyle name="_MultipleSpace_bank_csc_Q2_2001_c1" xfId="28126"/>
    <cellStyle name="_MultipleSpace_bank_csc_Q2_2001_c1 2" xfId="28127"/>
    <cellStyle name="_MultipleSpace_Book1" xfId="28128"/>
    <cellStyle name="_MultipleSpace_Book1 2" xfId="28129"/>
    <cellStyle name="_MultipleSpace_Book1_Merger Plan 2-10-04 GSIBDv3" xfId="28130"/>
    <cellStyle name="_MultipleSpace_Book1_Merger Plan 2-10-04 GSIBDv3 2" xfId="28131"/>
    <cellStyle name="_MultipleSpace_Book2" xfId="28132"/>
    <cellStyle name="_MultipleSpace_Book2 2" xfId="28133"/>
    <cellStyle name="_MultipleSpace_buyer_analysis" xfId="28134"/>
    <cellStyle name="_MultipleSpace_buyer_analysis 2" xfId="28135"/>
    <cellStyle name="_MultipleSpace_com_ic_universe_6" xfId="28136"/>
    <cellStyle name="_MultipleSpace_com_ic_universe_6 2" xfId="28137"/>
    <cellStyle name="_MultipleSpace_Comparative Balance Sheets" xfId="28138"/>
    <cellStyle name="_MultipleSpace_Comparative Balance Sheets 2" xfId="28139"/>
    <cellStyle name="_MultipleSpace_csc" xfId="28140"/>
    <cellStyle name="_MultipleSpace_csc 2" xfId="28141"/>
    <cellStyle name="_MultipleSpace_CSC Update_Status of Companies_11_19" xfId="28142"/>
    <cellStyle name="_MultipleSpace_CSC Update_Status of Companies_11_19 2" xfId="28143"/>
    <cellStyle name="_MultipleSpace_CSC with WACC" xfId="28144"/>
    <cellStyle name="_MultipleSpace_CSC with WACC 2" xfId="28145"/>
    <cellStyle name="_MultipleSpace_CSC_Palm_Sum_of_Parts_4_20_01" xfId="28146"/>
    <cellStyle name="_MultipleSpace_CSC_Palm_Sum_of_Parts_4_20_01 2" xfId="28147"/>
    <cellStyle name="_MultipleSpace_CSC_Palm_Sum_of_Parts_5_23_01a" xfId="28148"/>
    <cellStyle name="_MultipleSpace_CSC_Palm_Sum_of_Parts_5_23_01a 2" xfId="28149"/>
    <cellStyle name="_MultipleSpace_csc_parfum_19062001" xfId="28150"/>
    <cellStyle name="_MultipleSpace_csc_parfum_19062001 2" xfId="28151"/>
    <cellStyle name="_MultipleSpace_Darlington We Energy Bid Model 112807" xfId="28152"/>
    <cellStyle name="_MultipleSpace_dcf" xfId="28153"/>
    <cellStyle name="_MultipleSpace_dcf 2" xfId="28154"/>
    <cellStyle name="_MultipleSpace_DCF Analysis" xfId="28155"/>
    <cellStyle name="_MultipleSpace_DCF Analysis 2" xfId="28156"/>
    <cellStyle name="_MultipleSpace_Depr Federal" xfId="28157"/>
    <cellStyle name="_MultipleSpace_Depr Federal-2008" xfId="28158"/>
    <cellStyle name="_MultipleSpace_Draft Model 081707" xfId="28159"/>
    <cellStyle name="_MultipleSpace_Eagle Ridge Cash Flow 01-10-02_GS" xfId="28160"/>
    <cellStyle name="_MultipleSpace_Eagle Ridge Cash Flow 01-10-02_GS 2" xfId="28161"/>
    <cellStyle name="_MultipleSpace_EPS impact with different financing scenarios (2)" xfId="28162"/>
    <cellStyle name="_MultipleSpace_EPS impact with different financing scenarios (2) 2" xfId="28163"/>
    <cellStyle name="_MultipleSpace_Final Canadian Bank Comp (sent to IBD)FORM" xfId="28164"/>
    <cellStyle name="_MultipleSpace_Final Canadian Bank Comp (sent to IBD)FORM 2" xfId="28165"/>
    <cellStyle name="_MultipleSpace_Football Field" xfId="28166"/>
    <cellStyle name="_MultipleSpace_Football Field 2" xfId="28167"/>
    <cellStyle name="_MultipleSpace_G&amp;A_reports" xfId="28168"/>
    <cellStyle name="_MultipleSpace_GS Model2_11" xfId="28169"/>
    <cellStyle name="_MultipleSpace_GS Model2_11 2" xfId="28170"/>
    <cellStyle name="_MultipleSpace_GS Model2_11 2 2" xfId="28171"/>
    <cellStyle name="_MultipleSpace_GS Model2_11 3" xfId="28172"/>
    <cellStyle name="_MultipleSpace_GS Model2_11 3 2" xfId="28173"/>
    <cellStyle name="_MultipleSpace_GS Model2_11 4" xfId="28174"/>
    <cellStyle name="_MultipleSpace_GS Model2_11 4 2" xfId="28175"/>
    <cellStyle name="_MultipleSpace_GS Model2_11 5" xfId="28176"/>
    <cellStyle name="_MultipleSpace_GS Model2_11 5 2" xfId="28177"/>
    <cellStyle name="_MultipleSpace_GS Model2_11 6" xfId="28178"/>
    <cellStyle name="_MultipleSpace_GS Model2_11__50_50" xfId="28179"/>
    <cellStyle name="_MultipleSpace_GS Model2_11_Ashtabula II 120 MW (Standard Model) 3-23-09" xfId="28180"/>
    <cellStyle name="_MultipleSpace_GS Model2_11_Ashtabula II 120 MW (Standard Model) 3-23-09_Bridge" xfId="28181"/>
    <cellStyle name="_MultipleSpace_GS Model2_11_Ashtabula II 120 MW (Standard Model) 3-23-09_rev" xfId="28182"/>
    <cellStyle name="_MultipleSpace_GS Model2_11_Data" xfId="28183"/>
    <cellStyle name="_MultipleSpace_GS Model2_11_Story II_OpCom_6-26-09" xfId="28184"/>
    <cellStyle name="_MultipleSpace_HealthSouth LBO Cases 14" xfId="28185"/>
    <cellStyle name="_MultipleSpace_HealthSouth LBO Cases 14 2" xfId="28186"/>
    <cellStyle name="_MultipleSpace_HealthSouth LBO Cases 23 revised" xfId="28187"/>
    <cellStyle name="_MultipleSpace_HealthSouth LBO Cases 23 revised 2" xfId="28188"/>
    <cellStyle name="_MultipleSpace_Hook_MergerPlan_2003_Feb11" xfId="28189"/>
    <cellStyle name="_MultipleSpace_Hook_MergerPlan_2003_Feb11 2" xfId="28190"/>
    <cellStyle name="_MultipleSpace_I" xfId="28191"/>
    <cellStyle name="_MultipleSpace_IBES_EPS_Estimates" xfId="28192"/>
    <cellStyle name="_MultipleSpace_IBES_EPS_Estimates 2" xfId="28193"/>
    <cellStyle name="_MultipleSpace_IMS EPS Impact 15_new projections" xfId="28194"/>
    <cellStyle name="_MultipleSpace_IMS EPS Impact 15_new projections 2" xfId="28195"/>
    <cellStyle name="_MultipleSpace_KMart Model v6_djaama" xfId="28196"/>
    <cellStyle name="_MultipleSpace_KMart Model v6_djaama 2" xfId="28197"/>
    <cellStyle name="_MultipleSpace_LBO Analysis Summary" xfId="28198"/>
    <cellStyle name="_MultipleSpace_LBO Analysis Summary - Template" xfId="28199"/>
    <cellStyle name="_MultipleSpace_LBO Analysis Summary - Template 2" xfId="28200"/>
    <cellStyle name="_MultipleSpace_LBO Analysis Summary 2" xfId="28201"/>
    <cellStyle name="_MultipleSpace_LBO Model v3" xfId="28202"/>
    <cellStyle name="_MultipleSpace_LBO SF" xfId="28203"/>
    <cellStyle name="_MultipleSpace_LBO SF 2" xfId="28204"/>
    <cellStyle name="_MultipleSpace_LBO SF Model Output - Template" xfId="28205"/>
    <cellStyle name="_MultipleSpace_LBO SF Model Output - Template 2" xfId="28206"/>
    <cellStyle name="_MultipleSpace_Liberty+IE+Model++September+2008" xfId="28207"/>
    <cellStyle name="_MultipleSpace_LTC Comps as of 18 Feb 2002" xfId="28208"/>
    <cellStyle name="_MultipleSpace_LTC Comps as of 18 Feb 2002 2" xfId="28209"/>
    <cellStyle name="_MultipleSpace_LTC Comps as of 2.20.02 v1.2" xfId="28210"/>
    <cellStyle name="_MultipleSpace_LTC Comps as of 2.20.02 v1.2 2" xfId="28211"/>
    <cellStyle name="_MultipleSpace_Master_Telecom_Equipment_CSCb" xfId="28212"/>
    <cellStyle name="_MultipleSpace_Master_Telecom_Equipment_CSCb 2" xfId="28213"/>
    <cellStyle name="_MultipleSpace_MasterDatabase_Oct_07_v2" xfId="28214"/>
    <cellStyle name="_MultipleSpace_MasterDatabase_Sept_07_v2" xfId="28215"/>
    <cellStyle name="_MultipleSpace_MasterDatabase_Sept_07_v3" xfId="28216"/>
    <cellStyle name="_MultipleSpace_Merger Analysis" xfId="28217"/>
    <cellStyle name="_MultipleSpace_Merger Analysis 2" xfId="28218"/>
    <cellStyle name="_MultipleSpace_Merger Model - Exec" xfId="28219"/>
    <cellStyle name="_MultipleSpace_Merger Model - Exec 2" xfId="28220"/>
    <cellStyle name="_MultipleSpace_merger plans" xfId="28221"/>
    <cellStyle name="_MultipleSpace_merger plans 2" xfId="28222"/>
    <cellStyle name="_MultipleSpace_model_bk" xfId="28223"/>
    <cellStyle name="_MultipleSpace_model_bk 2" xfId="28224"/>
    <cellStyle name="_MultipleSpace_monet_final_w_output" xfId="28225"/>
    <cellStyle name="_MultipleSpace_monet2.4" xfId="28226"/>
    <cellStyle name="_MultipleSpace_monet2.4_temp" xfId="28227"/>
    <cellStyle name="_MultipleSpace_monet2.8" xfId="28228"/>
    <cellStyle name="_MultipleSpace_Monthly Horizon-Project Projections-Rev4" xfId="28229"/>
    <cellStyle name="_MultipleSpace_Monthly Horizon-Project Projections-Rev4 (25 yr life)JPM" xfId="28230"/>
    <cellStyle name="_MultipleSpace_MotLion Projections may" xfId="28231"/>
    <cellStyle name="_MultipleSpace_MotLion Projections may 2" xfId="28232"/>
    <cellStyle name="_MultipleSpace_NDC Credit Comps from Drenusha" xfId="28233"/>
    <cellStyle name="_MultipleSpace_NDC Credit Comps from Drenusha 2" xfId="28234"/>
    <cellStyle name="_MultipleSpace_Novartis-Roche 0805 v2" xfId="28235"/>
    <cellStyle name="_MultipleSpace_Numico_LBO 08" xfId="28236"/>
    <cellStyle name="_MultipleSpace_Numico_LBO 08 2" xfId="28237"/>
    <cellStyle name="_MultipleSpace_Numico-Nestle Model-13 September" xfId="28238"/>
    <cellStyle name="_MultipleSpace_Numico-Nestle Model-13 September 2" xfId="28239"/>
    <cellStyle name="_MultipleSpace_Numico-Nestle Model-26 February 2002 2b" xfId="28240"/>
    <cellStyle name="_MultipleSpace_Numico-Nestle Model-26 February 2002 2b 2" xfId="28241"/>
    <cellStyle name="_MultipleSpace_Old Financials_200804" xfId="28242"/>
    <cellStyle name="_MultipleSpace_Old Life CSC" xfId="28243"/>
    <cellStyle name="_MultipleSpace_Old Life CSC 2" xfId="28244"/>
    <cellStyle name="_MultipleSpace_OpEx Sheet" xfId="28245"/>
    <cellStyle name="_MultipleSpace_pace_merger plans" xfId="28246"/>
    <cellStyle name="_MultipleSpace_pace_merger plans 2" xfId="28247"/>
    <cellStyle name="_MultipleSpace_Palm Model 10_05" xfId="28248"/>
    <cellStyle name="_MultipleSpace_Palm Model 10_05 2" xfId="28249"/>
    <cellStyle name="_MultipleSpace_Panhandle Value" xfId="28250"/>
    <cellStyle name="_MultipleSpace_Panhandle Value 2" xfId="28251"/>
    <cellStyle name="_MultipleSpace_pdf file" xfId="28252"/>
    <cellStyle name="_MultipleSpace_Pioneer Prairie 082107_edp" xfId="28253"/>
    <cellStyle name="_MultipleSpace_PNC_PF_2Q_update" xfId="28254"/>
    <cellStyle name="_MultipleSpace_PNC_PF_2Q_update 2" xfId="28255"/>
    <cellStyle name="_MultipleSpace_Portfolio Inputs" xfId="28256"/>
    <cellStyle name="_MultipleSpace_Post Oak" xfId="28257"/>
    <cellStyle name="_MultipleSpace_Potential Strategic Partners" xfId="28258"/>
    <cellStyle name="_MultipleSpace_Potential Strategic Partners 2" xfId="28259"/>
    <cellStyle name="_MultipleSpace_Prairie Star" xfId="28260"/>
    <cellStyle name="_MultipleSpace_Projections Difference" xfId="28261"/>
    <cellStyle name="_MultipleSpace_Projections Difference 2" xfId="28262"/>
    <cellStyle name="_MultipleSpace_PV of Future Stock Price" xfId="28263"/>
    <cellStyle name="_MultipleSpace_PV of Future Stock Price 2" xfId="28264"/>
    <cellStyle name="_MultipleSpace_QVC LBO Model 2-12-03 v3" xfId="28265"/>
    <cellStyle name="_MultipleSpace_QVC LBO Model 2-12-03 v3 2" xfId="28266"/>
    <cellStyle name="_MultipleSpace_Samsara Model_20062001" xfId="28267"/>
    <cellStyle name="_MultipleSpace_Samsara Model_20062001 2" xfId="28268"/>
    <cellStyle name="_MultipleSpace_Samsara Model-DCF Template" xfId="28269"/>
    <cellStyle name="_MultipleSpace_Samsara Model-DCF Template 2" xfId="28270"/>
    <cellStyle name="_MultipleSpace_Samsara_ppg" xfId="28271"/>
    <cellStyle name="_MultipleSpace_Samsara_ppg 2" xfId="28272"/>
    <cellStyle name="_MultipleSpace_Scenarios" xfId="28273"/>
    <cellStyle name="_MultipleSpace_Scenarios 2" xfId="28274"/>
    <cellStyle name="_MultipleSpace_Split-off Model2" xfId="28275"/>
    <cellStyle name="_MultipleSpace_Split-off Model2 2" xfId="28276"/>
    <cellStyle name="_MultipleSpace_Story II_OpCom_6-26-09" xfId="28277"/>
    <cellStyle name="_MultipleSpace_Summary Valuation Analysis" xfId="28278"/>
    <cellStyle name="_MultipleSpace_Summary Valuation Analysis 2" xfId="28279"/>
    <cellStyle name="_MultipleSpace_Synergies" xfId="28280"/>
    <cellStyle name="_MultipleSpace_Synergies 2" xfId="28281"/>
    <cellStyle name="_MultipleSpace_tables RIDER" xfId="28282"/>
    <cellStyle name="_MultipleSpace_tables RIDER 2" xfId="28283"/>
    <cellStyle name="_MultipleSpace_Tax Equity Structure 072007" xfId="28284"/>
    <cellStyle name="_MultipleSpace_Troon DCF Model 8-13-02 v1" xfId="28285"/>
    <cellStyle name="_MultipleSpace_Troon DCF Model 8-13-02 v1 2" xfId="28286"/>
    <cellStyle name="_MultipleSpace_Troon Financials 8-1-02" xfId="28287"/>
    <cellStyle name="_MultipleSpace_Troon Financials 8-1-02 2" xfId="28288"/>
    <cellStyle name="_MultipleSpace_Troon LLC FS dpakedit 8-7-02" xfId="28289"/>
    <cellStyle name="_MultipleSpace_Troon LLC FS dpakedit 8-7-02 2" xfId="28290"/>
    <cellStyle name="_MultipleSpace_Troon LLC FS dpakedit 8-7-02 v3" xfId="28291"/>
    <cellStyle name="_MultipleSpace_Troon LLC FS dpakedit 8-7-02 v3 2" xfId="28292"/>
    <cellStyle name="_MultipleSpace_Troon LLC FS dpakedit 8-7-02 v4" xfId="28293"/>
    <cellStyle name="_MultipleSpace_Troon LLC FS dpakedit 8-7-02 v4 2" xfId="28294"/>
    <cellStyle name="_MultipleSpace_Troon_EBITDA" xfId="28295"/>
    <cellStyle name="_MultipleSpace_Troon_EBITDA 2" xfId="28296"/>
    <cellStyle name="_MultipleSpace_Twin Groves II" xfId="28297"/>
    <cellStyle name="_MultipleSpace_Valuation Overview - June 2001" xfId="28298"/>
    <cellStyle name="_MultipleSpace_Valuation Overview - June 2001 2" xfId="28299"/>
    <cellStyle name="_MultipleSpace_Valuation_Troon dpak 8-5-02 v3" xfId="28300"/>
    <cellStyle name="_MultipleSpace_Valuation_Troon dpak 8-5-02 v3 2" xfId="28301"/>
    <cellStyle name="_MultipleSpace_VMS Breakdown" xfId="28302"/>
    <cellStyle name="_MultipleSpace_VMS Breakdown 2" xfId="28303"/>
    <cellStyle name="_MultipleSpace_wacc bb final" xfId="28304"/>
    <cellStyle name="_Mwh SEM Input Tab" xfId="28305"/>
    <cellStyle name="_Mwh SEM Input Tab 2" xfId="28306"/>
    <cellStyle name="_Myra_Numbers_11-2-05" xfId="28307"/>
    <cellStyle name="_NA_IS" xfId="28308"/>
    <cellStyle name="_NA_IS 2" xfId="28309"/>
    <cellStyle name="_NA_IS_#1 Levered Beech Ridge_021109_Grant,Bonus,No PTCs,MACRs,Term Debt NOL" xfId="28310"/>
    <cellStyle name="_NA_IS_#1 Levered Beech Ridge_021109_Grant,Bonus,No PTCs,MACRs,Term Debt NOL 2" xfId="28311"/>
    <cellStyle name="_NA_IS_#1 LeveredGrand_Ridge_II-III_021009_Grant,Bonus,No PTCs,MACRs,Term Debt, NOL" xfId="28312"/>
    <cellStyle name="_NA_IS_#1 LeveredGrand_Ridge_II-III_021009_Grant,Bonus,No PTCs,MACRs,Term Debt, NOL 2" xfId="28313"/>
    <cellStyle name="_NA_IS_#1 LeveredGrand_Ridge_II-III_021009_Grant,Bonus,No PTCs,MACRs,Term Debt, NOL_BeechR Pivot Table 12.2.09" xfId="28314"/>
    <cellStyle name="_NA_IS_#1 LeveredGrand_Ridge_II-III_021009_Grant,Bonus,No PTCs,MACRs,Term Debt, NOL_BeechR Pivot Table 12.2.09 2" xfId="28315"/>
    <cellStyle name="_NA_IS_1.Inputs" xfId="28316"/>
    <cellStyle name="_NA_IS_2008 IWNA 7.75% 53% ERISA P50 (Invnergy)_FROM JPM" xfId="28317"/>
    <cellStyle name="_NA_IS_2008 IWNA 7.75% 53% ERISA P50 (Invnergy)_FROM JPM 2" xfId="28318"/>
    <cellStyle name="_NA_IS_2008 IWNA Portfolio 09262008 (JPM TE &amp; CE)__TE Assumps" xfId="28319"/>
    <cellStyle name="_NA_IS_2008 IWNA Portfolio 09262008 (JPM TE &amp; CE)__TE Assumps 2" xfId="28320"/>
    <cellStyle name="_NA_IS_2008 IWNA Portfolio 09262008 (JPM TE &amp; CE)__TE Assumps_2008 IWNA v12 7.75% 53% TaxEx P50 (Invenergy)_10242008" xfId="28321"/>
    <cellStyle name="_NA_IS_2008 IWNA Portfolio 09262008 (JPM TE &amp; CE)__TE Assumps_2008 IWNA v12 7.75% 53% TaxEx P50 (Invenergy)_10242008 2" xfId="28322"/>
    <cellStyle name="_NA_IS_2008 IWNA v12 7.75% 53% TaxEx P50 (Invenergy)_10242008" xfId="28323"/>
    <cellStyle name="_NA_IS_2008 IWNA v12 7.75% 53% TaxEx P50 (Invenergy)_10242008 2" xfId="28324"/>
    <cellStyle name="_NA_IS_2008 IWNA v12 7.75% 53% TaxEx P50 (Invenergy)_NO HAIRCUTS" xfId="28325"/>
    <cellStyle name="_NA_IS_2008 IWNA v12 7.75% 53% TaxEx P50 (Invenergy)_NO HAIRCUTS 2" xfId="28326"/>
    <cellStyle name="_NA_IS_AM 03-22-2009 - Citi Cash Grant - 1st qtr cash grant" xfId="28327"/>
    <cellStyle name="_NA_IS_Bali_Biomass_Fin_Model_082107" xfId="28328"/>
    <cellStyle name="_NA_IS_BeechR Pivot Table 12.2.09" xfId="28329"/>
    <cellStyle name="_NA_IS_BeechR Pivot Table 12.2.09 2" xfId="28330"/>
    <cellStyle name="_NA_IS_Big Otter 101209 Grant and TE 100.5MW_20mileT" xfId="28331"/>
    <cellStyle name="_NA_IS_Big Otter 101209 Grant and TE 100.5MW_20mileT 2" xfId="28332"/>
    <cellStyle name="_NA_IS_Bish Hill_$77.5_lowncf_ Bundled Price_Lenders_092909" xfId="28333"/>
    <cellStyle name="_NA_IS_Bish Hill_$77.5_lowncf_ Bundled Price_Lenders_092909 2" xfId="28334"/>
    <cellStyle name="_NA_IS_BishHilll_1.25M per WTG with $72 bundled price_200MWs_BF" xfId="28335"/>
    <cellStyle name="_NA_IS_BishHilll_1.25M per WTG with $72 bundled price_200MWs_BF 2" xfId="28336"/>
    <cellStyle name="_NA_IS_Bishop Hill_Grant_082409_200MW" xfId="28337"/>
    <cellStyle name="_NA_IS_Bishop Hill_Grant_082409_200MW 2" xfId="28338"/>
    <cellStyle name="_NA_IS_Buzzard Creek_250MW_PTC_010610" xfId="28339"/>
    <cellStyle name="_NA_IS_Buzzard Creek_250MW_PTC_010610 2" xfId="28340"/>
    <cellStyle name="_NA_IS_California Ridge 120109 and 200MW" xfId="28341"/>
    <cellStyle name="_NA_IS_California Ridge 120109 and 200MW 2" xfId="28342"/>
    <cellStyle name="_NA_IS_California Ridge_042909_Grant and TE_99M_as bid" xfId="28343"/>
    <cellStyle name="_NA_IS_California Ridge_042909_Grant and TE_99M_as bid 2" xfId="28344"/>
    <cellStyle name="_NA_IS_California Ridge_042909_Grant and TE_99Mw" xfId="28345"/>
    <cellStyle name="_NA_IS_California Ridge_042909_Grant and TE_99Mw 2" xfId="28346"/>
    <cellStyle name="_NA_IS_Copy of NEW Levered GRIIIII_03312009_MCF v2" xfId="28347"/>
    <cellStyle name="_NA_IS_Copy of NEW Levered GRIIIII_03312009_MCF v2 2" xfId="28348"/>
    <cellStyle name="_NA_IS_Copy of NEW Levered GRIIIII_03312009_MCF v2_BeechR Pivot Table 12.2.09" xfId="28349"/>
    <cellStyle name="_NA_IS_Copy of NEW Levered GRIIIII_03312009_MCF v2_BeechR Pivot Table 12.2.09 2" xfId="28350"/>
    <cellStyle name="_NA_IS_Copy of Vento III v27i P50 1st" xfId="28351"/>
    <cellStyle name="_NA_IS_G&amp;A_reports" xfId="28352"/>
    <cellStyle name="_NA_IS_GRE 03252009_tpm_tables" xfId="28353"/>
    <cellStyle name="_NA_IS_GRE 03252009_tpm_tables 2" xfId="28354"/>
    <cellStyle name="_NA_IS_GRE 03252009_tpm_tables_BeechR Pivot Table 12.2.09" xfId="28355"/>
    <cellStyle name="_NA_IS_GRE 03252009_tpm_tables_BeechR Pivot Table 12.2.09 2" xfId="28356"/>
    <cellStyle name="_NA_IS_Hardin Grant 08312009_300MW" xfId="28357"/>
    <cellStyle name="_NA_IS_Hardin Grant 08312009_300MW 2" xfId="28358"/>
    <cellStyle name="_NA_IS_Inputs-General" xfId="28359"/>
    <cellStyle name="_NA_IS_Inputs-General 2" xfId="28360"/>
    <cellStyle name="_NA_IS_Invenergy Model -- 9-5-08 base" xfId="28361"/>
    <cellStyle name="_NA_IS_Invenergy Model -- 9-5-08 base 2" xfId="28362"/>
    <cellStyle name="_NA_IS_IWNA 3-Pack ECCA Sheldon Funding 03202009" xfId="28363"/>
    <cellStyle name="_NA_IS_IWNA 3-Pack ECCA Sheldon Funding 03202009 2" xfId="28364"/>
    <cellStyle name="_NA_IS_IWNA Ptfl v2 10yr 7.25% $320 upfront 99% hedge loss P50" xfId="28365"/>
    <cellStyle name="_NA_IS_IWNA Ptfl v2 10yr 7.25% $320 upfront 99% hedge loss P50 2" xfId="28366"/>
    <cellStyle name="_NA_IS_IWNA v1 10yr 7.25% $290 upfront no bonus 42% 2009 tax realloc P50" xfId="28367"/>
    <cellStyle name="_NA_IS_IWNA v1 10yr 7.25% $290 upfront no bonus 42% 2009 tax realloc P50 2" xfId="28368"/>
    <cellStyle name="_NA_IS_IWNA v1 10yr 7.25% $290 upfront no bonus 42% 2009 tax realloc P50_2008 IWNA JPM TE Model 11032008 (ERISA Dep &amp; Full Haircuts)_275M" xfId="28369"/>
    <cellStyle name="_NA_IS_IWNA v1 10yr 7.25% $290 upfront no bonus 42% 2009 tax realloc P50_2008 IWNA JPM TE Model 11032008 (ERISA Dep &amp; Full Haircuts)_275M 2" xfId="28370"/>
    <cellStyle name="_NA_IS_IWNA v1 10yr 7.25% $290 upfront no bonus 42% 2009 tax realloc P50_2008 IWNA v12 7.75% 53% TaxEx P50 (Invenergy)_10242008" xfId="28371"/>
    <cellStyle name="_NA_IS_IWNA v1 10yr 7.25% $290 upfront no bonus 42% 2009 tax realloc P50_2008 IWNA v12 7.75% 53% TaxEx P50 (Invenergy)_10242008 2" xfId="28372"/>
    <cellStyle name="_NA_IS_Ledge_0416_Grant and TE" xfId="28373"/>
    <cellStyle name="_NA_IS_Ledge_0416_Grant and TE 2" xfId="28374"/>
    <cellStyle name="_NA_IS_Levered Beech Ridge _100709" xfId="28375"/>
    <cellStyle name="_NA_IS_Levered Beech Ridge _100709 2" xfId="28376"/>
    <cellStyle name="_NA_IS_Levered Beech Ridge _100709_BeechR Pivot Table 12.2.09" xfId="28377"/>
    <cellStyle name="_NA_IS_Levered Beech Ridge _100709_BeechR Pivot Table 12.2.09 2" xfId="28378"/>
    <cellStyle name="_NA_IS_Levered Beech Ridge _102709" xfId="28379"/>
    <cellStyle name="_NA_IS_Levered Beech Ridge _102709 2" xfId="28380"/>
    <cellStyle name="_NA_IS_Levered Beech Ridge _102709_BeechR Pivot Table 12.2.09" xfId="28381"/>
    <cellStyle name="_NA_IS_Levered Beech Ridge _102709_BeechR Pivot Table 12.2.09 2" xfId="28382"/>
    <cellStyle name="_NA_IS_Levered Beech Ridge _110209" xfId="28383"/>
    <cellStyle name="_NA_IS_Levered Beech Ridge _110209 2" xfId="28384"/>
    <cellStyle name="_NA_IS_Levered Beech Ridge _110209_BeechR Pivot Table 12.2.09" xfId="28385"/>
    <cellStyle name="_NA_IS_Levered Beech Ridge _110209_BeechR Pivot Table 12.2.09 2" xfId="28386"/>
    <cellStyle name="_NA_IS_Levered Grand Ridge Exp 07082009_LIVE" xfId="28387"/>
    <cellStyle name="_NA_IS_Levered Grand Ridge Exp 07082009_LIVE 2" xfId="28388"/>
    <cellStyle name="_NA_IS_Levered Grand Ridge Exp 07082009_LIVE_BeechR Pivot Table 12.2.09" xfId="28389"/>
    <cellStyle name="_NA_IS_Levered Grand Ridge Exp 07082009_LIVE_BeechR Pivot Table 12.2.09 2" xfId="28390"/>
    <cellStyle name="_NA_IS_Levered Grand Ridge Exp_05042009" xfId="28391"/>
    <cellStyle name="_NA_IS_Levered Grand Ridge Exp_05042009 2" xfId="28392"/>
    <cellStyle name="_NA_IS_Levered Grand Ridge Exp_05042009_BeechR Pivot Table 12.2.09" xfId="28393"/>
    <cellStyle name="_NA_IS_Levered Grand Ridge Exp_05042009_BeechR Pivot Table 12.2.09 2" xfId="28394"/>
    <cellStyle name="_NA_IS_NEW GRII_III Debt_032509 v1 (2)" xfId="28395"/>
    <cellStyle name="_NA_IS_NEW GRII_III Debt_032509 v1 (2) 2" xfId="28396"/>
    <cellStyle name="_NA_IS_NEW GRII_III Debt_032509 v1 (2)_BeechR Pivot Table 12.2.09" xfId="28397"/>
    <cellStyle name="_NA_IS_NEW GRII_III Debt_032509 v1 (2)_BeechR Pivot Table 12.2.09 2" xfId="28398"/>
    <cellStyle name="_NA_IS_NEW Levered GRII&amp;III_04092009_MCF v1" xfId="28399"/>
    <cellStyle name="_NA_IS_NEW Levered GRII&amp;III_04092009_MCF v1 2" xfId="28400"/>
    <cellStyle name="_NA_IS_NEW Levered GRII&amp;III_04092009_MCF v1_BeechR Pivot Table 12.2.09" xfId="28401"/>
    <cellStyle name="_NA_IS_NEW Levered GRII&amp;III_04092009_MCF v1_BeechR Pivot Table 12.2.09 2" xfId="28402"/>
    <cellStyle name="_NA_IS_Oceana_142MW_Vesta1.8_101909" xfId="28403"/>
    <cellStyle name="_NA_IS_Oceana_142MW_Vesta1.8_101909 2" xfId="28404"/>
    <cellStyle name="_NA_IS_Raleigh Model (78MW) 09082009_V2" xfId="28405"/>
    <cellStyle name="_NA_IS_Raleigh Model (78MW) 09082009_V2 2" xfId="28406"/>
    <cellStyle name="_NA_IS_Raleigh Model (78MW) 09082009_V2_BeechR Pivot Table 12.2.09" xfId="28407"/>
    <cellStyle name="_NA_IS_Raleigh Model (78MW) 09082009_V2_BeechR Pivot Table 12.2.09 2" xfId="28408"/>
    <cellStyle name="_NA_IS_Sheet1" xfId="28409"/>
    <cellStyle name="_NA_IS_Sheet1 2" xfId="28410"/>
    <cellStyle name="_NA_IS_Sweden Hills 51MW_081809_AEP bid" xfId="28411"/>
    <cellStyle name="_NA_IS_Sweden Hills 51MW_081809_AEP bid 2" xfId="28412"/>
    <cellStyle name="_NA_IS_Tri-County Wind_042409_Grant and TE_as bid" xfId="28413"/>
    <cellStyle name="_NA_IS_Tri-County Wind_042409_Grant and TE_as bid 2" xfId="28414"/>
    <cellStyle name="_NA_IS_Tri-County Wind_101309_Grant and TE_200MW_1.6XLE" xfId="28415"/>
    <cellStyle name="_NA_IS_Tri-County Wind_101309_Grant and TE_200MW_1.6XLE 2" xfId="28416"/>
    <cellStyle name="_NA_IS_Tri-County Wind_101509_Grant and TE_200MW_1.6XLE" xfId="28417"/>
    <cellStyle name="_NA_IS_Tri-County Wind_101509_Grant and TE_200MW_1.6XLE 2" xfId="28418"/>
    <cellStyle name="_NA_IS_Turkey Track Completion Reserve Acct_11 10 08" xfId="28419"/>
    <cellStyle name="_NA_IS_Turkey Track Completion Reserve Acct_11 10 08 2" xfId="28420"/>
    <cellStyle name="_NA_IS_Unlev McAdoo &amp; GR Combined 10242008-funding v8" xfId="28421"/>
    <cellStyle name="_NA_IS_Unlev McAdoo &amp; GR Combined 10242008-funding v8 2" xfId="28422"/>
    <cellStyle name="_NA_IS_Unlev McAdoo &amp; GR Combined 10242008-funding v8_BeechR Pivot Table 12.2.09" xfId="28423"/>
    <cellStyle name="_NA_IS_Unlev McAdoo &amp; GR Combined 10242008-funding v8_BeechR Pivot Table 12.2.09 2" xfId="28424"/>
    <cellStyle name="_NA_IS_Unlev McAdoo &amp; GR Combined 10242008-funding v8_Sheet1" xfId="28425"/>
    <cellStyle name="_NA_IS_Unlev McAdoo &amp; GR Combined 10242008-funding v8_Sheet1 2" xfId="28426"/>
    <cellStyle name="_NA_IS_Unlevered_Beech_Ridge_100_5MW_021009_optimized NCF" xfId="28427"/>
    <cellStyle name="_NA_IS_Unlevered_Beech_Ridge_100_5MW_021009_optimized NCF 2" xfId="28428"/>
    <cellStyle name="_NA_IS_Vantage Cash FLow 100609" xfId="28429"/>
    <cellStyle name="_NA_IS_Vantage Cash FLow 100609 2" xfId="28430"/>
    <cellStyle name="_NA_IS_Vantage Model_PGE 15yr PPA_062409" xfId="28431"/>
    <cellStyle name="_NA_IS_Vantage Model_PGE 15yr PPA_062409 2" xfId="28432"/>
    <cellStyle name="_NA_IS_Vantage Model_PGE 15yr PPA_073009_JAR" xfId="28433"/>
    <cellStyle name="_NA_IS_Vantage Model_PGE 15yr PPA_073009_JAR 2" xfId="28434"/>
    <cellStyle name="_NA_IS_Vantage Model_PGE 15yr PPA_100909" xfId="28435"/>
    <cellStyle name="_NA_IS_Vantage Model_PGE 15yr PPA_100909 2" xfId="28436"/>
    <cellStyle name="_NA_IS_Vento III v17i (8.9% Haircut, 60% Tax)" xfId="28437"/>
    <cellStyle name="_NA_IS_Vento III v22i (Haircut, 6Y CF, 76% tax)" xfId="28438"/>
    <cellStyle name="_NA_IS_Vento III v28g Base" xfId="28439"/>
    <cellStyle name="_NA_IS_Vento III v28k JPMyyy" xfId="28440"/>
    <cellStyle name="_NA_IS_White Oak_67.5_150MW_110409_OUR CASE" xfId="28441"/>
    <cellStyle name="_NA_IS_White Oak_67.5_150MW_110409_OUR CASE 2" xfId="28442"/>
    <cellStyle name="_NA-Grid 1006v2 (2)" xfId="28443"/>
    <cellStyle name="_NA-Grid 1006v2 (2) 2" xfId="28444"/>
    <cellStyle name="_NA-Grid 1006v2 (2)_#1 Levered Beech Ridge_021109_Grant,Bonus,No PTCs,MACRs,Term Debt NOL" xfId="28445"/>
    <cellStyle name="_NA-Grid 1006v2 (2)_#1 Levered Beech Ridge_021109_Grant,Bonus,No PTCs,MACRs,Term Debt NOL 2" xfId="28446"/>
    <cellStyle name="_NA-Grid 1006v2 (2)_#1 LeveredGrand_Ridge_II-III_021009_Grant,Bonus,No PTCs,MACRs,Term Debt, NOL" xfId="28447"/>
    <cellStyle name="_NA-Grid 1006v2 (2)_#1 LeveredGrand_Ridge_II-III_021009_Grant,Bonus,No PTCs,MACRs,Term Debt, NOL 2" xfId="28448"/>
    <cellStyle name="_NA-Grid 1006v2 (2)_#1 LeveredGrand_Ridge_II-III_021009_Grant,Bonus,No PTCs,MACRs,Term Debt, NOL_BeechR Pivot Table 12.2.09" xfId="28449"/>
    <cellStyle name="_NA-Grid 1006v2 (2)_#1 LeveredGrand_Ridge_II-III_021009_Grant,Bonus,No PTCs,MACRs,Term Debt, NOL_BeechR Pivot Table 12.2.09 2" xfId="28450"/>
    <cellStyle name="_NA-Grid 1006v2 (2)_2008 IWNA 7.75% 53% ERISA P50 (Invnergy)_FROM JPM" xfId="28451"/>
    <cellStyle name="_NA-Grid 1006v2 (2)_2008 IWNA 7.75% 53% ERISA P50 (Invnergy)_FROM JPM 2" xfId="28452"/>
    <cellStyle name="_NA-Grid 1006v2 (2)_2008 IWNA Portfolio 09262008 (JPM TE &amp; CE)__TE Assumps" xfId="28453"/>
    <cellStyle name="_NA-Grid 1006v2 (2)_2008 IWNA Portfolio 09262008 (JPM TE &amp; CE)__TE Assumps 2" xfId="28454"/>
    <cellStyle name="_NA-Grid 1006v2 (2)_2008 IWNA Portfolio 09262008 (JPM TE &amp; CE)__TE Assumps_2008 IWNA v12 7.75% 53% TaxEx P50 (Invenergy)_10242008" xfId="28455"/>
    <cellStyle name="_NA-Grid 1006v2 (2)_2008 IWNA Portfolio 09262008 (JPM TE &amp; CE)__TE Assumps_2008 IWNA v12 7.75% 53% TaxEx P50 (Invenergy)_10242008 2" xfId="28456"/>
    <cellStyle name="_NA-Grid 1006v2 (2)_2008 IWNA v12 7.75% 53% TaxEx P50 (Invenergy)_10242008" xfId="28457"/>
    <cellStyle name="_NA-Grid 1006v2 (2)_2008 IWNA v12 7.75% 53% TaxEx P50 (Invenergy)_10242008 2" xfId="28458"/>
    <cellStyle name="_NA-Grid 1006v2 (2)_2008 IWNA v12 7.75% 53% TaxEx P50 (Invenergy)_NO HAIRCUTS" xfId="28459"/>
    <cellStyle name="_NA-Grid 1006v2 (2)_2008 IWNA v12 7.75% 53% TaxEx P50 (Invenergy)_NO HAIRCUTS 2" xfId="28460"/>
    <cellStyle name="_NA-Grid 1006v2 (2)_BeechR Pivot Table 12.2.09" xfId="28461"/>
    <cellStyle name="_NA-Grid 1006v2 (2)_BeechR Pivot Table 12.2.09 2" xfId="28462"/>
    <cellStyle name="_NA-Grid 1006v2 (2)_Big Otter 101209 Grant and TE 100.5MW_20mileT" xfId="28463"/>
    <cellStyle name="_NA-Grid 1006v2 (2)_Big Otter 101209 Grant and TE 100.5MW_20mileT 2" xfId="28464"/>
    <cellStyle name="_NA-Grid 1006v2 (2)_Bish Hill_$77.5_lowncf_ Bundled Price_Lenders_092909" xfId="28465"/>
    <cellStyle name="_NA-Grid 1006v2 (2)_Bish Hill_$77.5_lowncf_ Bundled Price_Lenders_092909 2" xfId="28466"/>
    <cellStyle name="_NA-Grid 1006v2 (2)_BishHilll_1.25M per WTG with $72 bundled price_200MWs_BF" xfId="28467"/>
    <cellStyle name="_NA-Grid 1006v2 (2)_BishHilll_1.25M per WTG with $72 bundled price_200MWs_BF 2" xfId="28468"/>
    <cellStyle name="_NA-Grid 1006v2 (2)_Bishop Hill_Grant_082409_200MW" xfId="28469"/>
    <cellStyle name="_NA-Grid 1006v2 (2)_Bishop Hill_Grant_082409_200MW 2" xfId="28470"/>
    <cellStyle name="_NA-Grid 1006v2 (2)_Buzzard Creek_250MW_PTC_010610" xfId="28471"/>
    <cellStyle name="_NA-Grid 1006v2 (2)_Buzzard Creek_250MW_PTC_010610 2" xfId="28472"/>
    <cellStyle name="_NA-Grid 1006v2 (2)_California Ridge 120109 and 200MW" xfId="28473"/>
    <cellStyle name="_NA-Grid 1006v2 (2)_California Ridge 120109 and 200MW 2" xfId="28474"/>
    <cellStyle name="_NA-Grid 1006v2 (2)_California Ridge_042909_Grant and TE_99M_as bid" xfId="28475"/>
    <cellStyle name="_NA-Grid 1006v2 (2)_California Ridge_042909_Grant and TE_99M_as bid 2" xfId="28476"/>
    <cellStyle name="_NA-Grid 1006v2 (2)_California Ridge_042909_Grant and TE_99Mw" xfId="28477"/>
    <cellStyle name="_NA-Grid 1006v2 (2)_California Ridge_042909_Grant and TE_99Mw 2" xfId="28478"/>
    <cellStyle name="_NA-Grid 1006v2 (2)_Copy of NEW Levered GRIIIII_03312009_MCF v2" xfId="28479"/>
    <cellStyle name="_NA-Grid 1006v2 (2)_Copy of NEW Levered GRIIIII_03312009_MCF v2 2" xfId="28480"/>
    <cellStyle name="_NA-Grid 1006v2 (2)_Copy of NEW Levered GRIIIII_03312009_MCF v2_BeechR Pivot Table 12.2.09" xfId="28481"/>
    <cellStyle name="_NA-Grid 1006v2 (2)_Copy of NEW Levered GRIIIII_03312009_MCF v2_BeechR Pivot Table 12.2.09 2" xfId="28482"/>
    <cellStyle name="_NA-Grid 1006v2 (2)_GRE 03252009_tpm_tables" xfId="28483"/>
    <cellStyle name="_NA-Grid 1006v2 (2)_GRE 03252009_tpm_tables 2" xfId="28484"/>
    <cellStyle name="_NA-Grid 1006v2 (2)_GRE 03252009_tpm_tables_BeechR Pivot Table 12.2.09" xfId="28485"/>
    <cellStyle name="_NA-Grid 1006v2 (2)_GRE 03252009_tpm_tables_BeechR Pivot Table 12.2.09 2" xfId="28486"/>
    <cellStyle name="_NA-Grid 1006v2 (2)_Hardin Grant 08312009_300MW" xfId="28487"/>
    <cellStyle name="_NA-Grid 1006v2 (2)_Hardin Grant 08312009_300MW 2" xfId="28488"/>
    <cellStyle name="_NA-Grid 1006v2 (2)_Inputs-General" xfId="28489"/>
    <cellStyle name="_NA-Grid 1006v2 (2)_Inputs-General 2" xfId="28490"/>
    <cellStyle name="_NA-Grid 1006v2 (2)_Invenergy Model -- 9-5-08 base" xfId="28491"/>
    <cellStyle name="_NA-Grid 1006v2 (2)_Invenergy Model -- 9-5-08 base 2" xfId="28492"/>
    <cellStyle name="_NA-Grid 1006v2 (2)_IWNA 3-Pack ECCA Sheldon Funding 03202009" xfId="28493"/>
    <cellStyle name="_NA-Grid 1006v2 (2)_IWNA 3-Pack ECCA Sheldon Funding 03202009 2" xfId="28494"/>
    <cellStyle name="_NA-Grid 1006v2 (2)_IWNA Ptfl v2 10yr 7.25% $320 upfront 99% hedge loss P50" xfId="28495"/>
    <cellStyle name="_NA-Grid 1006v2 (2)_IWNA Ptfl v2 10yr 7.25% $320 upfront 99% hedge loss P50 2" xfId="28496"/>
    <cellStyle name="_NA-Grid 1006v2 (2)_IWNA v1 10yr 7.25% $290 upfront no bonus 42% 2009 tax realloc P50" xfId="28497"/>
    <cellStyle name="_NA-Grid 1006v2 (2)_IWNA v1 10yr 7.25% $290 upfront no bonus 42% 2009 tax realloc P50 2" xfId="28498"/>
    <cellStyle name="_NA-Grid 1006v2 (2)_IWNA v1 10yr 7.25% $290 upfront no bonus 42% 2009 tax realloc P50_2008 IWNA JPM TE Model 11032008 (ERISA Dep &amp; Full Haircuts)_275M" xfId="28499"/>
    <cellStyle name="_NA-Grid 1006v2 (2)_IWNA v1 10yr 7.25% $290 upfront no bonus 42% 2009 tax realloc P50_2008 IWNA JPM TE Model 11032008 (ERISA Dep &amp; Full Haircuts)_275M 2" xfId="28500"/>
    <cellStyle name="_NA-Grid 1006v2 (2)_IWNA v1 10yr 7.25% $290 upfront no bonus 42% 2009 tax realloc P50_2008 IWNA v12 7.75% 53% TaxEx P50 (Invenergy)_10242008" xfId="28501"/>
    <cellStyle name="_NA-Grid 1006v2 (2)_IWNA v1 10yr 7.25% $290 upfront no bonus 42% 2009 tax realloc P50_2008 IWNA v12 7.75% 53% TaxEx P50 (Invenergy)_10242008 2" xfId="28502"/>
    <cellStyle name="_NA-Grid 1006v2 (2)_Ledge_0416_Grant and TE" xfId="28503"/>
    <cellStyle name="_NA-Grid 1006v2 (2)_Ledge_0416_Grant and TE 2" xfId="28504"/>
    <cellStyle name="_NA-Grid 1006v2 (2)_Levered Beech Ridge _100709" xfId="28505"/>
    <cellStyle name="_NA-Grid 1006v2 (2)_Levered Beech Ridge _100709 2" xfId="28506"/>
    <cellStyle name="_NA-Grid 1006v2 (2)_Levered Beech Ridge _100709_BeechR Pivot Table 12.2.09" xfId="28507"/>
    <cellStyle name="_NA-Grid 1006v2 (2)_Levered Beech Ridge _100709_BeechR Pivot Table 12.2.09 2" xfId="28508"/>
    <cellStyle name="_NA-Grid 1006v2 (2)_Levered Beech Ridge _102709" xfId="28509"/>
    <cellStyle name="_NA-Grid 1006v2 (2)_Levered Beech Ridge _102709 2" xfId="28510"/>
    <cellStyle name="_NA-Grid 1006v2 (2)_Levered Beech Ridge _102709_BeechR Pivot Table 12.2.09" xfId="28511"/>
    <cellStyle name="_NA-Grid 1006v2 (2)_Levered Beech Ridge _102709_BeechR Pivot Table 12.2.09 2" xfId="28512"/>
    <cellStyle name="_NA-Grid 1006v2 (2)_Levered Beech Ridge _110209" xfId="28513"/>
    <cellStyle name="_NA-Grid 1006v2 (2)_Levered Beech Ridge _110209 2" xfId="28514"/>
    <cellStyle name="_NA-Grid 1006v2 (2)_Levered Beech Ridge _110209_BeechR Pivot Table 12.2.09" xfId="28515"/>
    <cellStyle name="_NA-Grid 1006v2 (2)_Levered Beech Ridge _110209_BeechR Pivot Table 12.2.09 2" xfId="28516"/>
    <cellStyle name="_NA-Grid 1006v2 (2)_Levered Grand Ridge Exp 07082009_LIVE" xfId="28517"/>
    <cellStyle name="_NA-Grid 1006v2 (2)_Levered Grand Ridge Exp 07082009_LIVE 2" xfId="28518"/>
    <cellStyle name="_NA-Grid 1006v2 (2)_Levered Grand Ridge Exp 07082009_LIVE_BeechR Pivot Table 12.2.09" xfId="28519"/>
    <cellStyle name="_NA-Grid 1006v2 (2)_Levered Grand Ridge Exp 07082009_LIVE_BeechR Pivot Table 12.2.09 2" xfId="28520"/>
    <cellStyle name="_NA-Grid 1006v2 (2)_Levered Grand Ridge Exp_05042009" xfId="28521"/>
    <cellStyle name="_NA-Grid 1006v2 (2)_Levered Grand Ridge Exp_05042009 2" xfId="28522"/>
    <cellStyle name="_NA-Grid 1006v2 (2)_Levered Grand Ridge Exp_05042009_BeechR Pivot Table 12.2.09" xfId="28523"/>
    <cellStyle name="_NA-Grid 1006v2 (2)_Levered Grand Ridge Exp_05042009_BeechR Pivot Table 12.2.09 2" xfId="28524"/>
    <cellStyle name="_NA-Grid 1006v2 (2)_NEW GRII_III Debt_032509 v1 (2)" xfId="28525"/>
    <cellStyle name="_NA-Grid 1006v2 (2)_NEW GRII_III Debt_032509 v1 (2) 2" xfId="28526"/>
    <cellStyle name="_NA-Grid 1006v2 (2)_NEW GRII_III Debt_032509 v1 (2)_BeechR Pivot Table 12.2.09" xfId="28527"/>
    <cellStyle name="_NA-Grid 1006v2 (2)_NEW GRII_III Debt_032509 v1 (2)_BeechR Pivot Table 12.2.09 2" xfId="28528"/>
    <cellStyle name="_NA-Grid 1006v2 (2)_NEW Levered GRII&amp;III_04092009_MCF v1" xfId="28529"/>
    <cellStyle name="_NA-Grid 1006v2 (2)_NEW Levered GRII&amp;III_04092009_MCF v1 2" xfId="28530"/>
    <cellStyle name="_NA-Grid 1006v2 (2)_NEW Levered GRII&amp;III_04092009_MCF v1_BeechR Pivot Table 12.2.09" xfId="28531"/>
    <cellStyle name="_NA-Grid 1006v2 (2)_NEW Levered GRII&amp;III_04092009_MCF v1_BeechR Pivot Table 12.2.09 2" xfId="28532"/>
    <cellStyle name="_NA-Grid 1006v2 (2)_Oceana_142MW_Vesta1.8_101909" xfId="28533"/>
    <cellStyle name="_NA-Grid 1006v2 (2)_Oceana_142MW_Vesta1.8_101909 2" xfId="28534"/>
    <cellStyle name="_NA-Grid 1006v2 (2)_Raleigh Model (78MW) 09082009_V2" xfId="28535"/>
    <cellStyle name="_NA-Grid 1006v2 (2)_Raleigh Model (78MW) 09082009_V2 2" xfId="28536"/>
    <cellStyle name="_NA-Grid 1006v2 (2)_Raleigh Model (78MW) 09082009_V2_BeechR Pivot Table 12.2.09" xfId="28537"/>
    <cellStyle name="_NA-Grid 1006v2 (2)_Raleigh Model (78MW) 09082009_V2_BeechR Pivot Table 12.2.09 2" xfId="28538"/>
    <cellStyle name="_NA-Grid 1006v2 (2)_Sheet1" xfId="28539"/>
    <cellStyle name="_NA-Grid 1006v2 (2)_Sheet1 2" xfId="28540"/>
    <cellStyle name="_NA-Grid 1006v2 (2)_Sweden Hills 51MW_081809_AEP bid" xfId="28541"/>
    <cellStyle name="_NA-Grid 1006v2 (2)_Sweden Hills 51MW_081809_AEP bid 2" xfId="28542"/>
    <cellStyle name="_NA-Grid 1006v2 (2)_Tri-County Wind_042409_Grant and TE_as bid" xfId="28543"/>
    <cellStyle name="_NA-Grid 1006v2 (2)_Tri-County Wind_042409_Grant and TE_as bid 2" xfId="28544"/>
    <cellStyle name="_NA-Grid 1006v2 (2)_Tri-County Wind_101309_Grant and TE_200MW_1.6XLE" xfId="28545"/>
    <cellStyle name="_NA-Grid 1006v2 (2)_Tri-County Wind_101309_Grant and TE_200MW_1.6XLE 2" xfId="28546"/>
    <cellStyle name="_NA-Grid 1006v2 (2)_Tri-County Wind_101509_Grant and TE_200MW_1.6XLE" xfId="28547"/>
    <cellStyle name="_NA-Grid 1006v2 (2)_Tri-County Wind_101509_Grant and TE_200MW_1.6XLE 2" xfId="28548"/>
    <cellStyle name="_NA-Grid 1006v2 (2)_Turkey Track Completion Reserve Acct_11 10 08" xfId="28549"/>
    <cellStyle name="_NA-Grid 1006v2 (2)_Turkey Track Completion Reserve Acct_11 10 08 2" xfId="28550"/>
    <cellStyle name="_NA-Grid 1006v2 (2)_Unlev McAdoo &amp; GR Combined 10242008-funding v8" xfId="28551"/>
    <cellStyle name="_NA-Grid 1006v2 (2)_Unlev McAdoo &amp; GR Combined 10242008-funding v8 2" xfId="28552"/>
    <cellStyle name="_NA-Grid 1006v2 (2)_Unlev McAdoo &amp; GR Combined 10242008-funding v8_BeechR Pivot Table 12.2.09" xfId="28553"/>
    <cellStyle name="_NA-Grid 1006v2 (2)_Unlev McAdoo &amp; GR Combined 10242008-funding v8_BeechR Pivot Table 12.2.09 2" xfId="28554"/>
    <cellStyle name="_NA-Grid 1006v2 (2)_Unlev McAdoo &amp; GR Combined 10242008-funding v8_Sheet1" xfId="28555"/>
    <cellStyle name="_NA-Grid 1006v2 (2)_Unlev McAdoo &amp; GR Combined 10242008-funding v8_Sheet1 2" xfId="28556"/>
    <cellStyle name="_NA-Grid 1006v2 (2)_Unlevered_Beech_Ridge_100_5MW_021009_optimized NCF" xfId="28557"/>
    <cellStyle name="_NA-Grid 1006v2 (2)_Unlevered_Beech_Ridge_100_5MW_021009_optimized NCF 2" xfId="28558"/>
    <cellStyle name="_NA-Grid 1006v2 (2)_Vantage Cash FLow 100609" xfId="28559"/>
    <cellStyle name="_NA-Grid 1006v2 (2)_Vantage Cash FLow 100609 2" xfId="28560"/>
    <cellStyle name="_NA-Grid 1006v2 (2)_Vantage Model_PGE 15yr PPA_062409" xfId="28561"/>
    <cellStyle name="_NA-Grid 1006v2 (2)_Vantage Model_PGE 15yr PPA_062409 2" xfId="28562"/>
    <cellStyle name="_NA-Grid 1006v2 (2)_Vantage Model_PGE 15yr PPA_073009_JAR" xfId="28563"/>
    <cellStyle name="_NA-Grid 1006v2 (2)_Vantage Model_PGE 15yr PPA_073009_JAR 2" xfId="28564"/>
    <cellStyle name="_NA-Grid 1006v2 (2)_Vantage Model_PGE 15yr PPA_100909" xfId="28565"/>
    <cellStyle name="_NA-Grid 1006v2 (2)_Vantage Model_PGE 15yr PPA_100909 2" xfId="28566"/>
    <cellStyle name="_NA-Grid 1006v2 (2)_White Oak_67.5_150MW_110409_OUR CASE" xfId="28567"/>
    <cellStyle name="_NA-Grid 1006v2 (2)_White Oak_67.5_150MW_110409_OUR CASE 2" xfId="28568"/>
    <cellStyle name="_NASA Solar PV variance analysis 06-08" xfId="28569"/>
    <cellStyle name="_NASA Solar PV variance analysis 06-08 2" xfId="28570"/>
    <cellStyle name="_NASA Solar PV variance analysis 06-08__PC Monitoring Template_Ash III_Oct-10 not quite final" xfId="28571"/>
    <cellStyle name="_NASA Solar PV variance analysis 06-08__PC Monitoring Template_Ash III_Oct-10 not quite final 2" xfId="28572"/>
    <cellStyle name="_NASA Solar PV variance analysis 06-08__PC Monitoring Template_Ash III_Oct-10 not quite final_November 2010 Termosol CWIP Curves NEER Final" xfId="28573"/>
    <cellStyle name="_NASA Solar PV variance analysis 06-08__PC Monitoring Template_Ash III_Oct-10 not quite final_November 2010 Termosol CWIP Curves NEER Final 2" xfId="28574"/>
    <cellStyle name="_NASA Solar PV variance analysis 06-08__PC Monitoring Template_R10-STL_ Montezuma _JulyWTG title_Oct-10 almost final" xfId="28575"/>
    <cellStyle name="_NASA Solar PV variance analysis 06-08__PC Monitoring Template_R10-STL_ Montezuma _JulyWTG title_Oct-10 almost final 2" xfId="28576"/>
    <cellStyle name="_NASA Solar PV variance analysis 06-08__PC Monitoring Template_R10-STL_ Montezuma _JulyWTG title_Oct-10 almost final_November 2010 Termosol CWIP Curves NEER Final" xfId="28577"/>
    <cellStyle name="_NASA Solar PV variance analysis 06-08__PC Monitoring Template_R10-STL_ Montezuma _JulyWTG title_Oct-10 almost final_November 2010 Termosol CWIP Curves NEER Final 2" xfId="28578"/>
    <cellStyle name="_NASA Solar PV variance analysis 06-08__PC Monitoring Template_R11A-STL_ ELK2 66hy wEPC SOV Oct-10 almost final" xfId="28579"/>
    <cellStyle name="_NASA Solar PV variance analysis 06-08__PC Monitoring Template_R11A-STL_ ELK2 66hy wEPC SOV Oct-10 almost final 2" xfId="28580"/>
    <cellStyle name="_NASA Solar PV variance analysis 06-08__PC Monitoring Template_R11A-STL_ ELK2 66hy wEPC SOV Oct-10 almost final_November 2010 Termosol CWIP Curves NEER Final" xfId="28581"/>
    <cellStyle name="_NASA Solar PV variance analysis 06-08__PC Monitoring Template_R11A-STL_ ELK2 66hy wEPC SOV Oct-10 almost final_November 2010 Termosol CWIP Curves NEER Final 2" xfId="28582"/>
    <cellStyle name="_NASA Solar PV variance analysis 06-08_August 2010 CWIP curves_NextEra" xfId="28583"/>
    <cellStyle name="_NASA Solar PV variance analysis 06-08_August 2010 CWIP curves_NextEra 2" xfId="28584"/>
    <cellStyle name="_NASA Solar PV variance analysis 06-08_August 2010 CWIP curves_NextEra_November 2010 Termosol CWIP Curves NEER Final" xfId="28585"/>
    <cellStyle name="_NASA Solar PV variance analysis 06-08_August 2010 CWIP curves_NextEra_November 2010 Termosol CWIP Curves NEER Final 2" xfId="28586"/>
    <cellStyle name="_NASA Solar PV variance analysis 06-08_CWIP Termosol 1" xfId="28587"/>
    <cellStyle name="_NASA Solar PV variance analysis 06-08_CWIP Termosol 1 2" xfId="28588"/>
    <cellStyle name="_NASA Solar PV variance analysis 06-08_CWIP Termosol 2" xfId="28589"/>
    <cellStyle name="_NASA Solar PV variance analysis 06-08_CWIP Termosol 2 2" xfId="28590"/>
    <cellStyle name="_NASA Solar PV variance analysis 06-08_November 2010 CWIP Curves Genesis Final" xfId="28591"/>
    <cellStyle name="_NASA Solar PV variance analysis 06-08_November 2010 CWIP Curves Genesis Final 2" xfId="28592"/>
    <cellStyle name="_NASA Solar PV variance analysis 06-08_Project Monitoring Paradise Solar revised_October 2010" xfId="28593"/>
    <cellStyle name="_NASA Solar PV variance analysis 06-08_Project Monitoring Paradise Solar revised_October 2010 2" xfId="28594"/>
    <cellStyle name="_NASA Solar PV variance analysis 06-08_Project Monitoring Paradise Solar revised_October 2010_November 2010 Termosol CWIP Curves NEER Final" xfId="28595"/>
    <cellStyle name="_NASA Solar PV variance analysis 06-08_Project Monitoring Paradise Solar revised_October 2010_November 2010 Termosol CWIP Curves NEER Final 2" xfId="28596"/>
    <cellStyle name="_NASA Solar PV variance analysis 06-08_September 2010 CWIP curves_NextEra" xfId="28597"/>
    <cellStyle name="_NASA Solar PV variance analysis 06-08_September 2010 CWIP curves_NextEra 2" xfId="28598"/>
    <cellStyle name="_NASA Solar PV variance analysis 06-08_September 2010 CWIP curves_NextEra_November 2010 Termosol CWIP Curves NEER Final" xfId="28599"/>
    <cellStyle name="_NASA Solar PV variance analysis 06-08_September 2010 CWIP curves_NextEra_November 2010 Termosol CWIP Curves NEER Final 2" xfId="28600"/>
    <cellStyle name="_NASA Solar PV variance analysis 06-08_Summerhaven CWIP curve Oct_2010" xfId="28601"/>
    <cellStyle name="_NASA Solar PV variance analysis 06-08_Summerhaven CWIP curve Oct_2010 2" xfId="28602"/>
    <cellStyle name="_NASA Solar PV variance analysis 06-08_Summerhaven CWIP curve Oct_2010_November 2010 Termosol CWIP Curves NEER Final" xfId="28603"/>
    <cellStyle name="_NASA Solar PV variance analysis 06-08_Summerhaven CWIP curve Oct_2010_November 2010 Termosol CWIP Curves NEER Final 2" xfId="28604"/>
    <cellStyle name="_NASA Solar PV variance analysis 07-08" xfId="28605"/>
    <cellStyle name="_NASA Solar PV variance analysis 07-08 2" xfId="28606"/>
    <cellStyle name="_NASA Solar PV variance analysis 07-08__PC Monitoring Template_Ash III_Oct-10 not quite final" xfId="28607"/>
    <cellStyle name="_NASA Solar PV variance analysis 07-08__PC Monitoring Template_Ash III_Oct-10 not quite final 2" xfId="28608"/>
    <cellStyle name="_NASA Solar PV variance analysis 07-08__PC Monitoring Template_Ash III_Oct-10 not quite final_November 2010 Termosol CWIP Curves NEER Final" xfId="28609"/>
    <cellStyle name="_NASA Solar PV variance analysis 07-08__PC Monitoring Template_Ash III_Oct-10 not quite final_November 2010 Termosol CWIP Curves NEER Final 2" xfId="28610"/>
    <cellStyle name="_NASA Solar PV variance analysis 07-08__PC Monitoring Template_R10-STL_ Montezuma _JulyWTG title_Oct-10 almost final" xfId="28611"/>
    <cellStyle name="_NASA Solar PV variance analysis 07-08__PC Monitoring Template_R10-STL_ Montezuma _JulyWTG title_Oct-10 almost final 2" xfId="28612"/>
    <cellStyle name="_NASA Solar PV variance analysis 07-08__PC Monitoring Template_R10-STL_ Montezuma _JulyWTG title_Oct-10 almost final_November 2010 Termosol CWIP Curves NEER Final" xfId="28613"/>
    <cellStyle name="_NASA Solar PV variance analysis 07-08__PC Monitoring Template_R10-STL_ Montezuma _JulyWTG title_Oct-10 almost final_November 2010 Termosol CWIP Curves NEER Final 2" xfId="28614"/>
    <cellStyle name="_NASA Solar PV variance analysis 07-08__PC Monitoring Template_R11A-STL_ ELK2 66hy wEPC SOV Oct-10 almost final" xfId="28615"/>
    <cellStyle name="_NASA Solar PV variance analysis 07-08__PC Monitoring Template_R11A-STL_ ELK2 66hy wEPC SOV Oct-10 almost final 2" xfId="28616"/>
    <cellStyle name="_NASA Solar PV variance analysis 07-08__PC Monitoring Template_R11A-STL_ ELK2 66hy wEPC SOV Oct-10 almost final_November 2010 Termosol CWIP Curves NEER Final" xfId="28617"/>
    <cellStyle name="_NASA Solar PV variance analysis 07-08__PC Monitoring Template_R11A-STL_ ELK2 66hy wEPC SOV Oct-10 almost final_November 2010 Termosol CWIP Curves NEER Final 2" xfId="28618"/>
    <cellStyle name="_NASA Solar PV variance analysis 07-08_August 2010 CWIP curves_NextEra" xfId="28619"/>
    <cellStyle name="_NASA Solar PV variance analysis 07-08_August 2010 CWIP curves_NextEra 2" xfId="28620"/>
    <cellStyle name="_NASA Solar PV variance analysis 07-08_August 2010 CWIP curves_NextEra_November 2010 Termosol CWIP Curves NEER Final" xfId="28621"/>
    <cellStyle name="_NASA Solar PV variance analysis 07-08_August 2010 CWIP curves_NextEra_November 2010 Termosol CWIP Curves NEER Final 2" xfId="28622"/>
    <cellStyle name="_NASA Solar PV variance analysis 07-08_CWIP Termosol 1" xfId="28623"/>
    <cellStyle name="_NASA Solar PV variance analysis 07-08_CWIP Termosol 1 2" xfId="28624"/>
    <cellStyle name="_NASA Solar PV variance analysis 07-08_CWIP Termosol 2" xfId="28625"/>
    <cellStyle name="_NASA Solar PV variance analysis 07-08_CWIP Termosol 2 2" xfId="28626"/>
    <cellStyle name="_NASA Solar PV variance analysis 07-08_November 2010 CWIP Curves Genesis Final" xfId="28627"/>
    <cellStyle name="_NASA Solar PV variance analysis 07-08_November 2010 CWIP Curves Genesis Final 2" xfId="28628"/>
    <cellStyle name="_NASA Solar PV variance analysis 07-08_Project Monitoring Paradise Solar revised_October 2010" xfId="28629"/>
    <cellStyle name="_NASA Solar PV variance analysis 07-08_Project Monitoring Paradise Solar revised_October 2010 2" xfId="28630"/>
    <cellStyle name="_NASA Solar PV variance analysis 07-08_Project Monitoring Paradise Solar revised_October 2010_November 2010 Termosol CWIP Curves NEER Final" xfId="28631"/>
    <cellStyle name="_NASA Solar PV variance analysis 07-08_Project Monitoring Paradise Solar revised_October 2010_November 2010 Termosol CWIP Curves NEER Final 2" xfId="28632"/>
    <cellStyle name="_NASA Solar PV variance analysis 07-08_September 2010 CWIP curves_NextEra" xfId="28633"/>
    <cellStyle name="_NASA Solar PV variance analysis 07-08_September 2010 CWIP curves_NextEra 2" xfId="28634"/>
    <cellStyle name="_NASA Solar PV variance analysis 07-08_September 2010 CWIP curves_NextEra_November 2010 Termosol CWIP Curves NEER Final" xfId="28635"/>
    <cellStyle name="_NASA Solar PV variance analysis 07-08_September 2010 CWIP curves_NextEra_November 2010 Termosol CWIP Curves NEER Final 2" xfId="28636"/>
    <cellStyle name="_NASA Solar PV variance analysis 07-08_Summerhaven CWIP curve Oct_2010" xfId="28637"/>
    <cellStyle name="_NASA Solar PV variance analysis 07-08_Summerhaven CWIP curve Oct_2010 2" xfId="28638"/>
    <cellStyle name="_NASA Solar PV variance analysis 07-08_Summerhaven CWIP curve Oct_2010_November 2010 Termosol CWIP Curves NEER Final" xfId="28639"/>
    <cellStyle name="_NASA Solar PV variance analysis 07-08_Summerhaven CWIP curve Oct_2010_November 2010 Termosol CWIP Curves NEER Final 2" xfId="28640"/>
    <cellStyle name="_Naval Assets Model 9.12.03 v02" xfId="28641"/>
    <cellStyle name="_Naval Assets Model 9.12.03 v02_1.Inputs" xfId="28642"/>
    <cellStyle name="_Naval Assets Model 9.12.03 v02_Copy of Vento III v27i P50 1st" xfId="28643"/>
    <cellStyle name="_Naval Assets Model 9.12.03 v02_G&amp;A_reports" xfId="28644"/>
    <cellStyle name="_Naval Assets Model 9.12.03 v02_Other Projects" xfId="28645"/>
    <cellStyle name="_Naval Assets Model 9.12.03 v02_Other Projects 2" xfId="28646"/>
    <cellStyle name="_Naval Assets Model 9.12.03 v02_Other Projects_1.Inputs" xfId="28647"/>
    <cellStyle name="_Naval Assets Model 9.12.03 v02_Other Projects_Copy of G&amp;A_reports_v4" xfId="28648"/>
    <cellStyle name="_Naval Assets Model 9.12.03 v02_Other Projects_Copy of Vento III v27i P50 1st" xfId="28649"/>
    <cellStyle name="_Naval Assets Model 9.12.03 v02_Other Projects_Vento III v17i (8.9% Haircut, 60% Tax)" xfId="28650"/>
    <cellStyle name="_Naval Assets Model 9.12.03 v02_Other Projects_Vento III v22i (Haircut, 6Y CF, 76% tax)" xfId="28651"/>
    <cellStyle name="_Naval Assets Model 9.12.03 v02_Other Projects_Vento III v28g Base" xfId="28652"/>
    <cellStyle name="_Naval Assets Model 9.12.03 v02_Other Projects_Vento III v28k JPMyyy" xfId="28653"/>
    <cellStyle name="_Naval Assets Model 9.12.03 v02_Vento III v17i (8.9% Haircut, 60% Tax)" xfId="28654"/>
    <cellStyle name="_Naval Assets Model 9.12.03 v02_Vento III v22i (Haircut, 6Y CF, 76% tax)" xfId="28655"/>
    <cellStyle name="_Naval Assets Model 9.12.03 v02_Vento III v28g Base" xfId="28656"/>
    <cellStyle name="_Naval Assets Model 9.12.03 v02_Vento III v28k JPMyyy" xfId="28657"/>
    <cellStyle name="_NAVY TRUST  9.22.03" xfId="28658"/>
    <cellStyle name="_NAVY TRUST  9.22.03_1.Inputs" xfId="28659"/>
    <cellStyle name="_NAVY TRUST  9.22.03_Copy of Vento III v27i P50 1st" xfId="28660"/>
    <cellStyle name="_NAVY TRUST  9.22.03_G&amp;A_reports" xfId="28661"/>
    <cellStyle name="_NAVY TRUST  9.22.03_Other Projects" xfId="28662"/>
    <cellStyle name="_NAVY TRUST  9.22.03_Other Projects 2" xfId="28663"/>
    <cellStyle name="_NAVY TRUST  9.22.03_Other Projects_1.Inputs" xfId="28664"/>
    <cellStyle name="_NAVY TRUST  9.22.03_Other Projects_Copy of G&amp;A_reports_v4" xfId="28665"/>
    <cellStyle name="_NAVY TRUST  9.22.03_Other Projects_Copy of Vento III v27i P50 1st" xfId="28666"/>
    <cellStyle name="_NAVY TRUST  9.22.03_Other Projects_Vento III v17i (8.9% Haircut, 60% Tax)" xfId="28667"/>
    <cellStyle name="_NAVY TRUST  9.22.03_Other Projects_Vento III v22i (Haircut, 6Y CF, 76% tax)" xfId="28668"/>
    <cellStyle name="_NAVY TRUST  9.22.03_Other Projects_Vento III v28g Base" xfId="28669"/>
    <cellStyle name="_NAVY TRUST  9.22.03_Other Projects_Vento III v28k JPMyyy" xfId="28670"/>
    <cellStyle name="_NAVY TRUST  9.22.03_Vento III v17i (8.9% Haircut, 60% Tax)" xfId="28671"/>
    <cellStyle name="_NAVY TRUST  9.22.03_Vento III v22i (Haircut, 6Y CF, 76% tax)" xfId="28672"/>
    <cellStyle name="_NAVY TRUST  9.22.03_Vento III v28g Base" xfId="28673"/>
    <cellStyle name="_NAVY TRUST  9.22.03_Vento III v28k JPMyyy" xfId="28674"/>
    <cellStyle name="_NAVY TRUST 9.16.03" xfId="28675"/>
    <cellStyle name="_NAVY TRUST 9.16.03_1.Inputs" xfId="28676"/>
    <cellStyle name="_NAVY TRUST 9.16.03_Copy of Vento III v27i P50 1st" xfId="28677"/>
    <cellStyle name="_NAVY TRUST 9.16.03_G&amp;A_reports" xfId="28678"/>
    <cellStyle name="_NAVY TRUST 9.16.03_Other Projects" xfId="28679"/>
    <cellStyle name="_NAVY TRUST 9.16.03_Other Projects 2" xfId="28680"/>
    <cellStyle name="_NAVY TRUST 9.16.03_Other Projects_1.Inputs" xfId="28681"/>
    <cellStyle name="_NAVY TRUST 9.16.03_Other Projects_Copy of G&amp;A_reports_v4" xfId="28682"/>
    <cellStyle name="_NAVY TRUST 9.16.03_Other Projects_Copy of Vento III v27i P50 1st" xfId="28683"/>
    <cellStyle name="_NAVY TRUST 9.16.03_Other Projects_Vento III v17i (8.9% Haircut, 60% Tax)" xfId="28684"/>
    <cellStyle name="_NAVY TRUST 9.16.03_Other Projects_Vento III v22i (Haircut, 6Y CF, 76% tax)" xfId="28685"/>
    <cellStyle name="_NAVY TRUST 9.16.03_Other Projects_Vento III v28g Base" xfId="28686"/>
    <cellStyle name="_NAVY TRUST 9.16.03_Other Projects_Vento III v28k JPMyyy" xfId="28687"/>
    <cellStyle name="_NAVY TRUST 9.16.03_Vento III v17i (8.9% Haircut, 60% Tax)" xfId="28688"/>
    <cellStyle name="_NAVY TRUST 9.16.03_Vento III v22i (Haircut, 6Y CF, 76% tax)" xfId="28689"/>
    <cellStyle name="_NAVY TRUST 9.16.03_Vento III v28g Base" xfId="28690"/>
    <cellStyle name="_NAVY TRUST 9.16.03_Vento III v28k JPMyyy" xfId="28691"/>
    <cellStyle name="_NAVY TRUST 9.18.03" xfId="28692"/>
    <cellStyle name="_NAVY TRUST 9.18.03_1.Inputs" xfId="28693"/>
    <cellStyle name="_NAVY TRUST 9.18.03_Copy of Vento III v27i P50 1st" xfId="28694"/>
    <cellStyle name="_NAVY TRUST 9.18.03_G&amp;A_reports" xfId="28695"/>
    <cellStyle name="_NAVY TRUST 9.18.03_Other Projects" xfId="28696"/>
    <cellStyle name="_NAVY TRUST 9.18.03_Other Projects 2" xfId="28697"/>
    <cellStyle name="_NAVY TRUST 9.18.03_Other Projects_1.Inputs" xfId="28698"/>
    <cellStyle name="_NAVY TRUST 9.18.03_Other Projects_Copy of G&amp;A_reports_v4" xfId="28699"/>
    <cellStyle name="_NAVY TRUST 9.18.03_Other Projects_Copy of Vento III v27i P50 1st" xfId="28700"/>
    <cellStyle name="_NAVY TRUST 9.18.03_Other Projects_Vento III v17i (8.9% Haircut, 60% Tax)" xfId="28701"/>
    <cellStyle name="_NAVY TRUST 9.18.03_Other Projects_Vento III v22i (Haircut, 6Y CF, 76% tax)" xfId="28702"/>
    <cellStyle name="_NAVY TRUST 9.18.03_Other Projects_Vento III v28g Base" xfId="28703"/>
    <cellStyle name="_NAVY TRUST 9.18.03_Other Projects_Vento III v28k JPMyyy" xfId="28704"/>
    <cellStyle name="_NAVY TRUST 9.18.03_Vento III v17i (8.9% Haircut, 60% Tax)" xfId="28705"/>
    <cellStyle name="_NAVY TRUST 9.18.03_Vento III v22i (Haircut, 6Y CF, 76% tax)" xfId="28706"/>
    <cellStyle name="_NAVY TRUST 9.18.03_Vento III v28g Base" xfId="28707"/>
    <cellStyle name="_NAVY TRUST 9.18.03_Vento III v28k JPMyyy" xfId="28708"/>
    <cellStyle name="_NCM Breakout" xfId="28709"/>
    <cellStyle name="_NCM Breakout - COMBINED" xfId="28710"/>
    <cellStyle name="_NCM Breakout - COMBINED 2" xfId="28711"/>
    <cellStyle name="_NCM Breakout 2" xfId="28712"/>
    <cellStyle name="_NCM Breakout 2 2" xfId="28713"/>
    <cellStyle name="_NCM Breakout 3" xfId="28714"/>
    <cellStyle name="_NCM Breakout 3 2" xfId="28715"/>
    <cellStyle name="_NCM Breakout 4" xfId="28716"/>
    <cellStyle name="_NCM Breakout 4 2" xfId="28717"/>
    <cellStyle name="_NCM Breakout 5" xfId="28718"/>
    <cellStyle name="_NCM Breakout 5 2" xfId="28719"/>
    <cellStyle name="_NCM Breakout 6" xfId="28720"/>
    <cellStyle name="_NCM Breakout New" xfId="28721"/>
    <cellStyle name="_NCM Breakout New 2" xfId="28722"/>
    <cellStyle name="_NCM Breakout_Cimarron O&amp;M_05-24-2012" xfId="28723"/>
    <cellStyle name="_NCM Breakout_Copy of South TX GenTie  0.8x Sale12-31-09 COD BASE CASEvBOD" xfId="28724"/>
    <cellStyle name="_NCM Breakout_Input" xfId="28725"/>
    <cellStyle name="_NCM Breakout_Input 2" xfId="28726"/>
    <cellStyle name="_NCM Breakout_Inputs" xfId="28727"/>
    <cellStyle name="_NCM Breakout_Inputs 2" xfId="28728"/>
    <cellStyle name="_NCM Breakout_Majestic II 2013 - 2042 Property Tax Forecast est" xfId="28729"/>
    <cellStyle name="_NCM Breakout_McCoy 250 MW Yingli 280W T-0 NextEra PVO&amp;M Budget (NEW RAMP)_2010-12-10" xfId="28730"/>
    <cellStyle name="_NCM Breakout_McCoy 250 MW Yingli 280W T-0 NextEra PVO&amp;M Budget (NEW RAMP)_2010-12-6" xfId="28731"/>
    <cellStyle name="_NCM Breakout_Tax" xfId="28732"/>
    <cellStyle name="_NCM Comparison" xfId="28733"/>
    <cellStyle name="_NCM Comparison 2" xfId="28734"/>
    <cellStyle name="_NCM Comparison 2 2" xfId="28735"/>
    <cellStyle name="_NCM Comparison 3" xfId="28736"/>
    <cellStyle name="_NCM Comparison 3 2" xfId="28737"/>
    <cellStyle name="_NCM Comparison 4" xfId="28738"/>
    <cellStyle name="_NCM Comparison 4 2" xfId="28739"/>
    <cellStyle name="_NCM Comparison 5" xfId="28740"/>
    <cellStyle name="_NCM Comparison 5 2" xfId="28741"/>
    <cellStyle name="_NCM Comparison 6" xfId="28742"/>
    <cellStyle name="_NCM Comparison_Cimarron O&amp;M_05-24-2012" xfId="28743"/>
    <cellStyle name="_NCM Comparison_Copy of South TX GenTie  0.8x Sale12-31-09 COD BASE CASEvBOD" xfId="28744"/>
    <cellStyle name="_NCM Comparison_Input" xfId="28745"/>
    <cellStyle name="_NCM Comparison_Input 2" xfId="28746"/>
    <cellStyle name="_NCM Comparison_Inputs" xfId="28747"/>
    <cellStyle name="_NCM Comparison_Inputs 2" xfId="28748"/>
    <cellStyle name="_NCM Comparison_Majestic II 2013 - 2042 Property Tax Forecast est" xfId="28749"/>
    <cellStyle name="_NCM Comparison_McCoy 250 MW Yingli 280W T-0 NextEra PVO&amp;M Budget (NEW RAMP)_2010-12-10" xfId="28750"/>
    <cellStyle name="_NCM Comparison_McCoy 250 MW Yingli 280W T-0 NextEra PVO&amp;M Budget (NEW RAMP)_2010-12-6" xfId="28751"/>
    <cellStyle name="_NCM Comparison_Tax" xfId="28752"/>
    <cellStyle name="_NDT model_Nov fcst" xfId="28753"/>
    <cellStyle name="_NEME Curves" xfId="28754"/>
    <cellStyle name="_New Design Sheet" xfId="28755"/>
    <cellStyle name="_New Design Sheet 2" xfId="28756"/>
    <cellStyle name="_NEW EST BREAKDOWN" xfId="28757"/>
    <cellStyle name="_new fuel curve calculation" xfId="28758"/>
    <cellStyle name="_new fuel curve calculation 2" xfId="28759"/>
    <cellStyle name="_x0013__NEW GRII_III Debt_032509 v1 (2)" xfId="28760"/>
    <cellStyle name="_x0013__NEW GRII_III Debt_032509 v1 (2) 2" xfId="28761"/>
    <cellStyle name="_x0013__NEW GRII_III Debt_032509 v1 (2)_BeechR Pivot Table 12.2.09" xfId="28762"/>
    <cellStyle name="_x0013__NEW GRII_III Debt_032509 v1 (2)_BeechR Pivot Table 12.2.09 2" xfId="28763"/>
    <cellStyle name="_x0013__NEW Levered GRII&amp;III_04092009_MCF v1" xfId="28764"/>
    <cellStyle name="_x0013__NEW Levered GRII&amp;III_04092009_MCF v1 2" xfId="28765"/>
    <cellStyle name="_x0013__NEW Levered GRII&amp;III_04092009_MCF v1_BeechR Pivot Table 12.2.09" xfId="28766"/>
    <cellStyle name="_x0013__NEW Levered GRII&amp;III_04092009_MCF v1_BeechR Pivot Table 12.2.09 2" xfId="28767"/>
    <cellStyle name="_New Resources" xfId="28768"/>
    <cellStyle name="_New Resources 2" xfId="28769"/>
    <cellStyle name="_New Resources 2 2" xfId="28770"/>
    <cellStyle name="_New Resources 3" xfId="28771"/>
    <cellStyle name="_New Resources 3 2" xfId="28772"/>
    <cellStyle name="_New Resources 4" xfId="28773"/>
    <cellStyle name="_New Resources 4 2" xfId="28774"/>
    <cellStyle name="_New Resources 5" xfId="28775"/>
    <cellStyle name="_New Resources 5 2" xfId="28776"/>
    <cellStyle name="_New Resources 6" xfId="28777"/>
    <cellStyle name="_New Resources_August 2010 CWIP curves_NextEra" xfId="28778"/>
    <cellStyle name="_New Resources_August 2010 CWIP curves_NextEra 2" xfId="28779"/>
    <cellStyle name="_New Resources_August 2010 CWIP curves_NextEra_November 2010 Termosol CWIP Curves NEER Final" xfId="28780"/>
    <cellStyle name="_New Resources_August 2010 CWIP curves_NextEra_November 2010 Termosol CWIP Curves NEER Final 2" xfId="28781"/>
    <cellStyle name="_New Resources_BASIS ADJ" xfId="28782"/>
    <cellStyle name="_New Resources_BM Adjustments" xfId="28783"/>
    <cellStyle name="_New Resources_Capacity_Factor_Monthly_Forecast_Through_2024 " xfId="28784"/>
    <cellStyle name="_New Resources_Consolidated Summary Living ProForma_2011_DRAFT" xfId="28785"/>
    <cellStyle name="_New Resources_Consolidated Summary Living ProForma_2011_Paste Special" xfId="28786"/>
    <cellStyle name="_New Resources_Copy of South TX GenTie  0.8x Sale12-31-09 COD BASE CASEvBOD" xfId="28787"/>
    <cellStyle name="_New Resources_CWIP Termosol 1" xfId="28788"/>
    <cellStyle name="_New Resources_CWIP Termosol 1 2" xfId="28789"/>
    <cellStyle name="_New Resources_CWIP Termosol 2" xfId="28790"/>
    <cellStyle name="_New Resources_CWIP Termosol 2 2" xfId="28791"/>
    <cellStyle name="_New Resources_Fees" xfId="28792"/>
    <cellStyle name="_New Resources_Inputs" xfId="28793"/>
    <cellStyle name="_New Resources_Inputs 2" xfId="28794"/>
    <cellStyle name="_New Resources_Locked in Gross Margin" xfId="28795"/>
    <cellStyle name="_New Resources_November 2010 CWIP Curves Genesis Final" xfId="28796"/>
    <cellStyle name="_New Resources_November 2010 CWIP Curves Genesis Final 2" xfId="28797"/>
    <cellStyle name="_New Resources_November 2010 CWIP Curves NEER Final" xfId="28798"/>
    <cellStyle name="_New Resources_November 2010 CWIP Curves NEER Final 2" xfId="28799"/>
    <cellStyle name="_New Resources_November 2010 Termosol CWIP Curves NEER Final" xfId="28800"/>
    <cellStyle name="_New Resources_November 2010 Termosol CWIP Curves NEER Final 2" xfId="28801"/>
    <cellStyle name="_New Resources_Project Monitoring Paradise Solar revised_October 2010" xfId="28802"/>
    <cellStyle name="_New Resources_Project Monitoring Paradise Solar revised_October 2010 2" xfId="28803"/>
    <cellStyle name="_New Resources_Project Monitoring Paradise Solar revised_October 2010_November 2010 Termosol CWIP Curves NEER Final" xfId="28804"/>
    <cellStyle name="_New Resources_Project Monitoring Paradise Solar revised_October 2010_November 2010 Termosol CWIP Curves NEER Final 2" xfId="28805"/>
    <cellStyle name="_New Resources_September 2010 CWIP curves_NextEra" xfId="28806"/>
    <cellStyle name="_New Resources_September 2010 CWIP curves_NextEra 2" xfId="28807"/>
    <cellStyle name="_New Resources_September 2010 CWIP curves_NextEra_November 2010 Termosol CWIP Curves NEER Final" xfId="28808"/>
    <cellStyle name="_New Resources_September 2010 CWIP curves_NextEra_November 2010 Termosol CWIP Curves NEER Final 2" xfId="28809"/>
    <cellStyle name="_New Resources_Summerhaven CWIP curve Oct_2010" xfId="28810"/>
    <cellStyle name="_New Resources_Summerhaven CWIP curve Oct_2010 2" xfId="28811"/>
    <cellStyle name="_New Resources_Summerhaven CWIP curve Oct_2010_November 2010 Termosol CWIP Curves NEER Final" xfId="28812"/>
    <cellStyle name="_New Resources_Summerhaven CWIP curve Oct_2010_November 2010 Termosol CWIP Curves NEER Final 2" xfId="28813"/>
    <cellStyle name="_New Resources_tx financing revs" xfId="28814"/>
    <cellStyle name="_Noble 12.13.06 v7" xfId="28815"/>
    <cellStyle name="_Noble 12.13.06 v7 2" xfId="28816"/>
    <cellStyle name="_Noble 12.13.06 v7 2 2" xfId="28817"/>
    <cellStyle name="_Noble 12.13.06 v7 3" xfId="28818"/>
    <cellStyle name="_Noble 12.13.06 v7 3 2" xfId="28819"/>
    <cellStyle name="_Noble 12.13.06 v7 4" xfId="28820"/>
    <cellStyle name="_Noble 12.13.06 v7_Horizon round 1 model vFINAL" xfId="28821"/>
    <cellStyle name="_Noble 12.13.06 v7_Horizon round 1 model vFINAL 2" xfId="28822"/>
    <cellStyle name="_Noble 12.13.06 v7_Horizon round 1 model vFINAL 2 2" xfId="28823"/>
    <cellStyle name="_Noble 12.13.06 v7_Horizon round 1 model vFINAL 3" xfId="28824"/>
    <cellStyle name="_Noble 12.13.06 v7_Horizon round 1 model vFINAL 3 2" xfId="28825"/>
    <cellStyle name="_Noble 12.13.06 v7_Horizon round 1 model vFINAL 4" xfId="28826"/>
    <cellStyle name="_Noble 12.13.06 v7_Horizon round 1 model vFINAL_1" xfId="28827"/>
    <cellStyle name="_Noble 12.13.06 v7_Horizon round 1 model vFINAL_1 2" xfId="28828"/>
    <cellStyle name="_Noble 12.13.06 v7_Horizon round 1 model vFINAL_1 2 2" xfId="28829"/>
    <cellStyle name="_Noble 12.13.06 v7_Horizon round 1 model vFINAL_1 3" xfId="28830"/>
    <cellStyle name="_Noble 12.13.06 v7_Horizon round 1 model vFINAL_1 3 2" xfId="28831"/>
    <cellStyle name="_Noble 12.13.06 v7_Horizon round 1 model vFINAL_1 4" xfId="28832"/>
    <cellStyle name="_Noble 12.13.06 v7_Horizon round 1 model vFINAL_1_Project Farwest III Model 03-20-07 v135" xfId="28833"/>
    <cellStyle name="_Noble 12.13.06 v7_Horizon round 1 model vFINAL_1_Project Farwest III Model 03-20-07 v135 2" xfId="28834"/>
    <cellStyle name="_Noble 12.13.06 v7_Horizon round 1 model vFINAL_1_Project Farwest III Model 03-20-07 v135 2 2" xfId="28835"/>
    <cellStyle name="_Noble 12.13.06 v7_Horizon round 1 model vFINAL_1_Project Farwest III Model 03-20-07 v135 3" xfId="28836"/>
    <cellStyle name="_Noble 12.13.06 v7_Horizon round 1 model vFINAL_1_Project Farwest III Model 03-20-07 v135 3 2" xfId="28837"/>
    <cellStyle name="_Noble 12.13.06 v7_Horizon round 1 model vFINAL_1_Project Farwest III Model 03-20-07 v135 4" xfId="28838"/>
    <cellStyle name="_Noble 12.13.06 v7_Horizon round 1 model vFINAL_1_Project Makani Model 04-11-07 v6" xfId="28839"/>
    <cellStyle name="_Noble 12.13.06 v7_Horizon round 1 model vFINAL_1_Project Makani Model 04-11-07 v6 2" xfId="28840"/>
    <cellStyle name="_Noble 12.13.06 v7_Horizon round 1 model vFINAL_1_Project Makani Model 04-11-07 v6 2 2" xfId="28841"/>
    <cellStyle name="_Noble 12.13.06 v7_Horizon round 1 model vFINAL_1_Project Makani Model 04-11-07 v6 3" xfId="28842"/>
    <cellStyle name="_Noble 12.13.06 v7_Horizon round 1 model vFINAL_1_Project Makani Model 04-11-07 v6 3 2" xfId="28843"/>
    <cellStyle name="_Noble 12.13.06 v7_Horizon round 1 model vFINAL_1_Project Makani Model 04-11-07 v6 4" xfId="28844"/>
    <cellStyle name="_Nov 09 Fcst adj _to MAB" xfId="28845"/>
    <cellStyle name="_NRG Payment Miletones" xfId="28846"/>
    <cellStyle name="_NRG Payment Miletones 2" xfId="28847"/>
    <cellStyle name="_NRG Payment Miletones_#1 Levered Beech Ridge_021109_Grant,Bonus,No PTCs,MACRs,Term Debt NOL" xfId="28848"/>
    <cellStyle name="_NRG Payment Miletones_#1 Levered Beech Ridge_021109_Grant,Bonus,No PTCs,MACRs,Term Debt NOL 2" xfId="28849"/>
    <cellStyle name="_NRG Payment Miletones_#1 LeveredGrand_Ridge_II-III_021009_Grant,Bonus,No PTCs,MACRs,Term Debt, NOL" xfId="28850"/>
    <cellStyle name="_NRG Payment Miletones_#1 LeveredGrand_Ridge_II-III_021009_Grant,Bonus,No PTCs,MACRs,Term Debt, NOL 2" xfId="28851"/>
    <cellStyle name="_NRG Payment Miletones_#1 LeveredGrand_Ridge_II-III_021009_Grant,Bonus,No PTCs,MACRs,Term Debt, NOL_BeechR Pivot Table 12.2.09" xfId="28852"/>
    <cellStyle name="_NRG Payment Miletones_#1 LeveredGrand_Ridge_II-III_021009_Grant,Bonus,No PTCs,MACRs,Term Debt, NOL_BeechR Pivot Table 12.2.09 2" xfId="28853"/>
    <cellStyle name="_NRG Payment Miletones_2008 IWNA 7.75% 53% ERISA P50 (Invnergy)_FROM JPM" xfId="28854"/>
    <cellStyle name="_NRG Payment Miletones_2008 IWNA 7.75% 53% ERISA P50 (Invnergy)_FROM JPM 2" xfId="28855"/>
    <cellStyle name="_NRG Payment Miletones_2008 IWNA Portfolio 09262008 (JPM TE &amp; CE)__TE Assumps" xfId="28856"/>
    <cellStyle name="_NRG Payment Miletones_2008 IWNA Portfolio 09262008 (JPM TE &amp; CE)__TE Assumps 2" xfId="28857"/>
    <cellStyle name="_NRG Payment Miletones_2008 IWNA Portfolio 09262008 (JPM TE &amp; CE)__TE Assumps_2008 IWNA v12 7.75% 53% TaxEx P50 (Invenergy)_10242008" xfId="28858"/>
    <cellStyle name="_NRG Payment Miletones_2008 IWNA Portfolio 09262008 (JPM TE &amp; CE)__TE Assumps_2008 IWNA v12 7.75% 53% TaxEx P50 (Invenergy)_10242008 2" xfId="28859"/>
    <cellStyle name="_NRG Payment Miletones_2008 IWNA v12 7.75% 53% TaxEx P50 (Invenergy)_10242008" xfId="28860"/>
    <cellStyle name="_NRG Payment Miletones_2008 IWNA v12 7.75% 53% TaxEx P50 (Invenergy)_10242008 2" xfId="28861"/>
    <cellStyle name="_NRG Payment Miletones_2008 IWNA v12 7.75% 53% TaxEx P50 (Invenergy)_NO HAIRCUTS" xfId="28862"/>
    <cellStyle name="_NRG Payment Miletones_2008 IWNA v12 7.75% 53% TaxEx P50 (Invenergy)_NO HAIRCUTS 2" xfId="28863"/>
    <cellStyle name="_NRG Payment Miletones_BeechR Pivot Table 12.2.09" xfId="28864"/>
    <cellStyle name="_NRG Payment Miletones_BeechR Pivot Table 12.2.09 2" xfId="28865"/>
    <cellStyle name="_NRG Payment Miletones_Big Otter 101209 Grant and TE 100.5MW_20mileT" xfId="28866"/>
    <cellStyle name="_NRG Payment Miletones_Big Otter 101209 Grant and TE 100.5MW_20mileT 2" xfId="28867"/>
    <cellStyle name="_NRG Payment Miletones_Bish Hill_$77.5_lowncf_ Bundled Price_Lenders_092909" xfId="28868"/>
    <cellStyle name="_NRG Payment Miletones_Bish Hill_$77.5_lowncf_ Bundled Price_Lenders_092909 2" xfId="28869"/>
    <cellStyle name="_NRG Payment Miletones_BishHilll_1.25M per WTG with $72 bundled price_200MWs_BF" xfId="28870"/>
    <cellStyle name="_NRG Payment Miletones_BishHilll_1.25M per WTG with $72 bundled price_200MWs_BF 2" xfId="28871"/>
    <cellStyle name="_NRG Payment Miletones_Bishop Hill_Grant_082409_200MW" xfId="28872"/>
    <cellStyle name="_NRG Payment Miletones_Bishop Hill_Grant_082409_200MW 2" xfId="28873"/>
    <cellStyle name="_NRG Payment Miletones_Buzzard Creek_250MW_PTC_010610" xfId="28874"/>
    <cellStyle name="_NRG Payment Miletones_Buzzard Creek_250MW_PTC_010610 2" xfId="28875"/>
    <cellStyle name="_NRG Payment Miletones_California Ridge 120109 and 200MW" xfId="28876"/>
    <cellStyle name="_NRG Payment Miletones_California Ridge 120109 and 200MW 2" xfId="28877"/>
    <cellStyle name="_NRG Payment Miletones_California Ridge_042909_Grant and TE_99M_as bid" xfId="28878"/>
    <cellStyle name="_NRG Payment Miletones_California Ridge_042909_Grant and TE_99M_as bid 2" xfId="28879"/>
    <cellStyle name="_NRG Payment Miletones_California Ridge_042909_Grant and TE_99Mw" xfId="28880"/>
    <cellStyle name="_NRG Payment Miletones_California Ridge_042909_Grant and TE_99Mw 2" xfId="28881"/>
    <cellStyle name="_NRG Payment Miletones_Copy of NEW Levered GRIIIII_03312009_MCF v2" xfId="28882"/>
    <cellStyle name="_NRG Payment Miletones_Copy of NEW Levered GRIIIII_03312009_MCF v2 2" xfId="28883"/>
    <cellStyle name="_NRG Payment Miletones_Copy of NEW Levered GRIIIII_03312009_MCF v2_BeechR Pivot Table 12.2.09" xfId="28884"/>
    <cellStyle name="_NRG Payment Miletones_Copy of NEW Levered GRIIIII_03312009_MCF v2_BeechR Pivot Table 12.2.09 2" xfId="28885"/>
    <cellStyle name="_NRG Payment Miletones_GRE 03252009_tpm_tables" xfId="28886"/>
    <cellStyle name="_NRG Payment Miletones_GRE 03252009_tpm_tables 2" xfId="28887"/>
    <cellStyle name="_NRG Payment Miletones_GRE 03252009_tpm_tables_BeechR Pivot Table 12.2.09" xfId="28888"/>
    <cellStyle name="_NRG Payment Miletones_GRE 03252009_tpm_tables_BeechR Pivot Table 12.2.09 2" xfId="28889"/>
    <cellStyle name="_NRG Payment Miletones_Hardin Grant 08312009_300MW" xfId="28890"/>
    <cellStyle name="_NRG Payment Miletones_Hardin Grant 08312009_300MW 2" xfId="28891"/>
    <cellStyle name="_NRG Payment Miletones_Inputs-General" xfId="28892"/>
    <cellStyle name="_NRG Payment Miletones_Inputs-General 2" xfId="28893"/>
    <cellStyle name="_NRG Payment Miletones_Invenergy Model -- 9-5-08 base" xfId="28894"/>
    <cellStyle name="_NRG Payment Miletones_Invenergy Model -- 9-5-08 base 2" xfId="28895"/>
    <cellStyle name="_NRG Payment Miletones_IWNA 3-Pack ECCA Sheldon Funding 03202009" xfId="28896"/>
    <cellStyle name="_NRG Payment Miletones_IWNA 3-Pack ECCA Sheldon Funding 03202009 2" xfId="28897"/>
    <cellStyle name="_NRG Payment Miletones_IWNA Ptfl v2 10yr 7.25% $320 upfront 99% hedge loss P50" xfId="28898"/>
    <cellStyle name="_NRG Payment Miletones_IWNA Ptfl v2 10yr 7.25% $320 upfront 99% hedge loss P50 2" xfId="28899"/>
    <cellStyle name="_NRG Payment Miletones_IWNA v1 10yr 7.25% $290 upfront no bonus 42% 2009 tax realloc P50" xfId="28900"/>
    <cellStyle name="_NRG Payment Miletones_IWNA v1 10yr 7.25% $290 upfront no bonus 42% 2009 tax realloc P50 2" xfId="28901"/>
    <cellStyle name="_NRG Payment Miletones_IWNA v1 10yr 7.25% $290 upfront no bonus 42% 2009 tax realloc P50_2008 IWNA JPM TE Model 11032008 (ERISA Dep &amp; Full Haircuts)_275M" xfId="28902"/>
    <cellStyle name="_NRG Payment Miletones_IWNA v1 10yr 7.25% $290 upfront no bonus 42% 2009 tax realloc P50_2008 IWNA JPM TE Model 11032008 (ERISA Dep &amp; Full Haircuts)_275M 2" xfId="28903"/>
    <cellStyle name="_NRG Payment Miletones_IWNA v1 10yr 7.25% $290 upfront no bonus 42% 2009 tax realloc P50_2008 IWNA v12 7.75% 53% TaxEx P50 (Invenergy)_10242008" xfId="28904"/>
    <cellStyle name="_NRG Payment Miletones_IWNA v1 10yr 7.25% $290 upfront no bonus 42% 2009 tax realloc P50_2008 IWNA v12 7.75% 53% TaxEx P50 (Invenergy)_10242008 2" xfId="28905"/>
    <cellStyle name="_NRG Payment Miletones_Ledge_0416_Grant and TE" xfId="28906"/>
    <cellStyle name="_NRG Payment Miletones_Ledge_0416_Grant and TE 2" xfId="28907"/>
    <cellStyle name="_NRG Payment Miletones_Levered Beech Ridge _100709" xfId="28908"/>
    <cellStyle name="_NRG Payment Miletones_Levered Beech Ridge _100709 2" xfId="28909"/>
    <cellStyle name="_NRG Payment Miletones_Levered Beech Ridge _100709_BeechR Pivot Table 12.2.09" xfId="28910"/>
    <cellStyle name="_NRG Payment Miletones_Levered Beech Ridge _100709_BeechR Pivot Table 12.2.09 2" xfId="28911"/>
    <cellStyle name="_NRG Payment Miletones_Levered Beech Ridge _102709" xfId="28912"/>
    <cellStyle name="_NRG Payment Miletones_Levered Beech Ridge _102709 2" xfId="28913"/>
    <cellStyle name="_NRG Payment Miletones_Levered Beech Ridge _102709_BeechR Pivot Table 12.2.09" xfId="28914"/>
    <cellStyle name="_NRG Payment Miletones_Levered Beech Ridge _102709_BeechR Pivot Table 12.2.09 2" xfId="28915"/>
    <cellStyle name="_NRG Payment Miletones_Levered Beech Ridge _110209" xfId="28916"/>
    <cellStyle name="_NRG Payment Miletones_Levered Beech Ridge _110209 2" xfId="28917"/>
    <cellStyle name="_NRG Payment Miletones_Levered Beech Ridge _110209_BeechR Pivot Table 12.2.09" xfId="28918"/>
    <cellStyle name="_NRG Payment Miletones_Levered Beech Ridge _110209_BeechR Pivot Table 12.2.09 2" xfId="28919"/>
    <cellStyle name="_NRG Payment Miletones_Levered Grand Ridge Exp 07082009_LIVE" xfId="28920"/>
    <cellStyle name="_NRG Payment Miletones_Levered Grand Ridge Exp 07082009_LIVE 2" xfId="28921"/>
    <cellStyle name="_NRG Payment Miletones_Levered Grand Ridge Exp 07082009_LIVE_BeechR Pivot Table 12.2.09" xfId="28922"/>
    <cellStyle name="_NRG Payment Miletones_Levered Grand Ridge Exp 07082009_LIVE_BeechR Pivot Table 12.2.09 2" xfId="28923"/>
    <cellStyle name="_NRG Payment Miletones_Levered Grand Ridge Exp_05042009" xfId="28924"/>
    <cellStyle name="_NRG Payment Miletones_Levered Grand Ridge Exp_05042009 2" xfId="28925"/>
    <cellStyle name="_NRG Payment Miletones_Levered Grand Ridge Exp_05042009_BeechR Pivot Table 12.2.09" xfId="28926"/>
    <cellStyle name="_NRG Payment Miletones_Levered Grand Ridge Exp_05042009_BeechR Pivot Table 12.2.09 2" xfId="28927"/>
    <cellStyle name="_NRG Payment Miletones_NEW GRII_III Debt_032509 v1 (2)" xfId="28928"/>
    <cellStyle name="_NRG Payment Miletones_NEW GRII_III Debt_032509 v1 (2) 2" xfId="28929"/>
    <cellStyle name="_NRG Payment Miletones_NEW GRII_III Debt_032509 v1 (2)_BeechR Pivot Table 12.2.09" xfId="28930"/>
    <cellStyle name="_NRG Payment Miletones_NEW GRII_III Debt_032509 v1 (2)_BeechR Pivot Table 12.2.09 2" xfId="28931"/>
    <cellStyle name="_NRG Payment Miletones_NEW Levered GRII&amp;III_04092009_MCF v1" xfId="28932"/>
    <cellStyle name="_NRG Payment Miletones_NEW Levered GRII&amp;III_04092009_MCF v1 2" xfId="28933"/>
    <cellStyle name="_NRG Payment Miletones_NEW Levered GRII&amp;III_04092009_MCF v1_BeechR Pivot Table 12.2.09" xfId="28934"/>
    <cellStyle name="_NRG Payment Miletones_NEW Levered GRII&amp;III_04092009_MCF v1_BeechR Pivot Table 12.2.09 2" xfId="28935"/>
    <cellStyle name="_NRG Payment Miletones_Oceana_142MW_Vesta1.8_101909" xfId="28936"/>
    <cellStyle name="_NRG Payment Miletones_Oceana_142MW_Vesta1.8_101909 2" xfId="28937"/>
    <cellStyle name="_NRG Payment Miletones_Raleigh Model (78MW) 09082009_V2" xfId="28938"/>
    <cellStyle name="_NRG Payment Miletones_Raleigh Model (78MW) 09082009_V2 2" xfId="28939"/>
    <cellStyle name="_NRG Payment Miletones_Raleigh Model (78MW) 09082009_V2_BeechR Pivot Table 12.2.09" xfId="28940"/>
    <cellStyle name="_NRG Payment Miletones_Raleigh Model (78MW) 09082009_V2_BeechR Pivot Table 12.2.09 2" xfId="28941"/>
    <cellStyle name="_NRG Payment Miletones_Sheet1" xfId="28942"/>
    <cellStyle name="_NRG Payment Miletones_Sheet1 2" xfId="28943"/>
    <cellStyle name="_NRG Payment Miletones_Sweden Hills 51MW_081809_AEP bid" xfId="28944"/>
    <cellStyle name="_NRG Payment Miletones_Sweden Hills 51MW_081809_AEP bid 2" xfId="28945"/>
    <cellStyle name="_NRG Payment Miletones_Tri-County Wind_042409_Grant and TE_as bid" xfId="28946"/>
    <cellStyle name="_NRG Payment Miletones_Tri-County Wind_042409_Grant and TE_as bid 2" xfId="28947"/>
    <cellStyle name="_NRG Payment Miletones_Tri-County Wind_101309_Grant and TE_200MW_1.6XLE" xfId="28948"/>
    <cellStyle name="_NRG Payment Miletones_Tri-County Wind_101309_Grant and TE_200MW_1.6XLE 2" xfId="28949"/>
    <cellStyle name="_NRG Payment Miletones_Tri-County Wind_101509_Grant and TE_200MW_1.6XLE" xfId="28950"/>
    <cellStyle name="_NRG Payment Miletones_Tri-County Wind_101509_Grant and TE_200MW_1.6XLE 2" xfId="28951"/>
    <cellStyle name="_NRG Payment Miletones_Turkey Track Completion Reserve Acct_11 10 08" xfId="28952"/>
    <cellStyle name="_NRG Payment Miletones_Turkey Track Completion Reserve Acct_11 10 08 2" xfId="28953"/>
    <cellStyle name="_NRG Payment Miletones_Unlev McAdoo &amp; GR Combined 10242008-funding v8" xfId="28954"/>
    <cellStyle name="_NRG Payment Miletones_Unlev McAdoo &amp; GR Combined 10242008-funding v8 2" xfId="28955"/>
    <cellStyle name="_NRG Payment Miletones_Unlev McAdoo &amp; GR Combined 10242008-funding v8_BeechR Pivot Table 12.2.09" xfId="28956"/>
    <cellStyle name="_NRG Payment Miletones_Unlev McAdoo &amp; GR Combined 10242008-funding v8_BeechR Pivot Table 12.2.09 2" xfId="28957"/>
    <cellStyle name="_NRG Payment Miletones_Unlev McAdoo &amp; GR Combined 10242008-funding v8_Sheet1" xfId="28958"/>
    <cellStyle name="_NRG Payment Miletones_Unlev McAdoo &amp; GR Combined 10242008-funding v8_Sheet1 2" xfId="28959"/>
    <cellStyle name="_NRG Payment Miletones_Unlevered_Beech_Ridge_100_5MW_021009_optimized NCF" xfId="28960"/>
    <cellStyle name="_NRG Payment Miletones_Unlevered_Beech_Ridge_100_5MW_021009_optimized NCF 2" xfId="28961"/>
    <cellStyle name="_NRG Payment Miletones_Vantage Cash FLow 100609" xfId="28962"/>
    <cellStyle name="_NRG Payment Miletones_Vantage Cash FLow 100609 2" xfId="28963"/>
    <cellStyle name="_NRG Payment Miletones_Vantage Model_PGE 15yr PPA_062409" xfId="28964"/>
    <cellStyle name="_NRG Payment Miletones_Vantage Model_PGE 15yr PPA_062409 2" xfId="28965"/>
    <cellStyle name="_NRG Payment Miletones_Vantage Model_PGE 15yr PPA_073009_JAR" xfId="28966"/>
    <cellStyle name="_NRG Payment Miletones_Vantage Model_PGE 15yr PPA_073009_JAR 2" xfId="28967"/>
    <cellStyle name="_NRG Payment Miletones_Vantage Model_PGE 15yr PPA_100909" xfId="28968"/>
    <cellStyle name="_NRG Payment Miletones_Vantage Model_PGE 15yr PPA_100909 2" xfId="28969"/>
    <cellStyle name="_NRG Payment Miletones_White Oak_67.5_150MW_110409_OUR CASE" xfId="28970"/>
    <cellStyle name="_NRG Payment Miletones_White Oak_67.5_150MW_110409_OUR CASE 2" xfId="28971"/>
    <cellStyle name="_Nuclear Availability" xfId="28972"/>
    <cellStyle name="_Nuclear Availability 2" xfId="28973"/>
    <cellStyle name="_Nuclear Availability 2 2" xfId="28974"/>
    <cellStyle name="_Nuclear Availability 3" xfId="28975"/>
    <cellStyle name="_Nuclear Availability 3 2" xfId="28976"/>
    <cellStyle name="_Nuclear Availability 4" xfId="28977"/>
    <cellStyle name="_Nuclear Availability 4 2" xfId="28978"/>
    <cellStyle name="_Nuclear Availability 5" xfId="28979"/>
    <cellStyle name="_Nuclear Availability 5 2" xfId="28980"/>
    <cellStyle name="_Nuclear Availability 6" xfId="28981"/>
    <cellStyle name="_Nuclear Availability_August 2010 CWIP curves_NextEra" xfId="28982"/>
    <cellStyle name="_Nuclear Availability_August 2010 CWIP curves_NextEra 2" xfId="28983"/>
    <cellStyle name="_Nuclear Availability_August 2010 CWIP curves_NextEra_November 2010 Termosol CWIP Curves NEER Final" xfId="28984"/>
    <cellStyle name="_Nuclear Availability_August 2010 CWIP curves_NextEra_November 2010 Termosol CWIP Curves NEER Final 2" xfId="28985"/>
    <cellStyle name="_Nuclear Availability_BASIS ADJ" xfId="28986"/>
    <cellStyle name="_Nuclear Availability_BM Adjustments" xfId="28987"/>
    <cellStyle name="_Nuclear Availability_Capacity_Factor_Monthly_Forecast_Through_2024 " xfId="28988"/>
    <cellStyle name="_Nuclear Availability_Consolidated Summary Living ProForma_2011_DRAFT" xfId="28989"/>
    <cellStyle name="_Nuclear Availability_Consolidated Summary Living ProForma_2011_Paste Special" xfId="28990"/>
    <cellStyle name="_Nuclear Availability_Copy of South TX GenTie  0.8x Sale12-31-09 COD BASE CASEvBOD" xfId="28991"/>
    <cellStyle name="_Nuclear Availability_CWIP Termosol 1" xfId="28992"/>
    <cellStyle name="_Nuclear Availability_CWIP Termosol 1 2" xfId="28993"/>
    <cellStyle name="_Nuclear Availability_CWIP Termosol 2" xfId="28994"/>
    <cellStyle name="_Nuclear Availability_CWIP Termosol 2 2" xfId="28995"/>
    <cellStyle name="_Nuclear Availability_Fees" xfId="28996"/>
    <cellStyle name="_Nuclear Availability_Inputs" xfId="28997"/>
    <cellStyle name="_Nuclear Availability_Inputs 2" xfId="28998"/>
    <cellStyle name="_Nuclear Availability_Locked in Gross Margin" xfId="28999"/>
    <cellStyle name="_Nuclear Availability_November 2010 CWIP Curves Genesis Final" xfId="29000"/>
    <cellStyle name="_Nuclear Availability_November 2010 CWIP Curves Genesis Final 2" xfId="29001"/>
    <cellStyle name="_Nuclear Availability_November 2010 CWIP Curves NEER Final" xfId="29002"/>
    <cellStyle name="_Nuclear Availability_November 2010 CWIP Curves NEER Final 2" xfId="29003"/>
    <cellStyle name="_Nuclear Availability_November 2010 Termosol CWIP Curves NEER Final" xfId="29004"/>
    <cellStyle name="_Nuclear Availability_November 2010 Termosol CWIP Curves NEER Final 2" xfId="29005"/>
    <cellStyle name="_Nuclear Availability_Project Monitoring Paradise Solar revised_October 2010" xfId="29006"/>
    <cellStyle name="_Nuclear Availability_Project Monitoring Paradise Solar revised_October 2010 2" xfId="29007"/>
    <cellStyle name="_Nuclear Availability_Project Monitoring Paradise Solar revised_October 2010_November 2010 Termosol CWIP Curves NEER Final" xfId="29008"/>
    <cellStyle name="_Nuclear Availability_Project Monitoring Paradise Solar revised_October 2010_November 2010 Termosol CWIP Curves NEER Final 2" xfId="29009"/>
    <cellStyle name="_Nuclear Availability_September 2010 CWIP curves_NextEra" xfId="29010"/>
    <cellStyle name="_Nuclear Availability_September 2010 CWIP curves_NextEra 2" xfId="29011"/>
    <cellStyle name="_Nuclear Availability_September 2010 CWIP curves_NextEra_November 2010 Termosol CWIP Curves NEER Final" xfId="29012"/>
    <cellStyle name="_Nuclear Availability_September 2010 CWIP curves_NextEra_November 2010 Termosol CWIP Curves NEER Final 2" xfId="29013"/>
    <cellStyle name="_Nuclear Availability_Summerhaven CWIP curve Oct_2010" xfId="29014"/>
    <cellStyle name="_Nuclear Availability_Summerhaven CWIP curve Oct_2010 2" xfId="29015"/>
    <cellStyle name="_Nuclear Availability_Summerhaven CWIP curve Oct_2010_November 2010 Termosol CWIP Curves NEER Final" xfId="29016"/>
    <cellStyle name="_Nuclear Availability_Summerhaven CWIP curve Oct_2010_November 2010 Termosol CWIP Curves NEER Final 2" xfId="29017"/>
    <cellStyle name="_Nuclear Availability_tx financing revs" xfId="29018"/>
    <cellStyle name="_O&amp;M  Cost Estimate Marcus Hook  - Updated Avis Run &amp; 290 starts 081902" xfId="29019"/>
    <cellStyle name="_O&amp;M  Cost Estimate Marcus Hook  - Updated Avis Run &amp; 290 starts 081902 2" xfId="29020"/>
    <cellStyle name="_O&amp;M  Cost Estimate Marcus Hook  - Updated Avis Run &amp; 290 starts 081902 2 2" xfId="29021"/>
    <cellStyle name="_O&amp;M  Cost Estimate Marcus Hook  - Updated Avis Run &amp; 290 starts 081902 3" xfId="29022"/>
    <cellStyle name="_O&amp;M  Cost Estimate Marcus Hook  - Updated Avis Run &amp; 290 starts 081902 3 2" xfId="29023"/>
    <cellStyle name="_O&amp;M  Cost Estimate Marcus Hook  - Updated Avis Run &amp; 290 starts 081902 4" xfId="29024"/>
    <cellStyle name="_O&amp;M  Cost Estimate Marcus Hook  - Updated Avis Run &amp; 290 starts 081902 4 2" xfId="29025"/>
    <cellStyle name="_O&amp;M  Cost Estimate Marcus Hook  - Updated Avis Run &amp; 290 starts 081902 5" xfId="29026"/>
    <cellStyle name="_O&amp;M  Cost Estimate Marcus Hook  - Updated Avis Run &amp; 290 starts 081902 5 2" xfId="29027"/>
    <cellStyle name="_O&amp;M  Cost Estimate Marcus Hook  - Updated Avis Run &amp; 290 starts 081902 6" xfId="29028"/>
    <cellStyle name="_O&amp;M  Cost Estimate Marcus Hook  - Updated Avis Run &amp; 290 starts 081902_August 2010 CWIP curves_NextEra" xfId="29029"/>
    <cellStyle name="_O&amp;M  Cost Estimate Marcus Hook  - Updated Avis Run &amp; 290 starts 081902_August 2010 CWIP curves_NextEra 2" xfId="29030"/>
    <cellStyle name="_O&amp;M  Cost Estimate Marcus Hook  - Updated Avis Run &amp; 290 starts 081902_August 2010 CWIP curves_NextEra_November 2010 Termosol CWIP Curves NEER Final" xfId="29031"/>
    <cellStyle name="_O&amp;M  Cost Estimate Marcus Hook  - Updated Avis Run &amp; 290 starts 081902_August 2010 CWIP curves_NextEra_November 2010 Termosol CWIP Curves NEER Final 2" xfId="29032"/>
    <cellStyle name="_O&amp;M  Cost Estimate Marcus Hook  - Updated Avis Run &amp; 290 starts 081902_BASIS ADJ" xfId="29033"/>
    <cellStyle name="_O&amp;M  Cost Estimate Marcus Hook  - Updated Avis Run &amp; 290 starts 081902_BM Adjustments" xfId="29034"/>
    <cellStyle name="_O&amp;M  Cost Estimate Marcus Hook  - Updated Avis Run &amp; 290 starts 081902_Capacity_Factor_Monthly_Forecast_Through_2024 " xfId="29035"/>
    <cellStyle name="_O&amp;M  Cost Estimate Marcus Hook  - Updated Avis Run &amp; 290 starts 081902_Consolidated Summary Living ProForma_2011_DRAFT" xfId="29036"/>
    <cellStyle name="_O&amp;M  Cost Estimate Marcus Hook  - Updated Avis Run &amp; 290 starts 081902_Consolidated Summary Living ProForma_2011_Paste Special" xfId="29037"/>
    <cellStyle name="_O&amp;M  Cost Estimate Marcus Hook  - Updated Avis Run &amp; 290 starts 081902_Copy of South TX GenTie  0.8x Sale12-31-09 COD BASE CASEvBOD" xfId="29038"/>
    <cellStyle name="_O&amp;M  Cost Estimate Marcus Hook  - Updated Avis Run &amp; 290 starts 081902_CWIP Termosol 1" xfId="29039"/>
    <cellStyle name="_O&amp;M  Cost Estimate Marcus Hook  - Updated Avis Run &amp; 290 starts 081902_CWIP Termosol 1 2" xfId="29040"/>
    <cellStyle name="_O&amp;M  Cost Estimate Marcus Hook  - Updated Avis Run &amp; 290 starts 081902_CWIP Termosol 2" xfId="29041"/>
    <cellStyle name="_O&amp;M  Cost Estimate Marcus Hook  - Updated Avis Run &amp; 290 starts 081902_CWIP Termosol 2 2" xfId="29042"/>
    <cellStyle name="_O&amp;M  Cost Estimate Marcus Hook  - Updated Avis Run &amp; 290 starts 081902_Day County" xfId="29043"/>
    <cellStyle name="_O&amp;M  Cost Estimate Marcus Hook  - Updated Avis Run &amp; 290 starts 081902_Distribution Date Calc" xfId="29044"/>
    <cellStyle name="_O&amp;M  Cost Estimate Marcus Hook  - Updated Avis Run &amp; 290 starts 081902_Fees" xfId="29045"/>
    <cellStyle name="_O&amp;M  Cost Estimate Marcus Hook  - Updated Avis Run &amp; 290 starts 081902_Inputs" xfId="29046"/>
    <cellStyle name="_O&amp;M  Cost Estimate Marcus Hook  - Updated Avis Run &amp; 290 starts 081902_Inputs 2" xfId="29047"/>
    <cellStyle name="_O&amp;M  Cost Estimate Marcus Hook  - Updated Avis Run &amp; 290 starts 081902_Locked in Gross Margin" xfId="29048"/>
    <cellStyle name="_O&amp;M  Cost Estimate Marcus Hook  - Updated Avis Run &amp; 290 starts 081902_LPF 2011 Update - Contracted Thermal Assets - rev 09 27 2011" xfId="29049"/>
    <cellStyle name="_O&amp;M  Cost Estimate Marcus Hook  - Updated Avis Run &amp; 290 starts 081902_LPF 2011 Update - Contracted Thermal Assets - rev 09 27 2011 (2)" xfId="29050"/>
    <cellStyle name="_O&amp;M  Cost Estimate Marcus Hook  - Updated Avis Run &amp; 290 starts 081902_LPF 2011 Update - Merchant Thermal Assets - rev 09 27 2011 (2)" xfId="29051"/>
    <cellStyle name="_O&amp;M  Cost Estimate Marcus Hook  - Updated Avis Run &amp; 290 starts 081902_November 2010 CWIP Curves Genesis Final" xfId="29052"/>
    <cellStyle name="_O&amp;M  Cost Estimate Marcus Hook  - Updated Avis Run &amp; 290 starts 081902_November 2010 CWIP Curves Genesis Final 2" xfId="29053"/>
    <cellStyle name="_O&amp;M  Cost Estimate Marcus Hook  - Updated Avis Run &amp; 290 starts 081902_November 2010 CWIP Curves NEER Final" xfId="29054"/>
    <cellStyle name="_O&amp;M  Cost Estimate Marcus Hook  - Updated Avis Run &amp; 290 starts 081902_November 2010 CWIP Curves NEER Final 2" xfId="29055"/>
    <cellStyle name="_O&amp;M  Cost Estimate Marcus Hook  - Updated Avis Run &amp; 290 starts 081902_November 2010 Termosol CWIP Curves NEER Final" xfId="29056"/>
    <cellStyle name="_O&amp;M  Cost Estimate Marcus Hook  - Updated Avis Run &amp; 290 starts 081902_November 2010 Termosol CWIP Curves NEER Final 2" xfId="29057"/>
    <cellStyle name="_O&amp;M  Cost Estimate Marcus Hook  - Updated Avis Run &amp; 290 starts 081902_Project Monitoring Paradise Solar revised_October 2010" xfId="29058"/>
    <cellStyle name="_O&amp;M  Cost Estimate Marcus Hook  - Updated Avis Run &amp; 290 starts 081902_Project Monitoring Paradise Solar revised_October 2010 2" xfId="29059"/>
    <cellStyle name="_O&amp;M  Cost Estimate Marcus Hook  - Updated Avis Run &amp; 290 starts 081902_Project Monitoring Paradise Solar revised_October 2010_November 2010 Termosol CWIP Curves NEER Final" xfId="29060"/>
    <cellStyle name="_O&amp;M  Cost Estimate Marcus Hook  - Updated Avis Run &amp; 290 starts 081902_Project Monitoring Paradise Solar revised_October 2010_November 2010 Termosol CWIP Curves NEER Final 2" xfId="29061"/>
    <cellStyle name="_O&amp;M  Cost Estimate Marcus Hook  - Updated Avis Run &amp; 290 starts 081902_September 2010 CWIP curves_NextEra" xfId="29062"/>
    <cellStyle name="_O&amp;M  Cost Estimate Marcus Hook  - Updated Avis Run &amp; 290 starts 081902_September 2010 CWIP curves_NextEra 2" xfId="29063"/>
    <cellStyle name="_O&amp;M  Cost Estimate Marcus Hook  - Updated Avis Run &amp; 290 starts 081902_September 2010 CWIP curves_NextEra_November 2010 Termosol CWIP Curves NEER Final" xfId="29064"/>
    <cellStyle name="_O&amp;M  Cost Estimate Marcus Hook  - Updated Avis Run &amp; 290 starts 081902_September 2010 CWIP curves_NextEra_November 2010 Termosol CWIP Curves NEER Final 2" xfId="29065"/>
    <cellStyle name="_O&amp;M  Cost Estimate Marcus Hook  - Updated Avis Run &amp; 290 starts 081902_Summerhaven CWIP curve Oct_2010" xfId="29066"/>
    <cellStyle name="_O&amp;M  Cost Estimate Marcus Hook  - Updated Avis Run &amp; 290 starts 081902_Summerhaven CWIP curve Oct_2010 2" xfId="29067"/>
    <cellStyle name="_O&amp;M  Cost Estimate Marcus Hook  - Updated Avis Run &amp; 290 starts 081902_Summerhaven CWIP curve Oct_2010_November 2010 Termosol CWIP Curves NEER Final" xfId="29068"/>
    <cellStyle name="_O&amp;M  Cost Estimate Marcus Hook  - Updated Avis Run &amp; 290 starts 081902_Summerhaven CWIP curve Oct_2010_November 2010 Termosol CWIP Curves NEER Final 2" xfId="29069"/>
    <cellStyle name="_O&amp;M  Cost Estimate Marcus Hook  - Updated Avis Run &amp; 290 starts 081902_tx financing revs" xfId="29070"/>
    <cellStyle name="_O&amp;M  Cost Estimate Marcus Hook  - Updated for High Cycles rev071703" xfId="29071"/>
    <cellStyle name="_O&amp;M  Cost Estimate Marcus Hook  - Updated for High Cycles rev071703 2" xfId="29072"/>
    <cellStyle name="_O&amp;M  Cost Estimate Marcus Hook  - Updated for High Cycles rev071703 2 2" xfId="29073"/>
    <cellStyle name="_O&amp;M  Cost Estimate Marcus Hook  - Updated for High Cycles rev071703 3" xfId="29074"/>
    <cellStyle name="_O&amp;M  Cost Estimate Marcus Hook  - Updated for High Cycles rev071703 3 2" xfId="29075"/>
    <cellStyle name="_O&amp;M  Cost Estimate Marcus Hook  - Updated for High Cycles rev071703 4" xfId="29076"/>
    <cellStyle name="_O&amp;M  Cost Estimate Marcus Hook  - Updated for High Cycles rev071703 4 2" xfId="29077"/>
    <cellStyle name="_O&amp;M  Cost Estimate Marcus Hook  - Updated for High Cycles rev071703 5" xfId="29078"/>
    <cellStyle name="_O&amp;M  Cost Estimate Marcus Hook  - Updated for High Cycles rev071703 5 2" xfId="29079"/>
    <cellStyle name="_O&amp;M  Cost Estimate Marcus Hook  - Updated for High Cycles rev071703 6" xfId="29080"/>
    <cellStyle name="_O&amp;M  Cost Estimate Marcus Hook  - Updated for High Cycles rev071703_August 2010 CWIP curves_NextEra" xfId="29081"/>
    <cellStyle name="_O&amp;M  Cost Estimate Marcus Hook  - Updated for High Cycles rev071703_August 2010 CWIP curves_NextEra 2" xfId="29082"/>
    <cellStyle name="_O&amp;M  Cost Estimate Marcus Hook  - Updated for High Cycles rev071703_August 2010 CWIP curves_NextEra_November 2010 Termosol CWIP Curves NEER Final" xfId="29083"/>
    <cellStyle name="_O&amp;M  Cost Estimate Marcus Hook  - Updated for High Cycles rev071703_August 2010 CWIP curves_NextEra_November 2010 Termosol CWIP Curves NEER Final 2" xfId="29084"/>
    <cellStyle name="_O&amp;M  Cost Estimate Marcus Hook  - Updated for High Cycles rev071703_BASIS ADJ" xfId="29085"/>
    <cellStyle name="_O&amp;M  Cost Estimate Marcus Hook  - Updated for High Cycles rev071703_BM Adjustments" xfId="29086"/>
    <cellStyle name="_O&amp;M  Cost Estimate Marcus Hook  - Updated for High Cycles rev071703_Capacity_Factor_Monthly_Forecast_Through_2024 " xfId="29087"/>
    <cellStyle name="_O&amp;M  Cost Estimate Marcus Hook  - Updated for High Cycles rev071703_Consolidated Summary Living ProForma_2011_DRAFT" xfId="29088"/>
    <cellStyle name="_O&amp;M  Cost Estimate Marcus Hook  - Updated for High Cycles rev071703_Consolidated Summary Living ProForma_2011_Paste Special" xfId="29089"/>
    <cellStyle name="_O&amp;M  Cost Estimate Marcus Hook  - Updated for High Cycles rev071703_Copy of South TX GenTie  0.8x Sale12-31-09 COD BASE CASEvBOD" xfId="29090"/>
    <cellStyle name="_O&amp;M  Cost Estimate Marcus Hook  - Updated for High Cycles rev071703_CWIP Termosol 1" xfId="29091"/>
    <cellStyle name="_O&amp;M  Cost Estimate Marcus Hook  - Updated for High Cycles rev071703_CWIP Termosol 1 2" xfId="29092"/>
    <cellStyle name="_O&amp;M  Cost Estimate Marcus Hook  - Updated for High Cycles rev071703_CWIP Termosol 2" xfId="29093"/>
    <cellStyle name="_O&amp;M  Cost Estimate Marcus Hook  - Updated for High Cycles rev071703_CWIP Termosol 2 2" xfId="29094"/>
    <cellStyle name="_O&amp;M  Cost Estimate Marcus Hook  - Updated for High Cycles rev071703_Day County" xfId="29095"/>
    <cellStyle name="_O&amp;M  Cost Estimate Marcus Hook  - Updated for High Cycles rev071703_Distribution Date Calc" xfId="29096"/>
    <cellStyle name="_O&amp;M  Cost Estimate Marcus Hook  - Updated for High Cycles rev071703_Fees" xfId="29097"/>
    <cellStyle name="_O&amp;M  Cost Estimate Marcus Hook  - Updated for High Cycles rev071703_Inputs" xfId="29098"/>
    <cellStyle name="_O&amp;M  Cost Estimate Marcus Hook  - Updated for High Cycles rev071703_Inputs 2" xfId="29099"/>
    <cellStyle name="_O&amp;M  Cost Estimate Marcus Hook  - Updated for High Cycles rev071703_Locked in Gross Margin" xfId="29100"/>
    <cellStyle name="_O&amp;M  Cost Estimate Marcus Hook  - Updated for High Cycles rev071703_LPF 2011 Update - Contracted Thermal Assets - rev 09 27 2011" xfId="29101"/>
    <cellStyle name="_O&amp;M  Cost Estimate Marcus Hook  - Updated for High Cycles rev071703_LPF 2011 Update - Contracted Thermal Assets - rev 09 27 2011 (2)" xfId="29102"/>
    <cellStyle name="_O&amp;M  Cost Estimate Marcus Hook  - Updated for High Cycles rev071703_LPF 2011 Update - Merchant Thermal Assets - rev 09 27 2011 (2)" xfId="29103"/>
    <cellStyle name="_O&amp;M  Cost Estimate Marcus Hook  - Updated for High Cycles rev071703_November 2010 CWIP Curves Genesis Final" xfId="29104"/>
    <cellStyle name="_O&amp;M  Cost Estimate Marcus Hook  - Updated for High Cycles rev071703_November 2010 CWIP Curves Genesis Final 2" xfId="29105"/>
    <cellStyle name="_O&amp;M  Cost Estimate Marcus Hook  - Updated for High Cycles rev071703_November 2010 CWIP Curves NEER Final" xfId="29106"/>
    <cellStyle name="_O&amp;M  Cost Estimate Marcus Hook  - Updated for High Cycles rev071703_November 2010 CWIP Curves NEER Final 2" xfId="29107"/>
    <cellStyle name="_O&amp;M  Cost Estimate Marcus Hook  - Updated for High Cycles rev071703_November 2010 Termosol CWIP Curves NEER Final" xfId="29108"/>
    <cellStyle name="_O&amp;M  Cost Estimate Marcus Hook  - Updated for High Cycles rev071703_November 2010 Termosol CWIP Curves NEER Final 2" xfId="29109"/>
    <cellStyle name="_O&amp;M  Cost Estimate Marcus Hook  - Updated for High Cycles rev071703_Project Monitoring Paradise Solar revised_October 2010" xfId="29110"/>
    <cellStyle name="_O&amp;M  Cost Estimate Marcus Hook  - Updated for High Cycles rev071703_Project Monitoring Paradise Solar revised_October 2010 2" xfId="29111"/>
    <cellStyle name="_O&amp;M  Cost Estimate Marcus Hook  - Updated for High Cycles rev071703_Project Monitoring Paradise Solar revised_October 2010_November 2010 Termosol CWIP Curves NEER Final" xfId="29112"/>
    <cellStyle name="_O&amp;M  Cost Estimate Marcus Hook  - Updated for High Cycles rev071703_Project Monitoring Paradise Solar revised_October 2010_November 2010 Termosol CWIP Curves NEER Final 2" xfId="29113"/>
    <cellStyle name="_O&amp;M  Cost Estimate Marcus Hook  - Updated for High Cycles rev071703_September 2010 CWIP curves_NextEra" xfId="29114"/>
    <cellStyle name="_O&amp;M  Cost Estimate Marcus Hook  - Updated for High Cycles rev071703_September 2010 CWIP curves_NextEra 2" xfId="29115"/>
    <cellStyle name="_O&amp;M  Cost Estimate Marcus Hook  - Updated for High Cycles rev071703_September 2010 CWIP curves_NextEra_November 2010 Termosol CWIP Curves NEER Final" xfId="29116"/>
    <cellStyle name="_O&amp;M  Cost Estimate Marcus Hook  - Updated for High Cycles rev071703_September 2010 CWIP curves_NextEra_November 2010 Termosol CWIP Curves NEER Final 2" xfId="29117"/>
    <cellStyle name="_O&amp;M  Cost Estimate Marcus Hook  - Updated for High Cycles rev071703_Summerhaven CWIP curve Oct_2010" xfId="29118"/>
    <cellStyle name="_O&amp;M  Cost Estimate Marcus Hook  - Updated for High Cycles rev071703_Summerhaven CWIP curve Oct_2010 2" xfId="29119"/>
    <cellStyle name="_O&amp;M  Cost Estimate Marcus Hook  - Updated for High Cycles rev071703_Summerhaven CWIP curve Oct_2010_November 2010 Termosol CWIP Curves NEER Final" xfId="29120"/>
    <cellStyle name="_O&amp;M  Cost Estimate Marcus Hook  - Updated for High Cycles rev071703_Summerhaven CWIP curve Oct_2010_November 2010 Termosol CWIP Curves NEER Final 2" xfId="29121"/>
    <cellStyle name="_O&amp;M  Cost Estimate Marcus Hook  - Updated for High Cycles rev071703_tx financing revs" xfId="29122"/>
    <cellStyle name="_O&amp;M Detail -cc " xfId="29123"/>
    <cellStyle name="_O&amp;M Detail -cc  2" xfId="29124"/>
    <cellStyle name="_O&amp;M Detail -cc  2 2" xfId="29125"/>
    <cellStyle name="_O&amp;M Detail -cc  3" xfId="29126"/>
    <cellStyle name="_O&amp;M Detail -cc  3 2" xfId="29127"/>
    <cellStyle name="_O&amp;M Detail -cc  4" xfId="29128"/>
    <cellStyle name="_O&amp;M Detail -cc  4 2" xfId="29129"/>
    <cellStyle name="_O&amp;M Detail -cc  5" xfId="29130"/>
    <cellStyle name="_O&amp;M Detail -cc  5 2" xfId="29131"/>
    <cellStyle name="_O&amp;M Detail -cc  6" xfId="29132"/>
    <cellStyle name="_O&amp;M Detail -cc _BASIS ADJ" xfId="29133"/>
    <cellStyle name="_O&amp;M Detail -cc _BM Adjustments" xfId="29134"/>
    <cellStyle name="_O&amp;M Detail -cc _Callahan" xfId="29135"/>
    <cellStyle name="_O&amp;M Detail -cc _Callahan " xfId="29136"/>
    <cellStyle name="_O&amp;M Detail -cc _Callahan _1" xfId="29137"/>
    <cellStyle name="_O&amp;M Detail -cc _Callahan 090813 GM 0 Report" xfId="29138"/>
    <cellStyle name="_O&amp;M Detail -cc _Callahan 091106 GM 0 Report" xfId="29139"/>
    <cellStyle name="_O&amp;M Detail -cc _CapRidge_WindBoost_Analysis_090709" xfId="29140"/>
    <cellStyle name="_O&amp;M Detail -cc _Copy of Texas Wind Debt Amortization 11-08" xfId="29141"/>
    <cellStyle name="_O&amp;M Detail -cc _Debt Service Coverage Ratio-TEXAS WIND Historical  Forecast" xfId="29142"/>
    <cellStyle name="_O&amp;M Detail -cc _Fees" xfId="29143"/>
    <cellStyle name="_O&amp;M Detail -cc _HH3 WindBoost Analysis (with PTC and REC)" xfId="29144"/>
    <cellStyle name="_O&amp;M Detail -cc _Horse Hollow 1 090813 GM 0 Report" xfId="29145"/>
    <cellStyle name="_O&amp;M Detail -cc _Horse Hollow 1 090911 GM 0 Report" xfId="29146"/>
    <cellStyle name="_O&amp;M Detail -cc _Inputs" xfId="29147"/>
    <cellStyle name="_O&amp;M Detail -cc _Inputs 2" xfId="29148"/>
    <cellStyle name="_O&amp;M Detail -cc _Majestic II 2013 - 2042 Property Tax Forecast est" xfId="29149"/>
    <cellStyle name="_O&amp;M Detail -cc _Tax" xfId="29150"/>
    <cellStyle name="_O&amp;M Detail -cc _Wind Adj_091106" xfId="29151"/>
    <cellStyle name="_O&amp;M Detail -ct" xfId="29152"/>
    <cellStyle name="_O&amp;M Detail -ct 2" xfId="29153"/>
    <cellStyle name="_O&amp;M Detail -ct 2 2" xfId="29154"/>
    <cellStyle name="_O&amp;M Detail -ct 3" xfId="29155"/>
    <cellStyle name="_O&amp;M Detail -ct 3 2" xfId="29156"/>
    <cellStyle name="_O&amp;M Detail -ct 4" xfId="29157"/>
    <cellStyle name="_O&amp;M Detail -ct 4 2" xfId="29158"/>
    <cellStyle name="_O&amp;M Detail -ct 5" xfId="29159"/>
    <cellStyle name="_O&amp;M Detail -ct 5 2" xfId="29160"/>
    <cellStyle name="_O&amp;M Detail -ct 6" xfId="29161"/>
    <cellStyle name="_O&amp;M Detail -ct_BASIS ADJ" xfId="29162"/>
    <cellStyle name="_O&amp;M Detail -ct_BM Adjustments" xfId="29163"/>
    <cellStyle name="_O&amp;M Detail -ct_Callahan" xfId="29164"/>
    <cellStyle name="_O&amp;M Detail -ct_Callahan " xfId="29165"/>
    <cellStyle name="_O&amp;M Detail -ct_Callahan _1" xfId="29166"/>
    <cellStyle name="_O&amp;M Detail -ct_Callahan 090813 GM 0 Report" xfId="29167"/>
    <cellStyle name="_O&amp;M Detail -ct_Callahan 091106 GM 0 Report" xfId="29168"/>
    <cellStyle name="_O&amp;M Detail -ct_CapRidge_WindBoost_Analysis_090709" xfId="29169"/>
    <cellStyle name="_O&amp;M Detail -ct_Copy of Texas Wind Debt Amortization 11-08" xfId="29170"/>
    <cellStyle name="_O&amp;M Detail -ct_Debt Service Coverage Ratio-TEXAS WIND Historical  Forecast" xfId="29171"/>
    <cellStyle name="_O&amp;M Detail -ct_Fees" xfId="29172"/>
    <cellStyle name="_O&amp;M Detail -ct_HH3 WindBoost Analysis (with PTC and REC)" xfId="29173"/>
    <cellStyle name="_O&amp;M Detail -ct_Horse Hollow 1 090813 GM 0 Report" xfId="29174"/>
    <cellStyle name="_O&amp;M Detail -ct_Horse Hollow 1 090911 GM 0 Report" xfId="29175"/>
    <cellStyle name="_O&amp;M Detail -ct_Inputs" xfId="29176"/>
    <cellStyle name="_O&amp;M Detail -ct_Inputs 2" xfId="29177"/>
    <cellStyle name="_O&amp;M Detail -ct_Majestic II 2013 - 2042 Property Tax Forecast est" xfId="29178"/>
    <cellStyle name="_O&amp;M Detail -ct_Tax" xfId="29179"/>
    <cellStyle name="_O&amp;M Detail -ct_Wind Adj_091106" xfId="29180"/>
    <cellStyle name="_x0013__Oceana_142MW_Vesta1.8_101909" xfId="29181"/>
    <cellStyle name="_x0013__Oceana_142MW_Vesta1.8_101909 2" xfId="29182"/>
    <cellStyle name="_OLCT Oil" xfId="29183"/>
    <cellStyle name="_OLCT Oil 2" xfId="29184"/>
    <cellStyle name="_OLCT Oil_130204 2013 - 2061 LONG-TERM FORECAST FPL METHODOLOGY Clean Copy" xfId="29185"/>
    <cellStyle name="_OLCT Oil_Copy of FUEL JAN 2012 -DEC 2012 MARGINAL COST SEASONAL" xfId="29186"/>
    <cellStyle name="_OLCT Oil_Copy of FUEL JAN 2012 -DEC 2012 MARGINAL COST SEASONAL 2" xfId="29187"/>
    <cellStyle name="_OLCT Oil_MTHLY_MWH_to EOC_AS AVAILABLE" xfId="29188"/>
    <cellStyle name="_One_Pager" xfId="29189"/>
    <cellStyle name="_Operational Detail" xfId="29190"/>
    <cellStyle name="_Operational Detail 2" xfId="29191"/>
    <cellStyle name="_Orange-Mulberry Res. 061201a" xfId="29192"/>
    <cellStyle name="_Orange-Mulberry Res. 061201a 2" xfId="29193"/>
    <cellStyle name="_Orange-Mulberry Res. 061201a 2 2" xfId="29194"/>
    <cellStyle name="_Orange-Mulberry Res. 061201a 3" xfId="29195"/>
    <cellStyle name="_Orange-Mulberry Res. 061201a 3 2" xfId="29196"/>
    <cellStyle name="_Orange-Mulberry Res. 061201a 4" xfId="29197"/>
    <cellStyle name="_Orange-Mulberry Res. 061201a 4 2" xfId="29198"/>
    <cellStyle name="_Orange-Mulberry Res. 061201a 5" xfId="29199"/>
    <cellStyle name="_Orange-Mulberry Res. 061201a 5 2" xfId="29200"/>
    <cellStyle name="_Orange-Mulberry Res. 061201a 6" xfId="29201"/>
    <cellStyle name="_Orange-Mulberry Res. 061201a_Inputs" xfId="29202"/>
    <cellStyle name="_Orange-Mulberry Res. 061201a_Inputs 2" xfId="29203"/>
    <cellStyle name="_Ormat 6-5-2007  v19i with internal accounting" xfId="29204"/>
    <cellStyle name="_Other Projects" xfId="29205"/>
    <cellStyle name="_Other Projects 2" xfId="29206"/>
    <cellStyle name="_Other Projects_1.Inputs" xfId="29207"/>
    <cellStyle name="_Other Projects_Copy of G&amp;A_reports_v4" xfId="29208"/>
    <cellStyle name="_Other Projects_Copy of Vento III v27i P50 1st" xfId="29209"/>
    <cellStyle name="_Other Projects_Vento III v17i (8.9% Haircut, 60% Tax)" xfId="29210"/>
    <cellStyle name="_Other Projects_Vento III v22i (Haircut, 6Y CF, 76% tax)" xfId="29211"/>
    <cellStyle name="_Other Projects_Vento III v28g Base" xfId="29212"/>
    <cellStyle name="_Other Projects_Vento III v28k JPMyyy" xfId="29213"/>
    <cellStyle name="_Other_data022802" xfId="29214"/>
    <cellStyle name="_Other_data022802 2" xfId="29215"/>
    <cellStyle name="_Other_data022802_#1 Levered Beech Ridge_021109_Grant,Bonus,No PTCs,MACRs,Term Debt NOL" xfId="29216"/>
    <cellStyle name="_Other_data022802_#1 Levered Beech Ridge_021109_Grant,Bonus,No PTCs,MACRs,Term Debt NOL 2" xfId="29217"/>
    <cellStyle name="_Other_data022802_#1 LeveredGrand_Ridge_II-III_021009_Grant,Bonus,No PTCs,MACRs,Term Debt, NOL" xfId="29218"/>
    <cellStyle name="_Other_data022802_#1 LeveredGrand_Ridge_II-III_021009_Grant,Bonus,No PTCs,MACRs,Term Debt, NOL 2" xfId="29219"/>
    <cellStyle name="_Other_data022802_#1 LeveredGrand_Ridge_II-III_021009_Grant,Bonus,No PTCs,MACRs,Term Debt, NOL_BeechR Pivot Table 12.2.09" xfId="29220"/>
    <cellStyle name="_Other_data022802_#1 LeveredGrand_Ridge_II-III_021009_Grant,Bonus,No PTCs,MACRs,Term Debt, NOL_BeechR Pivot Table 12.2.09 2" xfId="29221"/>
    <cellStyle name="_Other_data022802_1.Inputs" xfId="29222"/>
    <cellStyle name="_Other_data022802_2008 IWNA 7.75% 53% ERISA P50 (Invnergy)_FROM JPM" xfId="29223"/>
    <cellStyle name="_Other_data022802_2008 IWNA 7.75% 53% ERISA P50 (Invnergy)_FROM JPM 2" xfId="29224"/>
    <cellStyle name="_Other_data022802_2008 IWNA Portfolio 09262008 (JPM TE &amp; CE)__TE Assumps" xfId="29225"/>
    <cellStyle name="_Other_data022802_2008 IWNA Portfolio 09262008 (JPM TE &amp; CE)__TE Assumps 2" xfId="29226"/>
    <cellStyle name="_Other_data022802_2008 IWNA Portfolio 09262008 (JPM TE &amp; CE)__TE Assumps_2008 IWNA v12 7.75% 53% TaxEx P50 (Invenergy)_10242008" xfId="29227"/>
    <cellStyle name="_Other_data022802_2008 IWNA Portfolio 09262008 (JPM TE &amp; CE)__TE Assumps_2008 IWNA v12 7.75% 53% TaxEx P50 (Invenergy)_10242008 2" xfId="29228"/>
    <cellStyle name="_Other_data022802_2008 IWNA v12 7.75% 53% TaxEx P50 (Invenergy)_10242008" xfId="29229"/>
    <cellStyle name="_Other_data022802_2008 IWNA v12 7.75% 53% TaxEx P50 (Invenergy)_10242008 2" xfId="29230"/>
    <cellStyle name="_Other_data022802_2008 IWNA v12 7.75% 53% TaxEx P50 (Invenergy)_NO HAIRCUTS" xfId="29231"/>
    <cellStyle name="_Other_data022802_2008 IWNA v12 7.75% 53% TaxEx P50 (Invenergy)_NO HAIRCUTS 2" xfId="29232"/>
    <cellStyle name="_Other_data022802_AM 03-22-2009 - Citi Cash Grant - 1st qtr cash grant" xfId="29233"/>
    <cellStyle name="_Other_data022802_Bali_Biomass_Fin_Model_082107" xfId="29234"/>
    <cellStyle name="_Other_data022802_BeechR Pivot Table 12.2.09" xfId="29235"/>
    <cellStyle name="_Other_data022802_BeechR Pivot Table 12.2.09 2" xfId="29236"/>
    <cellStyle name="_Other_data022802_Big Otter 101209 Grant and TE 100.5MW_20mileT" xfId="29237"/>
    <cellStyle name="_Other_data022802_Big Otter 101209 Grant and TE 100.5MW_20mileT 2" xfId="29238"/>
    <cellStyle name="_Other_data022802_Bish Hill_$77.5_lowncf_ Bundled Price_Lenders_092909" xfId="29239"/>
    <cellStyle name="_Other_data022802_Bish Hill_$77.5_lowncf_ Bundled Price_Lenders_092909 2" xfId="29240"/>
    <cellStyle name="_Other_data022802_BishHilll_1.25M per WTG with $72 bundled price_200MWs_BF" xfId="29241"/>
    <cellStyle name="_Other_data022802_BishHilll_1.25M per WTG with $72 bundled price_200MWs_BF 2" xfId="29242"/>
    <cellStyle name="_Other_data022802_Bishop Hill_Grant_082409_200MW" xfId="29243"/>
    <cellStyle name="_Other_data022802_Bishop Hill_Grant_082409_200MW 2" xfId="29244"/>
    <cellStyle name="_Other_data022802_Buzzard Creek_250MW_PTC_010610" xfId="29245"/>
    <cellStyle name="_Other_data022802_Buzzard Creek_250MW_PTC_010610 2" xfId="29246"/>
    <cellStyle name="_Other_data022802_California Ridge 120109 and 200MW" xfId="29247"/>
    <cellStyle name="_Other_data022802_California Ridge 120109 and 200MW 2" xfId="29248"/>
    <cellStyle name="_Other_data022802_California Ridge_042909_Grant and TE_99M_as bid" xfId="29249"/>
    <cellStyle name="_Other_data022802_California Ridge_042909_Grant and TE_99M_as bid 2" xfId="29250"/>
    <cellStyle name="_Other_data022802_California Ridge_042909_Grant and TE_99Mw" xfId="29251"/>
    <cellStyle name="_Other_data022802_California Ridge_042909_Grant and TE_99Mw 2" xfId="29252"/>
    <cellStyle name="_Other_data022802_Copy of NEW Levered GRIIIII_03312009_MCF v2" xfId="29253"/>
    <cellStyle name="_Other_data022802_Copy of NEW Levered GRIIIII_03312009_MCF v2 2" xfId="29254"/>
    <cellStyle name="_Other_data022802_Copy of NEW Levered GRIIIII_03312009_MCF v2_BeechR Pivot Table 12.2.09" xfId="29255"/>
    <cellStyle name="_Other_data022802_Copy of NEW Levered GRIIIII_03312009_MCF v2_BeechR Pivot Table 12.2.09 2" xfId="29256"/>
    <cellStyle name="_Other_data022802_Copy of Vento III v27i P50 1st" xfId="29257"/>
    <cellStyle name="_Other_data022802_G&amp;A_reports" xfId="29258"/>
    <cellStyle name="_Other_data022802_GRE 03252009_tpm_tables" xfId="29259"/>
    <cellStyle name="_Other_data022802_GRE 03252009_tpm_tables 2" xfId="29260"/>
    <cellStyle name="_Other_data022802_GRE 03252009_tpm_tables_BeechR Pivot Table 12.2.09" xfId="29261"/>
    <cellStyle name="_Other_data022802_GRE 03252009_tpm_tables_BeechR Pivot Table 12.2.09 2" xfId="29262"/>
    <cellStyle name="_Other_data022802_Hardin Grant 08312009_300MW" xfId="29263"/>
    <cellStyle name="_Other_data022802_Hardin Grant 08312009_300MW 2" xfId="29264"/>
    <cellStyle name="_Other_data022802_Inputs-General" xfId="29265"/>
    <cellStyle name="_Other_data022802_Inputs-General 2" xfId="29266"/>
    <cellStyle name="_Other_data022802_Invenergy Model -- 9-5-08 base" xfId="29267"/>
    <cellStyle name="_Other_data022802_Invenergy Model -- 9-5-08 base 2" xfId="29268"/>
    <cellStyle name="_Other_data022802_IWNA 3-Pack ECCA Sheldon Funding 03202009" xfId="29269"/>
    <cellStyle name="_Other_data022802_IWNA 3-Pack ECCA Sheldon Funding 03202009 2" xfId="29270"/>
    <cellStyle name="_Other_data022802_IWNA Ptfl v2 10yr 7.25% $320 upfront 99% hedge loss P50" xfId="29271"/>
    <cellStyle name="_Other_data022802_IWNA Ptfl v2 10yr 7.25% $320 upfront 99% hedge loss P50 2" xfId="29272"/>
    <cellStyle name="_Other_data022802_IWNA v1 10yr 7.25% $290 upfront no bonus 42% 2009 tax realloc P50" xfId="29273"/>
    <cellStyle name="_Other_data022802_IWNA v1 10yr 7.25% $290 upfront no bonus 42% 2009 tax realloc P50 2" xfId="29274"/>
    <cellStyle name="_Other_data022802_IWNA v1 10yr 7.25% $290 upfront no bonus 42% 2009 tax realloc P50_2008 IWNA JPM TE Model 11032008 (ERISA Dep &amp; Full Haircuts)_275M" xfId="29275"/>
    <cellStyle name="_Other_data022802_IWNA v1 10yr 7.25% $290 upfront no bonus 42% 2009 tax realloc P50_2008 IWNA JPM TE Model 11032008 (ERISA Dep &amp; Full Haircuts)_275M 2" xfId="29276"/>
    <cellStyle name="_Other_data022802_IWNA v1 10yr 7.25% $290 upfront no bonus 42% 2009 tax realloc P50_2008 IWNA v12 7.75% 53% TaxEx P50 (Invenergy)_10242008" xfId="29277"/>
    <cellStyle name="_Other_data022802_IWNA v1 10yr 7.25% $290 upfront no bonus 42% 2009 tax realloc P50_2008 IWNA v12 7.75% 53% TaxEx P50 (Invenergy)_10242008 2" xfId="29278"/>
    <cellStyle name="_Other_data022802_Ledge_0416_Grant and TE" xfId="29279"/>
    <cellStyle name="_Other_data022802_Ledge_0416_Grant and TE 2" xfId="29280"/>
    <cellStyle name="_Other_data022802_Levered Beech Ridge _100709" xfId="29281"/>
    <cellStyle name="_Other_data022802_Levered Beech Ridge _100709 2" xfId="29282"/>
    <cellStyle name="_Other_data022802_Levered Beech Ridge _100709_BeechR Pivot Table 12.2.09" xfId="29283"/>
    <cellStyle name="_Other_data022802_Levered Beech Ridge _100709_BeechR Pivot Table 12.2.09 2" xfId="29284"/>
    <cellStyle name="_Other_data022802_Levered Beech Ridge _102709" xfId="29285"/>
    <cellStyle name="_Other_data022802_Levered Beech Ridge _102709 2" xfId="29286"/>
    <cellStyle name="_Other_data022802_Levered Beech Ridge _102709_BeechR Pivot Table 12.2.09" xfId="29287"/>
    <cellStyle name="_Other_data022802_Levered Beech Ridge _102709_BeechR Pivot Table 12.2.09 2" xfId="29288"/>
    <cellStyle name="_Other_data022802_Levered Beech Ridge _110209" xfId="29289"/>
    <cellStyle name="_Other_data022802_Levered Beech Ridge _110209 2" xfId="29290"/>
    <cellStyle name="_Other_data022802_Levered Beech Ridge _110209_BeechR Pivot Table 12.2.09" xfId="29291"/>
    <cellStyle name="_Other_data022802_Levered Beech Ridge _110209_BeechR Pivot Table 12.2.09 2" xfId="29292"/>
    <cellStyle name="_Other_data022802_Levered Grand Ridge Exp 07082009_LIVE" xfId="29293"/>
    <cellStyle name="_Other_data022802_Levered Grand Ridge Exp 07082009_LIVE 2" xfId="29294"/>
    <cellStyle name="_Other_data022802_Levered Grand Ridge Exp 07082009_LIVE_BeechR Pivot Table 12.2.09" xfId="29295"/>
    <cellStyle name="_Other_data022802_Levered Grand Ridge Exp 07082009_LIVE_BeechR Pivot Table 12.2.09 2" xfId="29296"/>
    <cellStyle name="_Other_data022802_Levered Grand Ridge Exp_05042009" xfId="29297"/>
    <cellStyle name="_Other_data022802_Levered Grand Ridge Exp_05042009 2" xfId="29298"/>
    <cellStyle name="_Other_data022802_Levered Grand Ridge Exp_05042009_BeechR Pivot Table 12.2.09" xfId="29299"/>
    <cellStyle name="_Other_data022802_Levered Grand Ridge Exp_05042009_BeechR Pivot Table 12.2.09 2" xfId="29300"/>
    <cellStyle name="_Other_data022802_NEW GRII_III Debt_032509 v1 (2)" xfId="29301"/>
    <cellStyle name="_Other_data022802_NEW GRII_III Debt_032509 v1 (2) 2" xfId="29302"/>
    <cellStyle name="_Other_data022802_NEW GRII_III Debt_032509 v1 (2)_BeechR Pivot Table 12.2.09" xfId="29303"/>
    <cellStyle name="_Other_data022802_NEW GRII_III Debt_032509 v1 (2)_BeechR Pivot Table 12.2.09 2" xfId="29304"/>
    <cellStyle name="_Other_data022802_NEW Levered GRII&amp;III_04092009_MCF v1" xfId="29305"/>
    <cellStyle name="_Other_data022802_NEW Levered GRII&amp;III_04092009_MCF v1 2" xfId="29306"/>
    <cellStyle name="_Other_data022802_NEW Levered GRII&amp;III_04092009_MCF v1_BeechR Pivot Table 12.2.09" xfId="29307"/>
    <cellStyle name="_Other_data022802_NEW Levered GRII&amp;III_04092009_MCF v1_BeechR Pivot Table 12.2.09 2" xfId="29308"/>
    <cellStyle name="_Other_data022802_Oceana_142MW_Vesta1.8_101909" xfId="29309"/>
    <cellStyle name="_Other_data022802_Oceana_142MW_Vesta1.8_101909 2" xfId="29310"/>
    <cellStyle name="_Other_data022802_Raleigh Model (78MW) 09082009_V2" xfId="29311"/>
    <cellStyle name="_Other_data022802_Raleigh Model (78MW) 09082009_V2 2" xfId="29312"/>
    <cellStyle name="_Other_data022802_Raleigh Model (78MW) 09082009_V2_BeechR Pivot Table 12.2.09" xfId="29313"/>
    <cellStyle name="_Other_data022802_Raleigh Model (78MW) 09082009_V2_BeechR Pivot Table 12.2.09 2" xfId="29314"/>
    <cellStyle name="_Other_data022802_Sheet1" xfId="29315"/>
    <cellStyle name="_Other_data022802_Sheet1 2" xfId="29316"/>
    <cellStyle name="_Other_data022802_Sweden Hills 51MW_081809_AEP bid" xfId="29317"/>
    <cellStyle name="_Other_data022802_Sweden Hills 51MW_081809_AEP bid 2" xfId="29318"/>
    <cellStyle name="_Other_data022802_Tri-County Wind_042409_Grant and TE_as bid" xfId="29319"/>
    <cellStyle name="_Other_data022802_Tri-County Wind_042409_Grant and TE_as bid 2" xfId="29320"/>
    <cellStyle name="_Other_data022802_Tri-County Wind_101309_Grant and TE_200MW_1.6XLE" xfId="29321"/>
    <cellStyle name="_Other_data022802_Tri-County Wind_101309_Grant and TE_200MW_1.6XLE 2" xfId="29322"/>
    <cellStyle name="_Other_data022802_Tri-County Wind_101509_Grant and TE_200MW_1.6XLE" xfId="29323"/>
    <cellStyle name="_Other_data022802_Tri-County Wind_101509_Grant and TE_200MW_1.6XLE 2" xfId="29324"/>
    <cellStyle name="_Other_data022802_Turkey Track Completion Reserve Acct_11 10 08" xfId="29325"/>
    <cellStyle name="_Other_data022802_Turkey Track Completion Reserve Acct_11 10 08 2" xfId="29326"/>
    <cellStyle name="_Other_data022802_Unlev McAdoo &amp; GR Combined 10242008-funding v8" xfId="29327"/>
    <cellStyle name="_Other_data022802_Unlev McAdoo &amp; GR Combined 10242008-funding v8 2" xfId="29328"/>
    <cellStyle name="_Other_data022802_Unlev McAdoo &amp; GR Combined 10242008-funding v8_BeechR Pivot Table 12.2.09" xfId="29329"/>
    <cellStyle name="_Other_data022802_Unlev McAdoo &amp; GR Combined 10242008-funding v8_BeechR Pivot Table 12.2.09 2" xfId="29330"/>
    <cellStyle name="_Other_data022802_Unlev McAdoo &amp; GR Combined 10242008-funding v8_Sheet1" xfId="29331"/>
    <cellStyle name="_Other_data022802_Unlev McAdoo &amp; GR Combined 10242008-funding v8_Sheet1 2" xfId="29332"/>
    <cellStyle name="_Other_data022802_Unlevered_Beech_Ridge_100_5MW_021009_optimized NCF" xfId="29333"/>
    <cellStyle name="_Other_data022802_Unlevered_Beech_Ridge_100_5MW_021009_optimized NCF 2" xfId="29334"/>
    <cellStyle name="_Other_data022802_Vantage Cash FLow 100609" xfId="29335"/>
    <cellStyle name="_Other_data022802_Vantage Cash FLow 100609 2" xfId="29336"/>
    <cellStyle name="_Other_data022802_Vantage Model_PGE 15yr PPA_062409" xfId="29337"/>
    <cellStyle name="_Other_data022802_Vantage Model_PGE 15yr PPA_062409 2" xfId="29338"/>
    <cellStyle name="_Other_data022802_Vantage Model_PGE 15yr PPA_073009_JAR" xfId="29339"/>
    <cellStyle name="_Other_data022802_Vantage Model_PGE 15yr PPA_073009_JAR 2" xfId="29340"/>
    <cellStyle name="_Other_data022802_Vantage Model_PGE 15yr PPA_100909" xfId="29341"/>
    <cellStyle name="_Other_data022802_Vantage Model_PGE 15yr PPA_100909 2" xfId="29342"/>
    <cellStyle name="_Other_data022802_Vento III v17i (8.9% Haircut, 60% Tax)" xfId="29343"/>
    <cellStyle name="_Other_data022802_Vento III v22i (Haircut, 6Y CF, 76% tax)" xfId="29344"/>
    <cellStyle name="_Other_data022802_Vento III v28g Base" xfId="29345"/>
    <cellStyle name="_Other_data022802_Vento III v28k JPMyyy" xfId="29346"/>
    <cellStyle name="_Other_data022802_White Oak_67.5_150MW_110409_OUR CASE" xfId="29347"/>
    <cellStyle name="_Other_data022802_White Oak_67.5_150MW_110409_OUR CASE 2" xfId="29348"/>
    <cellStyle name="_Outage Schedules" xfId="29349"/>
    <cellStyle name="_Outage Schedules 2" xfId="29350"/>
    <cellStyle name="_Output" xfId="29351"/>
    <cellStyle name="_Output 2" xfId="29352"/>
    <cellStyle name="_Output_#1 Levered Beech Ridge_021109_Grant,Bonus,No PTCs,MACRs,Term Debt NOL" xfId="29353"/>
    <cellStyle name="_Output_#1 Levered Beech Ridge_021109_Grant,Bonus,No PTCs,MACRs,Term Debt NOL 2" xfId="29354"/>
    <cellStyle name="_Output_#1 LeveredGrand_Ridge_II-III_021009_Grant,Bonus,No PTCs,MACRs,Term Debt, NOL" xfId="29355"/>
    <cellStyle name="_Output_#1 LeveredGrand_Ridge_II-III_021009_Grant,Bonus,No PTCs,MACRs,Term Debt, NOL 2" xfId="29356"/>
    <cellStyle name="_Output_#1 LeveredGrand_Ridge_II-III_021009_Grant,Bonus,No PTCs,MACRs,Term Debt, NOL_BeechR Pivot Table 12.2.09" xfId="29357"/>
    <cellStyle name="_Output_#1 LeveredGrand_Ridge_II-III_021009_Grant,Bonus,No PTCs,MACRs,Term Debt, NOL_BeechR Pivot Table 12.2.09 2" xfId="29358"/>
    <cellStyle name="_Output_1.Inputs" xfId="29359"/>
    <cellStyle name="_Output_2008 IWNA 7.75% 53% ERISA P50 (Invnergy)_FROM JPM" xfId="29360"/>
    <cellStyle name="_Output_2008 IWNA 7.75% 53% ERISA P50 (Invnergy)_FROM JPM 2" xfId="29361"/>
    <cellStyle name="_Output_2008 IWNA Portfolio 09262008 (JPM TE &amp; CE)__TE Assumps" xfId="29362"/>
    <cellStyle name="_Output_2008 IWNA Portfolio 09262008 (JPM TE &amp; CE)__TE Assumps 2" xfId="29363"/>
    <cellStyle name="_Output_2008 IWNA Portfolio 09262008 (JPM TE &amp; CE)__TE Assumps_2008 IWNA v12 7.75% 53% TaxEx P50 (Invenergy)_10242008" xfId="29364"/>
    <cellStyle name="_Output_2008 IWNA Portfolio 09262008 (JPM TE &amp; CE)__TE Assumps_2008 IWNA v12 7.75% 53% TaxEx P50 (Invenergy)_10242008 2" xfId="29365"/>
    <cellStyle name="_Output_2008 IWNA v12 7.75% 53% TaxEx P50 (Invenergy)_10242008" xfId="29366"/>
    <cellStyle name="_Output_2008 IWNA v12 7.75% 53% TaxEx P50 (Invenergy)_10242008 2" xfId="29367"/>
    <cellStyle name="_Output_2008 IWNA v12 7.75% 53% TaxEx P50 (Invenergy)_NO HAIRCUTS" xfId="29368"/>
    <cellStyle name="_Output_2008 IWNA v12 7.75% 53% TaxEx P50 (Invenergy)_NO HAIRCUTS 2" xfId="29369"/>
    <cellStyle name="_Output_AM 03-22-2009 - Citi Cash Grant - 1st qtr cash grant" xfId="29370"/>
    <cellStyle name="_Output_Bali_Biomass_Fin_Model_082107" xfId="29371"/>
    <cellStyle name="_Output_BeechR Pivot Table 12.2.09" xfId="29372"/>
    <cellStyle name="_Output_BeechR Pivot Table 12.2.09 2" xfId="29373"/>
    <cellStyle name="_Output_Big Otter 101209 Grant and TE 100.5MW_20mileT" xfId="29374"/>
    <cellStyle name="_Output_Big Otter 101209 Grant and TE 100.5MW_20mileT 2" xfId="29375"/>
    <cellStyle name="_Output_Bish Hill_$77.5_lowncf_ Bundled Price_Lenders_092909" xfId="29376"/>
    <cellStyle name="_Output_Bish Hill_$77.5_lowncf_ Bundled Price_Lenders_092909 2" xfId="29377"/>
    <cellStyle name="_Output_BishHilll_1.25M per WTG with $72 bundled price_200MWs_BF" xfId="29378"/>
    <cellStyle name="_Output_BishHilll_1.25M per WTG with $72 bundled price_200MWs_BF 2" xfId="29379"/>
    <cellStyle name="_Output_Bishop Hill_Grant_082409_200MW" xfId="29380"/>
    <cellStyle name="_Output_Bishop Hill_Grant_082409_200MW 2" xfId="29381"/>
    <cellStyle name="_Output_Buzzard Creek_250MW_PTC_010610" xfId="29382"/>
    <cellStyle name="_Output_Buzzard Creek_250MW_PTC_010610 2" xfId="29383"/>
    <cellStyle name="_Output_California Ridge 120109 and 200MW" xfId="29384"/>
    <cellStyle name="_Output_California Ridge 120109 and 200MW 2" xfId="29385"/>
    <cellStyle name="_Output_California Ridge_042909_Grant and TE_99M_as bid" xfId="29386"/>
    <cellStyle name="_Output_California Ridge_042909_Grant and TE_99M_as bid 2" xfId="29387"/>
    <cellStyle name="_Output_California Ridge_042909_Grant and TE_99Mw" xfId="29388"/>
    <cellStyle name="_Output_California Ridge_042909_Grant and TE_99Mw 2" xfId="29389"/>
    <cellStyle name="_Output_Copy of NEW Levered GRIIIII_03312009_MCF v2" xfId="29390"/>
    <cellStyle name="_Output_Copy of NEW Levered GRIIIII_03312009_MCF v2 2" xfId="29391"/>
    <cellStyle name="_Output_Copy of NEW Levered GRIIIII_03312009_MCF v2_BeechR Pivot Table 12.2.09" xfId="29392"/>
    <cellStyle name="_Output_Copy of NEW Levered GRIIIII_03312009_MCF v2_BeechR Pivot Table 12.2.09 2" xfId="29393"/>
    <cellStyle name="_Output_Copy of Vento III v27i P50 1st" xfId="29394"/>
    <cellStyle name="_Output_G&amp;A_reports" xfId="29395"/>
    <cellStyle name="_Output_GRE 03252009_tpm_tables" xfId="29396"/>
    <cellStyle name="_Output_GRE 03252009_tpm_tables 2" xfId="29397"/>
    <cellStyle name="_Output_GRE 03252009_tpm_tables_BeechR Pivot Table 12.2.09" xfId="29398"/>
    <cellStyle name="_Output_GRE 03252009_tpm_tables_BeechR Pivot Table 12.2.09 2" xfId="29399"/>
    <cellStyle name="_Output_Hardin Grant 08312009_300MW" xfId="29400"/>
    <cellStyle name="_Output_Hardin Grant 08312009_300MW 2" xfId="29401"/>
    <cellStyle name="_Output_Inputs-General" xfId="29402"/>
    <cellStyle name="_Output_Inputs-General 2" xfId="29403"/>
    <cellStyle name="_Output_Invenergy Model -- 9-5-08 base" xfId="29404"/>
    <cellStyle name="_Output_Invenergy Model -- 9-5-08 base 2" xfId="29405"/>
    <cellStyle name="_Output_IWNA 3-Pack ECCA Sheldon Funding 03202009" xfId="29406"/>
    <cellStyle name="_Output_IWNA 3-Pack ECCA Sheldon Funding 03202009 2" xfId="29407"/>
    <cellStyle name="_Output_IWNA Ptfl v2 10yr 7.25% $320 upfront 99% hedge loss P50" xfId="29408"/>
    <cellStyle name="_Output_IWNA Ptfl v2 10yr 7.25% $320 upfront 99% hedge loss P50 2" xfId="29409"/>
    <cellStyle name="_Output_IWNA v1 10yr 7.25% $290 upfront no bonus 42% 2009 tax realloc P50" xfId="29410"/>
    <cellStyle name="_Output_IWNA v1 10yr 7.25% $290 upfront no bonus 42% 2009 tax realloc P50 2" xfId="29411"/>
    <cellStyle name="_Output_IWNA v1 10yr 7.25% $290 upfront no bonus 42% 2009 tax realloc P50_2008 IWNA JPM TE Model 11032008 (ERISA Dep &amp; Full Haircuts)_275M" xfId="29412"/>
    <cellStyle name="_Output_IWNA v1 10yr 7.25% $290 upfront no bonus 42% 2009 tax realloc P50_2008 IWNA JPM TE Model 11032008 (ERISA Dep &amp; Full Haircuts)_275M 2" xfId="29413"/>
    <cellStyle name="_Output_IWNA v1 10yr 7.25% $290 upfront no bonus 42% 2009 tax realloc P50_2008 IWNA v12 7.75% 53% TaxEx P50 (Invenergy)_10242008" xfId="29414"/>
    <cellStyle name="_Output_IWNA v1 10yr 7.25% $290 upfront no bonus 42% 2009 tax realloc P50_2008 IWNA v12 7.75% 53% TaxEx P50 (Invenergy)_10242008 2" xfId="29415"/>
    <cellStyle name="_Output_Ledge_0416_Grant and TE" xfId="29416"/>
    <cellStyle name="_Output_Ledge_0416_Grant and TE 2" xfId="29417"/>
    <cellStyle name="_Output_Levered Beech Ridge _100709" xfId="29418"/>
    <cellStyle name="_Output_Levered Beech Ridge _100709 2" xfId="29419"/>
    <cellStyle name="_Output_Levered Beech Ridge _100709_BeechR Pivot Table 12.2.09" xfId="29420"/>
    <cellStyle name="_Output_Levered Beech Ridge _100709_BeechR Pivot Table 12.2.09 2" xfId="29421"/>
    <cellStyle name="_Output_Levered Beech Ridge _102709" xfId="29422"/>
    <cellStyle name="_Output_Levered Beech Ridge _102709 2" xfId="29423"/>
    <cellStyle name="_Output_Levered Beech Ridge _102709_BeechR Pivot Table 12.2.09" xfId="29424"/>
    <cellStyle name="_Output_Levered Beech Ridge _102709_BeechR Pivot Table 12.2.09 2" xfId="29425"/>
    <cellStyle name="_Output_Levered Beech Ridge _110209" xfId="29426"/>
    <cellStyle name="_Output_Levered Beech Ridge _110209 2" xfId="29427"/>
    <cellStyle name="_Output_Levered Beech Ridge _110209_BeechR Pivot Table 12.2.09" xfId="29428"/>
    <cellStyle name="_Output_Levered Beech Ridge _110209_BeechR Pivot Table 12.2.09 2" xfId="29429"/>
    <cellStyle name="_Output_Levered Grand Ridge Exp 07082009_LIVE" xfId="29430"/>
    <cellStyle name="_Output_Levered Grand Ridge Exp 07082009_LIVE 2" xfId="29431"/>
    <cellStyle name="_Output_Levered Grand Ridge Exp 07082009_LIVE_BeechR Pivot Table 12.2.09" xfId="29432"/>
    <cellStyle name="_Output_Levered Grand Ridge Exp 07082009_LIVE_BeechR Pivot Table 12.2.09 2" xfId="29433"/>
    <cellStyle name="_Output_Levered Grand Ridge Exp_05042009" xfId="29434"/>
    <cellStyle name="_Output_Levered Grand Ridge Exp_05042009 2" xfId="29435"/>
    <cellStyle name="_Output_Levered Grand Ridge Exp_05042009_BeechR Pivot Table 12.2.09" xfId="29436"/>
    <cellStyle name="_Output_Levered Grand Ridge Exp_05042009_BeechR Pivot Table 12.2.09 2" xfId="29437"/>
    <cellStyle name="_Output_NEW GRII_III Debt_032509 v1 (2)" xfId="29438"/>
    <cellStyle name="_Output_NEW GRII_III Debt_032509 v1 (2) 2" xfId="29439"/>
    <cellStyle name="_Output_NEW GRII_III Debt_032509 v1 (2)_BeechR Pivot Table 12.2.09" xfId="29440"/>
    <cellStyle name="_Output_NEW GRII_III Debt_032509 v1 (2)_BeechR Pivot Table 12.2.09 2" xfId="29441"/>
    <cellStyle name="_Output_NEW Levered GRII&amp;III_04092009_MCF v1" xfId="29442"/>
    <cellStyle name="_Output_NEW Levered GRII&amp;III_04092009_MCF v1 2" xfId="29443"/>
    <cellStyle name="_Output_NEW Levered GRII&amp;III_04092009_MCF v1_BeechR Pivot Table 12.2.09" xfId="29444"/>
    <cellStyle name="_Output_NEW Levered GRII&amp;III_04092009_MCF v1_BeechR Pivot Table 12.2.09 2" xfId="29445"/>
    <cellStyle name="_Output_Oceana_142MW_Vesta1.8_101909" xfId="29446"/>
    <cellStyle name="_Output_Oceana_142MW_Vesta1.8_101909 2" xfId="29447"/>
    <cellStyle name="_Output_Raleigh Model (78MW) 09082009_V2" xfId="29448"/>
    <cellStyle name="_Output_Raleigh Model (78MW) 09082009_V2 2" xfId="29449"/>
    <cellStyle name="_Output_Raleigh Model (78MW) 09082009_V2_BeechR Pivot Table 12.2.09" xfId="29450"/>
    <cellStyle name="_Output_Raleigh Model (78MW) 09082009_V2_BeechR Pivot Table 12.2.09 2" xfId="29451"/>
    <cellStyle name="_Output_Sheet1" xfId="29452"/>
    <cellStyle name="_Output_Sheet1 2" xfId="29453"/>
    <cellStyle name="_Output_Sweden Hills 51MW_081809_AEP bid" xfId="29454"/>
    <cellStyle name="_Output_Sweden Hills 51MW_081809_AEP bid 2" xfId="29455"/>
    <cellStyle name="_Output_Tri-County Wind_042409_Grant and TE_as bid" xfId="29456"/>
    <cellStyle name="_Output_Tri-County Wind_042409_Grant and TE_as bid 2" xfId="29457"/>
    <cellStyle name="_Output_Tri-County Wind_101309_Grant and TE_200MW_1.6XLE" xfId="29458"/>
    <cellStyle name="_Output_Tri-County Wind_101309_Grant and TE_200MW_1.6XLE 2" xfId="29459"/>
    <cellStyle name="_Output_Tri-County Wind_101509_Grant and TE_200MW_1.6XLE" xfId="29460"/>
    <cellStyle name="_Output_Tri-County Wind_101509_Grant and TE_200MW_1.6XLE 2" xfId="29461"/>
    <cellStyle name="_Output_Turkey Track Completion Reserve Acct_11 10 08" xfId="29462"/>
    <cellStyle name="_Output_Turkey Track Completion Reserve Acct_11 10 08 2" xfId="29463"/>
    <cellStyle name="_Output_Unlev McAdoo &amp; GR Combined 10242008-funding v8" xfId="29464"/>
    <cellStyle name="_Output_Unlev McAdoo &amp; GR Combined 10242008-funding v8 2" xfId="29465"/>
    <cellStyle name="_Output_Unlev McAdoo &amp; GR Combined 10242008-funding v8_BeechR Pivot Table 12.2.09" xfId="29466"/>
    <cellStyle name="_Output_Unlev McAdoo &amp; GR Combined 10242008-funding v8_BeechR Pivot Table 12.2.09 2" xfId="29467"/>
    <cellStyle name="_Output_Unlev McAdoo &amp; GR Combined 10242008-funding v8_Sheet1" xfId="29468"/>
    <cellStyle name="_Output_Unlev McAdoo &amp; GR Combined 10242008-funding v8_Sheet1 2" xfId="29469"/>
    <cellStyle name="_Output_Unlevered_Beech_Ridge_100_5MW_021009_optimized NCF" xfId="29470"/>
    <cellStyle name="_Output_Unlevered_Beech_Ridge_100_5MW_021009_optimized NCF 2" xfId="29471"/>
    <cellStyle name="_Output_Vantage Cash FLow 100609" xfId="29472"/>
    <cellStyle name="_Output_Vantage Cash FLow 100609 2" xfId="29473"/>
    <cellStyle name="_Output_Vantage Model_PGE 15yr PPA_062409" xfId="29474"/>
    <cellStyle name="_Output_Vantage Model_PGE 15yr PPA_062409 2" xfId="29475"/>
    <cellStyle name="_Output_Vantage Model_PGE 15yr PPA_073009_JAR" xfId="29476"/>
    <cellStyle name="_Output_Vantage Model_PGE 15yr PPA_073009_JAR 2" xfId="29477"/>
    <cellStyle name="_Output_Vantage Model_PGE 15yr PPA_100909" xfId="29478"/>
    <cellStyle name="_Output_Vantage Model_PGE 15yr PPA_100909 2" xfId="29479"/>
    <cellStyle name="_Output_Vento III v17i (8.9% Haircut, 60% Tax)" xfId="29480"/>
    <cellStyle name="_Output_Vento III v22i (Haircut, 6Y CF, 76% tax)" xfId="29481"/>
    <cellStyle name="_Output_Vento III v28g Base" xfId="29482"/>
    <cellStyle name="_Output_Vento III v28k JPMyyy" xfId="29483"/>
    <cellStyle name="_Output_White Oak_67.5_150MW_110409_OUR CASE" xfId="29484"/>
    <cellStyle name="_Output_White Oak_67.5_150MW_110409_OUR CASE 2" xfId="29485"/>
    <cellStyle name="_OXNARD TRUST 9.16.03" xfId="29486"/>
    <cellStyle name="_OXNARD TRUST 9.16.03_1.Inputs" xfId="29487"/>
    <cellStyle name="_OXNARD TRUST 9.16.03_Copy of Vento III v27i P50 1st" xfId="29488"/>
    <cellStyle name="_OXNARD TRUST 9.16.03_G&amp;A_reports" xfId="29489"/>
    <cellStyle name="_OXNARD TRUST 9.16.03_Other Projects" xfId="29490"/>
    <cellStyle name="_OXNARD TRUST 9.16.03_Other Projects 2" xfId="29491"/>
    <cellStyle name="_OXNARD TRUST 9.16.03_Other Projects_1.Inputs" xfId="29492"/>
    <cellStyle name="_OXNARD TRUST 9.16.03_Other Projects_Copy of G&amp;A_reports_v4" xfId="29493"/>
    <cellStyle name="_OXNARD TRUST 9.16.03_Other Projects_Copy of Vento III v27i P50 1st" xfId="29494"/>
    <cellStyle name="_OXNARD TRUST 9.16.03_Other Projects_Vento III v17i (8.9% Haircut, 60% Tax)" xfId="29495"/>
    <cellStyle name="_OXNARD TRUST 9.16.03_Other Projects_Vento III v22i (Haircut, 6Y CF, 76% tax)" xfId="29496"/>
    <cellStyle name="_OXNARD TRUST 9.16.03_Other Projects_Vento III v28g Base" xfId="29497"/>
    <cellStyle name="_OXNARD TRUST 9.16.03_Other Projects_Vento III v28k JPMyyy" xfId="29498"/>
    <cellStyle name="_OXNARD TRUST 9.16.03_Vento III v17i (8.9% Haircut, 60% Tax)" xfId="29499"/>
    <cellStyle name="_OXNARD TRUST 9.16.03_Vento III v22i (Haircut, 6Y CF, 76% tax)" xfId="29500"/>
    <cellStyle name="_OXNARD TRUST 9.16.03_Vento III v28g Base" xfId="29501"/>
    <cellStyle name="_OXNARD TRUST 9.16.03_Vento III v28k JPMyyy" xfId="29502"/>
    <cellStyle name="_x0013__P1" xfId="29503"/>
    <cellStyle name="_pa" xfId="29504"/>
    <cellStyle name="_pa 2" xfId="29505"/>
    <cellStyle name="_pa 2 2" xfId="29506"/>
    <cellStyle name="_pa 3" xfId="29507"/>
    <cellStyle name="_pa 3 2" xfId="29508"/>
    <cellStyle name="_pa 4" xfId="29509"/>
    <cellStyle name="_pa 4 2" xfId="29510"/>
    <cellStyle name="_pa 5" xfId="29511"/>
    <cellStyle name="_pa 5 2" xfId="29512"/>
    <cellStyle name="_pa 6" xfId="29513"/>
    <cellStyle name="_pa_Consolidated Summary Living ProForma_2011_DRAFT" xfId="29514"/>
    <cellStyle name="_pa_Consolidated Summary Living ProForma_2011_Paste Special" xfId="29515"/>
    <cellStyle name="_pa_Copy of South TX GenTie  0.8x Sale12-31-09 COD BASE CASEvBOD" xfId="29516"/>
    <cellStyle name="_pa_Inputs" xfId="29517"/>
    <cellStyle name="_pa_Inputs 2" xfId="29518"/>
    <cellStyle name="_PacificCrest" xfId="29519"/>
    <cellStyle name="_PacificCrest 2" xfId="29520"/>
    <cellStyle name="_PacificCrest 2 2" xfId="29521"/>
    <cellStyle name="_PacificCrest 3" xfId="29522"/>
    <cellStyle name="_PacificCrest 3 2" xfId="29523"/>
    <cellStyle name="_PacificCrest 4" xfId="29524"/>
    <cellStyle name="_PacificCrest 4 2" xfId="29525"/>
    <cellStyle name="_PacificCrest 5" xfId="29526"/>
    <cellStyle name="_PacificCrest 5 2" xfId="29527"/>
    <cellStyle name="_PacificCrest 6" xfId="29528"/>
    <cellStyle name="_PacificCrest_Consolidated Summary Living ProForma_2011_DRAFT" xfId="29529"/>
    <cellStyle name="_PacificCrest_Consolidated Summary Living ProForma_2011_Paste Special" xfId="29530"/>
    <cellStyle name="_PacificCrest_Copy of South TX GenTie  0.8x Sale12-31-09 COD BASE CASEvBOD" xfId="29531"/>
    <cellStyle name="_PacificCrest_Inputs" xfId="29532"/>
    <cellStyle name="_PacificCrest_Inputs 2" xfId="29533"/>
    <cellStyle name="_Palmer Energy and ICAP Forecasts 6-17-2005" xfId="29534"/>
    <cellStyle name="_Palmer_R4.6d" xfId="29535"/>
    <cellStyle name="_Palmer_R4.6d 2" xfId="29536"/>
    <cellStyle name="_Palmer_R5.9b_IPL" xfId="29537"/>
    <cellStyle name="_Partnership Accounts" xfId="29538"/>
    <cellStyle name="_Partnership Accounts 2" xfId="29539"/>
    <cellStyle name="_Partnership Accounts 2 2" xfId="29540"/>
    <cellStyle name="_Partnership Accounts 3" xfId="29541"/>
    <cellStyle name="_Partnership Accounts_071212 Unlevered McCormick Model - 2003 version" xfId="29542"/>
    <cellStyle name="_Partnership Accounts_071212 Unlevered McCormick Model - 2003 version 2" xfId="29543"/>
    <cellStyle name="_Partnership Accounts_071212 Unlevered McCormick Model - 2003 version_Accounting" xfId="29544"/>
    <cellStyle name="_Partnership Accounts_071212 Unlevered McCormick Model - 2003 version_Accounting 2" xfId="29545"/>
    <cellStyle name="_Partnership Accounts_071212 Unlevered McCormick Model - 2003 version_Book3" xfId="29546"/>
    <cellStyle name="_Partnership Accounts_071212 Unlevered McCormick Model - 2003 version_Book3 2" xfId="29547"/>
    <cellStyle name="_Partnership Accounts_071212 Unlevered McCormick Model - 2003 version_Naturener Montana Portfolio_temp_Part2" xfId="29548"/>
    <cellStyle name="_Partnership Accounts_071212 Unlevered McCormick Model - 2003 version_Naturener Montana Portfolio_temp_Part2 2" xfId="29549"/>
    <cellStyle name="_Partnership Accounts_Ormat 6-7-2007  v19b accounting v4 12-19-07" xfId="29550"/>
    <cellStyle name="_Partnership Accounts_Ormat 6-7-2007  v19b accounting v4 12-19-07 2" xfId="29551"/>
    <cellStyle name="_PCP Revenue Forecast" xfId="29552"/>
    <cellStyle name="_PCP Revenue Forecast 2" xfId="29553"/>
    <cellStyle name="_PCP Revenue Forecast 2 2" xfId="29554"/>
    <cellStyle name="_PCP Revenue Forecast 3" xfId="29555"/>
    <cellStyle name="_PCP Revenue Forecast 3 2" xfId="29556"/>
    <cellStyle name="_PCP Revenue Forecast 4" xfId="29557"/>
    <cellStyle name="_PCP Revenue Forecast 4 2" xfId="29558"/>
    <cellStyle name="_PCP Revenue Forecast 5" xfId="29559"/>
    <cellStyle name="_PCP Revenue Forecast 5 2" xfId="29560"/>
    <cellStyle name="_PCP Revenue Forecast 6" xfId="29561"/>
    <cellStyle name="_PCP Revenue Forecast_Consolidated Summary Living ProForma_2011_DRAFT" xfId="29562"/>
    <cellStyle name="_PCP Revenue Forecast_Consolidated Summary Living ProForma_2011_Paste Special" xfId="29563"/>
    <cellStyle name="_PCP Revenue Forecast_Copy of South TX GenTie  0.8x Sale12-31-09 COD BASE CASEvBOD" xfId="29564"/>
    <cellStyle name="_PCP Revenue Forecast_Inputs" xfId="29565"/>
    <cellStyle name="_PCP Revenue Forecast_Inputs 2" xfId="29566"/>
    <cellStyle name="_PE Oil" xfId="29567"/>
    <cellStyle name="_PE Oil 2" xfId="29568"/>
    <cellStyle name="_PE Oil_130204 2013 - 2061 LONG-TERM FORECAST FPL METHODOLOGY Clean Copy" xfId="29569"/>
    <cellStyle name="_PE Oil_Copy of FUEL JAN 2012 -DEC 2012 MARGINAL COST SEASONAL" xfId="29570"/>
    <cellStyle name="_PE Oil_Copy of FUEL JAN 2012 -DEC 2012 MARGINAL COST SEASONAL 2" xfId="29571"/>
    <cellStyle name="_PE Oil_MTHLY_MWH_to EOC_AS AVAILABLE" xfId="29572"/>
    <cellStyle name="_Peetz_GE-267_Rev- 07" xfId="29573"/>
    <cellStyle name="_Peetz_GE-267_Rev- 07 2" xfId="29574"/>
    <cellStyle name="_Peetz_GE-267_Rev- 07 2 2" xfId="29575"/>
    <cellStyle name="_Peetz_GE-267_Rev- 07 3" xfId="29576"/>
    <cellStyle name="_Peetz_GE-267_Rev- 07 3 2" xfId="29577"/>
    <cellStyle name="_Peetz_GE-267_Rev- 07 4" xfId="29578"/>
    <cellStyle name="_Peetz_GE-267_Rev- 07 4 2" xfId="29579"/>
    <cellStyle name="_Peetz_GE-267_Rev- 07 5" xfId="29580"/>
    <cellStyle name="_Peetz_GE-267_Rev- 07 5 2" xfId="29581"/>
    <cellStyle name="_Peetz_GE-267_Rev- 07 6" xfId="29582"/>
    <cellStyle name="_Peetz_GE-267_Rev- 07_August 2010 CWIP curves_NextEra" xfId="29583"/>
    <cellStyle name="_Peetz_GE-267_Rev- 07_August 2010 CWIP curves_NextEra 2" xfId="29584"/>
    <cellStyle name="_Peetz_GE-267_Rev- 07_August 2010 CWIP curves_NextEra_November 2010 Termosol CWIP Curves NEER Final" xfId="29585"/>
    <cellStyle name="_Peetz_GE-267_Rev- 07_August 2010 CWIP curves_NextEra_November 2010 Termosol CWIP Curves NEER Final 2" xfId="29586"/>
    <cellStyle name="_Peetz_GE-267_Rev- 07_BASIS ADJ" xfId="29587"/>
    <cellStyle name="_Peetz_GE-267_Rev- 07_BM Adjustments" xfId="29588"/>
    <cellStyle name="_Peetz_GE-267_Rev- 07_Capacity_Factor_Monthly_Forecast_Through_2024 " xfId="29589"/>
    <cellStyle name="_Peetz_GE-267_Rev- 07_Copy of South TX GenTie  0.8x Sale12-31-09 COD BASE CASEvBOD" xfId="29590"/>
    <cellStyle name="_Peetz_GE-267_Rev- 07_CWIP Termosol 1" xfId="29591"/>
    <cellStyle name="_Peetz_GE-267_Rev- 07_CWIP Termosol 1 2" xfId="29592"/>
    <cellStyle name="_Peetz_GE-267_Rev- 07_CWIP Termosol 2" xfId="29593"/>
    <cellStyle name="_Peetz_GE-267_Rev- 07_CWIP Termosol 2 2" xfId="29594"/>
    <cellStyle name="_Peetz_GE-267_Rev- 07_Fees" xfId="29595"/>
    <cellStyle name="_Peetz_GE-267_Rev- 07_Inputs" xfId="29596"/>
    <cellStyle name="_Peetz_GE-267_Rev- 07_Inputs 2" xfId="29597"/>
    <cellStyle name="_Peetz_GE-267_Rev- 07_Locked in Gross Margin" xfId="29598"/>
    <cellStyle name="_Peetz_GE-267_Rev- 07_November 2010 CWIP Curves Genesis Final" xfId="29599"/>
    <cellStyle name="_Peetz_GE-267_Rev- 07_November 2010 CWIP Curves Genesis Final 2" xfId="29600"/>
    <cellStyle name="_Peetz_GE-267_Rev- 07_November 2010 CWIP Curves NEER Final" xfId="29601"/>
    <cellStyle name="_Peetz_GE-267_Rev- 07_November 2010 CWIP Curves NEER Final 2" xfId="29602"/>
    <cellStyle name="_Peetz_GE-267_Rev- 07_November 2010 Termosol CWIP Curves NEER Final" xfId="29603"/>
    <cellStyle name="_Peetz_GE-267_Rev- 07_November 2010 Termosol CWIP Curves NEER Final 2" xfId="29604"/>
    <cellStyle name="_Peetz_GE-267_Rev- 07_Project Monitoring Paradise Solar revised_October 2010" xfId="29605"/>
    <cellStyle name="_Peetz_GE-267_Rev- 07_Project Monitoring Paradise Solar revised_October 2010 2" xfId="29606"/>
    <cellStyle name="_Peetz_GE-267_Rev- 07_Project Monitoring Paradise Solar revised_October 2010_November 2010 Termosol CWIP Curves NEER Final" xfId="29607"/>
    <cellStyle name="_Peetz_GE-267_Rev- 07_Project Monitoring Paradise Solar revised_October 2010_November 2010 Termosol CWIP Curves NEER Final 2" xfId="29608"/>
    <cellStyle name="_Peetz_GE-267_Rev- 07_September 2010 CWIP curves_NextEra" xfId="29609"/>
    <cellStyle name="_Peetz_GE-267_Rev- 07_September 2010 CWIP curves_NextEra 2" xfId="29610"/>
    <cellStyle name="_Peetz_GE-267_Rev- 07_September 2010 CWIP curves_NextEra_November 2010 Termosol CWIP Curves NEER Final" xfId="29611"/>
    <cellStyle name="_Peetz_GE-267_Rev- 07_September 2010 CWIP curves_NextEra_November 2010 Termosol CWIP Curves NEER Final 2" xfId="29612"/>
    <cellStyle name="_Peetz_GE-267_Rev- 07_Summerhaven CWIP curve Oct_2010" xfId="29613"/>
    <cellStyle name="_Peetz_GE-267_Rev- 07_Summerhaven CWIP curve Oct_2010 2" xfId="29614"/>
    <cellStyle name="_Peetz_GE-267_Rev- 07_Summerhaven CWIP curve Oct_2010_November 2010 Termosol CWIP Curves NEER Final" xfId="29615"/>
    <cellStyle name="_Peetz_GE-267_Rev- 07_Summerhaven CWIP curve Oct_2010_November 2010 Termosol CWIP Curves NEER Final 2" xfId="29616"/>
    <cellStyle name="_Peetz_GE-267_Rev- 07_tx financing revs" xfId="29617"/>
    <cellStyle name="_Percent" xfId="29618"/>
    <cellStyle name="_Percent 2" xfId="29619"/>
    <cellStyle name="_Percent 2 2" xfId="29620"/>
    <cellStyle name="_Percent 3" xfId="29621"/>
    <cellStyle name="_Percent 3 2" xfId="29622"/>
    <cellStyle name="_Percent 4" xfId="29623"/>
    <cellStyle name="_Percent 4 2" xfId="29624"/>
    <cellStyle name="_Percent 5" xfId="29625"/>
    <cellStyle name="_Percent 5 2" xfId="29626"/>
    <cellStyle name="_Percent 6" xfId="29627"/>
    <cellStyle name="_Percent_03 lbo model - healthsouth" xfId="29628"/>
    <cellStyle name="_Percent_03 lbo model - healthsouth 2" xfId="29629"/>
    <cellStyle name="_Percent_Acquisition Ops 3" xfId="29630"/>
    <cellStyle name="_Percent_Acquisition Ops 3 2" xfId="29631"/>
    <cellStyle name="_Percent_avp" xfId="29632"/>
    <cellStyle name="_Percent_avp 2" xfId="29633"/>
    <cellStyle name="_Percent_AVP_Modeling Mick" xfId="29634"/>
    <cellStyle name="_Percent_AVP_Modeling Mick 2" xfId="29635"/>
    <cellStyle name="_Percent_Book1" xfId="29636"/>
    <cellStyle name="_Percent_Book1 2" xfId="29637"/>
    <cellStyle name="_Percent_Comparative Balance Sheets" xfId="29638"/>
    <cellStyle name="_Percent_Comparative Balance Sheets 2" xfId="29639"/>
    <cellStyle name="_Percent_Credit Comp 10" xfId="29640"/>
    <cellStyle name="_Percent_Credit Comp 10 2" xfId="29641"/>
    <cellStyle name="_Percent_CSC with WACC" xfId="29642"/>
    <cellStyle name="_Percent_CSC with WACC 2" xfId="29643"/>
    <cellStyle name="_Percent_csc_parfum_19062001" xfId="29644"/>
    <cellStyle name="_Percent_csc_parfum_19062001 2" xfId="29645"/>
    <cellStyle name="_Percent_dcf" xfId="29646"/>
    <cellStyle name="_Percent_dcf 2" xfId="29647"/>
    <cellStyle name="_Percent_GS Model2_11" xfId="29648"/>
    <cellStyle name="_Percent_GS Model2_11 2" xfId="29649"/>
    <cellStyle name="_Percent_GS Model2_11 2 2" xfId="29650"/>
    <cellStyle name="_Percent_GS Model2_11 3" xfId="29651"/>
    <cellStyle name="_Percent_GS Model2_11 3 2" xfId="29652"/>
    <cellStyle name="_Percent_GS Model2_11 4" xfId="29653"/>
    <cellStyle name="_Percent_GS Model2_11 4 2" xfId="29654"/>
    <cellStyle name="_Percent_GS Model2_11 5" xfId="29655"/>
    <cellStyle name="_Percent_GS Model2_11 5 2" xfId="29656"/>
    <cellStyle name="_Percent_GS Model2_11 6" xfId="29657"/>
    <cellStyle name="_Percent_HealthSouth LBO Cases 14" xfId="29658"/>
    <cellStyle name="_Percent_HealthSouth LBO Cases 14 2" xfId="29659"/>
    <cellStyle name="_Percent_Hook_MergerPlan_2003_Feb11" xfId="29660"/>
    <cellStyle name="_Percent_Hook_MergerPlan_2003_Feb11 2" xfId="29661"/>
    <cellStyle name="_Percent_Master_Telecom_Equipment_CSCb" xfId="29662"/>
    <cellStyle name="_Percent_Master_Telecom_Equipment_CSCb 2" xfId="29663"/>
    <cellStyle name="_Percent_Merger Model - Exec" xfId="29664"/>
    <cellStyle name="_Percent_Merger Model - Exec 2" xfId="29665"/>
    <cellStyle name="_Percent_merger plans" xfId="29666"/>
    <cellStyle name="_Percent_merger plans 2" xfId="29667"/>
    <cellStyle name="_Percent_monet2.4" xfId="29668"/>
    <cellStyle name="_Percent_monet2.4_temp" xfId="29669"/>
    <cellStyle name="_Percent_monet2.8" xfId="29670"/>
    <cellStyle name="_Percent_MotLion Projections may" xfId="29671"/>
    <cellStyle name="_Percent_MotLion Projections may 2" xfId="29672"/>
    <cellStyle name="_Percent_Numico-Nestle Model-26 February 2002 2b" xfId="29673"/>
    <cellStyle name="_Percent_Numico-Nestle Model-26 February 2002 2b 2" xfId="29674"/>
    <cellStyle name="_Percent_pace_merger plans" xfId="29675"/>
    <cellStyle name="_Percent_pace_merger plans 2" xfId="29676"/>
    <cellStyle name="_Percent_Palm Model 10_05" xfId="29677"/>
    <cellStyle name="_Percent_Palm Model 10_05 2" xfId="29678"/>
    <cellStyle name="_Percent_Panhandle Value" xfId="29679"/>
    <cellStyle name="_Percent_Panhandle Value 2" xfId="29680"/>
    <cellStyle name="_Percent_pdf file" xfId="29681"/>
    <cellStyle name="_Percent_Projections Difference" xfId="29682"/>
    <cellStyle name="_Percent_Projections Difference 2" xfId="29683"/>
    <cellStyle name="_Percent_PV of Future Stock Price" xfId="29684"/>
    <cellStyle name="_Percent_PV of Future Stock Price 2" xfId="29685"/>
    <cellStyle name="_Percent_Samsara Model_20062001" xfId="29686"/>
    <cellStyle name="_Percent_Samsara Model_20062001 2" xfId="29687"/>
    <cellStyle name="_Percent_Samsara Model-DCF Template" xfId="29688"/>
    <cellStyle name="_Percent_Samsara Model-DCF Template 2" xfId="29689"/>
    <cellStyle name="_Percent_Samsara_ppg" xfId="29690"/>
    <cellStyle name="_Percent_Samsara_ppg 2" xfId="29691"/>
    <cellStyle name="_Percent_Sources and Uses FINAL dpakedit v2" xfId="29692"/>
    <cellStyle name="_Percent_Sources and Uses FINAL dpakedit v2 2" xfId="29693"/>
    <cellStyle name="_Percent_Valuation Overview - June 2001" xfId="29694"/>
    <cellStyle name="_Percent_Valuation Overview - June 2001 2" xfId="29695"/>
    <cellStyle name="_Percent_Valuation_Troon dpak 8-5-02 v3" xfId="29696"/>
    <cellStyle name="_Percent_Valuation_Troon dpak 8-5-02 v3 2" xfId="29697"/>
    <cellStyle name="_PercentReal" xfId="29698"/>
    <cellStyle name="_PercentReal_bs_avp" xfId="29699"/>
    <cellStyle name="_percentReal_monet_final_w_output" xfId="29700"/>
    <cellStyle name="_PercentSpace" xfId="29701"/>
    <cellStyle name="_PercentSpace 2" xfId="29702"/>
    <cellStyle name="_PercentSpace 2 2" xfId="29703"/>
    <cellStyle name="_PercentSpace 3" xfId="29704"/>
    <cellStyle name="_PercentSpace 3 2" xfId="29705"/>
    <cellStyle name="_PercentSpace 4" xfId="29706"/>
    <cellStyle name="_PercentSpace 4 2" xfId="29707"/>
    <cellStyle name="_PercentSpace 5" xfId="29708"/>
    <cellStyle name="_PercentSpace 5 2" xfId="29709"/>
    <cellStyle name="_PercentSpace 6" xfId="29710"/>
    <cellStyle name="_PercentSpace_03 lbo model - healthsouth" xfId="29711"/>
    <cellStyle name="_PercentSpace_03 lbo model - healthsouth 2" xfId="29712"/>
    <cellStyle name="_PercentSpace_Acquisition Ops 3" xfId="29713"/>
    <cellStyle name="_PercentSpace_Acquisition Ops 3 2" xfId="29714"/>
    <cellStyle name="_PercentSpace_avp" xfId="29715"/>
    <cellStyle name="_PercentSpace_avp 2" xfId="29716"/>
    <cellStyle name="_PercentSpace_AVP_Modeling Mick" xfId="29717"/>
    <cellStyle name="_PercentSpace_AVP_Modeling Mick 2" xfId="29718"/>
    <cellStyle name="_PercentSpace_Book1" xfId="29719"/>
    <cellStyle name="_PercentSpace_Book1 2" xfId="29720"/>
    <cellStyle name="_PercentSpace_Book1_Merger Plan 2-10-04 GSIBDv3" xfId="29721"/>
    <cellStyle name="_PercentSpace_Book1_Merger Plan 2-10-04 GSIBDv3 2" xfId="29722"/>
    <cellStyle name="_PercentSpace_Comparative Balance Sheets" xfId="29723"/>
    <cellStyle name="_PercentSpace_Comparative Balance Sheets 2" xfId="29724"/>
    <cellStyle name="_PercentSpace_Credit Comp 10" xfId="29725"/>
    <cellStyle name="_PercentSpace_Credit Comp 10 2" xfId="29726"/>
    <cellStyle name="_PercentSpace_CSC with WACC" xfId="29727"/>
    <cellStyle name="_PercentSpace_CSC with WACC 2" xfId="29728"/>
    <cellStyle name="_PercentSpace_csc_parfum_19062001" xfId="29729"/>
    <cellStyle name="_PercentSpace_csc_parfum_19062001 2" xfId="29730"/>
    <cellStyle name="_PercentSpace_dcf" xfId="29731"/>
    <cellStyle name="_PercentSpace_dcf 2" xfId="29732"/>
    <cellStyle name="_PercentSpace_GS Model2_11" xfId="29733"/>
    <cellStyle name="_PercentSpace_GS Model2_11 2" xfId="29734"/>
    <cellStyle name="_PercentSpace_GS Model2_11 2 2" xfId="29735"/>
    <cellStyle name="_PercentSpace_GS Model2_11 3" xfId="29736"/>
    <cellStyle name="_PercentSpace_GS Model2_11 3 2" xfId="29737"/>
    <cellStyle name="_PercentSpace_GS Model2_11 4" xfId="29738"/>
    <cellStyle name="_PercentSpace_GS Model2_11 4 2" xfId="29739"/>
    <cellStyle name="_PercentSpace_GS Model2_11 5" xfId="29740"/>
    <cellStyle name="_PercentSpace_GS Model2_11 5 2" xfId="29741"/>
    <cellStyle name="_PercentSpace_GS Model2_11 6" xfId="29742"/>
    <cellStyle name="_PercentSpace_GS Model2_11__50_50" xfId="29743"/>
    <cellStyle name="_PercentSpace_GS Model2_11_Ashtabula II 120 MW (Standard Model) 3-23-09" xfId="29744"/>
    <cellStyle name="_PercentSpace_GS Model2_11_Ashtabula II 120 MW (Standard Model) 3-23-09_rev" xfId="29745"/>
    <cellStyle name="_PercentSpace_GS Model2_11_Data" xfId="29746"/>
    <cellStyle name="_PercentSpace_GS Model2_11_Liberty+IE+Model++September+2008" xfId="29747"/>
    <cellStyle name="_PercentSpace_GS Model2_11_Liberty+IE+Model++September+2008_Pro Forma Liberty 9 25 08" xfId="29748"/>
    <cellStyle name="_PercentSpace_GS Model2_11_Story II_OpCom_6-26-09" xfId="29749"/>
    <cellStyle name="_PercentSpace_HealthSouth LBO Cases 14" xfId="29750"/>
    <cellStyle name="_PercentSpace_HealthSouth LBO Cases 14 2" xfId="29751"/>
    <cellStyle name="_PercentSpace_Hook_MergerPlan_2003_Feb11" xfId="29752"/>
    <cellStyle name="_PercentSpace_Hook_MergerPlan_2003_Feb11 2" xfId="29753"/>
    <cellStyle name="_PercentSpace_Master_Telecom_Equipment_CSCb" xfId="29754"/>
    <cellStyle name="_PercentSpace_Master_Telecom_Equipment_CSCb 2" xfId="29755"/>
    <cellStyle name="_PercentSpace_Merger Model - Exec" xfId="29756"/>
    <cellStyle name="_PercentSpace_Merger Model - Exec 2" xfId="29757"/>
    <cellStyle name="_PercentSpace_merger plans" xfId="29758"/>
    <cellStyle name="_PercentSpace_merger plans 2" xfId="29759"/>
    <cellStyle name="_PercentSpace_monet2.4" xfId="29760"/>
    <cellStyle name="_PercentSpace_monet2.4_temp" xfId="29761"/>
    <cellStyle name="_PercentSpace_monet2.8" xfId="29762"/>
    <cellStyle name="_PercentSpace_MotLion Projections may" xfId="29763"/>
    <cellStyle name="_PercentSpace_MotLion Projections may 2" xfId="29764"/>
    <cellStyle name="_PercentSpace_Novartis-Roche 0805 v2" xfId="29765"/>
    <cellStyle name="_PercentSpace_Numico-Nestle Model-26 February 2002 2b" xfId="29766"/>
    <cellStyle name="_PercentSpace_Numico-Nestle Model-26 February 2002 2b 2" xfId="29767"/>
    <cellStyle name="_PercentSpace_pace_merger plans" xfId="29768"/>
    <cellStyle name="_PercentSpace_pace_merger plans 2" xfId="29769"/>
    <cellStyle name="_PercentSpace_Palm Model 10_05" xfId="29770"/>
    <cellStyle name="_PercentSpace_Palm Model 10_05 2" xfId="29771"/>
    <cellStyle name="_PercentSpace_Panhandle Value" xfId="29772"/>
    <cellStyle name="_PercentSpace_Panhandle Value 2" xfId="29773"/>
    <cellStyle name="_PercentSpace_pdf file" xfId="29774"/>
    <cellStyle name="_PercentSpace_Projections Difference" xfId="29775"/>
    <cellStyle name="_PercentSpace_Projections Difference 2" xfId="29776"/>
    <cellStyle name="_PercentSpace_Projections--Management (Data Room)v6" xfId="29777"/>
    <cellStyle name="_PercentSpace_Projections--Management (Data Room)v6 2" xfId="29778"/>
    <cellStyle name="_PercentSpace_PV of Future Stock Price" xfId="29779"/>
    <cellStyle name="_PercentSpace_PV of Future Stock Price 2" xfId="29780"/>
    <cellStyle name="_PercentSpace_Samsara Model_20062001" xfId="29781"/>
    <cellStyle name="_PercentSpace_Samsara Model_20062001 2" xfId="29782"/>
    <cellStyle name="_PercentSpace_Samsara Model-DCF Template" xfId="29783"/>
    <cellStyle name="_PercentSpace_Samsara Model-DCF Template 2" xfId="29784"/>
    <cellStyle name="_PercentSpace_Samsara_ppg" xfId="29785"/>
    <cellStyle name="_PercentSpace_Samsara_ppg 2" xfId="29786"/>
    <cellStyle name="_PercentSpace_Sources and Uses FINAL dpakedit v2" xfId="29787"/>
    <cellStyle name="_PercentSpace_Sources and Uses FINAL dpakedit v2 2" xfId="29788"/>
    <cellStyle name="_PercentSpace_Valuation Overview - June 2001" xfId="29789"/>
    <cellStyle name="_PercentSpace_Valuation Overview - June 2001 2" xfId="29790"/>
    <cellStyle name="_PercentSpace_Valuation_Troon dpak 8-5-02 v3" xfId="29791"/>
    <cellStyle name="_PercentSpace_Valuation_Troon dpak 8-5-02 v3 2" xfId="29792"/>
    <cellStyle name="_PercentSpace_wacc bb final" xfId="29793"/>
    <cellStyle name="_Phoenix 2.0_GT Changes" xfId="29794"/>
    <cellStyle name="_PJM-MH750" xfId="29795"/>
    <cellStyle name="_PJM-MH750 2" xfId="29796"/>
    <cellStyle name="_PJM-MH750 2 2" xfId="29797"/>
    <cellStyle name="_PJM-MH750 3" xfId="29798"/>
    <cellStyle name="_PJM-MH750 3 2" xfId="29799"/>
    <cellStyle name="_PJM-MH750 4" xfId="29800"/>
    <cellStyle name="_PJM-MH750 4 2" xfId="29801"/>
    <cellStyle name="_PJM-MH750 5" xfId="29802"/>
    <cellStyle name="_PJM-MH750 5 2" xfId="29803"/>
    <cellStyle name="_PJM-MH750 6" xfId="29804"/>
    <cellStyle name="_PJM-MH750_Cimarron O&amp;M_05-24-2012" xfId="29805"/>
    <cellStyle name="_PJM-MH750_Copy of South TX GenTie  0.8x Sale12-31-09 COD BASE CASEvBOD" xfId="29806"/>
    <cellStyle name="_PJM-MH750_Input" xfId="29807"/>
    <cellStyle name="_PJM-MH750_Input 2" xfId="29808"/>
    <cellStyle name="_PJM-MH750_Inputs" xfId="29809"/>
    <cellStyle name="_PJM-MH750_Inputs 2" xfId="29810"/>
    <cellStyle name="_PJM-MH750_Majestic II 2013 - 2042 Property Tax Forecast est" xfId="29811"/>
    <cellStyle name="_PJM-MH750_McCoy 250 MW Yingli 280W T-0 NextEra PVO&amp;M Budget (NEW RAMP)_2010-12-10" xfId="29812"/>
    <cellStyle name="_PJM-MH750_McCoy 250 MW Yingli 280W T-0 NextEra PVO&amp;M Budget (NEW RAMP)_2010-12-6" xfId="29813"/>
    <cellStyle name="_PJM-MH750_Tax" xfId="29814"/>
    <cellStyle name="_Plant C Summary of Nuclear Inputs" xfId="29815"/>
    <cellStyle name="_Plant C Summary of Nuclear Inputs 2" xfId="29816"/>
    <cellStyle name="_Plant C Summary of Nuclear Inputs 2 2" xfId="29817"/>
    <cellStyle name="_Plant C Summary of Nuclear Inputs 3" xfId="29818"/>
    <cellStyle name="_Plant C Summary of Nuclear Inputs 3 2" xfId="29819"/>
    <cellStyle name="_Plant C Summary of Nuclear Inputs 4" xfId="29820"/>
    <cellStyle name="_Plant C Summary of Nuclear Inputs 4 2" xfId="29821"/>
    <cellStyle name="_Plant C Summary of Nuclear Inputs 5" xfId="29822"/>
    <cellStyle name="_Plant C Summary of Nuclear Inputs 5 2" xfId="29823"/>
    <cellStyle name="_Plant C Summary of Nuclear Inputs 6" xfId="29824"/>
    <cellStyle name="_Plant C Summary of Nuclear Inputs_August 2010 CWIP curves_NextEra" xfId="29825"/>
    <cellStyle name="_Plant C Summary of Nuclear Inputs_August 2010 CWIP curves_NextEra 2" xfId="29826"/>
    <cellStyle name="_Plant C Summary of Nuclear Inputs_August 2010 CWIP curves_NextEra_November 2010 Termosol CWIP Curves NEER Final" xfId="29827"/>
    <cellStyle name="_Plant C Summary of Nuclear Inputs_August 2010 CWIP curves_NextEra_November 2010 Termosol CWIP Curves NEER Final 2" xfId="29828"/>
    <cellStyle name="_Plant C Summary of Nuclear Inputs_BASIS ADJ" xfId="29829"/>
    <cellStyle name="_Plant C Summary of Nuclear Inputs_BM Adjustments" xfId="29830"/>
    <cellStyle name="_Plant C Summary of Nuclear Inputs_Capacity_Factor_Monthly_Forecast_Through_2024 " xfId="29831"/>
    <cellStyle name="_Plant C Summary of Nuclear Inputs_Consolidated Summary Living ProForma_2011_DRAFT" xfId="29832"/>
    <cellStyle name="_Plant C Summary of Nuclear Inputs_Consolidated Summary Living ProForma_2011_Paste Special" xfId="29833"/>
    <cellStyle name="_Plant C Summary of Nuclear Inputs_Copy of South TX GenTie  0.8x Sale12-31-09 COD BASE CASEvBOD" xfId="29834"/>
    <cellStyle name="_Plant C Summary of Nuclear Inputs_CWIP Termosol 1" xfId="29835"/>
    <cellStyle name="_Plant C Summary of Nuclear Inputs_CWIP Termosol 1 2" xfId="29836"/>
    <cellStyle name="_Plant C Summary of Nuclear Inputs_CWIP Termosol 2" xfId="29837"/>
    <cellStyle name="_Plant C Summary of Nuclear Inputs_CWIP Termosol 2 2" xfId="29838"/>
    <cellStyle name="_Plant C Summary of Nuclear Inputs_Day County" xfId="29839"/>
    <cellStyle name="_Plant C Summary of Nuclear Inputs_Distribution Date Calc" xfId="29840"/>
    <cellStyle name="_Plant C Summary of Nuclear Inputs_Fees" xfId="29841"/>
    <cellStyle name="_Plant C Summary of Nuclear Inputs_Inputs" xfId="29842"/>
    <cellStyle name="_Plant C Summary of Nuclear Inputs_Inputs 2" xfId="29843"/>
    <cellStyle name="_Plant C Summary of Nuclear Inputs_Locked in Gross Margin" xfId="29844"/>
    <cellStyle name="_Plant C Summary of Nuclear Inputs_LPF 2011 Update - Contracted Thermal Assets - rev 09 27 2011" xfId="29845"/>
    <cellStyle name="_Plant C Summary of Nuclear Inputs_LPF 2011 Update - Contracted Thermal Assets - rev 09 27 2011 (2)" xfId="29846"/>
    <cellStyle name="_Plant C Summary of Nuclear Inputs_LPF 2011 Update - Merchant Thermal Assets - rev 09 27 2011 (2)" xfId="29847"/>
    <cellStyle name="_Plant C Summary of Nuclear Inputs_November 2010 CWIP Curves Genesis Final" xfId="29848"/>
    <cellStyle name="_Plant C Summary of Nuclear Inputs_November 2010 CWIP Curves Genesis Final 2" xfId="29849"/>
    <cellStyle name="_Plant C Summary of Nuclear Inputs_November 2010 CWIP Curves NEER Final" xfId="29850"/>
    <cellStyle name="_Plant C Summary of Nuclear Inputs_November 2010 CWIP Curves NEER Final 2" xfId="29851"/>
    <cellStyle name="_Plant C Summary of Nuclear Inputs_November 2010 Termosol CWIP Curves NEER Final" xfId="29852"/>
    <cellStyle name="_Plant C Summary of Nuclear Inputs_November 2010 Termosol CWIP Curves NEER Final 2" xfId="29853"/>
    <cellStyle name="_Plant C Summary of Nuclear Inputs_Project Monitoring Paradise Solar revised_October 2010" xfId="29854"/>
    <cellStyle name="_Plant C Summary of Nuclear Inputs_Project Monitoring Paradise Solar revised_October 2010 2" xfId="29855"/>
    <cellStyle name="_Plant C Summary of Nuclear Inputs_Project Monitoring Paradise Solar revised_October 2010_November 2010 Termosol CWIP Curves NEER Final" xfId="29856"/>
    <cellStyle name="_Plant C Summary of Nuclear Inputs_Project Monitoring Paradise Solar revised_October 2010_November 2010 Termosol CWIP Curves NEER Final 2" xfId="29857"/>
    <cellStyle name="_Plant C Summary of Nuclear Inputs_September 2010 CWIP curves_NextEra" xfId="29858"/>
    <cellStyle name="_Plant C Summary of Nuclear Inputs_September 2010 CWIP curves_NextEra 2" xfId="29859"/>
    <cellStyle name="_Plant C Summary of Nuclear Inputs_September 2010 CWIP curves_NextEra_November 2010 Termosol CWIP Curves NEER Final" xfId="29860"/>
    <cellStyle name="_Plant C Summary of Nuclear Inputs_September 2010 CWIP curves_NextEra_November 2010 Termosol CWIP Curves NEER Final 2" xfId="29861"/>
    <cellStyle name="_Plant C Summary of Nuclear Inputs_Summerhaven CWIP curve Oct_2010" xfId="29862"/>
    <cellStyle name="_Plant C Summary of Nuclear Inputs_Summerhaven CWIP curve Oct_2010 2" xfId="29863"/>
    <cellStyle name="_Plant C Summary of Nuclear Inputs_Summerhaven CWIP curve Oct_2010_November 2010 Termosol CWIP Curves NEER Final" xfId="29864"/>
    <cellStyle name="_Plant C Summary of Nuclear Inputs_Summerhaven CWIP curve Oct_2010_November 2010 Termosol CWIP Curves NEER Final 2" xfId="29865"/>
    <cellStyle name="_Plant C Summary of Nuclear Inputs_tx financing revs" xfId="29866"/>
    <cellStyle name="_Plant OC Summary of Nuclear Inputs" xfId="29867"/>
    <cellStyle name="_Plant OC Summary of Nuclear Inputs 2" xfId="29868"/>
    <cellStyle name="_Plant OC Summary of Nuclear Inputs 2 2" xfId="29869"/>
    <cellStyle name="_Plant OC Summary of Nuclear Inputs 3" xfId="29870"/>
    <cellStyle name="_Plant OC Summary of Nuclear Inputs 3 2" xfId="29871"/>
    <cellStyle name="_Plant OC Summary of Nuclear Inputs 4" xfId="29872"/>
    <cellStyle name="_Plant OC Summary of Nuclear Inputs 4 2" xfId="29873"/>
    <cellStyle name="_Plant OC Summary of Nuclear Inputs 5" xfId="29874"/>
    <cellStyle name="_Plant OC Summary of Nuclear Inputs 5 2" xfId="29875"/>
    <cellStyle name="_Plant OC Summary of Nuclear Inputs 6" xfId="29876"/>
    <cellStyle name="_Plant OC Summary of Nuclear Inputs_August 2010 CWIP curves_NextEra" xfId="29877"/>
    <cellStyle name="_Plant OC Summary of Nuclear Inputs_August 2010 CWIP curves_NextEra 2" xfId="29878"/>
    <cellStyle name="_Plant OC Summary of Nuclear Inputs_August 2010 CWIP curves_NextEra_November 2010 Termosol CWIP Curves NEER Final" xfId="29879"/>
    <cellStyle name="_Plant OC Summary of Nuclear Inputs_August 2010 CWIP curves_NextEra_November 2010 Termosol CWIP Curves NEER Final 2" xfId="29880"/>
    <cellStyle name="_Plant OC Summary of Nuclear Inputs_BASIS ADJ" xfId="29881"/>
    <cellStyle name="_Plant OC Summary of Nuclear Inputs_BM Adjustments" xfId="29882"/>
    <cellStyle name="_Plant OC Summary of Nuclear Inputs_Capacity_Factor_Monthly_Forecast_Through_2024 " xfId="29883"/>
    <cellStyle name="_Plant OC Summary of Nuclear Inputs_Consolidated Summary Living ProForma_2011_DRAFT" xfId="29884"/>
    <cellStyle name="_Plant OC Summary of Nuclear Inputs_Consolidated Summary Living ProForma_2011_Paste Special" xfId="29885"/>
    <cellStyle name="_Plant OC Summary of Nuclear Inputs_Copy of South TX GenTie  0.8x Sale12-31-09 COD BASE CASEvBOD" xfId="29886"/>
    <cellStyle name="_Plant OC Summary of Nuclear Inputs_CWIP Termosol 1" xfId="29887"/>
    <cellStyle name="_Plant OC Summary of Nuclear Inputs_CWIP Termosol 1 2" xfId="29888"/>
    <cellStyle name="_Plant OC Summary of Nuclear Inputs_CWIP Termosol 2" xfId="29889"/>
    <cellStyle name="_Plant OC Summary of Nuclear Inputs_CWIP Termosol 2 2" xfId="29890"/>
    <cellStyle name="_Plant OC Summary of Nuclear Inputs_Day County" xfId="29891"/>
    <cellStyle name="_Plant OC Summary of Nuclear Inputs_Distribution Date Calc" xfId="29892"/>
    <cellStyle name="_Plant OC Summary of Nuclear Inputs_Fees" xfId="29893"/>
    <cellStyle name="_Plant OC Summary of Nuclear Inputs_FinSum" xfId="29894"/>
    <cellStyle name="_Plant OC Summary of Nuclear Inputs_Inputs" xfId="29895"/>
    <cellStyle name="_Plant OC Summary of Nuclear Inputs_Inputs 2" xfId="29896"/>
    <cellStyle name="_Plant OC Summary of Nuclear Inputs_Locked in Gross Margin" xfId="29897"/>
    <cellStyle name="_Plant OC Summary of Nuclear Inputs_LPF 2011 Update - Contracted Thermal Assets - rev 09 27 2011" xfId="29898"/>
    <cellStyle name="_Plant OC Summary of Nuclear Inputs_LPF 2011 Update - Contracted Thermal Assets - rev 09 27 2011 (2)" xfId="29899"/>
    <cellStyle name="_Plant OC Summary of Nuclear Inputs_LPF 2011 Update - Merchant Thermal Assets - rev 09 27 2011 (2)" xfId="29900"/>
    <cellStyle name="_Plant OC Summary of Nuclear Inputs_November 2010 CWIP Curves Genesis Final" xfId="29901"/>
    <cellStyle name="_Plant OC Summary of Nuclear Inputs_November 2010 CWIP Curves Genesis Final 2" xfId="29902"/>
    <cellStyle name="_Plant OC Summary of Nuclear Inputs_November 2010 CWIP Curves NEER Final" xfId="29903"/>
    <cellStyle name="_Plant OC Summary of Nuclear Inputs_November 2010 CWIP Curves NEER Final 2" xfId="29904"/>
    <cellStyle name="_Plant OC Summary of Nuclear Inputs_November 2010 Termosol CWIP Curves NEER Final" xfId="29905"/>
    <cellStyle name="_Plant OC Summary of Nuclear Inputs_November 2010 Termosol CWIP Curves NEER Final 2" xfId="29906"/>
    <cellStyle name="_Plant OC Summary of Nuclear Inputs_Pro Forma - Alamosa 100MW - rev 03.13.09" xfId="29907"/>
    <cellStyle name="_Plant OC Summary of Nuclear Inputs_Project Monitoring Paradise Solar revised_October 2010" xfId="29908"/>
    <cellStyle name="_Plant OC Summary of Nuclear Inputs_Project Monitoring Paradise Solar revised_October 2010 2" xfId="29909"/>
    <cellStyle name="_Plant OC Summary of Nuclear Inputs_Project Monitoring Paradise Solar revised_October 2010_November 2010 Termosol CWIP Curves NEER Final" xfId="29910"/>
    <cellStyle name="_Plant OC Summary of Nuclear Inputs_Project Monitoring Paradise Solar revised_October 2010_November 2010 Termosol CWIP Curves NEER Final 2" xfId="29911"/>
    <cellStyle name="_Plant OC Summary of Nuclear Inputs_Scen" xfId="29912"/>
    <cellStyle name="_Plant OC Summary of Nuclear Inputs_September 2010 CWIP curves_NextEra" xfId="29913"/>
    <cellStyle name="_Plant OC Summary of Nuclear Inputs_September 2010 CWIP curves_NextEra 2" xfId="29914"/>
    <cellStyle name="_Plant OC Summary of Nuclear Inputs_September 2010 CWIP curves_NextEra_November 2010 Termosol CWIP Curves NEER Final" xfId="29915"/>
    <cellStyle name="_Plant OC Summary of Nuclear Inputs_September 2010 CWIP curves_NextEra_November 2010 Termosol CWIP Curves NEER Final 2" xfId="29916"/>
    <cellStyle name="_Plant OC Summary of Nuclear Inputs_Solar - TOD Calculation Model - rev 04.16.09" xfId="29917"/>
    <cellStyle name="_Plant OC Summary of Nuclear Inputs_Solar_Model_ab" xfId="29918"/>
    <cellStyle name="_Plant OC Summary of Nuclear Inputs_Summerhaven CWIP curve Oct_2010" xfId="29919"/>
    <cellStyle name="_Plant OC Summary of Nuclear Inputs_Summerhaven CWIP curve Oct_2010 2" xfId="29920"/>
    <cellStyle name="_Plant OC Summary of Nuclear Inputs_Summerhaven CWIP curve Oct_2010_November 2010 Termosol CWIP Curves NEER Final" xfId="29921"/>
    <cellStyle name="_Plant OC Summary of Nuclear Inputs_Summerhaven CWIP curve Oct_2010_November 2010 Termosol CWIP Curves NEER Final 2" xfId="29922"/>
    <cellStyle name="_Plant OC Summary of Nuclear Inputs_tx financing revs" xfId="29923"/>
    <cellStyle name="_Plant OC Summary of Nuclear Inputs_WACC_Calc_Sheet" xfId="29924"/>
    <cellStyle name="_Plant T Summary of Nuclear Inputs" xfId="29925"/>
    <cellStyle name="_Plant T Summary of Nuclear Inputs 2" xfId="29926"/>
    <cellStyle name="_Plant T Summary of Nuclear Inputs 2 2" xfId="29927"/>
    <cellStyle name="_Plant T Summary of Nuclear Inputs 3" xfId="29928"/>
    <cellStyle name="_Plant T Summary of Nuclear Inputs 3 2" xfId="29929"/>
    <cellStyle name="_Plant T Summary of Nuclear Inputs 4" xfId="29930"/>
    <cellStyle name="_Plant T Summary of Nuclear Inputs 4 2" xfId="29931"/>
    <cellStyle name="_Plant T Summary of Nuclear Inputs 5" xfId="29932"/>
    <cellStyle name="_Plant T Summary of Nuclear Inputs 5 2" xfId="29933"/>
    <cellStyle name="_Plant T Summary of Nuclear Inputs 6" xfId="29934"/>
    <cellStyle name="_Plant T Summary of Nuclear Inputs_August 2010 CWIP curves_NextEra" xfId="29935"/>
    <cellStyle name="_Plant T Summary of Nuclear Inputs_August 2010 CWIP curves_NextEra 2" xfId="29936"/>
    <cellStyle name="_Plant T Summary of Nuclear Inputs_August 2010 CWIP curves_NextEra_November 2010 Termosol CWIP Curves NEER Final" xfId="29937"/>
    <cellStyle name="_Plant T Summary of Nuclear Inputs_August 2010 CWIP curves_NextEra_November 2010 Termosol CWIP Curves NEER Final 2" xfId="29938"/>
    <cellStyle name="_Plant T Summary of Nuclear Inputs_BASIS ADJ" xfId="29939"/>
    <cellStyle name="_Plant T Summary of Nuclear Inputs_BM Adjustments" xfId="29940"/>
    <cellStyle name="_Plant T Summary of Nuclear Inputs_Capacity_Factor_Monthly_Forecast_Through_2024 " xfId="29941"/>
    <cellStyle name="_Plant T Summary of Nuclear Inputs_Consolidated Summary Living ProForma_2011_DRAFT" xfId="29942"/>
    <cellStyle name="_Plant T Summary of Nuclear Inputs_Consolidated Summary Living ProForma_2011_Paste Special" xfId="29943"/>
    <cellStyle name="_Plant T Summary of Nuclear Inputs_Copy of South TX GenTie  0.8x Sale12-31-09 COD BASE CASEvBOD" xfId="29944"/>
    <cellStyle name="_Plant T Summary of Nuclear Inputs_CWIP Termosol 1" xfId="29945"/>
    <cellStyle name="_Plant T Summary of Nuclear Inputs_CWIP Termosol 1 2" xfId="29946"/>
    <cellStyle name="_Plant T Summary of Nuclear Inputs_CWIP Termosol 2" xfId="29947"/>
    <cellStyle name="_Plant T Summary of Nuclear Inputs_CWIP Termosol 2 2" xfId="29948"/>
    <cellStyle name="_Plant T Summary of Nuclear Inputs_Day County" xfId="29949"/>
    <cellStyle name="_Plant T Summary of Nuclear Inputs_Distribution Date Calc" xfId="29950"/>
    <cellStyle name="_Plant T Summary of Nuclear Inputs_Fees" xfId="29951"/>
    <cellStyle name="_Plant T Summary of Nuclear Inputs_FinSum" xfId="29952"/>
    <cellStyle name="_Plant T Summary of Nuclear Inputs_Inputs" xfId="29953"/>
    <cellStyle name="_Plant T Summary of Nuclear Inputs_Inputs 2" xfId="29954"/>
    <cellStyle name="_Plant T Summary of Nuclear Inputs_Locked in Gross Margin" xfId="29955"/>
    <cellStyle name="_Plant T Summary of Nuclear Inputs_LPF 2011 Update - Contracted Thermal Assets - rev 09 27 2011" xfId="29956"/>
    <cellStyle name="_Plant T Summary of Nuclear Inputs_LPF 2011 Update - Contracted Thermal Assets - rev 09 27 2011 (2)" xfId="29957"/>
    <cellStyle name="_Plant T Summary of Nuclear Inputs_LPF 2011 Update - Merchant Thermal Assets - rev 09 27 2011 (2)" xfId="29958"/>
    <cellStyle name="_Plant T Summary of Nuclear Inputs_November 2010 CWIP Curves Genesis Final" xfId="29959"/>
    <cellStyle name="_Plant T Summary of Nuclear Inputs_November 2010 CWIP Curves Genesis Final 2" xfId="29960"/>
    <cellStyle name="_Plant T Summary of Nuclear Inputs_November 2010 CWIP Curves NEER Final" xfId="29961"/>
    <cellStyle name="_Plant T Summary of Nuclear Inputs_November 2010 CWIP Curves NEER Final 2" xfId="29962"/>
    <cellStyle name="_Plant T Summary of Nuclear Inputs_November 2010 Termosol CWIP Curves NEER Final" xfId="29963"/>
    <cellStyle name="_Plant T Summary of Nuclear Inputs_November 2010 Termosol CWIP Curves NEER Final 2" xfId="29964"/>
    <cellStyle name="_Plant T Summary of Nuclear Inputs_Pro Forma - Alamosa 100MW - rev 03.13.09" xfId="29965"/>
    <cellStyle name="_Plant T Summary of Nuclear Inputs_Project Monitoring Paradise Solar revised_October 2010" xfId="29966"/>
    <cellStyle name="_Plant T Summary of Nuclear Inputs_Project Monitoring Paradise Solar revised_October 2010 2" xfId="29967"/>
    <cellStyle name="_Plant T Summary of Nuclear Inputs_Project Monitoring Paradise Solar revised_October 2010_November 2010 Termosol CWIP Curves NEER Final" xfId="29968"/>
    <cellStyle name="_Plant T Summary of Nuclear Inputs_Project Monitoring Paradise Solar revised_October 2010_November 2010 Termosol CWIP Curves NEER Final 2" xfId="29969"/>
    <cellStyle name="_Plant T Summary of Nuclear Inputs_Scen" xfId="29970"/>
    <cellStyle name="_Plant T Summary of Nuclear Inputs_September 2010 CWIP curves_NextEra" xfId="29971"/>
    <cellStyle name="_Plant T Summary of Nuclear Inputs_September 2010 CWIP curves_NextEra 2" xfId="29972"/>
    <cellStyle name="_Plant T Summary of Nuclear Inputs_September 2010 CWIP curves_NextEra_November 2010 Termosol CWIP Curves NEER Final" xfId="29973"/>
    <cellStyle name="_Plant T Summary of Nuclear Inputs_September 2010 CWIP curves_NextEra_November 2010 Termosol CWIP Curves NEER Final 2" xfId="29974"/>
    <cellStyle name="_Plant T Summary of Nuclear Inputs_Solar - TOD Calculation Model - rev 04.16.09" xfId="29975"/>
    <cellStyle name="_Plant T Summary of Nuclear Inputs_Solar_Model_ab" xfId="29976"/>
    <cellStyle name="_Plant T Summary of Nuclear Inputs_Summerhaven CWIP curve Oct_2010" xfId="29977"/>
    <cellStyle name="_Plant T Summary of Nuclear Inputs_Summerhaven CWIP curve Oct_2010 2" xfId="29978"/>
    <cellStyle name="_Plant T Summary of Nuclear Inputs_Summerhaven CWIP curve Oct_2010_November 2010 Termosol CWIP Curves NEER Final" xfId="29979"/>
    <cellStyle name="_Plant T Summary of Nuclear Inputs_Summerhaven CWIP curve Oct_2010_November 2010 Termosol CWIP Curves NEER Final 2" xfId="29980"/>
    <cellStyle name="_Plant T Summary of Nuclear Inputs_tx financing revs" xfId="29981"/>
    <cellStyle name="_Plant T Summary of Nuclear Inputs_WACC_Calc_Sheet" xfId="29982"/>
    <cellStyle name="_PMI Detail" xfId="29983"/>
    <cellStyle name="_PMI Detail 2" xfId="29984"/>
    <cellStyle name="_PN Oil" xfId="29985"/>
    <cellStyle name="_PN Oil 2" xfId="29986"/>
    <cellStyle name="_PN Oil_130204 2013 - 2061 LONG-TERM FORECAST FPL METHODOLOGY Clean Copy" xfId="29987"/>
    <cellStyle name="_PN Oil_Copy of FUEL JAN 2012 -DEC 2012 MARGINAL COST SEASONAL" xfId="29988"/>
    <cellStyle name="_PN Oil_Copy of FUEL JAN 2012 -DEC 2012 MARGINAL COST SEASONAL 2" xfId="29989"/>
    <cellStyle name="_PN Oil_MTHLY_MWH_to EOC_AS AVAILABLE" xfId="29990"/>
    <cellStyle name="_POSDEF NFOM and CAPEX Forcast 8-01-06 (High Reliability)" xfId="29991"/>
    <cellStyle name="_POSDEF NFOM and CAPEX Forcast 8-01-06 (High Reliability) 2" xfId="29992"/>
    <cellStyle name="_POSDEF NFOM and CAPEX Forcast 8-01-06 (High Reliability) 2 2" xfId="29993"/>
    <cellStyle name="_POSDEF NFOM and CAPEX Forcast 8-01-06 (High Reliability) 3" xfId="29994"/>
    <cellStyle name="_POSDEF NFOM and CAPEX Forcast 8-07-06 (Low Reliability)" xfId="29995"/>
    <cellStyle name="_POSDEF NFOM and CAPEX Forcast 8-07-06 (Low Reliability) 2" xfId="29996"/>
    <cellStyle name="_POSDEF NFOM and CAPEX Forcast 8-07-06 (Low Reliability) 2 2" xfId="29997"/>
    <cellStyle name="_POSDEF NFOM and CAPEX Forcast 8-07-06 (Low Reliability) 3" xfId="29998"/>
    <cellStyle name="_Posdef_20060809" xfId="29999"/>
    <cellStyle name="_Posdef_20060809 2" xfId="30000"/>
    <cellStyle name="_Posdef_20060809 2 2" xfId="30001"/>
    <cellStyle name="_Posdef_20060809 3" xfId="30002"/>
    <cellStyle name="_POWER" xfId="30003"/>
    <cellStyle name="_PPA Price diff" xfId="30004"/>
    <cellStyle name="_PPM" xfId="30005"/>
    <cellStyle name="_PPM 2" xfId="30006"/>
    <cellStyle name="_x0013__Prarie Breeze Developer Model_041409_v2" xfId="30007"/>
    <cellStyle name="_x0013__Prarie Breeze Developer Model_041409_v2 2" xfId="30008"/>
    <cellStyle name="_Presentation Support" xfId="30009"/>
    <cellStyle name="_Presentation Support 2" xfId="30010"/>
    <cellStyle name="_Presentation Support 2 2" xfId="30011"/>
    <cellStyle name="_Presentation Support 3" xfId="30012"/>
    <cellStyle name="_Presentation Support 3 2" xfId="30013"/>
    <cellStyle name="_Presentation Support 4" xfId="30014"/>
    <cellStyle name="_Presentation Support 4 2" xfId="30015"/>
    <cellStyle name="_Presentation Support 5" xfId="30016"/>
    <cellStyle name="_Presentation Support 5 2" xfId="30017"/>
    <cellStyle name="_Presentation Support 6" xfId="30018"/>
    <cellStyle name="_Presentation Support_August 2010 CWIP curves_NextEra" xfId="30019"/>
    <cellStyle name="_Presentation Support_August 2010 CWIP curves_NextEra 2" xfId="30020"/>
    <cellStyle name="_Presentation Support_August 2010 CWIP curves_NextEra_November 2010 Termosol CWIP Curves NEER Final" xfId="30021"/>
    <cellStyle name="_Presentation Support_August 2010 CWIP curves_NextEra_November 2010 Termosol CWIP Curves NEER Final 2" xfId="30022"/>
    <cellStyle name="_Presentation Support_BASIS ADJ" xfId="30023"/>
    <cellStyle name="_Presentation Support_BM Adjustments" xfId="30024"/>
    <cellStyle name="_Presentation Support_Capacity_Factor_Monthly_Forecast_Through_2024 " xfId="30025"/>
    <cellStyle name="_Presentation Support_Consolidated Summary Living ProForma_2011_DRAFT" xfId="30026"/>
    <cellStyle name="_Presentation Support_Consolidated Summary Living ProForma_2011_Paste Special" xfId="30027"/>
    <cellStyle name="_Presentation Support_Copy of South TX GenTie  0.8x Sale12-31-09 COD BASE CASEvBOD" xfId="30028"/>
    <cellStyle name="_Presentation Support_CWIP Termosol 1" xfId="30029"/>
    <cellStyle name="_Presentation Support_CWIP Termosol 1 2" xfId="30030"/>
    <cellStyle name="_Presentation Support_CWIP Termosol 2" xfId="30031"/>
    <cellStyle name="_Presentation Support_CWIP Termosol 2 2" xfId="30032"/>
    <cellStyle name="_Presentation Support_Fees" xfId="30033"/>
    <cellStyle name="_Presentation Support_Inputs" xfId="30034"/>
    <cellStyle name="_Presentation Support_Inputs 2" xfId="30035"/>
    <cellStyle name="_Presentation Support_Locked in Gross Margin" xfId="30036"/>
    <cellStyle name="_Presentation Support_November 2010 CWIP Curves Genesis Final" xfId="30037"/>
    <cellStyle name="_Presentation Support_November 2010 CWIP Curves Genesis Final 2" xfId="30038"/>
    <cellStyle name="_Presentation Support_November 2010 CWIP Curves NEER Final" xfId="30039"/>
    <cellStyle name="_Presentation Support_November 2010 CWIP Curves NEER Final 2" xfId="30040"/>
    <cellStyle name="_Presentation Support_November 2010 Termosol CWIP Curves NEER Final" xfId="30041"/>
    <cellStyle name="_Presentation Support_November 2010 Termosol CWIP Curves NEER Final 2" xfId="30042"/>
    <cellStyle name="_Presentation Support_Project Monitoring Paradise Solar revised_October 2010" xfId="30043"/>
    <cellStyle name="_Presentation Support_Project Monitoring Paradise Solar revised_October 2010 2" xfId="30044"/>
    <cellStyle name="_Presentation Support_Project Monitoring Paradise Solar revised_October 2010_November 2010 Termosol CWIP Curves NEER Final" xfId="30045"/>
    <cellStyle name="_Presentation Support_Project Monitoring Paradise Solar revised_October 2010_November 2010 Termosol CWIP Curves NEER Final 2" xfId="30046"/>
    <cellStyle name="_Presentation Support_September 2010 CWIP curves_NextEra" xfId="30047"/>
    <cellStyle name="_Presentation Support_September 2010 CWIP curves_NextEra 2" xfId="30048"/>
    <cellStyle name="_Presentation Support_September 2010 CWIP curves_NextEra_November 2010 Termosol CWIP Curves NEER Final" xfId="30049"/>
    <cellStyle name="_Presentation Support_September 2010 CWIP curves_NextEra_November 2010 Termosol CWIP Curves NEER Final 2" xfId="30050"/>
    <cellStyle name="_Presentation Support_Summerhaven CWIP curve Oct_2010" xfId="30051"/>
    <cellStyle name="_Presentation Support_Summerhaven CWIP curve Oct_2010 2" xfId="30052"/>
    <cellStyle name="_Presentation Support_Summerhaven CWIP curve Oct_2010_November 2010 Termosol CWIP Curves NEER Final" xfId="30053"/>
    <cellStyle name="_Presentation Support_Summerhaven CWIP curve Oct_2010_November 2010 Termosol CWIP Curves NEER Final 2" xfId="30054"/>
    <cellStyle name="_Presentation Support_tx financing revs" xfId="30055"/>
    <cellStyle name="_prestemp" xfId="30056"/>
    <cellStyle name="_prestemp 2" xfId="30057"/>
    <cellStyle name="_prestemp 2 2" xfId="30058"/>
    <cellStyle name="_prestemp 3" xfId="30059"/>
    <cellStyle name="_prestemp 3 2" xfId="30060"/>
    <cellStyle name="_prestemp 4" xfId="30061"/>
    <cellStyle name="_prestemp 4 2" xfId="30062"/>
    <cellStyle name="_prestemp 5" xfId="30063"/>
    <cellStyle name="_prestemp 5 2" xfId="30064"/>
    <cellStyle name="_prestemp 6" xfId="30065"/>
    <cellStyle name="_Pre-Tax GAAP" xfId="30066"/>
    <cellStyle name="_Price Curves" xfId="30067"/>
    <cellStyle name="_Price Curves 2" xfId="30068"/>
    <cellStyle name="_Price Curves 2 2" xfId="30069"/>
    <cellStyle name="_Price Curves 3" xfId="30070"/>
    <cellStyle name="_Price Curves 3 2" xfId="30071"/>
    <cellStyle name="_Price Curves 4" xfId="30072"/>
    <cellStyle name="_Price Curves 4 2" xfId="30073"/>
    <cellStyle name="_Price Curves 5" xfId="30074"/>
    <cellStyle name="_Price Curves 5 2" xfId="30075"/>
    <cellStyle name="_Price Curves 6" xfId="30076"/>
    <cellStyle name="_Price Curves_August 2010 CWIP curves_NextEra" xfId="30077"/>
    <cellStyle name="_Price Curves_August 2010 CWIP curves_NextEra 2" xfId="30078"/>
    <cellStyle name="_Price Curves_August 2010 CWIP curves_NextEra_November 2010 Termosol CWIP Curves NEER Final" xfId="30079"/>
    <cellStyle name="_Price Curves_August 2010 CWIP curves_NextEra_November 2010 Termosol CWIP Curves NEER Final 2" xfId="30080"/>
    <cellStyle name="_Price Curves_BASIS ADJ" xfId="30081"/>
    <cellStyle name="_Price Curves_BM Adjustments" xfId="30082"/>
    <cellStyle name="_Price Curves_Capacity_Factor_Monthly_Forecast_Through_2024 " xfId="30083"/>
    <cellStyle name="_Price Curves_Consolidated Summary Living ProForma_2011_DRAFT" xfId="30084"/>
    <cellStyle name="_Price Curves_Consolidated Summary Living ProForma_2011_Paste Special" xfId="30085"/>
    <cellStyle name="_Price Curves_Copy of South TX GenTie  0.8x Sale12-31-09 COD BASE CASEvBOD" xfId="30086"/>
    <cellStyle name="_Price Curves_CWIP Termosol 1" xfId="30087"/>
    <cellStyle name="_Price Curves_CWIP Termosol 1 2" xfId="30088"/>
    <cellStyle name="_Price Curves_CWIP Termosol 2" xfId="30089"/>
    <cellStyle name="_Price Curves_CWIP Termosol 2 2" xfId="30090"/>
    <cellStyle name="_Price Curves_Day County" xfId="30091"/>
    <cellStyle name="_Price Curves_Distribution Date Calc" xfId="30092"/>
    <cellStyle name="_Price Curves_Fees" xfId="30093"/>
    <cellStyle name="_Price Curves_FinSum" xfId="30094"/>
    <cellStyle name="_Price Curves_Inputs" xfId="30095"/>
    <cellStyle name="_Price Curves_Inputs 2" xfId="30096"/>
    <cellStyle name="_Price Curves_Locked in Gross Margin" xfId="30097"/>
    <cellStyle name="_Price Curves_LPF 2011 Update - Contracted Thermal Assets - rev 09 27 2011" xfId="30098"/>
    <cellStyle name="_Price Curves_LPF 2011 Update - Contracted Thermal Assets - rev 09 27 2011 (2)" xfId="30099"/>
    <cellStyle name="_Price Curves_LPF 2011 Update - Merchant Thermal Assets - rev 09 27 2011 (2)" xfId="30100"/>
    <cellStyle name="_Price Curves_November 2010 CWIP Curves Genesis Final" xfId="30101"/>
    <cellStyle name="_Price Curves_November 2010 CWIP Curves Genesis Final 2" xfId="30102"/>
    <cellStyle name="_Price Curves_November 2010 CWIP Curves NEER Final" xfId="30103"/>
    <cellStyle name="_Price Curves_November 2010 CWIP Curves NEER Final 2" xfId="30104"/>
    <cellStyle name="_Price Curves_November 2010 Termosol CWIP Curves NEER Final" xfId="30105"/>
    <cellStyle name="_Price Curves_November 2010 Termosol CWIP Curves NEER Final 2" xfId="30106"/>
    <cellStyle name="_Price Curves_Pro Forma - Alamosa 100MW - rev 03.13.09" xfId="30107"/>
    <cellStyle name="_Price Curves_Project Monitoring Paradise Solar revised_October 2010" xfId="30108"/>
    <cellStyle name="_Price Curves_Project Monitoring Paradise Solar revised_October 2010 2" xfId="30109"/>
    <cellStyle name="_Price Curves_Project Monitoring Paradise Solar revised_October 2010_November 2010 Termosol CWIP Curves NEER Final" xfId="30110"/>
    <cellStyle name="_Price Curves_Project Monitoring Paradise Solar revised_October 2010_November 2010 Termosol CWIP Curves NEER Final 2" xfId="30111"/>
    <cellStyle name="_Price Curves_Scen" xfId="30112"/>
    <cellStyle name="_Price Curves_September 2010 CWIP curves_NextEra" xfId="30113"/>
    <cellStyle name="_Price Curves_September 2010 CWIP curves_NextEra 2" xfId="30114"/>
    <cellStyle name="_Price Curves_September 2010 CWIP curves_NextEra_November 2010 Termosol CWIP Curves NEER Final" xfId="30115"/>
    <cellStyle name="_Price Curves_September 2010 CWIP curves_NextEra_November 2010 Termosol CWIP Curves NEER Final 2" xfId="30116"/>
    <cellStyle name="_Price Curves_Solar - TOD Calculation Model - rev 04.16.09" xfId="30117"/>
    <cellStyle name="_Price Curves_Solar_Model_ab" xfId="30118"/>
    <cellStyle name="_Price Curves_Summerhaven CWIP curve Oct_2010" xfId="30119"/>
    <cellStyle name="_Price Curves_Summerhaven CWIP curve Oct_2010 2" xfId="30120"/>
    <cellStyle name="_Price Curves_Summerhaven CWIP curve Oct_2010_November 2010 Termosol CWIP Curves NEER Final" xfId="30121"/>
    <cellStyle name="_Price Curves_Summerhaven CWIP curve Oct_2010_November 2010 Termosol CWIP Curves NEER Final 2" xfId="30122"/>
    <cellStyle name="_Price Curves_tx financing revs" xfId="30123"/>
    <cellStyle name="_Price Curves_WACC_Calc_Sheet" xfId="30124"/>
    <cellStyle name="_Pro Forma - Alamosa 100MW - rev 03.13.09" xfId="30125"/>
    <cellStyle name="_Pro Forma - Bastrop -  rev 04.14.04 2" xfId="30126"/>
    <cellStyle name="_Pro Forma - Bastrop -  rev 04.14.04 2 2" xfId="30127"/>
    <cellStyle name="_Pro Forma - Bastrop -  rev 04.14.04 2 2 2" xfId="30128"/>
    <cellStyle name="_Pro Forma - Bastrop -  rev 04.14.04 2 3" xfId="30129"/>
    <cellStyle name="_Pro Forma - Bastrop -  rev 04.14.04 2 3 2" xfId="30130"/>
    <cellStyle name="_Pro Forma - Bastrop -  rev 04.14.04 2 4" xfId="30131"/>
    <cellStyle name="_Pro Forma - Bastrop -  rev 04.14.04 2 4 2" xfId="30132"/>
    <cellStyle name="_Pro Forma - Bastrop -  rev 04.14.04 2 5" xfId="30133"/>
    <cellStyle name="_Pro Forma - Bastrop -  rev 04.14.04 2 5 2" xfId="30134"/>
    <cellStyle name="_Pro Forma - Bastrop -  rev 04.14.04 2 6" xfId="30135"/>
    <cellStyle name="_Pro Forma - Bastrop -  rev 04.14.04 2_August 2010 CWIP curves_NextEra" xfId="30136"/>
    <cellStyle name="_Pro Forma - Bastrop -  rev 04.14.04 2_August 2010 CWIP curves_NextEra 2" xfId="30137"/>
    <cellStyle name="_Pro Forma - Bastrop -  rev 04.14.04 2_August 2010 CWIP curves_NextEra_November 2010 Termosol CWIP Curves NEER Final" xfId="30138"/>
    <cellStyle name="_Pro Forma - Bastrop -  rev 04.14.04 2_August 2010 CWIP curves_NextEra_November 2010 Termosol CWIP Curves NEER Final 2" xfId="30139"/>
    <cellStyle name="_Pro Forma - Bastrop -  rev 04.14.04 2_BASIS ADJ" xfId="30140"/>
    <cellStyle name="_Pro Forma - Bastrop -  rev 04.14.04 2_BM Adjustments" xfId="30141"/>
    <cellStyle name="_Pro Forma - Bastrop -  rev 04.14.04 2_Capacity_Factor_Monthly_Forecast_Through_2024 " xfId="30142"/>
    <cellStyle name="_Pro Forma - Bastrop -  rev 04.14.04 2_Consolidated Summary Living ProForma_2011_DRAFT" xfId="30143"/>
    <cellStyle name="_Pro Forma - Bastrop -  rev 04.14.04 2_Consolidated Summary Living ProForma_2011_Paste Special" xfId="30144"/>
    <cellStyle name="_Pro Forma - Bastrop -  rev 04.14.04 2_Copy of South TX GenTie  0.8x Sale12-31-09 COD BASE CASEvBOD" xfId="30145"/>
    <cellStyle name="_Pro Forma - Bastrop -  rev 04.14.04 2_CWIP Termosol 1" xfId="30146"/>
    <cellStyle name="_Pro Forma - Bastrop -  rev 04.14.04 2_CWIP Termosol 1 2" xfId="30147"/>
    <cellStyle name="_Pro Forma - Bastrop -  rev 04.14.04 2_CWIP Termosol 2" xfId="30148"/>
    <cellStyle name="_Pro Forma - Bastrop -  rev 04.14.04 2_CWIP Termosol 2 2" xfId="30149"/>
    <cellStyle name="_Pro Forma - Bastrop -  rev 04.14.04 2_Day County" xfId="30150"/>
    <cellStyle name="_Pro Forma - Bastrop -  rev 04.14.04 2_Distribution Date Calc" xfId="30151"/>
    <cellStyle name="_Pro Forma - Bastrop -  rev 04.14.04 2_Fees" xfId="30152"/>
    <cellStyle name="_Pro Forma - Bastrop -  rev 04.14.04 2_Inputs" xfId="30153"/>
    <cellStyle name="_Pro Forma - Bastrop -  rev 04.14.04 2_Inputs 2" xfId="30154"/>
    <cellStyle name="_Pro Forma - Bastrop -  rev 04.14.04 2_Locked in Gross Margin" xfId="30155"/>
    <cellStyle name="_Pro Forma - Bastrop -  rev 04.14.04 2_LPF 2011 Update - Contracted Thermal Assets - rev 09 27 2011" xfId="30156"/>
    <cellStyle name="_Pro Forma - Bastrop -  rev 04.14.04 2_LPF 2011 Update - Contracted Thermal Assets - rev 09 27 2011 (2)" xfId="30157"/>
    <cellStyle name="_Pro Forma - Bastrop -  rev 04.14.04 2_LPF 2011 Update - Merchant Thermal Assets - rev 09 27 2011 (2)" xfId="30158"/>
    <cellStyle name="_Pro Forma - Bastrop -  rev 04.14.04 2_November 2010 CWIP Curves Genesis Final" xfId="30159"/>
    <cellStyle name="_Pro Forma - Bastrop -  rev 04.14.04 2_November 2010 CWIP Curves Genesis Final 2" xfId="30160"/>
    <cellStyle name="_Pro Forma - Bastrop -  rev 04.14.04 2_November 2010 CWIP Curves NEER Final" xfId="30161"/>
    <cellStyle name="_Pro Forma - Bastrop -  rev 04.14.04 2_November 2010 CWIP Curves NEER Final 2" xfId="30162"/>
    <cellStyle name="_Pro Forma - Bastrop -  rev 04.14.04 2_November 2010 Termosol CWIP Curves NEER Final" xfId="30163"/>
    <cellStyle name="_Pro Forma - Bastrop -  rev 04.14.04 2_November 2010 Termosol CWIP Curves NEER Final 2" xfId="30164"/>
    <cellStyle name="_Pro Forma - Bastrop -  rev 04.14.04 2_Project Monitoring Paradise Solar revised_October 2010" xfId="30165"/>
    <cellStyle name="_Pro Forma - Bastrop -  rev 04.14.04 2_Project Monitoring Paradise Solar revised_October 2010 2" xfId="30166"/>
    <cellStyle name="_Pro Forma - Bastrop -  rev 04.14.04 2_Project Monitoring Paradise Solar revised_October 2010_November 2010 Termosol CWIP Curves NEER Final" xfId="30167"/>
    <cellStyle name="_Pro Forma - Bastrop -  rev 04.14.04 2_Project Monitoring Paradise Solar revised_October 2010_November 2010 Termosol CWIP Curves NEER Final 2" xfId="30168"/>
    <cellStyle name="_Pro Forma - Bastrop -  rev 04.14.04 2_September 2010 CWIP curves_NextEra" xfId="30169"/>
    <cellStyle name="_Pro Forma - Bastrop -  rev 04.14.04 2_September 2010 CWIP curves_NextEra 2" xfId="30170"/>
    <cellStyle name="_Pro Forma - Bastrop -  rev 04.14.04 2_September 2010 CWIP curves_NextEra_November 2010 Termosol CWIP Curves NEER Final" xfId="30171"/>
    <cellStyle name="_Pro Forma - Bastrop -  rev 04.14.04 2_September 2010 CWIP curves_NextEra_November 2010 Termosol CWIP Curves NEER Final 2" xfId="30172"/>
    <cellStyle name="_Pro Forma - Bastrop -  rev 04.14.04 2_Summerhaven CWIP curve Oct_2010" xfId="30173"/>
    <cellStyle name="_Pro Forma - Bastrop -  rev 04.14.04 2_Summerhaven CWIP curve Oct_2010 2" xfId="30174"/>
    <cellStyle name="_Pro Forma - Bastrop -  rev 04.14.04 2_Summerhaven CWIP curve Oct_2010_November 2010 Termosol CWIP Curves NEER Final" xfId="30175"/>
    <cellStyle name="_Pro Forma - Bastrop -  rev 04.14.04 2_Summerhaven CWIP curve Oct_2010_November 2010 Termosol CWIP Curves NEER Final 2" xfId="30176"/>
    <cellStyle name="_Pro Forma - Bastrop -  rev 04.14.04 2_tx financing revs" xfId="30177"/>
    <cellStyle name="_Pro Forma - Forney - rev 12.02.05" xfId="30178"/>
    <cellStyle name="_Pro Forma - Forney - rev 12.02.05 2" xfId="30179"/>
    <cellStyle name="_Pro Forma - Forney - rev 12.02.05 2 2" xfId="30180"/>
    <cellStyle name="_Pro Forma - Forney - rev 12.02.05 3" xfId="30181"/>
    <cellStyle name="_Pro Forma - Forney - rev 12.02.05 3 2" xfId="30182"/>
    <cellStyle name="_Pro Forma - Forney - rev 12.02.05 4" xfId="30183"/>
    <cellStyle name="_Pro Forma - Forney - rev 12.02.05 4 2" xfId="30184"/>
    <cellStyle name="_Pro Forma - Forney - rev 12.02.05 5" xfId="30185"/>
    <cellStyle name="_Pro Forma - Forney - rev 12.02.05 5 2" xfId="30186"/>
    <cellStyle name="_Pro Forma - Forney - rev 12.02.05 6" xfId="30187"/>
    <cellStyle name="_Pro Forma - Forney - rev 12.02.05_Consolidated Summary Living ProForma_2011_DRAFT" xfId="30188"/>
    <cellStyle name="_Pro Forma - Forney - rev 12.02.05_Consolidated Summary Living ProForma_2011_Paste Special" xfId="30189"/>
    <cellStyle name="_Pro Forma - Forney - rev 12.02.05_Copy of South TX GenTie  0.8x Sale12-31-09 COD BASE CASEvBOD" xfId="30190"/>
    <cellStyle name="_Pro Forma - Forney - rev 12.02.05_Day County" xfId="30191"/>
    <cellStyle name="_Pro Forma - Forney - rev 12.02.05_Inputs" xfId="30192"/>
    <cellStyle name="_Pro Forma - Forney - rev 12.02.05_Inputs 2" xfId="30193"/>
    <cellStyle name="_Pro Forma - Forney - rev 12.02.05_LPF 2011 Update - Contracted Thermal Assets - rev 09 27 2011" xfId="30194"/>
    <cellStyle name="_Pro Forma - Forney - rev 12.02.05_LPF 2011 Update - Contracted Thermal Assets - rev 09 27 2011 (2)" xfId="30195"/>
    <cellStyle name="_Pro Forma - Forney - rev 12.02.05_LPF 2011 Update - Merchant Thermal Assets - rev 09 27 2011 (2)" xfId="30196"/>
    <cellStyle name="_Pro Forma - Linden (Closing) - rev 03.25.03" xfId="30197"/>
    <cellStyle name="_Pro Forma - Linden (Closing) - rev 03.25.03 2" xfId="30198"/>
    <cellStyle name="_Pro Forma - Linden (Closing) - rev 03.25.03 2 2" xfId="30199"/>
    <cellStyle name="_Pro Forma - Linden (Closing) - rev 03.25.03 3" xfId="30200"/>
    <cellStyle name="_Pro Forma - Linden (Closing) - rev 03.25.03 3 2" xfId="30201"/>
    <cellStyle name="_Pro Forma - Linden (Closing) - rev 03.25.03 4" xfId="30202"/>
    <cellStyle name="_Pro Forma - Linden (Closing) - rev 03.25.03 4 2" xfId="30203"/>
    <cellStyle name="_Pro Forma - Linden (Closing) - rev 03.25.03 5" xfId="30204"/>
    <cellStyle name="_Pro Forma - Linden (Closing) - rev 03.25.03 5 2" xfId="30205"/>
    <cellStyle name="_Pro Forma - Linden (Closing) - rev 03.25.03 6" xfId="30206"/>
    <cellStyle name="_Pro Forma - Linden (Closing) - rev 03.25.03_August 2010 CWIP curves_NextEra" xfId="30207"/>
    <cellStyle name="_Pro Forma - Linden (Closing) - rev 03.25.03_August 2010 CWIP curves_NextEra 2" xfId="30208"/>
    <cellStyle name="_Pro Forma - Linden (Closing) - rev 03.25.03_August 2010 CWIP curves_NextEra_November 2010 Termosol CWIP Curves NEER Final" xfId="30209"/>
    <cellStyle name="_Pro Forma - Linden (Closing) - rev 03.25.03_August 2010 CWIP curves_NextEra_November 2010 Termosol CWIP Curves NEER Final 2" xfId="30210"/>
    <cellStyle name="_Pro Forma - Linden (Closing) - rev 03.25.03_BASIS ADJ" xfId="30211"/>
    <cellStyle name="_Pro Forma - Linden (Closing) - rev 03.25.03_BM Adjustments" xfId="30212"/>
    <cellStyle name="_Pro Forma - Linden (Closing) - rev 03.25.03_Capacity_Factor_Monthly_Forecast_Through_2024 " xfId="30213"/>
    <cellStyle name="_Pro Forma - Linden (Closing) - rev 03.25.03_Consolidated Summary Living ProForma_2011_DRAFT" xfId="30214"/>
    <cellStyle name="_Pro Forma - Linden (Closing) - rev 03.25.03_Consolidated Summary Living ProForma_2011_Paste Special" xfId="30215"/>
    <cellStyle name="_Pro Forma - Linden (Closing) - rev 03.25.03_Copy of South TX GenTie  0.8x Sale12-31-09 COD BASE CASEvBOD" xfId="30216"/>
    <cellStyle name="_Pro Forma - Linden (Closing) - rev 03.25.03_CWIP Termosol 1" xfId="30217"/>
    <cellStyle name="_Pro Forma - Linden (Closing) - rev 03.25.03_CWIP Termosol 1 2" xfId="30218"/>
    <cellStyle name="_Pro Forma - Linden (Closing) - rev 03.25.03_CWIP Termosol 2" xfId="30219"/>
    <cellStyle name="_Pro Forma - Linden (Closing) - rev 03.25.03_CWIP Termosol 2 2" xfId="30220"/>
    <cellStyle name="_Pro Forma - Linden (Closing) - rev 03.25.03_Day County" xfId="30221"/>
    <cellStyle name="_Pro Forma - Linden (Closing) - rev 03.25.03_Distribution Date Calc" xfId="30222"/>
    <cellStyle name="_Pro Forma - Linden (Closing) - rev 03.25.03_Fees" xfId="30223"/>
    <cellStyle name="_Pro Forma - Linden (Closing) - rev 03.25.03_Inputs" xfId="30224"/>
    <cellStyle name="_Pro Forma - Linden (Closing) - rev 03.25.03_Inputs 2" xfId="30225"/>
    <cellStyle name="_Pro Forma - Linden (Closing) - rev 03.25.03_Locked in Gross Margin" xfId="30226"/>
    <cellStyle name="_Pro Forma - Linden (Closing) - rev 03.25.03_LPF 2011 Update - Contracted Thermal Assets - rev 09 27 2011" xfId="30227"/>
    <cellStyle name="_Pro Forma - Linden (Closing) - rev 03.25.03_LPF 2011 Update - Contracted Thermal Assets - rev 09 27 2011 (2)" xfId="30228"/>
    <cellStyle name="_Pro Forma - Linden (Closing) - rev 03.25.03_LPF 2011 Update - Merchant Thermal Assets - rev 09 27 2011 (2)" xfId="30229"/>
    <cellStyle name="_Pro Forma - Linden (Closing) - rev 03.25.03_November 2010 CWIP Curves Genesis Final" xfId="30230"/>
    <cellStyle name="_Pro Forma - Linden (Closing) - rev 03.25.03_November 2010 CWIP Curves Genesis Final 2" xfId="30231"/>
    <cellStyle name="_Pro Forma - Linden (Closing) - rev 03.25.03_November 2010 CWIP Curves NEER Final" xfId="30232"/>
    <cellStyle name="_Pro Forma - Linden (Closing) - rev 03.25.03_November 2010 CWIP Curves NEER Final 2" xfId="30233"/>
    <cellStyle name="_Pro Forma - Linden (Closing) - rev 03.25.03_November 2010 Termosol CWIP Curves NEER Final" xfId="30234"/>
    <cellStyle name="_Pro Forma - Linden (Closing) - rev 03.25.03_November 2010 Termosol CWIP Curves NEER Final 2" xfId="30235"/>
    <cellStyle name="_Pro Forma - Linden (Closing) - rev 03.25.03_Project Monitoring Paradise Solar revised_October 2010" xfId="30236"/>
    <cellStyle name="_Pro Forma - Linden (Closing) - rev 03.25.03_Project Monitoring Paradise Solar revised_October 2010 2" xfId="30237"/>
    <cellStyle name="_Pro Forma - Linden (Closing) - rev 03.25.03_Project Monitoring Paradise Solar revised_October 2010_November 2010 Termosol CWIP Curves NEER Final" xfId="30238"/>
    <cellStyle name="_Pro Forma - Linden (Closing) - rev 03.25.03_Project Monitoring Paradise Solar revised_October 2010_November 2010 Termosol CWIP Curves NEER Final 2" xfId="30239"/>
    <cellStyle name="_Pro Forma - Linden (Closing) - rev 03.25.03_September 2010 CWIP curves_NextEra" xfId="30240"/>
    <cellStyle name="_Pro Forma - Linden (Closing) - rev 03.25.03_September 2010 CWIP curves_NextEra 2" xfId="30241"/>
    <cellStyle name="_Pro Forma - Linden (Closing) - rev 03.25.03_September 2010 CWIP curves_NextEra_November 2010 Termosol CWIP Curves NEER Final" xfId="30242"/>
    <cellStyle name="_Pro Forma - Linden (Closing) - rev 03.25.03_September 2010 CWIP curves_NextEra_November 2010 Termosol CWIP Curves NEER Final 2" xfId="30243"/>
    <cellStyle name="_Pro Forma - Linden (Closing) - rev 03.25.03_Summerhaven CWIP curve Oct_2010" xfId="30244"/>
    <cellStyle name="_Pro Forma - Linden (Closing) - rev 03.25.03_Summerhaven CWIP curve Oct_2010 2" xfId="30245"/>
    <cellStyle name="_Pro Forma - Linden (Closing) - rev 03.25.03_Summerhaven CWIP curve Oct_2010_November 2010 Termosol CWIP Curves NEER Final" xfId="30246"/>
    <cellStyle name="_Pro Forma - Linden (Closing) - rev 03.25.03_Summerhaven CWIP curve Oct_2010_November 2010 Termosol CWIP Curves NEER Final 2" xfId="30247"/>
    <cellStyle name="_Pro Forma - Linden (Closing) - rev 03.25.03_tx financing revs" xfId="30248"/>
    <cellStyle name="_Pro Forma - Middletown - rev 04.09.03" xfId="30249"/>
    <cellStyle name="_Pro Forma - Middletown - rev 04.09.03 2" xfId="30250"/>
    <cellStyle name="_Pro Forma - Middletown - rev 04.09.03 2 2" xfId="30251"/>
    <cellStyle name="_Pro Forma - Middletown - rev 04.09.03 3" xfId="30252"/>
    <cellStyle name="_Pro Forma - Middletown - rev 04.09.03 3 2" xfId="30253"/>
    <cellStyle name="_Pro Forma - Middletown - rev 04.09.03 4" xfId="30254"/>
    <cellStyle name="_Pro Forma - Middletown - rev 04.09.03 4 2" xfId="30255"/>
    <cellStyle name="_Pro Forma - Middletown - rev 04.09.03 5" xfId="30256"/>
    <cellStyle name="_Pro Forma - Middletown - rev 04.09.03 5 2" xfId="30257"/>
    <cellStyle name="_Pro Forma - Middletown - rev 04.09.03 6" xfId="30258"/>
    <cellStyle name="_Pro Forma - Middletown - rev 04.09.03_August 2010 CWIP curves_NextEra" xfId="30259"/>
    <cellStyle name="_Pro Forma - Middletown - rev 04.09.03_August 2010 CWIP curves_NextEra 2" xfId="30260"/>
    <cellStyle name="_Pro Forma - Middletown - rev 04.09.03_August 2010 CWIP curves_NextEra_November 2010 Termosol CWIP Curves NEER Final" xfId="30261"/>
    <cellStyle name="_Pro Forma - Middletown - rev 04.09.03_August 2010 CWIP curves_NextEra_November 2010 Termosol CWIP Curves NEER Final 2" xfId="30262"/>
    <cellStyle name="_Pro Forma - Middletown - rev 04.09.03_BASIS ADJ" xfId="30263"/>
    <cellStyle name="_Pro Forma - Middletown - rev 04.09.03_BM Adjustments" xfId="30264"/>
    <cellStyle name="_Pro Forma - Middletown - rev 04.09.03_Capacity_Factor_Monthly_Forecast_Through_2024 " xfId="30265"/>
    <cellStyle name="_Pro Forma - Middletown - rev 04.09.03_Consolidated Summary Living ProForma_2011_DRAFT" xfId="30266"/>
    <cellStyle name="_Pro Forma - Middletown - rev 04.09.03_Consolidated Summary Living ProForma_2011_Paste Special" xfId="30267"/>
    <cellStyle name="_Pro Forma - Middletown - rev 04.09.03_Copy of South TX GenTie  0.8x Sale12-31-09 COD BASE CASEvBOD" xfId="30268"/>
    <cellStyle name="_Pro Forma - Middletown - rev 04.09.03_CWIP Termosol 1" xfId="30269"/>
    <cellStyle name="_Pro Forma - Middletown - rev 04.09.03_CWIP Termosol 1 2" xfId="30270"/>
    <cellStyle name="_Pro Forma - Middletown - rev 04.09.03_CWIP Termosol 2" xfId="30271"/>
    <cellStyle name="_Pro Forma - Middletown - rev 04.09.03_CWIP Termosol 2 2" xfId="30272"/>
    <cellStyle name="_Pro Forma - Middletown - rev 04.09.03_Day County" xfId="30273"/>
    <cellStyle name="_Pro Forma - Middletown - rev 04.09.03_Distribution Date Calc" xfId="30274"/>
    <cellStyle name="_Pro Forma - Middletown - rev 04.09.03_Fees" xfId="30275"/>
    <cellStyle name="_Pro Forma - Middletown - rev 04.09.03_Inputs" xfId="30276"/>
    <cellStyle name="_Pro Forma - Middletown - rev 04.09.03_Inputs 2" xfId="30277"/>
    <cellStyle name="_Pro Forma - Middletown - rev 04.09.03_Locked in Gross Margin" xfId="30278"/>
    <cellStyle name="_Pro Forma - Middletown - rev 04.09.03_LPF 2011 Update - Contracted Thermal Assets - rev 09 27 2011" xfId="30279"/>
    <cellStyle name="_Pro Forma - Middletown - rev 04.09.03_LPF 2011 Update - Contracted Thermal Assets - rev 09 27 2011 (2)" xfId="30280"/>
    <cellStyle name="_Pro Forma - Middletown - rev 04.09.03_LPF 2011 Update - Merchant Thermal Assets - rev 09 27 2011 (2)" xfId="30281"/>
    <cellStyle name="_Pro Forma - Middletown - rev 04.09.03_November 2010 CWIP Curves Genesis Final" xfId="30282"/>
    <cellStyle name="_Pro Forma - Middletown - rev 04.09.03_November 2010 CWIP Curves Genesis Final 2" xfId="30283"/>
    <cellStyle name="_Pro Forma - Middletown - rev 04.09.03_November 2010 CWIP Curves NEER Final" xfId="30284"/>
    <cellStyle name="_Pro Forma - Middletown - rev 04.09.03_November 2010 CWIP Curves NEER Final 2" xfId="30285"/>
    <cellStyle name="_Pro Forma - Middletown - rev 04.09.03_November 2010 Termosol CWIP Curves NEER Final" xfId="30286"/>
    <cellStyle name="_Pro Forma - Middletown - rev 04.09.03_November 2010 Termosol CWIP Curves NEER Final 2" xfId="30287"/>
    <cellStyle name="_Pro Forma - Middletown - rev 04.09.03_Project Monitoring Paradise Solar revised_October 2010" xfId="30288"/>
    <cellStyle name="_Pro Forma - Middletown - rev 04.09.03_Project Monitoring Paradise Solar revised_October 2010 2" xfId="30289"/>
    <cellStyle name="_Pro Forma - Middletown - rev 04.09.03_Project Monitoring Paradise Solar revised_October 2010_November 2010 Termosol CWIP Curves NEER Final" xfId="30290"/>
    <cellStyle name="_Pro Forma - Middletown - rev 04.09.03_Project Monitoring Paradise Solar revised_October 2010_November 2010 Termosol CWIP Curves NEER Final 2" xfId="30291"/>
    <cellStyle name="_Pro Forma - Middletown - rev 04.09.03_September 2010 CWIP curves_NextEra" xfId="30292"/>
    <cellStyle name="_Pro Forma - Middletown - rev 04.09.03_September 2010 CWIP curves_NextEra 2" xfId="30293"/>
    <cellStyle name="_Pro Forma - Middletown - rev 04.09.03_September 2010 CWIP curves_NextEra_November 2010 Termosol CWIP Curves NEER Final" xfId="30294"/>
    <cellStyle name="_Pro Forma - Middletown - rev 04.09.03_September 2010 CWIP curves_NextEra_November 2010 Termosol CWIP Curves NEER Final 2" xfId="30295"/>
    <cellStyle name="_Pro Forma - Middletown - rev 04.09.03_Summerhaven CWIP curve Oct_2010" xfId="30296"/>
    <cellStyle name="_Pro Forma - Middletown - rev 04.09.03_Summerhaven CWIP curve Oct_2010 2" xfId="30297"/>
    <cellStyle name="_Pro Forma - Middletown - rev 04.09.03_Summerhaven CWIP curve Oct_2010_November 2010 Termosol CWIP Curves NEER Final" xfId="30298"/>
    <cellStyle name="_Pro Forma - Middletown - rev 04.09.03_Summerhaven CWIP curve Oct_2010_November 2010 Termosol CWIP Curves NEER Final 2" xfId="30299"/>
    <cellStyle name="_Pro Forma - Middletown - rev 04.09.03_tx financing revs" xfId="30300"/>
    <cellStyle name="_Pro Forma - Oxford (2nd rnd) - rev 11.18.05b" xfId="30301"/>
    <cellStyle name="_Pro Forma - Oxford (2nd rnd) - rev 11.18.05b 2" xfId="30302"/>
    <cellStyle name="_Pro Forma - Oxford (2nd rnd) - rev 11.18.05b 2 2" xfId="30303"/>
    <cellStyle name="_Pro Forma - Oxford (2nd rnd) - rev 11.18.05b 3" xfId="30304"/>
    <cellStyle name="_Pro Forma - Palmer Board Model - rev 06.30.05" xfId="30305"/>
    <cellStyle name="_Pro Forma - Palmer Board Model - rev 06.30.05 2" xfId="30306"/>
    <cellStyle name="_Pro Forma - Palmer Board Model - rev 06.30.05 2 2" xfId="30307"/>
    <cellStyle name="_Pro Forma - Palmer Board Model - rev 06.30.05 3" xfId="30308"/>
    <cellStyle name="_Pro Forma - Palmer Board Model - rev 06.30.05 3 2" xfId="30309"/>
    <cellStyle name="_Pro Forma - Palmer Board Model - rev 06.30.05 4" xfId="30310"/>
    <cellStyle name="_Pro Forma - Palmer Board Model - rev 06.30.05 4 2" xfId="30311"/>
    <cellStyle name="_Pro Forma - Palmer Board Model - rev 06.30.05 5" xfId="30312"/>
    <cellStyle name="_Pro Forma - Palmer Board Model - rev 06.30.05 5 2" xfId="30313"/>
    <cellStyle name="_Pro Forma - Palmer Board Model - rev 06.30.05 6" xfId="30314"/>
    <cellStyle name="_Pro Forma - Palmer Board Model - rev 06.30.05_Consolidated Summary Living ProForma_2011_DRAFT" xfId="30315"/>
    <cellStyle name="_Pro Forma - Palmer Board Model - rev 06.30.05_Consolidated Summary Living ProForma_2011_Paste Special" xfId="30316"/>
    <cellStyle name="_Pro Forma - Palmer Board Model - rev 06.30.05_Copy of South TX GenTie  0.8x Sale12-31-09 COD BASE CASEvBOD" xfId="30317"/>
    <cellStyle name="_Pro Forma - Palmer Board Model - rev 06.30.05_Inputs" xfId="30318"/>
    <cellStyle name="_Pro Forma - Palmer Board Model - rev 06.30.05_Inputs 2" xfId="30319"/>
    <cellStyle name="_Pro Forma - Point Beach - rev 08.21.07" xfId="30320"/>
    <cellStyle name="_Pro Froma - Cherokee - rev 03.15.05" xfId="30321"/>
    <cellStyle name="_Pro Froma - Cherokee - rev 03.15.05 2" xfId="30322"/>
    <cellStyle name="_Pro Froma - Cherokee - rev 03.15.05 2 2" xfId="30323"/>
    <cellStyle name="_Pro Froma - Cherokee - rev 03.15.05 3" xfId="30324"/>
    <cellStyle name="_Pro Froma - Cherokee - rev 03.15.05 3 2" xfId="30325"/>
    <cellStyle name="_Pro Froma - Cherokee - rev 03.15.05 4" xfId="30326"/>
    <cellStyle name="_Pro Froma - Cherokee - rev 03.15.05 4 2" xfId="30327"/>
    <cellStyle name="_Pro Froma - Cherokee - rev 03.15.05 5" xfId="30328"/>
    <cellStyle name="_Pro Froma - Cherokee - rev 03.15.05 5 2" xfId="30329"/>
    <cellStyle name="_Pro Froma - Cherokee - rev 03.15.05 6" xfId="30330"/>
    <cellStyle name="_Pro Froma - Cherokee - rev 03.15.05_Consolidated Summary Living ProForma_2011_DRAFT" xfId="30331"/>
    <cellStyle name="_Pro Froma - Cherokee - rev 03.15.05_Consolidated Summary Living ProForma_2011_Paste Special" xfId="30332"/>
    <cellStyle name="_Pro Froma - Cherokee - rev 03.15.05_Inputs" xfId="30333"/>
    <cellStyle name="_Pro Froma - Cherokee - rev 03.15.05_Inputs 2" xfId="30334"/>
    <cellStyle name="_Proj Economics" xfId="30335"/>
    <cellStyle name="_Proj Economics_B&amp;B Model 4.17.09" xfId="30336"/>
    <cellStyle name="_Proj Economics_Merchant Trent" xfId="30337"/>
    <cellStyle name="_Proj Economics_Purchase Accounting PPA's" xfId="30338"/>
    <cellStyle name="_Project List - Parnell 07-0815 v2" xfId="30339"/>
    <cellStyle name="_Project List - Viola 07-0815 v2" xfId="30340"/>
    <cellStyle name="_Project Makani Financial Model" xfId="30341"/>
    <cellStyle name="_Project Monitoring Template-R9_Northern Colorado_Mar-09" xfId="30342"/>
    <cellStyle name="_Project Monitoring Template-R9_Northern Colorado_Mar-09 2" xfId="30343"/>
    <cellStyle name="_Project Monitoring Template-R9_Northern Colorado_Mar-09_August 2010 CWIP curves_NextEra" xfId="30344"/>
    <cellStyle name="_Project Monitoring Template-R9_Northern Colorado_Mar-09_August 2010 CWIP curves_NextEra 2" xfId="30345"/>
    <cellStyle name="_Project Monitoring Template-R9_Northern Colorado_Mar-09_August 2010 CWIP curves_NextEra_November 2010 Termosol CWIP Curves NEER Final" xfId="30346"/>
    <cellStyle name="_Project Monitoring Template-R9_Northern Colorado_Mar-09_August 2010 CWIP curves_NextEra_November 2010 Termosol CWIP Curves NEER Final 2" xfId="30347"/>
    <cellStyle name="_Project Monitoring Template-R9_Northern Colorado_Mar-09_November 2010 CWIP Curves Genesis Final" xfId="30348"/>
    <cellStyle name="_Project Monitoring Template-R9_Northern Colorado_Mar-09_November 2010 CWIP Curves Genesis Final 2" xfId="30349"/>
    <cellStyle name="_Project Monitoring Template-R9_Northern Colorado_Mar-09_November 2010 Termosol CWIP Curves NEER Final" xfId="30350"/>
    <cellStyle name="_Project Monitoring Template-R9_Northern Colorado_Mar-09_November 2010 Termosol CWIP Curves NEER Final 2" xfId="30351"/>
    <cellStyle name="_Project Monitoring Template-R9_Northern Colorado_Mar-09_September 2010 CWIP curves_NextEra" xfId="30352"/>
    <cellStyle name="_Project Monitoring Template-R9_Northern Colorado_Mar-09_September 2010 CWIP curves_NextEra 2" xfId="30353"/>
    <cellStyle name="_Project Monitoring Template-R9_Northern Colorado_Mar-09_September 2010 CWIP curves_NextEra_November 2010 Termosol CWIP Curves NEER Final" xfId="30354"/>
    <cellStyle name="_Project Monitoring Template-R9_Northern Colorado_Mar-09_September 2010 CWIP curves_NextEra_November 2010 Termosol CWIP Curves NEER Final 2" xfId="30355"/>
    <cellStyle name="_Project Monitoring Template-R9_Northern Colorado_Mar-09_Summerhaven CWIP curve Oct_2010" xfId="30356"/>
    <cellStyle name="_Project Monitoring Template-R9_Northern Colorado_Mar-09_Summerhaven CWIP curve Oct_2010 2" xfId="30357"/>
    <cellStyle name="_Project Monitoring Template-R9_Northern Colorado_Mar-09_Summerhaven CWIP curve Oct_2010_November 2010 Termosol CWIP Curves NEER Final" xfId="30358"/>
    <cellStyle name="_Project Monitoring Template-R9_Northern Colorado_Mar-09_Summerhaven CWIP curve Oct_2010_November 2010 Termosol CWIP Curves NEER Final 2" xfId="30359"/>
    <cellStyle name="_Project Orchid 020707" xfId="30360"/>
    <cellStyle name="_Project Orchid 020707 2" xfId="30361"/>
    <cellStyle name="_Project Orchid 020707_#1 Levered Beech Ridge_021109_Grant,Bonus,No PTCs,MACRs,Term Debt NOL" xfId="30362"/>
    <cellStyle name="_Project Orchid 020707_#1 Levered Beech Ridge_021109_Grant,Bonus,No PTCs,MACRs,Term Debt NOL 2" xfId="30363"/>
    <cellStyle name="_Project Orchid 020707_#1 LeveredGrand_Ridge_II-III_021009_Grant,Bonus,No PTCs,MACRs,Term Debt, NOL" xfId="30364"/>
    <cellStyle name="_Project Orchid 020707_#1 LeveredGrand_Ridge_II-III_021009_Grant,Bonus,No PTCs,MACRs,Term Debt, NOL 2" xfId="30365"/>
    <cellStyle name="_Project Orchid 020707_#1 LeveredGrand_Ridge_II-III_021009_Grant,Bonus,No PTCs,MACRs,Term Debt, NOL_BeechR Pivot Table 12.2.09" xfId="30366"/>
    <cellStyle name="_Project Orchid 020707_#1 LeveredGrand_Ridge_II-III_021009_Grant,Bonus,No PTCs,MACRs,Term Debt, NOL_BeechR Pivot Table 12.2.09 2" xfId="30367"/>
    <cellStyle name="_Project Orchid 020707_2008 IWNA 7.75% 53% ERISA P50 (Invnergy)_FROM JPM" xfId="30368"/>
    <cellStyle name="_Project Orchid 020707_2008 IWNA 7.75% 53% ERISA P50 (Invnergy)_FROM JPM 2" xfId="30369"/>
    <cellStyle name="_Project Orchid 020707_2008 IWNA Portfolio 09262008 (JPM TE &amp; CE)__TE Assumps" xfId="30370"/>
    <cellStyle name="_Project Orchid 020707_2008 IWNA Portfolio 09262008 (JPM TE &amp; CE)__TE Assumps 2" xfId="30371"/>
    <cellStyle name="_Project Orchid 020707_2008 IWNA Portfolio 09262008 (JPM TE &amp; CE)__TE Assumps_2008 IWNA v12 7.75% 53% TaxEx P50 (Invenergy)_10242008" xfId="30372"/>
    <cellStyle name="_Project Orchid 020707_2008 IWNA Portfolio 09262008 (JPM TE &amp; CE)__TE Assumps_2008 IWNA v12 7.75% 53% TaxEx P50 (Invenergy)_10242008 2" xfId="30373"/>
    <cellStyle name="_Project Orchid 020707_2008 IWNA v12 7.75% 53% TaxEx P50 (Invenergy)_10242008" xfId="30374"/>
    <cellStyle name="_Project Orchid 020707_2008 IWNA v12 7.75% 53% TaxEx P50 (Invenergy)_10242008 2" xfId="30375"/>
    <cellStyle name="_Project Orchid 020707_2008 IWNA v12 7.75% 53% TaxEx P50 (Invenergy)_NO HAIRCUTS" xfId="30376"/>
    <cellStyle name="_Project Orchid 020707_2008 IWNA v12 7.75% 53% TaxEx P50 (Invenergy)_NO HAIRCUTS 2" xfId="30377"/>
    <cellStyle name="_Project Orchid 020707_BeechR Pivot Table 12.2.09" xfId="30378"/>
    <cellStyle name="_Project Orchid 020707_BeechR Pivot Table 12.2.09 2" xfId="30379"/>
    <cellStyle name="_Project Orchid 020707_Big Otter 101209 Grant and TE 100.5MW_20mileT" xfId="30380"/>
    <cellStyle name="_Project Orchid 020707_Big Otter 101209 Grant and TE 100.5MW_20mileT 2" xfId="30381"/>
    <cellStyle name="_Project Orchid 020707_Bish Hill_$77.5_lowncf_ Bundled Price_Lenders_092909" xfId="30382"/>
    <cellStyle name="_Project Orchid 020707_Bish Hill_$77.5_lowncf_ Bundled Price_Lenders_092909 2" xfId="30383"/>
    <cellStyle name="_Project Orchid 020707_BishHilll_1.25M per WTG with $72 bundled price_200MWs_BF" xfId="30384"/>
    <cellStyle name="_Project Orchid 020707_BishHilll_1.25M per WTG with $72 bundled price_200MWs_BF 2" xfId="30385"/>
    <cellStyle name="_Project Orchid 020707_Bishop Hill_Grant_082409_200MW" xfId="30386"/>
    <cellStyle name="_Project Orchid 020707_Bishop Hill_Grant_082409_200MW 2" xfId="30387"/>
    <cellStyle name="_Project Orchid 020707_Buzzard Creek_250MW_PTC_010610" xfId="30388"/>
    <cellStyle name="_Project Orchid 020707_Buzzard Creek_250MW_PTC_010610 2" xfId="30389"/>
    <cellStyle name="_Project Orchid 020707_California Ridge 120109 and 200MW" xfId="30390"/>
    <cellStyle name="_Project Orchid 020707_California Ridge 120109 and 200MW 2" xfId="30391"/>
    <cellStyle name="_Project Orchid 020707_California Ridge_042909_Grant and TE_99M_as bid" xfId="30392"/>
    <cellStyle name="_Project Orchid 020707_California Ridge_042909_Grant and TE_99M_as bid 2" xfId="30393"/>
    <cellStyle name="_Project Orchid 020707_California Ridge_042909_Grant and TE_99Mw" xfId="30394"/>
    <cellStyle name="_Project Orchid 020707_California Ridge_042909_Grant and TE_99Mw 2" xfId="30395"/>
    <cellStyle name="_Project Orchid 020707_Copy of NEW Levered GRIIIII_03312009_MCF v2" xfId="30396"/>
    <cellStyle name="_Project Orchid 020707_Copy of NEW Levered GRIIIII_03312009_MCF v2 2" xfId="30397"/>
    <cellStyle name="_Project Orchid 020707_Copy of NEW Levered GRIIIII_03312009_MCF v2_BeechR Pivot Table 12.2.09" xfId="30398"/>
    <cellStyle name="_Project Orchid 020707_Copy of NEW Levered GRIIIII_03312009_MCF v2_BeechR Pivot Table 12.2.09 2" xfId="30399"/>
    <cellStyle name="_Project Orchid 020707_GRE 03252009_tpm_tables" xfId="30400"/>
    <cellStyle name="_Project Orchid 020707_GRE 03252009_tpm_tables 2" xfId="30401"/>
    <cellStyle name="_Project Orchid 020707_GRE 03252009_tpm_tables_BeechR Pivot Table 12.2.09" xfId="30402"/>
    <cellStyle name="_Project Orchid 020707_GRE 03252009_tpm_tables_BeechR Pivot Table 12.2.09 2" xfId="30403"/>
    <cellStyle name="_Project Orchid 020707_Hardin Grant 08312009_300MW" xfId="30404"/>
    <cellStyle name="_Project Orchid 020707_Hardin Grant 08312009_300MW 2" xfId="30405"/>
    <cellStyle name="_Project Orchid 020707_Inputs-General" xfId="30406"/>
    <cellStyle name="_Project Orchid 020707_Inputs-General 2" xfId="30407"/>
    <cellStyle name="_Project Orchid 020707_Invenergy Model -- 9-5-08 base" xfId="30408"/>
    <cellStyle name="_Project Orchid 020707_Invenergy Model -- 9-5-08 base 2" xfId="30409"/>
    <cellStyle name="_Project Orchid 020707_IWNA 3-Pack ECCA Sheldon Funding 03202009" xfId="30410"/>
    <cellStyle name="_Project Orchid 020707_IWNA 3-Pack ECCA Sheldon Funding 03202009 2" xfId="30411"/>
    <cellStyle name="_Project Orchid 020707_IWNA Ptfl v2 10yr 7.25% $320 upfront 99% hedge loss P50" xfId="30412"/>
    <cellStyle name="_Project Orchid 020707_IWNA Ptfl v2 10yr 7.25% $320 upfront 99% hedge loss P50 2" xfId="30413"/>
    <cellStyle name="_Project Orchid 020707_IWNA v1 10yr 7.25% $290 upfront no bonus 42% 2009 tax realloc P50" xfId="30414"/>
    <cellStyle name="_Project Orchid 020707_IWNA v1 10yr 7.25% $290 upfront no bonus 42% 2009 tax realloc P50 2" xfId="30415"/>
    <cellStyle name="_Project Orchid 020707_IWNA v1 10yr 7.25% $290 upfront no bonus 42% 2009 tax realloc P50_2008 IWNA JPM TE Model 11032008 (ERISA Dep &amp; Full Haircuts)_275M" xfId="30416"/>
    <cellStyle name="_Project Orchid 020707_IWNA v1 10yr 7.25% $290 upfront no bonus 42% 2009 tax realloc P50_2008 IWNA JPM TE Model 11032008 (ERISA Dep &amp; Full Haircuts)_275M 2" xfId="30417"/>
    <cellStyle name="_Project Orchid 020707_IWNA v1 10yr 7.25% $290 upfront no bonus 42% 2009 tax realloc P50_2008 IWNA v12 7.75% 53% TaxEx P50 (Invenergy)_10242008" xfId="30418"/>
    <cellStyle name="_Project Orchid 020707_IWNA v1 10yr 7.25% $290 upfront no bonus 42% 2009 tax realloc P50_2008 IWNA v12 7.75% 53% TaxEx P50 (Invenergy)_10242008 2" xfId="30419"/>
    <cellStyle name="_Project Orchid 020707_Ledge_0416_Grant and TE" xfId="30420"/>
    <cellStyle name="_Project Orchid 020707_Ledge_0416_Grant and TE 2" xfId="30421"/>
    <cellStyle name="_Project Orchid 020707_Levered Beech Ridge _100709" xfId="30422"/>
    <cellStyle name="_Project Orchid 020707_Levered Beech Ridge _100709 2" xfId="30423"/>
    <cellStyle name="_Project Orchid 020707_Levered Beech Ridge _100709_BeechR Pivot Table 12.2.09" xfId="30424"/>
    <cellStyle name="_Project Orchid 020707_Levered Beech Ridge _100709_BeechR Pivot Table 12.2.09 2" xfId="30425"/>
    <cellStyle name="_Project Orchid 020707_Levered Beech Ridge _102709" xfId="30426"/>
    <cellStyle name="_Project Orchid 020707_Levered Beech Ridge _102709 2" xfId="30427"/>
    <cellStyle name="_Project Orchid 020707_Levered Beech Ridge _102709_BeechR Pivot Table 12.2.09" xfId="30428"/>
    <cellStyle name="_Project Orchid 020707_Levered Beech Ridge _102709_BeechR Pivot Table 12.2.09 2" xfId="30429"/>
    <cellStyle name="_Project Orchid 020707_Levered Beech Ridge _110209" xfId="30430"/>
    <cellStyle name="_Project Orchid 020707_Levered Beech Ridge _110209 2" xfId="30431"/>
    <cellStyle name="_Project Orchid 020707_Levered Beech Ridge _110209_BeechR Pivot Table 12.2.09" xfId="30432"/>
    <cellStyle name="_Project Orchid 020707_Levered Beech Ridge _110209_BeechR Pivot Table 12.2.09 2" xfId="30433"/>
    <cellStyle name="_Project Orchid 020707_Levered Grand Ridge Exp 07082009_LIVE" xfId="30434"/>
    <cellStyle name="_Project Orchid 020707_Levered Grand Ridge Exp 07082009_LIVE 2" xfId="30435"/>
    <cellStyle name="_Project Orchid 020707_Levered Grand Ridge Exp 07082009_LIVE_BeechR Pivot Table 12.2.09" xfId="30436"/>
    <cellStyle name="_Project Orchid 020707_Levered Grand Ridge Exp 07082009_LIVE_BeechR Pivot Table 12.2.09 2" xfId="30437"/>
    <cellStyle name="_Project Orchid 020707_Levered Grand Ridge Exp_05042009" xfId="30438"/>
    <cellStyle name="_Project Orchid 020707_Levered Grand Ridge Exp_05042009 2" xfId="30439"/>
    <cellStyle name="_Project Orchid 020707_Levered Grand Ridge Exp_05042009_BeechR Pivot Table 12.2.09" xfId="30440"/>
    <cellStyle name="_Project Orchid 020707_Levered Grand Ridge Exp_05042009_BeechR Pivot Table 12.2.09 2" xfId="30441"/>
    <cellStyle name="_Project Orchid 020707_NEW GRII_III Debt_032509 v1 (2)" xfId="30442"/>
    <cellStyle name="_Project Orchid 020707_NEW GRII_III Debt_032509 v1 (2) 2" xfId="30443"/>
    <cellStyle name="_Project Orchid 020707_NEW GRII_III Debt_032509 v1 (2)_BeechR Pivot Table 12.2.09" xfId="30444"/>
    <cellStyle name="_Project Orchid 020707_NEW GRII_III Debt_032509 v1 (2)_BeechR Pivot Table 12.2.09 2" xfId="30445"/>
    <cellStyle name="_Project Orchid 020707_NEW Levered GRII&amp;III_04092009_MCF v1" xfId="30446"/>
    <cellStyle name="_Project Orchid 020707_NEW Levered GRII&amp;III_04092009_MCF v1 2" xfId="30447"/>
    <cellStyle name="_Project Orchid 020707_NEW Levered GRII&amp;III_04092009_MCF v1_BeechR Pivot Table 12.2.09" xfId="30448"/>
    <cellStyle name="_Project Orchid 020707_NEW Levered GRII&amp;III_04092009_MCF v1_BeechR Pivot Table 12.2.09 2" xfId="30449"/>
    <cellStyle name="_Project Orchid 020707_Oceana_142MW_Vesta1.8_101909" xfId="30450"/>
    <cellStyle name="_Project Orchid 020707_Oceana_142MW_Vesta1.8_101909 2" xfId="30451"/>
    <cellStyle name="_Project Orchid 020707_Raleigh Model (78MW) 09082009_V2" xfId="30452"/>
    <cellStyle name="_Project Orchid 020707_Raleigh Model (78MW) 09082009_V2 2" xfId="30453"/>
    <cellStyle name="_Project Orchid 020707_Raleigh Model (78MW) 09082009_V2_BeechR Pivot Table 12.2.09" xfId="30454"/>
    <cellStyle name="_Project Orchid 020707_Raleigh Model (78MW) 09082009_V2_BeechR Pivot Table 12.2.09 2" xfId="30455"/>
    <cellStyle name="_Project Orchid 020707_Sheet1" xfId="30456"/>
    <cellStyle name="_Project Orchid 020707_Sheet1 2" xfId="30457"/>
    <cellStyle name="_Project Orchid 020707_Sweden Hills 51MW_081809_AEP bid" xfId="30458"/>
    <cellStyle name="_Project Orchid 020707_Sweden Hills 51MW_081809_AEP bid 2" xfId="30459"/>
    <cellStyle name="_Project Orchid 020707_Tri-County Wind_042409_Grant and TE_as bid" xfId="30460"/>
    <cellStyle name="_Project Orchid 020707_Tri-County Wind_042409_Grant and TE_as bid 2" xfId="30461"/>
    <cellStyle name="_Project Orchid 020707_Tri-County Wind_101309_Grant and TE_200MW_1.6XLE" xfId="30462"/>
    <cellStyle name="_Project Orchid 020707_Tri-County Wind_101309_Grant and TE_200MW_1.6XLE 2" xfId="30463"/>
    <cellStyle name="_Project Orchid 020707_Tri-County Wind_101509_Grant and TE_200MW_1.6XLE" xfId="30464"/>
    <cellStyle name="_Project Orchid 020707_Tri-County Wind_101509_Grant and TE_200MW_1.6XLE 2" xfId="30465"/>
    <cellStyle name="_Project Orchid 020707_Turkey Track Completion Reserve Acct_11 10 08" xfId="30466"/>
    <cellStyle name="_Project Orchid 020707_Turkey Track Completion Reserve Acct_11 10 08 2" xfId="30467"/>
    <cellStyle name="_Project Orchid 020707_Unlev McAdoo &amp; GR Combined 10242008-funding v8" xfId="30468"/>
    <cellStyle name="_Project Orchid 020707_Unlev McAdoo &amp; GR Combined 10242008-funding v8 2" xfId="30469"/>
    <cellStyle name="_Project Orchid 020707_Unlev McAdoo &amp; GR Combined 10242008-funding v8_BeechR Pivot Table 12.2.09" xfId="30470"/>
    <cellStyle name="_Project Orchid 020707_Unlev McAdoo &amp; GR Combined 10242008-funding v8_BeechR Pivot Table 12.2.09 2" xfId="30471"/>
    <cellStyle name="_Project Orchid 020707_Unlev McAdoo &amp; GR Combined 10242008-funding v8_Sheet1" xfId="30472"/>
    <cellStyle name="_Project Orchid 020707_Unlev McAdoo &amp; GR Combined 10242008-funding v8_Sheet1 2" xfId="30473"/>
    <cellStyle name="_Project Orchid 020707_Unlevered_Beech_Ridge_100_5MW_021009_optimized NCF" xfId="30474"/>
    <cellStyle name="_Project Orchid 020707_Unlevered_Beech_Ridge_100_5MW_021009_optimized NCF 2" xfId="30475"/>
    <cellStyle name="_Project Orchid 020707_Vantage Cash FLow 100609" xfId="30476"/>
    <cellStyle name="_Project Orchid 020707_Vantage Cash FLow 100609 2" xfId="30477"/>
    <cellStyle name="_Project Orchid 020707_Vantage Model_PGE 15yr PPA_062409" xfId="30478"/>
    <cellStyle name="_Project Orchid 020707_Vantage Model_PGE 15yr PPA_062409 2" xfId="30479"/>
    <cellStyle name="_Project Orchid 020707_Vantage Model_PGE 15yr PPA_073009_JAR" xfId="30480"/>
    <cellStyle name="_Project Orchid 020707_Vantage Model_PGE 15yr PPA_073009_JAR 2" xfId="30481"/>
    <cellStyle name="_Project Orchid 020707_Vantage Model_PGE 15yr PPA_100909" xfId="30482"/>
    <cellStyle name="_Project Orchid 020707_Vantage Model_PGE 15yr PPA_100909 2" xfId="30483"/>
    <cellStyle name="_Project Orchid 020707_White Oak_67.5_150MW_110409_OUR CASE" xfId="30484"/>
    <cellStyle name="_Project Orchid 020707_White Oak_67.5_150MW_110409_OUR CASE 2" xfId="30485"/>
    <cellStyle name="_Project Southwest WACC Analysis" xfId="30486"/>
    <cellStyle name="_Project Southwest WACC Analysis 2" xfId="30487"/>
    <cellStyle name="_Project Southwest WACC Analysis_#1 Levered Beech Ridge_021109_Grant,Bonus,No PTCs,MACRs,Term Debt NOL" xfId="30488"/>
    <cellStyle name="_Project Southwest WACC Analysis_#1 Levered Beech Ridge_021109_Grant,Bonus,No PTCs,MACRs,Term Debt NOL 2" xfId="30489"/>
    <cellStyle name="_Project Southwest WACC Analysis_#1 LeveredGrand_Ridge_II-III_021009_Grant,Bonus,No PTCs,MACRs,Term Debt, NOL" xfId="30490"/>
    <cellStyle name="_Project Southwest WACC Analysis_#1 LeveredGrand_Ridge_II-III_021009_Grant,Bonus,No PTCs,MACRs,Term Debt, NOL 2" xfId="30491"/>
    <cellStyle name="_Project Southwest WACC Analysis_#1 LeveredGrand_Ridge_II-III_021009_Grant,Bonus,No PTCs,MACRs,Term Debt, NOL_BeechR Pivot Table 12.2.09" xfId="30492"/>
    <cellStyle name="_Project Southwest WACC Analysis_#1 LeveredGrand_Ridge_II-III_021009_Grant,Bonus,No PTCs,MACRs,Term Debt, NOL_BeechR Pivot Table 12.2.09 2" xfId="30493"/>
    <cellStyle name="_Project Southwest WACC Analysis_2008 IWNA 7.75% 53% ERISA P50 (Invnergy)_FROM JPM" xfId="30494"/>
    <cellStyle name="_Project Southwest WACC Analysis_2008 IWNA 7.75% 53% ERISA P50 (Invnergy)_FROM JPM 2" xfId="30495"/>
    <cellStyle name="_Project Southwest WACC Analysis_2008 IWNA Portfolio 09262008 (JPM TE &amp; CE)__TE Assumps" xfId="30496"/>
    <cellStyle name="_Project Southwest WACC Analysis_2008 IWNA Portfolio 09262008 (JPM TE &amp; CE)__TE Assumps 2" xfId="30497"/>
    <cellStyle name="_Project Southwest WACC Analysis_2008 IWNA Portfolio 09262008 (JPM TE &amp; CE)__TE Assumps_2008 IWNA v12 7.75% 53% TaxEx P50 (Invenergy)_10242008" xfId="30498"/>
    <cellStyle name="_Project Southwest WACC Analysis_2008 IWNA Portfolio 09262008 (JPM TE &amp; CE)__TE Assumps_2008 IWNA v12 7.75% 53% TaxEx P50 (Invenergy)_10242008 2" xfId="30499"/>
    <cellStyle name="_Project Southwest WACC Analysis_2008 IWNA v12 7.75% 53% TaxEx P50 (Invenergy)_10242008" xfId="30500"/>
    <cellStyle name="_Project Southwest WACC Analysis_2008 IWNA v12 7.75% 53% TaxEx P50 (Invenergy)_10242008 2" xfId="30501"/>
    <cellStyle name="_Project Southwest WACC Analysis_2008 IWNA v12 7.75% 53% TaxEx P50 (Invenergy)_NO HAIRCUTS" xfId="30502"/>
    <cellStyle name="_Project Southwest WACC Analysis_2008 IWNA v12 7.75% 53% TaxEx P50 (Invenergy)_NO HAIRCUTS 2" xfId="30503"/>
    <cellStyle name="_Project Southwest WACC Analysis_BeechR Pivot Table 12.2.09" xfId="30504"/>
    <cellStyle name="_Project Southwest WACC Analysis_BeechR Pivot Table 12.2.09 2" xfId="30505"/>
    <cellStyle name="_Project Southwest WACC Analysis_Big Otter 101209 Grant and TE 100.5MW_20mileT" xfId="30506"/>
    <cellStyle name="_Project Southwest WACC Analysis_Big Otter 101209 Grant and TE 100.5MW_20mileT 2" xfId="30507"/>
    <cellStyle name="_Project Southwest WACC Analysis_Bish Hill_$77.5_lowncf_ Bundled Price_Lenders_092909" xfId="30508"/>
    <cellStyle name="_Project Southwest WACC Analysis_Bish Hill_$77.5_lowncf_ Bundled Price_Lenders_092909 2" xfId="30509"/>
    <cellStyle name="_Project Southwest WACC Analysis_BishHilll_1.25M per WTG with $72 bundled price_200MWs_BF" xfId="30510"/>
    <cellStyle name="_Project Southwest WACC Analysis_BishHilll_1.25M per WTG with $72 bundled price_200MWs_BF 2" xfId="30511"/>
    <cellStyle name="_Project Southwest WACC Analysis_Bishop Hill_Grant_082409_200MW" xfId="30512"/>
    <cellStyle name="_Project Southwest WACC Analysis_Bishop Hill_Grant_082409_200MW 2" xfId="30513"/>
    <cellStyle name="_Project Southwest WACC Analysis_Buzzard Creek_250MW_PTC_010610" xfId="30514"/>
    <cellStyle name="_Project Southwest WACC Analysis_Buzzard Creek_250MW_PTC_010610 2" xfId="30515"/>
    <cellStyle name="_Project Southwest WACC Analysis_California Ridge 120109 and 200MW" xfId="30516"/>
    <cellStyle name="_Project Southwest WACC Analysis_California Ridge 120109 and 200MW 2" xfId="30517"/>
    <cellStyle name="_Project Southwest WACC Analysis_California Ridge_042909_Grant and TE_99M_as bid" xfId="30518"/>
    <cellStyle name="_Project Southwest WACC Analysis_California Ridge_042909_Grant and TE_99M_as bid 2" xfId="30519"/>
    <cellStyle name="_Project Southwest WACC Analysis_California Ridge_042909_Grant and TE_99Mw" xfId="30520"/>
    <cellStyle name="_Project Southwest WACC Analysis_California Ridge_042909_Grant and TE_99Mw 2" xfId="30521"/>
    <cellStyle name="_Project Southwest WACC Analysis_Copy of NEW Levered GRIIIII_03312009_MCF v2" xfId="30522"/>
    <cellStyle name="_Project Southwest WACC Analysis_Copy of NEW Levered GRIIIII_03312009_MCF v2 2" xfId="30523"/>
    <cellStyle name="_Project Southwest WACC Analysis_Copy of NEW Levered GRIIIII_03312009_MCF v2_BeechR Pivot Table 12.2.09" xfId="30524"/>
    <cellStyle name="_Project Southwest WACC Analysis_Copy of NEW Levered GRIIIII_03312009_MCF v2_BeechR Pivot Table 12.2.09 2" xfId="30525"/>
    <cellStyle name="_Project Southwest WACC Analysis_GRE 03252009_tpm_tables" xfId="30526"/>
    <cellStyle name="_Project Southwest WACC Analysis_GRE 03252009_tpm_tables 2" xfId="30527"/>
    <cellStyle name="_Project Southwest WACC Analysis_GRE 03252009_tpm_tables_BeechR Pivot Table 12.2.09" xfId="30528"/>
    <cellStyle name="_Project Southwest WACC Analysis_GRE 03252009_tpm_tables_BeechR Pivot Table 12.2.09 2" xfId="30529"/>
    <cellStyle name="_Project Southwest WACC Analysis_Hardin Grant 08312009_300MW" xfId="30530"/>
    <cellStyle name="_Project Southwest WACC Analysis_Hardin Grant 08312009_300MW 2" xfId="30531"/>
    <cellStyle name="_Project Southwest WACC Analysis_Inputs-General" xfId="30532"/>
    <cellStyle name="_Project Southwest WACC Analysis_Inputs-General 2" xfId="30533"/>
    <cellStyle name="_Project Southwest WACC Analysis_Invenergy Model -- 9-5-08 base" xfId="30534"/>
    <cellStyle name="_Project Southwest WACC Analysis_Invenergy Model -- 9-5-08 base 2" xfId="30535"/>
    <cellStyle name="_Project Southwest WACC Analysis_IWNA 3-Pack ECCA Sheldon Funding 03202009" xfId="30536"/>
    <cellStyle name="_Project Southwest WACC Analysis_IWNA 3-Pack ECCA Sheldon Funding 03202009 2" xfId="30537"/>
    <cellStyle name="_Project Southwest WACC Analysis_IWNA Ptfl v2 10yr 7.25% $320 upfront 99% hedge loss P50" xfId="30538"/>
    <cellStyle name="_Project Southwest WACC Analysis_IWNA Ptfl v2 10yr 7.25% $320 upfront 99% hedge loss P50 2" xfId="30539"/>
    <cellStyle name="_Project Southwest WACC Analysis_IWNA v1 10yr 7.25% $290 upfront no bonus 42% 2009 tax realloc P50" xfId="30540"/>
    <cellStyle name="_Project Southwest WACC Analysis_IWNA v1 10yr 7.25% $290 upfront no bonus 42% 2009 tax realloc P50 2" xfId="30541"/>
    <cellStyle name="_Project Southwest WACC Analysis_IWNA v1 10yr 7.25% $290 upfront no bonus 42% 2009 tax realloc P50_2008 IWNA JPM TE Model 11032008 (ERISA Dep &amp; Full Haircuts)_275M" xfId="30542"/>
    <cellStyle name="_Project Southwest WACC Analysis_IWNA v1 10yr 7.25% $290 upfront no bonus 42% 2009 tax realloc P50_2008 IWNA JPM TE Model 11032008 (ERISA Dep &amp; Full Haircuts)_275M 2" xfId="30543"/>
    <cellStyle name="_Project Southwest WACC Analysis_IWNA v1 10yr 7.25% $290 upfront no bonus 42% 2009 tax realloc P50_2008 IWNA v12 7.75% 53% TaxEx P50 (Invenergy)_10242008" xfId="30544"/>
    <cellStyle name="_Project Southwest WACC Analysis_IWNA v1 10yr 7.25% $290 upfront no bonus 42% 2009 tax realloc P50_2008 IWNA v12 7.75% 53% TaxEx P50 (Invenergy)_10242008 2" xfId="30545"/>
    <cellStyle name="_Project Southwest WACC Analysis_Ledge_0416_Grant and TE" xfId="30546"/>
    <cellStyle name="_Project Southwest WACC Analysis_Ledge_0416_Grant and TE 2" xfId="30547"/>
    <cellStyle name="_Project Southwest WACC Analysis_Levered Beech Ridge _100709" xfId="30548"/>
    <cellStyle name="_Project Southwest WACC Analysis_Levered Beech Ridge _100709 2" xfId="30549"/>
    <cellStyle name="_Project Southwest WACC Analysis_Levered Beech Ridge _100709_BeechR Pivot Table 12.2.09" xfId="30550"/>
    <cellStyle name="_Project Southwest WACC Analysis_Levered Beech Ridge _100709_BeechR Pivot Table 12.2.09 2" xfId="30551"/>
    <cellStyle name="_Project Southwest WACC Analysis_Levered Beech Ridge _102709" xfId="30552"/>
    <cellStyle name="_Project Southwest WACC Analysis_Levered Beech Ridge _102709 2" xfId="30553"/>
    <cellStyle name="_Project Southwest WACC Analysis_Levered Beech Ridge _102709_BeechR Pivot Table 12.2.09" xfId="30554"/>
    <cellStyle name="_Project Southwest WACC Analysis_Levered Beech Ridge _102709_BeechR Pivot Table 12.2.09 2" xfId="30555"/>
    <cellStyle name="_Project Southwest WACC Analysis_Levered Beech Ridge _110209" xfId="30556"/>
    <cellStyle name="_Project Southwest WACC Analysis_Levered Beech Ridge _110209 2" xfId="30557"/>
    <cellStyle name="_Project Southwest WACC Analysis_Levered Beech Ridge _110209_BeechR Pivot Table 12.2.09" xfId="30558"/>
    <cellStyle name="_Project Southwest WACC Analysis_Levered Beech Ridge _110209_BeechR Pivot Table 12.2.09 2" xfId="30559"/>
    <cellStyle name="_Project Southwest WACC Analysis_Levered Grand Ridge Exp 07082009_LIVE" xfId="30560"/>
    <cellStyle name="_Project Southwest WACC Analysis_Levered Grand Ridge Exp 07082009_LIVE 2" xfId="30561"/>
    <cellStyle name="_Project Southwest WACC Analysis_Levered Grand Ridge Exp 07082009_LIVE_BeechR Pivot Table 12.2.09" xfId="30562"/>
    <cellStyle name="_Project Southwest WACC Analysis_Levered Grand Ridge Exp 07082009_LIVE_BeechR Pivot Table 12.2.09 2" xfId="30563"/>
    <cellStyle name="_Project Southwest WACC Analysis_Levered Grand Ridge Exp_05042009" xfId="30564"/>
    <cellStyle name="_Project Southwest WACC Analysis_Levered Grand Ridge Exp_05042009 2" xfId="30565"/>
    <cellStyle name="_Project Southwest WACC Analysis_Levered Grand Ridge Exp_05042009_BeechR Pivot Table 12.2.09" xfId="30566"/>
    <cellStyle name="_Project Southwest WACC Analysis_Levered Grand Ridge Exp_05042009_BeechR Pivot Table 12.2.09 2" xfId="30567"/>
    <cellStyle name="_Project Southwest WACC Analysis_NEW GRII_III Debt_032509 v1 (2)" xfId="30568"/>
    <cellStyle name="_Project Southwest WACC Analysis_NEW GRII_III Debt_032509 v1 (2) 2" xfId="30569"/>
    <cellStyle name="_Project Southwest WACC Analysis_NEW GRII_III Debt_032509 v1 (2)_BeechR Pivot Table 12.2.09" xfId="30570"/>
    <cellStyle name="_Project Southwest WACC Analysis_NEW GRII_III Debt_032509 v1 (2)_BeechR Pivot Table 12.2.09 2" xfId="30571"/>
    <cellStyle name="_Project Southwest WACC Analysis_NEW Levered GRII&amp;III_04092009_MCF v1" xfId="30572"/>
    <cellStyle name="_Project Southwest WACC Analysis_NEW Levered GRII&amp;III_04092009_MCF v1 2" xfId="30573"/>
    <cellStyle name="_Project Southwest WACC Analysis_NEW Levered GRII&amp;III_04092009_MCF v1_BeechR Pivot Table 12.2.09" xfId="30574"/>
    <cellStyle name="_Project Southwest WACC Analysis_NEW Levered GRII&amp;III_04092009_MCF v1_BeechR Pivot Table 12.2.09 2" xfId="30575"/>
    <cellStyle name="_Project Southwest WACC Analysis_Oceana_142MW_Vesta1.8_101909" xfId="30576"/>
    <cellStyle name="_Project Southwest WACC Analysis_Oceana_142MW_Vesta1.8_101909 2" xfId="30577"/>
    <cellStyle name="_Project Southwest WACC Analysis_Raleigh Model (78MW) 09082009_V2" xfId="30578"/>
    <cellStyle name="_Project Southwest WACC Analysis_Raleigh Model (78MW) 09082009_V2 2" xfId="30579"/>
    <cellStyle name="_Project Southwest WACC Analysis_Raleigh Model (78MW) 09082009_V2_BeechR Pivot Table 12.2.09" xfId="30580"/>
    <cellStyle name="_Project Southwest WACC Analysis_Raleigh Model (78MW) 09082009_V2_BeechR Pivot Table 12.2.09 2" xfId="30581"/>
    <cellStyle name="_Project Southwest WACC Analysis_Sheet1" xfId="30582"/>
    <cellStyle name="_Project Southwest WACC Analysis_Sheet1 2" xfId="30583"/>
    <cellStyle name="_Project Southwest WACC Analysis_Sweden Hills 51MW_081809_AEP bid" xfId="30584"/>
    <cellStyle name="_Project Southwest WACC Analysis_Sweden Hills 51MW_081809_AEP bid 2" xfId="30585"/>
    <cellStyle name="_Project Southwest WACC Analysis_Tri-County Wind_042409_Grant and TE_as bid" xfId="30586"/>
    <cellStyle name="_Project Southwest WACC Analysis_Tri-County Wind_042409_Grant and TE_as bid 2" xfId="30587"/>
    <cellStyle name="_Project Southwest WACC Analysis_Tri-County Wind_101309_Grant and TE_200MW_1.6XLE" xfId="30588"/>
    <cellStyle name="_Project Southwest WACC Analysis_Tri-County Wind_101309_Grant and TE_200MW_1.6XLE 2" xfId="30589"/>
    <cellStyle name="_Project Southwest WACC Analysis_Tri-County Wind_101509_Grant and TE_200MW_1.6XLE" xfId="30590"/>
    <cellStyle name="_Project Southwest WACC Analysis_Tri-County Wind_101509_Grant and TE_200MW_1.6XLE 2" xfId="30591"/>
    <cellStyle name="_Project Southwest WACC Analysis_Turkey Track Completion Reserve Acct_11 10 08" xfId="30592"/>
    <cellStyle name="_Project Southwest WACC Analysis_Turkey Track Completion Reserve Acct_11 10 08 2" xfId="30593"/>
    <cellStyle name="_Project Southwest WACC Analysis_Unlev McAdoo &amp; GR Combined 10242008-funding v8" xfId="30594"/>
    <cellStyle name="_Project Southwest WACC Analysis_Unlev McAdoo &amp; GR Combined 10242008-funding v8 2" xfId="30595"/>
    <cellStyle name="_Project Southwest WACC Analysis_Unlev McAdoo &amp; GR Combined 10242008-funding v8_BeechR Pivot Table 12.2.09" xfId="30596"/>
    <cellStyle name="_Project Southwest WACC Analysis_Unlev McAdoo &amp; GR Combined 10242008-funding v8_BeechR Pivot Table 12.2.09 2" xfId="30597"/>
    <cellStyle name="_Project Southwest WACC Analysis_Unlev McAdoo &amp; GR Combined 10242008-funding v8_Sheet1" xfId="30598"/>
    <cellStyle name="_Project Southwest WACC Analysis_Unlev McAdoo &amp; GR Combined 10242008-funding v8_Sheet1 2" xfId="30599"/>
    <cellStyle name="_Project Southwest WACC Analysis_Unlevered_Beech_Ridge_100_5MW_021009_optimized NCF" xfId="30600"/>
    <cellStyle name="_Project Southwest WACC Analysis_Unlevered_Beech_Ridge_100_5MW_021009_optimized NCF 2" xfId="30601"/>
    <cellStyle name="_Project Southwest WACC Analysis_Vantage Cash FLow 100609" xfId="30602"/>
    <cellStyle name="_Project Southwest WACC Analysis_Vantage Cash FLow 100609 2" xfId="30603"/>
    <cellStyle name="_Project Southwest WACC Analysis_Vantage Model_PGE 15yr PPA_062409" xfId="30604"/>
    <cellStyle name="_Project Southwest WACC Analysis_Vantage Model_PGE 15yr PPA_062409 2" xfId="30605"/>
    <cellStyle name="_Project Southwest WACC Analysis_Vantage Model_PGE 15yr PPA_073009_JAR" xfId="30606"/>
    <cellStyle name="_Project Southwest WACC Analysis_Vantage Model_PGE 15yr PPA_073009_JAR 2" xfId="30607"/>
    <cellStyle name="_Project Southwest WACC Analysis_Vantage Model_PGE 15yr PPA_100909" xfId="30608"/>
    <cellStyle name="_Project Southwest WACC Analysis_Vantage Model_PGE 15yr PPA_100909 2" xfId="30609"/>
    <cellStyle name="_Project Southwest WACC Analysis_White Oak_67.5_150MW_110409_OUR CASE" xfId="30610"/>
    <cellStyle name="_Project Southwest WACC Analysis_White Oak_67.5_150MW_110409_OUR CASE 2" xfId="30611"/>
    <cellStyle name="_ProjectPartnership" xfId="30612"/>
    <cellStyle name="_ProvHts" xfId="30613"/>
    <cellStyle name="_ProvHts 2" xfId="30614"/>
    <cellStyle name="_PSCo_Red Mountain_100 Mw_T-20_Rev0_4-1-2009 " xfId="30615"/>
    <cellStyle name="_PSEG asset valuation 1.1" xfId="30616"/>
    <cellStyle name="_PSEG asset valuation 1.1 2" xfId="30617"/>
    <cellStyle name="_PSEG asset valuation 1.1 2 2" xfId="30618"/>
    <cellStyle name="_PSEG asset valuation 1.1 3" xfId="30619"/>
    <cellStyle name="_PSEG asset valuation 1.1 3 2" xfId="30620"/>
    <cellStyle name="_PSEG asset valuation 1.1 4" xfId="30621"/>
    <cellStyle name="_PSEG asset valuation 1.1 4 2" xfId="30622"/>
    <cellStyle name="_PSEG asset valuation 1.1 5" xfId="30623"/>
    <cellStyle name="_PSEG asset valuation 1.1 5 2" xfId="30624"/>
    <cellStyle name="_PSEG asset valuation 1.1 6" xfId="30625"/>
    <cellStyle name="_PSEG asset valuation 1.1_Inputs" xfId="30626"/>
    <cellStyle name="_PSEG asset valuation 1.1_Inputs 2" xfId="30627"/>
    <cellStyle name="_PSEG Swap v3.1" xfId="30628"/>
    <cellStyle name="_PSEG Swap v3.1 2" xfId="30629"/>
    <cellStyle name="_PSEG Swap v3.1 3" xfId="30630"/>
    <cellStyle name="_PSEG Swap v3.1 4" xfId="30631"/>
    <cellStyle name="_PSEG Swap v3.1 5" xfId="30632"/>
    <cellStyle name="_PSEG Swap v3.5 PSEG Assets" xfId="30633"/>
    <cellStyle name="_PSEG Swap v3.5 PSEG Assets 2" xfId="30634"/>
    <cellStyle name="_PSEG Swap v3.5 PSEG Assets 3" xfId="30635"/>
    <cellStyle name="_PSEG Swap v3.5 PSEG Assets 4" xfId="30636"/>
    <cellStyle name="_PSEG Swap v3.5 PSEG Assets 5" xfId="30637"/>
    <cellStyle name="_Purchase Accounting Rev 2" xfId="30638"/>
    <cellStyle name="_Purchase Accounting Rev 2 2" xfId="30639"/>
    <cellStyle name="_Purchase Accounting Rev 2 2 2" xfId="30640"/>
    <cellStyle name="_Purchase Accounting Rev 2 3" xfId="30641"/>
    <cellStyle name="_Purchase Accounting Rev 2 3 2" xfId="30642"/>
    <cellStyle name="_Purchase Accounting Rev 2 4" xfId="30643"/>
    <cellStyle name="_Purchase Accounting Rev 2 4 2" xfId="30644"/>
    <cellStyle name="_Purchase Accounting Rev 2 5" xfId="30645"/>
    <cellStyle name="_Purchase Accounting Rev 2 5 2" xfId="30646"/>
    <cellStyle name="_Purchase Accounting Rev 2 6" xfId="30647"/>
    <cellStyle name="_Purchase Accounting Rev 2_August 2010 CWIP curves_NextEra" xfId="30648"/>
    <cellStyle name="_Purchase Accounting Rev 2_August 2010 CWIP curves_NextEra 2" xfId="30649"/>
    <cellStyle name="_Purchase Accounting Rev 2_August 2010 CWIP curves_NextEra_November 2010 Termosol CWIP Curves NEER Final" xfId="30650"/>
    <cellStyle name="_Purchase Accounting Rev 2_August 2010 CWIP curves_NextEra_November 2010 Termosol CWIP Curves NEER Final 2" xfId="30651"/>
    <cellStyle name="_Purchase Accounting Rev 2_BASIS ADJ" xfId="30652"/>
    <cellStyle name="_Purchase Accounting Rev 2_BM Adjustments" xfId="30653"/>
    <cellStyle name="_Purchase Accounting Rev 2_Capacity_Factor_Monthly_Forecast_Through_2024 " xfId="30654"/>
    <cellStyle name="_Purchase Accounting Rev 2_Consolidated Summary Living ProForma_2011_DRAFT" xfId="30655"/>
    <cellStyle name="_Purchase Accounting Rev 2_Consolidated Summary Living ProForma_2011_Paste Special" xfId="30656"/>
    <cellStyle name="_Purchase Accounting Rev 2_Copy of South TX GenTie  0.8x Sale12-31-09 COD BASE CASEvBOD" xfId="30657"/>
    <cellStyle name="_Purchase Accounting Rev 2_CWIP Termosol 1" xfId="30658"/>
    <cellStyle name="_Purchase Accounting Rev 2_CWIP Termosol 1 2" xfId="30659"/>
    <cellStyle name="_Purchase Accounting Rev 2_CWIP Termosol 2" xfId="30660"/>
    <cellStyle name="_Purchase Accounting Rev 2_CWIP Termosol 2 2" xfId="30661"/>
    <cellStyle name="_Purchase Accounting Rev 2_Day County" xfId="30662"/>
    <cellStyle name="_Purchase Accounting Rev 2_Distribution Date Calc" xfId="30663"/>
    <cellStyle name="_Purchase Accounting Rev 2_Fees" xfId="30664"/>
    <cellStyle name="_Purchase Accounting Rev 2_Inputs" xfId="30665"/>
    <cellStyle name="_Purchase Accounting Rev 2_Inputs 2" xfId="30666"/>
    <cellStyle name="_Purchase Accounting Rev 2_Locked in Gross Margin" xfId="30667"/>
    <cellStyle name="_Purchase Accounting Rev 2_LPF 2011 Update - Contracted Thermal Assets - rev 09 27 2011" xfId="30668"/>
    <cellStyle name="_Purchase Accounting Rev 2_LPF 2011 Update - Contracted Thermal Assets - rev 09 27 2011 (2)" xfId="30669"/>
    <cellStyle name="_Purchase Accounting Rev 2_LPF 2011 Update - Merchant Thermal Assets - rev 09 27 2011 (2)" xfId="30670"/>
    <cellStyle name="_Purchase Accounting Rev 2_November 2010 CWIP Curves Genesis Final" xfId="30671"/>
    <cellStyle name="_Purchase Accounting Rev 2_November 2010 CWIP Curves Genesis Final 2" xfId="30672"/>
    <cellStyle name="_Purchase Accounting Rev 2_November 2010 CWIP Curves NEER Final" xfId="30673"/>
    <cellStyle name="_Purchase Accounting Rev 2_November 2010 CWIP Curves NEER Final 2" xfId="30674"/>
    <cellStyle name="_Purchase Accounting Rev 2_November 2010 Termosol CWIP Curves NEER Final" xfId="30675"/>
    <cellStyle name="_Purchase Accounting Rev 2_November 2010 Termosol CWIP Curves NEER Final 2" xfId="30676"/>
    <cellStyle name="_Purchase Accounting Rev 2_Project Monitoring Paradise Solar revised_October 2010" xfId="30677"/>
    <cellStyle name="_Purchase Accounting Rev 2_Project Monitoring Paradise Solar revised_October 2010 2" xfId="30678"/>
    <cellStyle name="_Purchase Accounting Rev 2_Project Monitoring Paradise Solar revised_October 2010_November 2010 Termosol CWIP Curves NEER Final" xfId="30679"/>
    <cellStyle name="_Purchase Accounting Rev 2_Project Monitoring Paradise Solar revised_October 2010_November 2010 Termosol CWIP Curves NEER Final 2" xfId="30680"/>
    <cellStyle name="_Purchase Accounting Rev 2_September 2010 CWIP curves_NextEra" xfId="30681"/>
    <cellStyle name="_Purchase Accounting Rev 2_September 2010 CWIP curves_NextEra 2" xfId="30682"/>
    <cellStyle name="_Purchase Accounting Rev 2_September 2010 CWIP curves_NextEra_November 2010 Termosol CWIP Curves NEER Final" xfId="30683"/>
    <cellStyle name="_Purchase Accounting Rev 2_September 2010 CWIP curves_NextEra_November 2010 Termosol CWIP Curves NEER Final 2" xfId="30684"/>
    <cellStyle name="_Purchase Accounting Rev 2_Summerhaven CWIP curve Oct_2010" xfId="30685"/>
    <cellStyle name="_Purchase Accounting Rev 2_Summerhaven CWIP curve Oct_2010 2" xfId="30686"/>
    <cellStyle name="_Purchase Accounting Rev 2_Summerhaven CWIP curve Oct_2010_November 2010 Termosol CWIP Curves NEER Final" xfId="30687"/>
    <cellStyle name="_Purchase Accounting Rev 2_Summerhaven CWIP curve Oct_2010_November 2010 Termosol CWIP Curves NEER Final 2" xfId="30688"/>
    <cellStyle name="_Purchase Accounting Rev 2_tx financing revs" xfId="30689"/>
    <cellStyle name="_Quarterly Investor Model 1-30-06" xfId="30690"/>
    <cellStyle name="_Quarterly Investor Model 1-30-06 2" xfId="30691"/>
    <cellStyle name="_Quarterly Investor Model 1-30-06 2 2" xfId="30692"/>
    <cellStyle name="_Quarterly Investor Model 1-30-06 3" xfId="30693"/>
    <cellStyle name="_Quarterly Investor Model 1-30-06_071212 Unlevered McCormick Model - 2003 version" xfId="30694"/>
    <cellStyle name="_Quarterly Investor Model 1-30-06_071212 Unlevered McCormick Model - 2003 version 2" xfId="30695"/>
    <cellStyle name="_Quarterly Investor Model 1-30-06_071212 Unlevered McCormick Model - 2003 version_Accounting" xfId="30696"/>
    <cellStyle name="_Quarterly Investor Model 1-30-06_071212 Unlevered McCormick Model - 2003 version_Accounting 2" xfId="30697"/>
    <cellStyle name="_Quarterly Investor Model 1-30-06_071212 Unlevered McCormick Model - 2003 version_Book3" xfId="30698"/>
    <cellStyle name="_Quarterly Investor Model 1-30-06_071212 Unlevered McCormick Model - 2003 version_Book3 2" xfId="30699"/>
    <cellStyle name="_Quarterly Investor Model 1-30-06_071212 Unlevered McCormick Model - 2003 version_Naturener Montana Portfolio_temp_Part2" xfId="30700"/>
    <cellStyle name="_Quarterly Investor Model 1-30-06_071212 Unlevered McCormick Model - 2003 version_Naturener Montana Portfolio_temp_Part2 2" xfId="30701"/>
    <cellStyle name="_Quarterly Investor Model 1-30-06_Ormat 6-7-2007  v19b accounting v4 12-19-07" xfId="30702"/>
    <cellStyle name="_Quarterly Investor Model 1-30-06_Ormat 6-7-2007  v19b accounting v4 12-19-07 2" xfId="30703"/>
    <cellStyle name="_R12 Adj to MAB_12 16 09" xfId="30704"/>
    <cellStyle name="_x0013__Raleigh Cash Flow Jan 2010" xfId="30705"/>
    <cellStyle name="_x0013__Raleigh Cash Flow Jan 2010 2" xfId="30706"/>
    <cellStyle name="_x0013__Raleigh Model (78MW) 09082009_V2" xfId="30707"/>
    <cellStyle name="_x0013__Raleigh Model (78MW) 09082009_V2 2" xfId="30708"/>
    <cellStyle name="_x0013__Raleigh Model (78MW) 09082009_V2_BeechR Pivot Table 12.2.09" xfId="30709"/>
    <cellStyle name="_x0013__Raleigh Model (78MW) 09082009_V2_BeechR Pivot Table 12.2.09 2" xfId="30710"/>
    <cellStyle name="_x0013__Raleigh Model (78MW) 09082009_V2_Sheet1" xfId="30711"/>
    <cellStyle name="_x0013__Raleigh Model (78MW) 09082009_V2_Sheet1 2" xfId="30712"/>
    <cellStyle name="_Ramp-Up_SunPower_150 MWac_Desoto_T-20_Brannen Rev_3-13-09" xfId="30713"/>
    <cellStyle name="_Ramp-Up_SunPower_150 MWac_Desoto_T-20_Rev2_3-13-09" xfId="30714"/>
    <cellStyle name="_Repowering_Template_COD2012" xfId="30715"/>
    <cellStyle name="_Repowering_Template_COD2012 2" xfId="30716"/>
    <cellStyle name="_Repowering_Template_COD2012__PC Monitoring Template_Ash III_Oct-10 not quite final" xfId="30717"/>
    <cellStyle name="_Repowering_Template_COD2012__PC Monitoring Template_Ash III_Oct-10 not quite final 2" xfId="30718"/>
    <cellStyle name="_Repowering_Template_COD2012__PC Monitoring Template_Ash III_Oct-10 not quite final_November 2010 Termosol CWIP Curves NEER Final" xfId="30719"/>
    <cellStyle name="_Repowering_Template_COD2012__PC Monitoring Template_Ash III_Oct-10 not quite final_November 2010 Termosol CWIP Curves NEER Final 2" xfId="30720"/>
    <cellStyle name="_Repowering_Template_COD2012__PC Monitoring Template_R10-STL_ Montezuma _JulyWTG title_Oct-10 almost final" xfId="30721"/>
    <cellStyle name="_Repowering_Template_COD2012__PC Monitoring Template_R10-STL_ Montezuma _JulyWTG title_Oct-10 almost final 2" xfId="30722"/>
    <cellStyle name="_Repowering_Template_COD2012__PC Monitoring Template_R10-STL_ Montezuma _JulyWTG title_Oct-10 almost final_November 2010 Termosol CWIP Curves NEER Final" xfId="30723"/>
    <cellStyle name="_Repowering_Template_COD2012__PC Monitoring Template_R10-STL_ Montezuma _JulyWTG title_Oct-10 almost final_November 2010 Termosol CWIP Curves NEER Final 2" xfId="30724"/>
    <cellStyle name="_Repowering_Template_COD2012__PC Monitoring Template_R11A-STL_ ELK2 66hy wEPC SOV Oct-10 almost final" xfId="30725"/>
    <cellStyle name="_Repowering_Template_COD2012__PC Monitoring Template_R11A-STL_ ELK2 66hy wEPC SOV Oct-10 almost final 2" xfId="30726"/>
    <cellStyle name="_Repowering_Template_COD2012__PC Monitoring Template_R11A-STL_ ELK2 66hy wEPC SOV Oct-10 almost final_November 2010 Termosol CWIP Curves NEER Final" xfId="30727"/>
    <cellStyle name="_Repowering_Template_COD2012__PC Monitoring Template_R11A-STL_ ELK2 66hy wEPC SOV Oct-10 almost final_November 2010 Termosol CWIP Curves NEER Final 2" xfId="30728"/>
    <cellStyle name="_Repowering_Template_COD2012_August 2010 CWIP curves_NextEra" xfId="30729"/>
    <cellStyle name="_Repowering_Template_COD2012_August 2010 CWIP curves_NextEra 2" xfId="30730"/>
    <cellStyle name="_Repowering_Template_COD2012_August 2010 CWIP curves_NextEra_November 2010 Termosol CWIP Curves NEER Final" xfId="30731"/>
    <cellStyle name="_Repowering_Template_COD2012_August 2010 CWIP curves_NextEra_November 2010 Termosol CWIP Curves NEER Final 2" xfId="30732"/>
    <cellStyle name="_Repowering_Template_COD2012_CWIP Termosol 1" xfId="30733"/>
    <cellStyle name="_Repowering_Template_COD2012_CWIP Termosol 1 2" xfId="30734"/>
    <cellStyle name="_Repowering_Template_COD2012_CWIP Termosol 2" xfId="30735"/>
    <cellStyle name="_Repowering_Template_COD2012_CWIP Termosol 2 2" xfId="30736"/>
    <cellStyle name="_Repowering_Template_COD2012_Due Dilligence Project Summary &amp; Score Card" xfId="30737"/>
    <cellStyle name="_Repowering_Template_COD2012_Due Dilligence Project Summary &amp; Score Card 2" xfId="30738"/>
    <cellStyle name="_Repowering_Template_COD2012_Due Dilligence Project Summary &amp; Score Card_McCoy 250 MW Yingli 280W T-0 NextEra PVO&amp;M Budget (NEW RAMP)_2010-12-10" xfId="30739"/>
    <cellStyle name="_Repowering_Template_COD2012_Input" xfId="30740"/>
    <cellStyle name="_Repowering_Template_COD2012_McCoy 250 MW Yingli 280W T-0 NextEra PVO&amp;M Budget (NEW RAMP)_2010-12-6" xfId="30741"/>
    <cellStyle name="_Repowering_Template_COD2012_November 2010 CWIP Curves Genesis Final" xfId="30742"/>
    <cellStyle name="_Repowering_Template_COD2012_November 2010 CWIP Curves Genesis Final 2" xfId="30743"/>
    <cellStyle name="_Repowering_Template_COD2012_Project Monitoring Paradise Solar revised_October 2010" xfId="30744"/>
    <cellStyle name="_Repowering_Template_COD2012_Project Monitoring Paradise Solar revised_October 2010 2" xfId="30745"/>
    <cellStyle name="_Repowering_Template_COD2012_Project Monitoring Paradise Solar revised_October 2010_November 2010 Termosol CWIP Curves NEER Final" xfId="30746"/>
    <cellStyle name="_Repowering_Template_COD2012_Project Monitoring Paradise Solar revised_October 2010_November 2010 Termosol CWIP Curves NEER Final 2" xfId="30747"/>
    <cellStyle name="_Repowering_Template_COD2012_September 2010 CWIP curves_NextEra" xfId="30748"/>
    <cellStyle name="_Repowering_Template_COD2012_September 2010 CWIP curves_NextEra 2" xfId="30749"/>
    <cellStyle name="_Repowering_Template_COD2012_September 2010 CWIP curves_NextEra_November 2010 Termosol CWIP Curves NEER Final" xfId="30750"/>
    <cellStyle name="_Repowering_Template_COD2012_September 2010 CWIP curves_NextEra_November 2010 Termosol CWIP Curves NEER Final 2" xfId="30751"/>
    <cellStyle name="_Repowering_Template_COD2012_Summerhaven CWIP curve Oct_2010" xfId="30752"/>
    <cellStyle name="_Repowering_Template_COD2012_Summerhaven CWIP curve Oct_2010 2" xfId="30753"/>
    <cellStyle name="_Repowering_Template_COD2012_Summerhaven CWIP curve Oct_2010_November 2010 Termosol CWIP Curves NEER Final" xfId="30754"/>
    <cellStyle name="_Repowering_Template_COD2012_Summerhaven CWIP curve Oct_2010_November 2010 Termosol CWIP Curves NEER Final 2" xfId="30755"/>
    <cellStyle name="_Res_ERCOT_Spring_02_8Z" xfId="30756"/>
    <cellStyle name="_Res_ERCOT_Spring_02_8Z 2" xfId="30757"/>
    <cellStyle name="_Res_ERCOT_Spring_02_8Z 2 2" xfId="30758"/>
    <cellStyle name="_Res_ERCOT_Spring_02_8Z 3" xfId="30759"/>
    <cellStyle name="_Res_ERCOT_Spring_02_8Z 3 2" xfId="30760"/>
    <cellStyle name="_Res_ERCOT_Spring_02_8Z 4" xfId="30761"/>
    <cellStyle name="_Res_ERCOT_Spring_02_8Z 4 2" xfId="30762"/>
    <cellStyle name="_Res_ERCOT_Spring_02_8Z 5" xfId="30763"/>
    <cellStyle name="_Res_ERCOT_Spring_02_8Z 5 2" xfId="30764"/>
    <cellStyle name="_Res_ERCOT_Spring_02_8Z 6" xfId="30765"/>
    <cellStyle name="_Res_ERCOT_Spring_02_8Z_August 2010 CWIP curves_NextEra" xfId="30766"/>
    <cellStyle name="_Res_ERCOT_Spring_02_8Z_August 2010 CWIP curves_NextEra 2" xfId="30767"/>
    <cellStyle name="_Res_ERCOT_Spring_02_8Z_August 2010 CWIP curves_NextEra_November 2010 Termosol CWIP Curves NEER Final" xfId="30768"/>
    <cellStyle name="_Res_ERCOT_Spring_02_8Z_August 2010 CWIP curves_NextEra_November 2010 Termosol CWIP Curves NEER Final 2" xfId="30769"/>
    <cellStyle name="_Res_ERCOT_Spring_02_8Z_BASIS ADJ" xfId="30770"/>
    <cellStyle name="_Res_ERCOT_Spring_02_8Z_BM Adjustments" xfId="30771"/>
    <cellStyle name="_Res_ERCOT_Spring_02_8Z_Capacity_Factor_Monthly_Forecast_Through_2024 " xfId="30772"/>
    <cellStyle name="_Res_ERCOT_Spring_02_8Z_Consolidated Summary Living ProForma_2011_DRAFT" xfId="30773"/>
    <cellStyle name="_Res_ERCOT_Spring_02_8Z_Consolidated Summary Living ProForma_2011_Paste Special" xfId="30774"/>
    <cellStyle name="_Res_ERCOT_Spring_02_8Z_Copy of South TX GenTie  0.8x Sale12-31-09 COD BASE CASEvBOD" xfId="30775"/>
    <cellStyle name="_Res_ERCOT_Spring_02_8Z_CWIP Termosol 1" xfId="30776"/>
    <cellStyle name="_Res_ERCOT_Spring_02_8Z_CWIP Termosol 1 2" xfId="30777"/>
    <cellStyle name="_Res_ERCOT_Spring_02_8Z_CWIP Termosol 2" xfId="30778"/>
    <cellStyle name="_Res_ERCOT_Spring_02_8Z_CWIP Termosol 2 2" xfId="30779"/>
    <cellStyle name="_Res_ERCOT_Spring_02_8Z_Fees" xfId="30780"/>
    <cellStyle name="_Res_ERCOT_Spring_02_8Z_Inputs" xfId="30781"/>
    <cellStyle name="_Res_ERCOT_Spring_02_8Z_Inputs 2" xfId="30782"/>
    <cellStyle name="_Res_ERCOT_Spring_02_8Z_Locked in Gross Margin" xfId="30783"/>
    <cellStyle name="_Res_ERCOT_Spring_02_8Z_November 2010 CWIP Curves Genesis Final" xfId="30784"/>
    <cellStyle name="_Res_ERCOT_Spring_02_8Z_November 2010 CWIP Curves Genesis Final 2" xfId="30785"/>
    <cellStyle name="_Res_ERCOT_Spring_02_8Z_November 2010 CWIP Curves NEER Final" xfId="30786"/>
    <cellStyle name="_Res_ERCOT_Spring_02_8Z_November 2010 CWIP Curves NEER Final 2" xfId="30787"/>
    <cellStyle name="_Res_ERCOT_Spring_02_8Z_November 2010 Termosol CWIP Curves NEER Final" xfId="30788"/>
    <cellStyle name="_Res_ERCOT_Spring_02_8Z_November 2010 Termosol CWIP Curves NEER Final 2" xfId="30789"/>
    <cellStyle name="_Res_ERCOT_Spring_02_8Z_Project Monitoring Paradise Solar revised_October 2010" xfId="30790"/>
    <cellStyle name="_Res_ERCOT_Spring_02_8Z_Project Monitoring Paradise Solar revised_October 2010 2" xfId="30791"/>
    <cellStyle name="_Res_ERCOT_Spring_02_8Z_Project Monitoring Paradise Solar revised_October 2010_November 2010 Termosol CWIP Curves NEER Final" xfId="30792"/>
    <cellStyle name="_Res_ERCOT_Spring_02_8Z_Project Monitoring Paradise Solar revised_October 2010_November 2010 Termosol CWIP Curves NEER Final 2" xfId="30793"/>
    <cellStyle name="_Res_ERCOT_Spring_02_8Z_September 2010 CWIP curves_NextEra" xfId="30794"/>
    <cellStyle name="_Res_ERCOT_Spring_02_8Z_September 2010 CWIP curves_NextEra 2" xfId="30795"/>
    <cellStyle name="_Res_ERCOT_Spring_02_8Z_September 2010 CWIP curves_NextEra_November 2010 Termosol CWIP Curves NEER Final" xfId="30796"/>
    <cellStyle name="_Res_ERCOT_Spring_02_8Z_September 2010 CWIP curves_NextEra_November 2010 Termosol CWIP Curves NEER Final 2" xfId="30797"/>
    <cellStyle name="_Res_ERCOT_Spring_02_8Z_Summerhaven CWIP curve Oct_2010" xfId="30798"/>
    <cellStyle name="_Res_ERCOT_Spring_02_8Z_Summerhaven CWIP curve Oct_2010 2" xfId="30799"/>
    <cellStyle name="_Res_ERCOT_Spring_02_8Z_Summerhaven CWIP curve Oct_2010_November 2010 Termosol CWIP Curves NEER Final" xfId="30800"/>
    <cellStyle name="_Res_ERCOT_Spring_02_8Z_Summerhaven CWIP curve Oct_2010_November 2010 Termosol CWIP Curves NEER Final 2" xfId="30801"/>
    <cellStyle name="_Res_ERCOT_Spring_02_8Z_tx financing revs" xfId="30802"/>
    <cellStyle name="_Resources Gas SP Conversion" xfId="30803"/>
    <cellStyle name="_Resources Gas SP Conversion 2" xfId="30804"/>
    <cellStyle name="_Resources Gas SP Conversion 2 2" xfId="30805"/>
    <cellStyle name="_Resources Gas SP Conversion 3" xfId="30806"/>
    <cellStyle name="_Resources Gas SP Conversion 3 2" xfId="30807"/>
    <cellStyle name="_Resources Gas SP Conversion 4" xfId="30808"/>
    <cellStyle name="_Resources Gas SP Conversion 4 2" xfId="30809"/>
    <cellStyle name="_Resources Gas SP Conversion 5" xfId="30810"/>
    <cellStyle name="_Resources Gas SP Conversion 5 2" xfId="30811"/>
    <cellStyle name="_Resources Gas SP Conversion 6" xfId="30812"/>
    <cellStyle name="_Resources Gas SP Conversion_August 2010 CWIP curves_NextEra" xfId="30813"/>
    <cellStyle name="_Resources Gas SP Conversion_August 2010 CWIP curves_NextEra 2" xfId="30814"/>
    <cellStyle name="_Resources Gas SP Conversion_August 2010 CWIP curves_NextEra_November 2010 Termosol CWIP Curves NEER Final" xfId="30815"/>
    <cellStyle name="_Resources Gas SP Conversion_August 2010 CWIP curves_NextEra_November 2010 Termosol CWIP Curves NEER Final 2" xfId="30816"/>
    <cellStyle name="_Resources Gas SP Conversion_BASIS ADJ" xfId="30817"/>
    <cellStyle name="_Resources Gas SP Conversion_BM Adjustments" xfId="30818"/>
    <cellStyle name="_Resources Gas SP Conversion_Capacity_Factor_Monthly_Forecast_Through_2024 " xfId="30819"/>
    <cellStyle name="_Resources Gas SP Conversion_Consolidated Summary Living ProForma_2011_DRAFT" xfId="30820"/>
    <cellStyle name="_Resources Gas SP Conversion_Consolidated Summary Living ProForma_2011_Paste Special" xfId="30821"/>
    <cellStyle name="_Resources Gas SP Conversion_Copy of South TX GenTie  0.8x Sale12-31-09 COD BASE CASEvBOD" xfId="30822"/>
    <cellStyle name="_Resources Gas SP Conversion_CWIP Termosol 1" xfId="30823"/>
    <cellStyle name="_Resources Gas SP Conversion_CWIP Termosol 1 2" xfId="30824"/>
    <cellStyle name="_Resources Gas SP Conversion_CWIP Termosol 2" xfId="30825"/>
    <cellStyle name="_Resources Gas SP Conversion_CWIP Termosol 2 2" xfId="30826"/>
    <cellStyle name="_Resources Gas SP Conversion_Fees" xfId="30827"/>
    <cellStyle name="_Resources Gas SP Conversion_Inputs" xfId="30828"/>
    <cellStyle name="_Resources Gas SP Conversion_Inputs 2" xfId="30829"/>
    <cellStyle name="_Resources Gas SP Conversion_Locked in Gross Margin" xfId="30830"/>
    <cellStyle name="_Resources Gas SP Conversion_November 2010 CWIP Curves Genesis Final" xfId="30831"/>
    <cellStyle name="_Resources Gas SP Conversion_November 2010 CWIP Curves Genesis Final 2" xfId="30832"/>
    <cellStyle name="_Resources Gas SP Conversion_November 2010 CWIP Curves NEER Final" xfId="30833"/>
    <cellStyle name="_Resources Gas SP Conversion_November 2010 CWIP Curves NEER Final 2" xfId="30834"/>
    <cellStyle name="_Resources Gas SP Conversion_November 2010 Termosol CWIP Curves NEER Final" xfId="30835"/>
    <cellStyle name="_Resources Gas SP Conversion_November 2010 Termosol CWIP Curves NEER Final 2" xfId="30836"/>
    <cellStyle name="_Resources Gas SP Conversion_Project Monitoring Paradise Solar revised_October 2010" xfId="30837"/>
    <cellStyle name="_Resources Gas SP Conversion_Project Monitoring Paradise Solar revised_October 2010 2" xfId="30838"/>
    <cellStyle name="_Resources Gas SP Conversion_Project Monitoring Paradise Solar revised_October 2010_November 2010 Termosol CWIP Curves NEER Final" xfId="30839"/>
    <cellStyle name="_Resources Gas SP Conversion_Project Monitoring Paradise Solar revised_October 2010_November 2010 Termosol CWIP Curves NEER Final 2" xfId="30840"/>
    <cellStyle name="_Resources Gas SP Conversion_September 2010 CWIP curves_NextEra" xfId="30841"/>
    <cellStyle name="_Resources Gas SP Conversion_September 2010 CWIP curves_NextEra 2" xfId="30842"/>
    <cellStyle name="_Resources Gas SP Conversion_September 2010 CWIP curves_NextEra_November 2010 Termosol CWIP Curves NEER Final" xfId="30843"/>
    <cellStyle name="_Resources Gas SP Conversion_September 2010 CWIP curves_NextEra_November 2010 Termosol CWIP Curves NEER Final 2" xfId="30844"/>
    <cellStyle name="_Resources Gas SP Conversion_Summerhaven CWIP curve Oct_2010" xfId="30845"/>
    <cellStyle name="_Resources Gas SP Conversion_Summerhaven CWIP curve Oct_2010 2" xfId="30846"/>
    <cellStyle name="_Resources Gas SP Conversion_Summerhaven CWIP curve Oct_2010_November 2010 Termosol CWIP Curves NEER Final" xfId="30847"/>
    <cellStyle name="_Resources Gas SP Conversion_Summerhaven CWIP curve Oct_2010_November 2010 Termosol CWIP Curves NEER Final 2" xfId="30848"/>
    <cellStyle name="_Resources Gas SP Conversion_tx financing revs" xfId="30849"/>
    <cellStyle name="_Resources1" xfId="30850"/>
    <cellStyle name="_Resources1 2" xfId="30851"/>
    <cellStyle name="_Resources1 2 2" xfId="30852"/>
    <cellStyle name="_Resources1 3" xfId="30853"/>
    <cellStyle name="_Resources1 3 2" xfId="30854"/>
    <cellStyle name="_Resources1 4" xfId="30855"/>
    <cellStyle name="_Resources1 4 2" xfId="30856"/>
    <cellStyle name="_Resources1 5" xfId="30857"/>
    <cellStyle name="_Resources1 5 2" xfId="30858"/>
    <cellStyle name="_Resources1 6" xfId="30859"/>
    <cellStyle name="_Resources1_August 2010 CWIP curves_NextEra" xfId="30860"/>
    <cellStyle name="_Resources1_August 2010 CWIP curves_NextEra 2" xfId="30861"/>
    <cellStyle name="_Resources1_August 2010 CWIP curves_NextEra_November 2010 Termosol CWIP Curves NEER Final" xfId="30862"/>
    <cellStyle name="_Resources1_August 2010 CWIP curves_NextEra_November 2010 Termosol CWIP Curves NEER Final 2" xfId="30863"/>
    <cellStyle name="_Resources1_BASIS ADJ" xfId="30864"/>
    <cellStyle name="_Resources1_BM Adjustments" xfId="30865"/>
    <cellStyle name="_Resources1_Capacity_Factor_Monthly_Forecast_Through_2024 " xfId="30866"/>
    <cellStyle name="_Resources1_Consolidated Summary Living ProForma_2011_DRAFT" xfId="30867"/>
    <cellStyle name="_Resources1_Consolidated Summary Living ProForma_2011_Paste Special" xfId="30868"/>
    <cellStyle name="_Resources1_Copy of South TX GenTie  0.8x Sale12-31-09 COD BASE CASEvBOD" xfId="30869"/>
    <cellStyle name="_Resources1_CWIP Termosol 1" xfId="30870"/>
    <cellStyle name="_Resources1_CWIP Termosol 1 2" xfId="30871"/>
    <cellStyle name="_Resources1_CWIP Termosol 2" xfId="30872"/>
    <cellStyle name="_Resources1_CWIP Termosol 2 2" xfId="30873"/>
    <cellStyle name="_Resources1_Fees" xfId="30874"/>
    <cellStyle name="_Resources1_Inputs" xfId="30875"/>
    <cellStyle name="_Resources1_Inputs 2" xfId="30876"/>
    <cellStyle name="_Resources1_Locked in Gross Margin" xfId="30877"/>
    <cellStyle name="_Resources1_November 2010 CWIP Curves Genesis Final" xfId="30878"/>
    <cellStyle name="_Resources1_November 2010 CWIP Curves Genesis Final 2" xfId="30879"/>
    <cellStyle name="_Resources1_November 2010 CWIP Curves NEER Final" xfId="30880"/>
    <cellStyle name="_Resources1_November 2010 CWIP Curves NEER Final 2" xfId="30881"/>
    <cellStyle name="_Resources1_November 2010 Termosol CWIP Curves NEER Final" xfId="30882"/>
    <cellStyle name="_Resources1_November 2010 Termosol CWIP Curves NEER Final 2" xfId="30883"/>
    <cellStyle name="_Resources1_Project Monitoring Paradise Solar revised_October 2010" xfId="30884"/>
    <cellStyle name="_Resources1_Project Monitoring Paradise Solar revised_October 2010 2" xfId="30885"/>
    <cellStyle name="_Resources1_Project Monitoring Paradise Solar revised_October 2010_November 2010 Termosol CWIP Curves NEER Final" xfId="30886"/>
    <cellStyle name="_Resources1_Project Monitoring Paradise Solar revised_October 2010_November 2010 Termosol CWIP Curves NEER Final 2" xfId="30887"/>
    <cellStyle name="_Resources1_September 2010 CWIP curves_NextEra" xfId="30888"/>
    <cellStyle name="_Resources1_September 2010 CWIP curves_NextEra 2" xfId="30889"/>
    <cellStyle name="_Resources1_September 2010 CWIP curves_NextEra_November 2010 Termosol CWIP Curves NEER Final" xfId="30890"/>
    <cellStyle name="_Resources1_September 2010 CWIP curves_NextEra_November 2010 Termosol CWIP Curves NEER Final 2" xfId="30891"/>
    <cellStyle name="_Resources1_Summerhaven CWIP curve Oct_2010" xfId="30892"/>
    <cellStyle name="_Resources1_Summerhaven CWIP curve Oct_2010 2" xfId="30893"/>
    <cellStyle name="_Resources1_Summerhaven CWIP curve Oct_2010_November 2010 Termosol CWIP Curves NEER Final" xfId="30894"/>
    <cellStyle name="_Resources1_Summerhaven CWIP curve Oct_2010_November 2010 Termosol CWIP Curves NEER Final 2" xfId="30895"/>
    <cellStyle name="_Resources1_tx financing revs" xfId="30896"/>
    <cellStyle name="_Resources10" xfId="30897"/>
    <cellStyle name="_Resources10 2" xfId="30898"/>
    <cellStyle name="_Resources10 2 2" xfId="30899"/>
    <cellStyle name="_Resources10 3" xfId="30900"/>
    <cellStyle name="_Resources10 3 2" xfId="30901"/>
    <cellStyle name="_Resources10 4" xfId="30902"/>
    <cellStyle name="_Resources10 4 2" xfId="30903"/>
    <cellStyle name="_Resources10 5" xfId="30904"/>
    <cellStyle name="_Resources10 5 2" xfId="30905"/>
    <cellStyle name="_Resources10 6" xfId="30906"/>
    <cellStyle name="_Resources10_August 2010 CWIP curves_NextEra" xfId="30907"/>
    <cellStyle name="_Resources10_August 2010 CWIP curves_NextEra 2" xfId="30908"/>
    <cellStyle name="_Resources10_August 2010 CWIP curves_NextEra_November 2010 Termosol CWIP Curves NEER Final" xfId="30909"/>
    <cellStyle name="_Resources10_August 2010 CWIP curves_NextEra_November 2010 Termosol CWIP Curves NEER Final 2" xfId="30910"/>
    <cellStyle name="_Resources10_BASIS ADJ" xfId="30911"/>
    <cellStyle name="_Resources10_BM Adjustments" xfId="30912"/>
    <cellStyle name="_Resources10_Capacity_Factor_Monthly_Forecast_Through_2024 " xfId="30913"/>
    <cellStyle name="_Resources10_Consolidated Summary Living ProForma_2011_DRAFT" xfId="30914"/>
    <cellStyle name="_Resources10_Consolidated Summary Living ProForma_2011_Paste Special" xfId="30915"/>
    <cellStyle name="_Resources10_Copy of South TX GenTie  0.8x Sale12-31-09 COD BASE CASEvBOD" xfId="30916"/>
    <cellStyle name="_Resources10_CWIP Termosol 1" xfId="30917"/>
    <cellStyle name="_Resources10_CWIP Termosol 1 2" xfId="30918"/>
    <cellStyle name="_Resources10_CWIP Termosol 2" xfId="30919"/>
    <cellStyle name="_Resources10_CWIP Termosol 2 2" xfId="30920"/>
    <cellStyle name="_Resources10_Fees" xfId="30921"/>
    <cellStyle name="_Resources10_Inputs" xfId="30922"/>
    <cellStyle name="_Resources10_Inputs 2" xfId="30923"/>
    <cellStyle name="_Resources10_Locked in Gross Margin" xfId="30924"/>
    <cellStyle name="_Resources10_November 2010 CWIP Curves Genesis Final" xfId="30925"/>
    <cellStyle name="_Resources10_November 2010 CWIP Curves Genesis Final 2" xfId="30926"/>
    <cellStyle name="_Resources10_November 2010 CWIP Curves NEER Final" xfId="30927"/>
    <cellStyle name="_Resources10_November 2010 CWIP Curves NEER Final 2" xfId="30928"/>
    <cellStyle name="_Resources10_November 2010 Termosol CWIP Curves NEER Final" xfId="30929"/>
    <cellStyle name="_Resources10_November 2010 Termosol CWIP Curves NEER Final 2" xfId="30930"/>
    <cellStyle name="_Resources10_Project Monitoring Paradise Solar revised_October 2010" xfId="30931"/>
    <cellStyle name="_Resources10_Project Monitoring Paradise Solar revised_October 2010 2" xfId="30932"/>
    <cellStyle name="_Resources10_Project Monitoring Paradise Solar revised_October 2010_November 2010 Termosol CWIP Curves NEER Final" xfId="30933"/>
    <cellStyle name="_Resources10_Project Monitoring Paradise Solar revised_October 2010_November 2010 Termosol CWIP Curves NEER Final 2" xfId="30934"/>
    <cellStyle name="_Resources10_September 2010 CWIP curves_NextEra" xfId="30935"/>
    <cellStyle name="_Resources10_September 2010 CWIP curves_NextEra 2" xfId="30936"/>
    <cellStyle name="_Resources10_September 2010 CWIP curves_NextEra_November 2010 Termosol CWIP Curves NEER Final" xfId="30937"/>
    <cellStyle name="_Resources10_September 2010 CWIP curves_NextEra_November 2010 Termosol CWIP Curves NEER Final 2" xfId="30938"/>
    <cellStyle name="_Resources10_Summerhaven CWIP curve Oct_2010" xfId="30939"/>
    <cellStyle name="_Resources10_Summerhaven CWIP curve Oct_2010 2" xfId="30940"/>
    <cellStyle name="_Resources10_Summerhaven CWIP curve Oct_2010_November 2010 Termosol CWIP Curves NEER Final" xfId="30941"/>
    <cellStyle name="_Resources10_Summerhaven CWIP curve Oct_2010_November 2010 Termosol CWIP Curves NEER Final 2" xfId="30942"/>
    <cellStyle name="_Resources10_tx financing revs" xfId="30943"/>
    <cellStyle name="_Resources2" xfId="30944"/>
    <cellStyle name="_Resources2 2" xfId="30945"/>
    <cellStyle name="_Resources2 2 2" xfId="30946"/>
    <cellStyle name="_Resources2 3" xfId="30947"/>
    <cellStyle name="_Resources2 3 2" xfId="30948"/>
    <cellStyle name="_Resources2 4" xfId="30949"/>
    <cellStyle name="_Resources2 4 2" xfId="30950"/>
    <cellStyle name="_Resources2 5" xfId="30951"/>
    <cellStyle name="_Resources2 5 2" xfId="30952"/>
    <cellStyle name="_Resources2 6" xfId="30953"/>
    <cellStyle name="_Resources2_August 2010 CWIP curves_NextEra" xfId="30954"/>
    <cellStyle name="_Resources2_August 2010 CWIP curves_NextEra 2" xfId="30955"/>
    <cellStyle name="_Resources2_August 2010 CWIP curves_NextEra_November 2010 Termosol CWIP Curves NEER Final" xfId="30956"/>
    <cellStyle name="_Resources2_August 2010 CWIP curves_NextEra_November 2010 Termosol CWIP Curves NEER Final 2" xfId="30957"/>
    <cellStyle name="_Resources2_BASIS ADJ" xfId="30958"/>
    <cellStyle name="_Resources2_BM Adjustments" xfId="30959"/>
    <cellStyle name="_Resources2_Capacity_Factor_Monthly_Forecast_Through_2024 " xfId="30960"/>
    <cellStyle name="_Resources2_Consolidated Summary Living ProForma_2011_DRAFT" xfId="30961"/>
    <cellStyle name="_Resources2_Consolidated Summary Living ProForma_2011_Paste Special" xfId="30962"/>
    <cellStyle name="_Resources2_Copy of South TX GenTie  0.8x Sale12-31-09 COD BASE CASEvBOD" xfId="30963"/>
    <cellStyle name="_Resources2_CWIP Termosol 1" xfId="30964"/>
    <cellStyle name="_Resources2_CWIP Termosol 1 2" xfId="30965"/>
    <cellStyle name="_Resources2_CWIP Termosol 2" xfId="30966"/>
    <cellStyle name="_Resources2_CWIP Termosol 2 2" xfId="30967"/>
    <cellStyle name="_Resources2_Fees" xfId="30968"/>
    <cellStyle name="_Resources2_Inputs" xfId="30969"/>
    <cellStyle name="_Resources2_Inputs 2" xfId="30970"/>
    <cellStyle name="_Resources2_Locked in Gross Margin" xfId="30971"/>
    <cellStyle name="_Resources2_November 2010 CWIP Curves Genesis Final" xfId="30972"/>
    <cellStyle name="_Resources2_November 2010 CWIP Curves Genesis Final 2" xfId="30973"/>
    <cellStyle name="_Resources2_November 2010 CWIP Curves NEER Final" xfId="30974"/>
    <cellStyle name="_Resources2_November 2010 CWIP Curves NEER Final 2" xfId="30975"/>
    <cellStyle name="_Resources2_November 2010 Termosol CWIP Curves NEER Final" xfId="30976"/>
    <cellStyle name="_Resources2_November 2010 Termosol CWIP Curves NEER Final 2" xfId="30977"/>
    <cellStyle name="_Resources2_Project Monitoring Paradise Solar revised_October 2010" xfId="30978"/>
    <cellStyle name="_Resources2_Project Monitoring Paradise Solar revised_October 2010 2" xfId="30979"/>
    <cellStyle name="_Resources2_Project Monitoring Paradise Solar revised_October 2010_November 2010 Termosol CWIP Curves NEER Final" xfId="30980"/>
    <cellStyle name="_Resources2_Project Monitoring Paradise Solar revised_October 2010_November 2010 Termosol CWIP Curves NEER Final 2" xfId="30981"/>
    <cellStyle name="_Resources2_September 2010 CWIP curves_NextEra" xfId="30982"/>
    <cellStyle name="_Resources2_September 2010 CWIP curves_NextEra 2" xfId="30983"/>
    <cellStyle name="_Resources2_September 2010 CWIP curves_NextEra_November 2010 Termosol CWIP Curves NEER Final" xfId="30984"/>
    <cellStyle name="_Resources2_September 2010 CWIP curves_NextEra_November 2010 Termosol CWIP Curves NEER Final 2" xfId="30985"/>
    <cellStyle name="_Resources2_Summerhaven CWIP curve Oct_2010" xfId="30986"/>
    <cellStyle name="_Resources2_Summerhaven CWIP curve Oct_2010 2" xfId="30987"/>
    <cellStyle name="_Resources2_Summerhaven CWIP curve Oct_2010_November 2010 Termosol CWIP Curves NEER Final" xfId="30988"/>
    <cellStyle name="_Resources2_Summerhaven CWIP curve Oct_2010_November 2010 Termosol CWIP Curves NEER Final 2" xfId="30989"/>
    <cellStyle name="_Resources2_tx financing revs" xfId="30990"/>
    <cellStyle name="_Resources3" xfId="30991"/>
    <cellStyle name="_Resources3 2" xfId="30992"/>
    <cellStyle name="_Resources3 2 2" xfId="30993"/>
    <cellStyle name="_Resources3 3" xfId="30994"/>
    <cellStyle name="_Resources3 3 2" xfId="30995"/>
    <cellStyle name="_Resources3 4" xfId="30996"/>
    <cellStyle name="_Resources3 4 2" xfId="30997"/>
    <cellStyle name="_Resources3 5" xfId="30998"/>
    <cellStyle name="_Resources3 5 2" xfId="30999"/>
    <cellStyle name="_Resources3 6" xfId="31000"/>
    <cellStyle name="_Resources3_August 2010 CWIP curves_NextEra" xfId="31001"/>
    <cellStyle name="_Resources3_August 2010 CWIP curves_NextEra 2" xfId="31002"/>
    <cellStyle name="_Resources3_August 2010 CWIP curves_NextEra_November 2010 Termosol CWIP Curves NEER Final" xfId="31003"/>
    <cellStyle name="_Resources3_August 2010 CWIP curves_NextEra_November 2010 Termosol CWIP Curves NEER Final 2" xfId="31004"/>
    <cellStyle name="_Resources3_BASIS ADJ" xfId="31005"/>
    <cellStyle name="_Resources3_BM Adjustments" xfId="31006"/>
    <cellStyle name="_Resources3_Capacity_Factor_Monthly_Forecast_Through_2024 " xfId="31007"/>
    <cellStyle name="_Resources3_Consolidated Summary Living ProForma_2011_DRAFT" xfId="31008"/>
    <cellStyle name="_Resources3_Consolidated Summary Living ProForma_2011_Paste Special" xfId="31009"/>
    <cellStyle name="_Resources3_Copy of South TX GenTie  0.8x Sale12-31-09 COD BASE CASEvBOD" xfId="31010"/>
    <cellStyle name="_Resources3_CWIP Termosol 1" xfId="31011"/>
    <cellStyle name="_Resources3_CWIP Termosol 1 2" xfId="31012"/>
    <cellStyle name="_Resources3_CWIP Termosol 2" xfId="31013"/>
    <cellStyle name="_Resources3_CWIP Termosol 2 2" xfId="31014"/>
    <cellStyle name="_Resources3_Fees" xfId="31015"/>
    <cellStyle name="_Resources3_Inputs" xfId="31016"/>
    <cellStyle name="_Resources3_Inputs 2" xfId="31017"/>
    <cellStyle name="_Resources3_Locked in Gross Margin" xfId="31018"/>
    <cellStyle name="_Resources3_November 2010 CWIP Curves Genesis Final" xfId="31019"/>
    <cellStyle name="_Resources3_November 2010 CWIP Curves Genesis Final 2" xfId="31020"/>
    <cellStyle name="_Resources3_November 2010 CWIP Curves NEER Final" xfId="31021"/>
    <cellStyle name="_Resources3_November 2010 CWIP Curves NEER Final 2" xfId="31022"/>
    <cellStyle name="_Resources3_November 2010 Termosol CWIP Curves NEER Final" xfId="31023"/>
    <cellStyle name="_Resources3_November 2010 Termosol CWIP Curves NEER Final 2" xfId="31024"/>
    <cellStyle name="_Resources3_Project Monitoring Paradise Solar revised_October 2010" xfId="31025"/>
    <cellStyle name="_Resources3_Project Monitoring Paradise Solar revised_October 2010 2" xfId="31026"/>
    <cellStyle name="_Resources3_Project Monitoring Paradise Solar revised_October 2010_November 2010 Termosol CWIP Curves NEER Final" xfId="31027"/>
    <cellStyle name="_Resources3_Project Monitoring Paradise Solar revised_October 2010_November 2010 Termosol CWIP Curves NEER Final 2" xfId="31028"/>
    <cellStyle name="_Resources3_September 2010 CWIP curves_NextEra" xfId="31029"/>
    <cellStyle name="_Resources3_September 2010 CWIP curves_NextEra 2" xfId="31030"/>
    <cellStyle name="_Resources3_September 2010 CWIP curves_NextEra_November 2010 Termosol CWIP Curves NEER Final" xfId="31031"/>
    <cellStyle name="_Resources3_September 2010 CWIP curves_NextEra_November 2010 Termosol CWIP Curves NEER Final 2" xfId="31032"/>
    <cellStyle name="_Resources3_Summerhaven CWIP curve Oct_2010" xfId="31033"/>
    <cellStyle name="_Resources3_Summerhaven CWIP curve Oct_2010 2" xfId="31034"/>
    <cellStyle name="_Resources3_Summerhaven CWIP curve Oct_2010_November 2010 Termosol CWIP Curves NEER Final" xfId="31035"/>
    <cellStyle name="_Resources3_Summerhaven CWIP curve Oct_2010_November 2010 Termosol CWIP Curves NEER Final 2" xfId="31036"/>
    <cellStyle name="_Resources3_tx financing revs" xfId="31037"/>
    <cellStyle name="_Resources4" xfId="31038"/>
    <cellStyle name="_Resources4 2" xfId="31039"/>
    <cellStyle name="_Resources4 2 2" xfId="31040"/>
    <cellStyle name="_Resources4 3" xfId="31041"/>
    <cellStyle name="_Resources4 3 2" xfId="31042"/>
    <cellStyle name="_Resources4 4" xfId="31043"/>
    <cellStyle name="_Resources4 4 2" xfId="31044"/>
    <cellStyle name="_Resources4 5" xfId="31045"/>
    <cellStyle name="_Resources4 5 2" xfId="31046"/>
    <cellStyle name="_Resources4 6" xfId="31047"/>
    <cellStyle name="_Resources4_August 2010 CWIP curves_NextEra" xfId="31048"/>
    <cellStyle name="_Resources4_August 2010 CWIP curves_NextEra 2" xfId="31049"/>
    <cellStyle name="_Resources4_August 2010 CWIP curves_NextEra_November 2010 Termosol CWIP Curves NEER Final" xfId="31050"/>
    <cellStyle name="_Resources4_August 2010 CWIP curves_NextEra_November 2010 Termosol CWIP Curves NEER Final 2" xfId="31051"/>
    <cellStyle name="_Resources4_BASIS ADJ" xfId="31052"/>
    <cellStyle name="_Resources4_BM Adjustments" xfId="31053"/>
    <cellStyle name="_Resources4_Capacity_Factor_Monthly_Forecast_Through_2024 " xfId="31054"/>
    <cellStyle name="_Resources4_Consolidated Summary Living ProForma_2011_DRAFT" xfId="31055"/>
    <cellStyle name="_Resources4_Consolidated Summary Living ProForma_2011_Paste Special" xfId="31056"/>
    <cellStyle name="_Resources4_Copy of South TX GenTie  0.8x Sale12-31-09 COD BASE CASEvBOD" xfId="31057"/>
    <cellStyle name="_Resources4_CWIP Termosol 1" xfId="31058"/>
    <cellStyle name="_Resources4_CWIP Termosol 1 2" xfId="31059"/>
    <cellStyle name="_Resources4_CWIP Termosol 2" xfId="31060"/>
    <cellStyle name="_Resources4_CWIP Termosol 2 2" xfId="31061"/>
    <cellStyle name="_Resources4_Fees" xfId="31062"/>
    <cellStyle name="_Resources4_Inputs" xfId="31063"/>
    <cellStyle name="_Resources4_Inputs 2" xfId="31064"/>
    <cellStyle name="_Resources4_Locked in Gross Margin" xfId="31065"/>
    <cellStyle name="_Resources4_November 2010 CWIP Curves Genesis Final" xfId="31066"/>
    <cellStyle name="_Resources4_November 2010 CWIP Curves Genesis Final 2" xfId="31067"/>
    <cellStyle name="_Resources4_November 2010 CWIP Curves NEER Final" xfId="31068"/>
    <cellStyle name="_Resources4_November 2010 CWIP Curves NEER Final 2" xfId="31069"/>
    <cellStyle name="_Resources4_November 2010 Termosol CWIP Curves NEER Final" xfId="31070"/>
    <cellStyle name="_Resources4_November 2010 Termosol CWIP Curves NEER Final 2" xfId="31071"/>
    <cellStyle name="_Resources4_Project Monitoring Paradise Solar revised_October 2010" xfId="31072"/>
    <cellStyle name="_Resources4_Project Monitoring Paradise Solar revised_October 2010 2" xfId="31073"/>
    <cellStyle name="_Resources4_Project Monitoring Paradise Solar revised_October 2010_November 2010 Termosol CWIP Curves NEER Final" xfId="31074"/>
    <cellStyle name="_Resources4_Project Monitoring Paradise Solar revised_October 2010_November 2010 Termosol CWIP Curves NEER Final 2" xfId="31075"/>
    <cellStyle name="_Resources4_September 2010 CWIP curves_NextEra" xfId="31076"/>
    <cellStyle name="_Resources4_September 2010 CWIP curves_NextEra 2" xfId="31077"/>
    <cellStyle name="_Resources4_September 2010 CWIP curves_NextEra_November 2010 Termosol CWIP Curves NEER Final" xfId="31078"/>
    <cellStyle name="_Resources4_September 2010 CWIP curves_NextEra_November 2010 Termosol CWIP Curves NEER Final 2" xfId="31079"/>
    <cellStyle name="_Resources4_Summerhaven CWIP curve Oct_2010" xfId="31080"/>
    <cellStyle name="_Resources4_Summerhaven CWIP curve Oct_2010 2" xfId="31081"/>
    <cellStyle name="_Resources4_Summerhaven CWIP curve Oct_2010_November 2010 Termosol CWIP Curves NEER Final" xfId="31082"/>
    <cellStyle name="_Resources4_Summerhaven CWIP curve Oct_2010_November 2010 Termosol CWIP Curves NEER Final 2" xfId="31083"/>
    <cellStyle name="_Resources4_tx financing revs" xfId="31084"/>
    <cellStyle name="_Resources5" xfId="31085"/>
    <cellStyle name="_Resources5 2" xfId="31086"/>
    <cellStyle name="_Resources5 2 2" xfId="31087"/>
    <cellStyle name="_Resources5 3" xfId="31088"/>
    <cellStyle name="_Resources5 3 2" xfId="31089"/>
    <cellStyle name="_Resources5 4" xfId="31090"/>
    <cellStyle name="_Resources5 4 2" xfId="31091"/>
    <cellStyle name="_Resources5 5" xfId="31092"/>
    <cellStyle name="_Resources5 5 2" xfId="31093"/>
    <cellStyle name="_Resources5 6" xfId="31094"/>
    <cellStyle name="_Resources5_August 2010 CWIP curves_NextEra" xfId="31095"/>
    <cellStyle name="_Resources5_August 2010 CWIP curves_NextEra 2" xfId="31096"/>
    <cellStyle name="_Resources5_August 2010 CWIP curves_NextEra_November 2010 Termosol CWIP Curves NEER Final" xfId="31097"/>
    <cellStyle name="_Resources5_August 2010 CWIP curves_NextEra_November 2010 Termosol CWIP Curves NEER Final 2" xfId="31098"/>
    <cellStyle name="_Resources5_BASIS ADJ" xfId="31099"/>
    <cellStyle name="_Resources5_BM Adjustments" xfId="31100"/>
    <cellStyle name="_Resources5_Capacity_Factor_Monthly_Forecast_Through_2024 " xfId="31101"/>
    <cellStyle name="_Resources5_Consolidated Summary Living ProForma_2011_DRAFT" xfId="31102"/>
    <cellStyle name="_Resources5_Consolidated Summary Living ProForma_2011_Paste Special" xfId="31103"/>
    <cellStyle name="_Resources5_Copy of South TX GenTie  0.8x Sale12-31-09 COD BASE CASEvBOD" xfId="31104"/>
    <cellStyle name="_Resources5_CWIP Termosol 1" xfId="31105"/>
    <cellStyle name="_Resources5_CWIP Termosol 1 2" xfId="31106"/>
    <cellStyle name="_Resources5_CWIP Termosol 2" xfId="31107"/>
    <cellStyle name="_Resources5_CWIP Termosol 2 2" xfId="31108"/>
    <cellStyle name="_Resources5_Fees" xfId="31109"/>
    <cellStyle name="_Resources5_Inputs" xfId="31110"/>
    <cellStyle name="_Resources5_Inputs 2" xfId="31111"/>
    <cellStyle name="_Resources5_Locked in Gross Margin" xfId="31112"/>
    <cellStyle name="_Resources5_November 2010 CWIP Curves Genesis Final" xfId="31113"/>
    <cellStyle name="_Resources5_November 2010 CWIP Curves Genesis Final 2" xfId="31114"/>
    <cellStyle name="_Resources5_November 2010 CWIP Curves NEER Final" xfId="31115"/>
    <cellStyle name="_Resources5_November 2010 CWIP Curves NEER Final 2" xfId="31116"/>
    <cellStyle name="_Resources5_November 2010 Termosol CWIP Curves NEER Final" xfId="31117"/>
    <cellStyle name="_Resources5_November 2010 Termosol CWIP Curves NEER Final 2" xfId="31118"/>
    <cellStyle name="_Resources5_Project Monitoring Paradise Solar revised_October 2010" xfId="31119"/>
    <cellStyle name="_Resources5_Project Monitoring Paradise Solar revised_October 2010 2" xfId="31120"/>
    <cellStyle name="_Resources5_Project Monitoring Paradise Solar revised_October 2010_November 2010 Termosol CWIP Curves NEER Final" xfId="31121"/>
    <cellStyle name="_Resources5_Project Monitoring Paradise Solar revised_October 2010_November 2010 Termosol CWIP Curves NEER Final 2" xfId="31122"/>
    <cellStyle name="_Resources5_September 2010 CWIP curves_NextEra" xfId="31123"/>
    <cellStyle name="_Resources5_September 2010 CWIP curves_NextEra 2" xfId="31124"/>
    <cellStyle name="_Resources5_September 2010 CWIP curves_NextEra_November 2010 Termosol CWIP Curves NEER Final" xfId="31125"/>
    <cellStyle name="_Resources5_September 2010 CWIP curves_NextEra_November 2010 Termosol CWIP Curves NEER Final 2" xfId="31126"/>
    <cellStyle name="_Resources5_Summerhaven CWIP curve Oct_2010" xfId="31127"/>
    <cellStyle name="_Resources5_Summerhaven CWIP curve Oct_2010 2" xfId="31128"/>
    <cellStyle name="_Resources5_Summerhaven CWIP curve Oct_2010_November 2010 Termosol CWIP Curves NEER Final" xfId="31129"/>
    <cellStyle name="_Resources5_Summerhaven CWIP curve Oct_2010_November 2010 Termosol CWIP Curves NEER Final 2" xfId="31130"/>
    <cellStyle name="_Resources5_tx financing revs" xfId="31131"/>
    <cellStyle name="_Resources6" xfId="31132"/>
    <cellStyle name="_Resources6 2" xfId="31133"/>
    <cellStyle name="_Resources6 2 2" xfId="31134"/>
    <cellStyle name="_Resources6 3" xfId="31135"/>
    <cellStyle name="_Resources6 3 2" xfId="31136"/>
    <cellStyle name="_Resources6 4" xfId="31137"/>
    <cellStyle name="_Resources6 4 2" xfId="31138"/>
    <cellStyle name="_Resources6 5" xfId="31139"/>
    <cellStyle name="_Resources6 5 2" xfId="31140"/>
    <cellStyle name="_Resources6 6" xfId="31141"/>
    <cellStyle name="_Resources6_August 2010 CWIP curves_NextEra" xfId="31142"/>
    <cellStyle name="_Resources6_August 2010 CWIP curves_NextEra 2" xfId="31143"/>
    <cellStyle name="_Resources6_August 2010 CWIP curves_NextEra_November 2010 Termosol CWIP Curves NEER Final" xfId="31144"/>
    <cellStyle name="_Resources6_August 2010 CWIP curves_NextEra_November 2010 Termosol CWIP Curves NEER Final 2" xfId="31145"/>
    <cellStyle name="_Resources6_BASIS ADJ" xfId="31146"/>
    <cellStyle name="_Resources6_BM Adjustments" xfId="31147"/>
    <cellStyle name="_Resources6_Capacity_Factor_Monthly_Forecast_Through_2024 " xfId="31148"/>
    <cellStyle name="_Resources6_Consolidated Summary Living ProForma_2011_DRAFT" xfId="31149"/>
    <cellStyle name="_Resources6_Consolidated Summary Living ProForma_2011_Paste Special" xfId="31150"/>
    <cellStyle name="_Resources6_Copy of South TX GenTie  0.8x Sale12-31-09 COD BASE CASEvBOD" xfId="31151"/>
    <cellStyle name="_Resources6_CWIP Termosol 1" xfId="31152"/>
    <cellStyle name="_Resources6_CWIP Termosol 1 2" xfId="31153"/>
    <cellStyle name="_Resources6_CWIP Termosol 2" xfId="31154"/>
    <cellStyle name="_Resources6_CWIP Termosol 2 2" xfId="31155"/>
    <cellStyle name="_Resources6_Fees" xfId="31156"/>
    <cellStyle name="_Resources6_Inputs" xfId="31157"/>
    <cellStyle name="_Resources6_Inputs 2" xfId="31158"/>
    <cellStyle name="_Resources6_Locked in Gross Margin" xfId="31159"/>
    <cellStyle name="_Resources6_November 2010 CWIP Curves Genesis Final" xfId="31160"/>
    <cellStyle name="_Resources6_November 2010 CWIP Curves Genesis Final 2" xfId="31161"/>
    <cellStyle name="_Resources6_November 2010 CWIP Curves NEER Final" xfId="31162"/>
    <cellStyle name="_Resources6_November 2010 CWIP Curves NEER Final 2" xfId="31163"/>
    <cellStyle name="_Resources6_November 2010 Termosol CWIP Curves NEER Final" xfId="31164"/>
    <cellStyle name="_Resources6_November 2010 Termosol CWIP Curves NEER Final 2" xfId="31165"/>
    <cellStyle name="_Resources6_Project Monitoring Paradise Solar revised_October 2010" xfId="31166"/>
    <cellStyle name="_Resources6_Project Monitoring Paradise Solar revised_October 2010 2" xfId="31167"/>
    <cellStyle name="_Resources6_Project Monitoring Paradise Solar revised_October 2010_November 2010 Termosol CWIP Curves NEER Final" xfId="31168"/>
    <cellStyle name="_Resources6_Project Monitoring Paradise Solar revised_October 2010_November 2010 Termosol CWIP Curves NEER Final 2" xfId="31169"/>
    <cellStyle name="_Resources6_September 2010 CWIP curves_NextEra" xfId="31170"/>
    <cellStyle name="_Resources6_September 2010 CWIP curves_NextEra 2" xfId="31171"/>
    <cellStyle name="_Resources6_September 2010 CWIP curves_NextEra_November 2010 Termosol CWIP Curves NEER Final" xfId="31172"/>
    <cellStyle name="_Resources6_September 2010 CWIP curves_NextEra_November 2010 Termosol CWIP Curves NEER Final 2" xfId="31173"/>
    <cellStyle name="_Resources6_Summerhaven CWIP curve Oct_2010" xfId="31174"/>
    <cellStyle name="_Resources6_Summerhaven CWIP curve Oct_2010 2" xfId="31175"/>
    <cellStyle name="_Resources6_Summerhaven CWIP curve Oct_2010_November 2010 Termosol CWIP Curves NEER Final" xfId="31176"/>
    <cellStyle name="_Resources6_Summerhaven CWIP curve Oct_2010_November 2010 Termosol CWIP Curves NEER Final 2" xfId="31177"/>
    <cellStyle name="_Resources6_tx financing revs" xfId="31178"/>
    <cellStyle name="_Resources7" xfId="31179"/>
    <cellStyle name="_Resources7 2" xfId="31180"/>
    <cellStyle name="_Resources7 2 2" xfId="31181"/>
    <cellStyle name="_Resources7 3" xfId="31182"/>
    <cellStyle name="_Resources7 3 2" xfId="31183"/>
    <cellStyle name="_Resources7 4" xfId="31184"/>
    <cellStyle name="_Resources7 4 2" xfId="31185"/>
    <cellStyle name="_Resources7 5" xfId="31186"/>
    <cellStyle name="_Resources7 5 2" xfId="31187"/>
    <cellStyle name="_Resources7 6" xfId="31188"/>
    <cellStyle name="_Resources7_August 2010 CWIP curves_NextEra" xfId="31189"/>
    <cellStyle name="_Resources7_August 2010 CWIP curves_NextEra 2" xfId="31190"/>
    <cellStyle name="_Resources7_August 2010 CWIP curves_NextEra_November 2010 Termosol CWIP Curves NEER Final" xfId="31191"/>
    <cellStyle name="_Resources7_August 2010 CWIP curves_NextEra_November 2010 Termosol CWIP Curves NEER Final 2" xfId="31192"/>
    <cellStyle name="_Resources7_BASIS ADJ" xfId="31193"/>
    <cellStyle name="_Resources7_BM Adjustments" xfId="31194"/>
    <cellStyle name="_Resources7_Capacity_Factor_Monthly_Forecast_Through_2024 " xfId="31195"/>
    <cellStyle name="_Resources7_Consolidated Summary Living ProForma_2011_DRAFT" xfId="31196"/>
    <cellStyle name="_Resources7_Consolidated Summary Living ProForma_2011_Paste Special" xfId="31197"/>
    <cellStyle name="_Resources7_Copy of South TX GenTie  0.8x Sale12-31-09 COD BASE CASEvBOD" xfId="31198"/>
    <cellStyle name="_Resources7_CWIP Termosol 1" xfId="31199"/>
    <cellStyle name="_Resources7_CWIP Termosol 1 2" xfId="31200"/>
    <cellStyle name="_Resources7_CWIP Termosol 2" xfId="31201"/>
    <cellStyle name="_Resources7_CWIP Termosol 2 2" xfId="31202"/>
    <cellStyle name="_Resources7_Fees" xfId="31203"/>
    <cellStyle name="_Resources7_Inputs" xfId="31204"/>
    <cellStyle name="_Resources7_Inputs 2" xfId="31205"/>
    <cellStyle name="_Resources7_Locked in Gross Margin" xfId="31206"/>
    <cellStyle name="_Resources7_November 2010 CWIP Curves Genesis Final" xfId="31207"/>
    <cellStyle name="_Resources7_November 2010 CWIP Curves Genesis Final 2" xfId="31208"/>
    <cellStyle name="_Resources7_November 2010 CWIP Curves NEER Final" xfId="31209"/>
    <cellStyle name="_Resources7_November 2010 CWIP Curves NEER Final 2" xfId="31210"/>
    <cellStyle name="_Resources7_November 2010 Termosol CWIP Curves NEER Final" xfId="31211"/>
    <cellStyle name="_Resources7_November 2010 Termosol CWIP Curves NEER Final 2" xfId="31212"/>
    <cellStyle name="_Resources7_Project Monitoring Paradise Solar revised_October 2010" xfId="31213"/>
    <cellStyle name="_Resources7_Project Monitoring Paradise Solar revised_October 2010 2" xfId="31214"/>
    <cellStyle name="_Resources7_Project Monitoring Paradise Solar revised_October 2010_November 2010 Termosol CWIP Curves NEER Final" xfId="31215"/>
    <cellStyle name="_Resources7_Project Monitoring Paradise Solar revised_October 2010_November 2010 Termosol CWIP Curves NEER Final 2" xfId="31216"/>
    <cellStyle name="_Resources7_September 2010 CWIP curves_NextEra" xfId="31217"/>
    <cellStyle name="_Resources7_September 2010 CWIP curves_NextEra 2" xfId="31218"/>
    <cellStyle name="_Resources7_September 2010 CWIP curves_NextEra_November 2010 Termosol CWIP Curves NEER Final" xfId="31219"/>
    <cellStyle name="_Resources7_September 2010 CWIP curves_NextEra_November 2010 Termosol CWIP Curves NEER Final 2" xfId="31220"/>
    <cellStyle name="_Resources7_Summerhaven CWIP curve Oct_2010" xfId="31221"/>
    <cellStyle name="_Resources7_Summerhaven CWIP curve Oct_2010 2" xfId="31222"/>
    <cellStyle name="_Resources7_Summerhaven CWIP curve Oct_2010_November 2010 Termosol CWIP Curves NEER Final" xfId="31223"/>
    <cellStyle name="_Resources7_Summerhaven CWIP curve Oct_2010_November 2010 Termosol CWIP Curves NEER Final 2" xfId="31224"/>
    <cellStyle name="_Resources7_tx financing revs" xfId="31225"/>
    <cellStyle name="_Resources8" xfId="31226"/>
    <cellStyle name="_Resources8 2" xfId="31227"/>
    <cellStyle name="_Resources8 2 2" xfId="31228"/>
    <cellStyle name="_Resources8 3" xfId="31229"/>
    <cellStyle name="_Resources8 3 2" xfId="31230"/>
    <cellStyle name="_Resources8 4" xfId="31231"/>
    <cellStyle name="_Resources8 4 2" xfId="31232"/>
    <cellStyle name="_Resources8 5" xfId="31233"/>
    <cellStyle name="_Resources8 5 2" xfId="31234"/>
    <cellStyle name="_Resources8 6" xfId="31235"/>
    <cellStyle name="_Resources8_August 2010 CWIP curves_NextEra" xfId="31236"/>
    <cellStyle name="_Resources8_August 2010 CWIP curves_NextEra 2" xfId="31237"/>
    <cellStyle name="_Resources8_August 2010 CWIP curves_NextEra_November 2010 Termosol CWIP Curves NEER Final" xfId="31238"/>
    <cellStyle name="_Resources8_August 2010 CWIP curves_NextEra_November 2010 Termosol CWIP Curves NEER Final 2" xfId="31239"/>
    <cellStyle name="_Resources8_BASIS ADJ" xfId="31240"/>
    <cellStyle name="_Resources8_BM Adjustments" xfId="31241"/>
    <cellStyle name="_Resources8_Capacity_Factor_Monthly_Forecast_Through_2024 " xfId="31242"/>
    <cellStyle name="_Resources8_Consolidated Summary Living ProForma_2011_DRAFT" xfId="31243"/>
    <cellStyle name="_Resources8_Consolidated Summary Living ProForma_2011_Paste Special" xfId="31244"/>
    <cellStyle name="_Resources8_Copy of South TX GenTie  0.8x Sale12-31-09 COD BASE CASEvBOD" xfId="31245"/>
    <cellStyle name="_Resources8_CWIP Termosol 1" xfId="31246"/>
    <cellStyle name="_Resources8_CWIP Termosol 1 2" xfId="31247"/>
    <cellStyle name="_Resources8_CWIP Termosol 2" xfId="31248"/>
    <cellStyle name="_Resources8_CWIP Termosol 2 2" xfId="31249"/>
    <cellStyle name="_Resources8_Fees" xfId="31250"/>
    <cellStyle name="_Resources8_Inputs" xfId="31251"/>
    <cellStyle name="_Resources8_Inputs 2" xfId="31252"/>
    <cellStyle name="_Resources8_Locked in Gross Margin" xfId="31253"/>
    <cellStyle name="_Resources8_November 2010 CWIP Curves Genesis Final" xfId="31254"/>
    <cellStyle name="_Resources8_November 2010 CWIP Curves Genesis Final 2" xfId="31255"/>
    <cellStyle name="_Resources8_November 2010 CWIP Curves NEER Final" xfId="31256"/>
    <cellStyle name="_Resources8_November 2010 CWIP Curves NEER Final 2" xfId="31257"/>
    <cellStyle name="_Resources8_November 2010 Termosol CWIP Curves NEER Final" xfId="31258"/>
    <cellStyle name="_Resources8_November 2010 Termosol CWIP Curves NEER Final 2" xfId="31259"/>
    <cellStyle name="_Resources8_Project Monitoring Paradise Solar revised_October 2010" xfId="31260"/>
    <cellStyle name="_Resources8_Project Monitoring Paradise Solar revised_October 2010 2" xfId="31261"/>
    <cellStyle name="_Resources8_Project Monitoring Paradise Solar revised_October 2010_November 2010 Termosol CWIP Curves NEER Final" xfId="31262"/>
    <cellStyle name="_Resources8_Project Monitoring Paradise Solar revised_October 2010_November 2010 Termosol CWIP Curves NEER Final 2" xfId="31263"/>
    <cellStyle name="_Resources8_September 2010 CWIP curves_NextEra" xfId="31264"/>
    <cellStyle name="_Resources8_September 2010 CWIP curves_NextEra 2" xfId="31265"/>
    <cellStyle name="_Resources8_September 2010 CWIP curves_NextEra_November 2010 Termosol CWIP Curves NEER Final" xfId="31266"/>
    <cellStyle name="_Resources8_September 2010 CWIP curves_NextEra_November 2010 Termosol CWIP Curves NEER Final 2" xfId="31267"/>
    <cellStyle name="_Resources8_Summerhaven CWIP curve Oct_2010" xfId="31268"/>
    <cellStyle name="_Resources8_Summerhaven CWIP curve Oct_2010 2" xfId="31269"/>
    <cellStyle name="_Resources8_Summerhaven CWIP curve Oct_2010_November 2010 Termosol CWIP Curves NEER Final" xfId="31270"/>
    <cellStyle name="_Resources8_Summerhaven CWIP curve Oct_2010_November 2010 Termosol CWIP Curves NEER Final 2" xfId="31271"/>
    <cellStyle name="_Resources8_tx financing revs" xfId="31272"/>
    <cellStyle name="_Resources9" xfId="31273"/>
    <cellStyle name="_Resources9 2" xfId="31274"/>
    <cellStyle name="_Resources9 2 2" xfId="31275"/>
    <cellStyle name="_Resources9 3" xfId="31276"/>
    <cellStyle name="_Resources9 3 2" xfId="31277"/>
    <cellStyle name="_Resources9 4" xfId="31278"/>
    <cellStyle name="_Resources9 4 2" xfId="31279"/>
    <cellStyle name="_Resources9 5" xfId="31280"/>
    <cellStyle name="_Resources9 5 2" xfId="31281"/>
    <cellStyle name="_Resources9 6" xfId="31282"/>
    <cellStyle name="_Resources9_August 2010 CWIP curves_NextEra" xfId="31283"/>
    <cellStyle name="_Resources9_August 2010 CWIP curves_NextEra 2" xfId="31284"/>
    <cellStyle name="_Resources9_August 2010 CWIP curves_NextEra_November 2010 Termosol CWIP Curves NEER Final" xfId="31285"/>
    <cellStyle name="_Resources9_August 2010 CWIP curves_NextEra_November 2010 Termosol CWIP Curves NEER Final 2" xfId="31286"/>
    <cellStyle name="_Resources9_BASIS ADJ" xfId="31287"/>
    <cellStyle name="_Resources9_BM Adjustments" xfId="31288"/>
    <cellStyle name="_Resources9_Capacity_Factor_Monthly_Forecast_Through_2024 " xfId="31289"/>
    <cellStyle name="_Resources9_Consolidated Summary Living ProForma_2011_DRAFT" xfId="31290"/>
    <cellStyle name="_Resources9_Consolidated Summary Living ProForma_2011_Paste Special" xfId="31291"/>
    <cellStyle name="_Resources9_Copy of South TX GenTie  0.8x Sale12-31-09 COD BASE CASEvBOD" xfId="31292"/>
    <cellStyle name="_Resources9_CWIP Termosol 1" xfId="31293"/>
    <cellStyle name="_Resources9_CWIP Termosol 1 2" xfId="31294"/>
    <cellStyle name="_Resources9_CWIP Termosol 2" xfId="31295"/>
    <cellStyle name="_Resources9_CWIP Termosol 2 2" xfId="31296"/>
    <cellStyle name="_Resources9_Fees" xfId="31297"/>
    <cellStyle name="_Resources9_Inputs" xfId="31298"/>
    <cellStyle name="_Resources9_Inputs 2" xfId="31299"/>
    <cellStyle name="_Resources9_Locked in Gross Margin" xfId="31300"/>
    <cellStyle name="_Resources9_November 2010 CWIP Curves Genesis Final" xfId="31301"/>
    <cellStyle name="_Resources9_November 2010 CWIP Curves Genesis Final 2" xfId="31302"/>
    <cellStyle name="_Resources9_November 2010 CWIP Curves NEER Final" xfId="31303"/>
    <cellStyle name="_Resources9_November 2010 CWIP Curves NEER Final 2" xfId="31304"/>
    <cellStyle name="_Resources9_November 2010 Termosol CWIP Curves NEER Final" xfId="31305"/>
    <cellStyle name="_Resources9_November 2010 Termosol CWIP Curves NEER Final 2" xfId="31306"/>
    <cellStyle name="_Resources9_Project Monitoring Paradise Solar revised_October 2010" xfId="31307"/>
    <cellStyle name="_Resources9_Project Monitoring Paradise Solar revised_October 2010 2" xfId="31308"/>
    <cellStyle name="_Resources9_Project Monitoring Paradise Solar revised_October 2010_November 2010 Termosol CWIP Curves NEER Final" xfId="31309"/>
    <cellStyle name="_Resources9_Project Monitoring Paradise Solar revised_October 2010_November 2010 Termosol CWIP Curves NEER Final 2" xfId="31310"/>
    <cellStyle name="_Resources9_September 2010 CWIP curves_NextEra" xfId="31311"/>
    <cellStyle name="_Resources9_September 2010 CWIP curves_NextEra 2" xfId="31312"/>
    <cellStyle name="_Resources9_September 2010 CWIP curves_NextEra_November 2010 Termosol CWIP Curves NEER Final" xfId="31313"/>
    <cellStyle name="_Resources9_September 2010 CWIP curves_NextEra_November 2010 Termosol CWIP Curves NEER Final 2" xfId="31314"/>
    <cellStyle name="_Resources9_Summerhaven CWIP curve Oct_2010" xfId="31315"/>
    <cellStyle name="_Resources9_Summerhaven CWIP curve Oct_2010 2" xfId="31316"/>
    <cellStyle name="_Resources9_Summerhaven CWIP curve Oct_2010_November 2010 Termosol CWIP Curves NEER Final" xfId="31317"/>
    <cellStyle name="_Resources9_Summerhaven CWIP curve Oct_2010_November 2010 Termosol CWIP Curves NEER Final 2" xfId="31318"/>
    <cellStyle name="_Resources9_tx financing revs" xfId="31319"/>
    <cellStyle name="_Revised July 2007 tax equity Operations Report  (3)" xfId="31320"/>
    <cellStyle name="_Ridgetop 2002 Budget - SCE Agreement" xfId="31321"/>
    <cellStyle name="_Ridgetop 2002 Budget - SCE Agreement 2" xfId="31322"/>
    <cellStyle name="_Ridgetop 2002 Budget - SCE Agreement 2 2" xfId="31323"/>
    <cellStyle name="_Ridgetop 2002 Budget - SCE Agreement 3" xfId="31324"/>
    <cellStyle name="_Ridgetop 2002 Budget - SCE Agreement 3 2" xfId="31325"/>
    <cellStyle name="_Ridgetop 2002 Budget - SCE Agreement 4" xfId="31326"/>
    <cellStyle name="_Ridgetop 2002 Budget - SCE Agreement 4 2" xfId="31327"/>
    <cellStyle name="_Ridgetop 2002 Budget - SCE Agreement 5" xfId="31328"/>
    <cellStyle name="_Ridgetop 2002 Budget - SCE Agreement 5 2" xfId="31329"/>
    <cellStyle name="_Ridgetop 2002 Budget - SCE Agreement 6" xfId="31330"/>
    <cellStyle name="_Ridgetop 2002 Budget - SCE Agreement_Consolidated Summary Living ProForma_2011_DRAFT" xfId="31331"/>
    <cellStyle name="_Ridgetop 2002 Budget - SCE Agreement_Consolidated Summary Living ProForma_2011_Paste Special" xfId="31332"/>
    <cellStyle name="_Ridgetop 2002 Budget - SCE Agreement_Copy of South TX GenTie  0.8x Sale12-31-09 COD BASE CASEvBOD" xfId="31333"/>
    <cellStyle name="_Ridgetop 2002 Budget - SCE Agreement_Inputs" xfId="31334"/>
    <cellStyle name="_Ridgetop 2002 Budget - SCE Agreement_Inputs 2" xfId="31335"/>
    <cellStyle name="_Ridgetop 2002 SCE Settlement Budget" xfId="31336"/>
    <cellStyle name="_Ridgetop 2002 SCE Settlement Budget 2" xfId="31337"/>
    <cellStyle name="_Ridgetop 2002 SCE Settlement Budget 2 2" xfId="31338"/>
    <cellStyle name="_Ridgetop 2002 SCE Settlement Budget 3" xfId="31339"/>
    <cellStyle name="_Ridgetop 2002 SCE Settlement Budget 3 2" xfId="31340"/>
    <cellStyle name="_Ridgetop 2002 SCE Settlement Budget 4" xfId="31341"/>
    <cellStyle name="_Ridgetop 2002 SCE Settlement Budget 4 2" xfId="31342"/>
    <cellStyle name="_Ridgetop 2002 SCE Settlement Budget 5" xfId="31343"/>
    <cellStyle name="_Ridgetop 2002 SCE Settlement Budget 5 2" xfId="31344"/>
    <cellStyle name="_Ridgetop 2002 SCE Settlement Budget 6" xfId="31345"/>
    <cellStyle name="_Ridgetop 2002 SCE Settlement Budget_Consolidated Summary Living ProForma_2011_DRAFT" xfId="31346"/>
    <cellStyle name="_Ridgetop 2002 SCE Settlement Budget_Consolidated Summary Living ProForma_2011_Paste Special" xfId="31347"/>
    <cellStyle name="_Ridgetop 2002 SCE Settlement Budget_Copy of South TX GenTie  0.8x Sale12-31-09 COD BASE CASEvBOD" xfId="31348"/>
    <cellStyle name="_Ridgetop 2002 SCE Settlement Budget_Inputs" xfId="31349"/>
    <cellStyle name="_Ridgetop 2002 SCE Settlement Budget_Inputs 2" xfId="31350"/>
    <cellStyle name="_Ridgetop 2003 Budget" xfId="31351"/>
    <cellStyle name="_Ridgetop 2003 Budget 2" xfId="31352"/>
    <cellStyle name="_Ridgetop 2003 Budget 2 2" xfId="31353"/>
    <cellStyle name="_Ridgetop 2003 Budget 3" xfId="31354"/>
    <cellStyle name="_Ridgetop 2003 Budget 3 2" xfId="31355"/>
    <cellStyle name="_Ridgetop 2003 Budget 4" xfId="31356"/>
    <cellStyle name="_Ridgetop 2003 Budget 4 2" xfId="31357"/>
    <cellStyle name="_Ridgetop 2003 Budget 5" xfId="31358"/>
    <cellStyle name="_Ridgetop 2003 Budget 5 2" xfId="31359"/>
    <cellStyle name="_Ridgetop 2003 Budget 6" xfId="31360"/>
    <cellStyle name="_Ridgetop 2003 Budget_Consolidated Summary Living ProForma_2011_DRAFT" xfId="31361"/>
    <cellStyle name="_Ridgetop 2003 Budget_Consolidated Summary Living ProForma_2011_Paste Special" xfId="31362"/>
    <cellStyle name="_Ridgetop 2003 Budget_Copy of South TX GenTie  0.8x Sale12-31-09 COD BASE CASEvBOD" xfId="31363"/>
    <cellStyle name="_Ridgetop 2003 Budget_Inputs" xfId="31364"/>
    <cellStyle name="_Ridgetop 2003 Budget_Inputs 2" xfId="31365"/>
    <cellStyle name="_Rigel 112106 Base Case $132m" xfId="31366"/>
    <cellStyle name="_Rigel 112106 Base Case $132m 2" xfId="31367"/>
    <cellStyle name="_Rigel 112106 Base Case $132m_#1 Levered Beech Ridge_021109_Grant,Bonus,No PTCs,MACRs,Term Debt NOL" xfId="31368"/>
    <cellStyle name="_Rigel 112106 Base Case $132m_#1 Levered Beech Ridge_021109_Grant,Bonus,No PTCs,MACRs,Term Debt NOL 2" xfId="31369"/>
    <cellStyle name="_Rigel 112106 Base Case $132m_#1 LeveredGrand_Ridge_II-III_021009_Grant,Bonus,No PTCs,MACRs,Term Debt, NOL" xfId="31370"/>
    <cellStyle name="_Rigel 112106 Base Case $132m_#1 LeveredGrand_Ridge_II-III_021009_Grant,Bonus,No PTCs,MACRs,Term Debt, NOL 2" xfId="31371"/>
    <cellStyle name="_Rigel 112106 Base Case $132m_#1 LeveredGrand_Ridge_II-III_021009_Grant,Bonus,No PTCs,MACRs,Term Debt, NOL_BeechR Pivot Table 12.2.09" xfId="31372"/>
    <cellStyle name="_Rigel 112106 Base Case $132m_#1 LeveredGrand_Ridge_II-III_021009_Grant,Bonus,No PTCs,MACRs,Term Debt, NOL_BeechR Pivot Table 12.2.09 2" xfId="31373"/>
    <cellStyle name="_Rigel 112106 Base Case $132m_2008 IWNA 7.75% 53% ERISA P50 (Invnergy)_FROM JPM" xfId="31374"/>
    <cellStyle name="_Rigel 112106 Base Case $132m_2008 IWNA 7.75% 53% ERISA P50 (Invnergy)_FROM JPM 2" xfId="31375"/>
    <cellStyle name="_Rigel 112106 Base Case $132m_2008 IWNA Portfolio 09262008 (JPM TE &amp; CE)__TE Assumps" xfId="31376"/>
    <cellStyle name="_Rigel 112106 Base Case $132m_2008 IWNA Portfolio 09262008 (JPM TE &amp; CE)__TE Assumps 2" xfId="31377"/>
    <cellStyle name="_Rigel 112106 Base Case $132m_2008 IWNA Portfolio 09262008 (JPM TE &amp; CE)__TE Assumps_2008 IWNA v12 7.75% 53% TaxEx P50 (Invenergy)_10242008" xfId="31378"/>
    <cellStyle name="_Rigel 112106 Base Case $132m_2008 IWNA Portfolio 09262008 (JPM TE &amp; CE)__TE Assumps_2008 IWNA v12 7.75% 53% TaxEx P50 (Invenergy)_10242008 2" xfId="31379"/>
    <cellStyle name="_Rigel 112106 Base Case $132m_2008 IWNA v12 7.75% 53% TaxEx P50 (Invenergy)_10242008" xfId="31380"/>
    <cellStyle name="_Rigel 112106 Base Case $132m_2008 IWNA v12 7.75% 53% TaxEx P50 (Invenergy)_10242008 2" xfId="31381"/>
    <cellStyle name="_Rigel 112106 Base Case $132m_2008 IWNA v12 7.75% 53% TaxEx P50 (Invenergy)_NO HAIRCUTS" xfId="31382"/>
    <cellStyle name="_Rigel 112106 Base Case $132m_2008 IWNA v12 7.75% 53% TaxEx P50 (Invenergy)_NO HAIRCUTS 2" xfId="31383"/>
    <cellStyle name="_Rigel 112106 Base Case $132m_BeechR Pivot Table 12.2.09" xfId="31384"/>
    <cellStyle name="_Rigel 112106 Base Case $132m_BeechR Pivot Table 12.2.09 2" xfId="31385"/>
    <cellStyle name="_Rigel 112106 Base Case $132m_Big Otter 101209 Grant and TE 100.5MW_20mileT" xfId="31386"/>
    <cellStyle name="_Rigel 112106 Base Case $132m_Big Otter 101209 Grant and TE 100.5MW_20mileT 2" xfId="31387"/>
    <cellStyle name="_Rigel 112106 Base Case $132m_Bish Hill_$77.5_lowncf_ Bundled Price_Lenders_092909" xfId="31388"/>
    <cellStyle name="_Rigel 112106 Base Case $132m_Bish Hill_$77.5_lowncf_ Bundled Price_Lenders_092909 2" xfId="31389"/>
    <cellStyle name="_Rigel 112106 Base Case $132m_BishHilll_1.25M per WTG with $72 bundled price_200MWs_BF" xfId="31390"/>
    <cellStyle name="_Rigel 112106 Base Case $132m_BishHilll_1.25M per WTG with $72 bundled price_200MWs_BF 2" xfId="31391"/>
    <cellStyle name="_Rigel 112106 Base Case $132m_Bishop Hill_Grant_082409_200MW" xfId="31392"/>
    <cellStyle name="_Rigel 112106 Base Case $132m_Bishop Hill_Grant_082409_200MW 2" xfId="31393"/>
    <cellStyle name="_Rigel 112106 Base Case $132m_Buzzard Creek_250MW_PTC_010610" xfId="31394"/>
    <cellStyle name="_Rigel 112106 Base Case $132m_Buzzard Creek_250MW_PTC_010610 2" xfId="31395"/>
    <cellStyle name="_Rigel 112106 Base Case $132m_California Ridge 120109 and 200MW" xfId="31396"/>
    <cellStyle name="_Rigel 112106 Base Case $132m_California Ridge 120109 and 200MW 2" xfId="31397"/>
    <cellStyle name="_Rigel 112106 Base Case $132m_California Ridge_042909_Grant and TE_99M_as bid" xfId="31398"/>
    <cellStyle name="_Rigel 112106 Base Case $132m_California Ridge_042909_Grant and TE_99M_as bid 2" xfId="31399"/>
    <cellStyle name="_Rigel 112106 Base Case $132m_California Ridge_042909_Grant and TE_99Mw" xfId="31400"/>
    <cellStyle name="_Rigel 112106 Base Case $132m_California Ridge_042909_Grant and TE_99Mw 2" xfId="31401"/>
    <cellStyle name="_Rigel 112106 Base Case $132m_Copy of NEW Levered GRIIIII_03312009_MCF v2" xfId="31402"/>
    <cellStyle name="_Rigel 112106 Base Case $132m_Copy of NEW Levered GRIIIII_03312009_MCF v2 2" xfId="31403"/>
    <cellStyle name="_Rigel 112106 Base Case $132m_Copy of NEW Levered GRIIIII_03312009_MCF v2_BeechR Pivot Table 12.2.09" xfId="31404"/>
    <cellStyle name="_Rigel 112106 Base Case $132m_Copy of NEW Levered GRIIIII_03312009_MCF v2_BeechR Pivot Table 12.2.09 2" xfId="31405"/>
    <cellStyle name="_Rigel 112106 Base Case $132m_GRE 03252009_tpm_tables" xfId="31406"/>
    <cellStyle name="_Rigel 112106 Base Case $132m_GRE 03252009_tpm_tables 2" xfId="31407"/>
    <cellStyle name="_Rigel 112106 Base Case $132m_GRE 03252009_tpm_tables_BeechR Pivot Table 12.2.09" xfId="31408"/>
    <cellStyle name="_Rigel 112106 Base Case $132m_GRE 03252009_tpm_tables_BeechR Pivot Table 12.2.09 2" xfId="31409"/>
    <cellStyle name="_Rigel 112106 Base Case $132m_Hardin Grant 08312009_300MW" xfId="31410"/>
    <cellStyle name="_Rigel 112106 Base Case $132m_Hardin Grant 08312009_300MW 2" xfId="31411"/>
    <cellStyle name="_Rigel 112106 Base Case $132m_Inputs-General" xfId="31412"/>
    <cellStyle name="_Rigel 112106 Base Case $132m_Inputs-General 2" xfId="31413"/>
    <cellStyle name="_Rigel 112106 Base Case $132m_Invenergy Model -- 9-5-08 base" xfId="31414"/>
    <cellStyle name="_Rigel 112106 Base Case $132m_Invenergy Model -- 9-5-08 base 2" xfId="31415"/>
    <cellStyle name="_Rigel 112106 Base Case $132m_IWNA 3-Pack ECCA Sheldon Funding 03202009" xfId="31416"/>
    <cellStyle name="_Rigel 112106 Base Case $132m_IWNA 3-Pack ECCA Sheldon Funding 03202009 2" xfId="31417"/>
    <cellStyle name="_Rigel 112106 Base Case $132m_IWNA Ptfl v2 10yr 7.25% $320 upfront 99% hedge loss P50" xfId="31418"/>
    <cellStyle name="_Rigel 112106 Base Case $132m_IWNA Ptfl v2 10yr 7.25% $320 upfront 99% hedge loss P50 2" xfId="31419"/>
    <cellStyle name="_Rigel 112106 Base Case $132m_IWNA v1 10yr 7.25% $290 upfront no bonus 42% 2009 tax realloc P50" xfId="31420"/>
    <cellStyle name="_Rigel 112106 Base Case $132m_IWNA v1 10yr 7.25% $290 upfront no bonus 42% 2009 tax realloc P50 2" xfId="31421"/>
    <cellStyle name="_Rigel 112106 Base Case $132m_IWNA v1 10yr 7.25% $290 upfront no bonus 42% 2009 tax realloc P50_2008 IWNA JPM TE Model 11032008 (ERISA Dep &amp; Full Haircuts)_275M" xfId="31422"/>
    <cellStyle name="_Rigel 112106 Base Case $132m_IWNA v1 10yr 7.25% $290 upfront no bonus 42% 2009 tax realloc P50_2008 IWNA JPM TE Model 11032008 (ERISA Dep &amp; Full Haircuts)_275M 2" xfId="31423"/>
    <cellStyle name="_Rigel 112106 Base Case $132m_IWNA v1 10yr 7.25% $290 upfront no bonus 42% 2009 tax realloc P50_2008 IWNA v12 7.75% 53% TaxEx P50 (Invenergy)_10242008" xfId="31424"/>
    <cellStyle name="_Rigel 112106 Base Case $132m_IWNA v1 10yr 7.25% $290 upfront no bonus 42% 2009 tax realloc P50_2008 IWNA v12 7.75% 53% TaxEx P50 (Invenergy)_10242008 2" xfId="31425"/>
    <cellStyle name="_Rigel 112106 Base Case $132m_Ledge_0416_Grant and TE" xfId="31426"/>
    <cellStyle name="_Rigel 112106 Base Case $132m_Ledge_0416_Grant and TE 2" xfId="31427"/>
    <cellStyle name="_Rigel 112106 Base Case $132m_Levered Beech Ridge _100709" xfId="31428"/>
    <cellStyle name="_Rigel 112106 Base Case $132m_Levered Beech Ridge _100709 2" xfId="31429"/>
    <cellStyle name="_Rigel 112106 Base Case $132m_Levered Beech Ridge _100709_BeechR Pivot Table 12.2.09" xfId="31430"/>
    <cellStyle name="_Rigel 112106 Base Case $132m_Levered Beech Ridge _100709_BeechR Pivot Table 12.2.09 2" xfId="31431"/>
    <cellStyle name="_Rigel 112106 Base Case $132m_Levered Beech Ridge _102709" xfId="31432"/>
    <cellStyle name="_Rigel 112106 Base Case $132m_Levered Beech Ridge _102709 2" xfId="31433"/>
    <cellStyle name="_Rigel 112106 Base Case $132m_Levered Beech Ridge _102709_BeechR Pivot Table 12.2.09" xfId="31434"/>
    <cellStyle name="_Rigel 112106 Base Case $132m_Levered Beech Ridge _102709_BeechR Pivot Table 12.2.09 2" xfId="31435"/>
    <cellStyle name="_Rigel 112106 Base Case $132m_Levered Beech Ridge _110209" xfId="31436"/>
    <cellStyle name="_Rigel 112106 Base Case $132m_Levered Beech Ridge _110209 2" xfId="31437"/>
    <cellStyle name="_Rigel 112106 Base Case $132m_Levered Beech Ridge _110209_BeechR Pivot Table 12.2.09" xfId="31438"/>
    <cellStyle name="_Rigel 112106 Base Case $132m_Levered Beech Ridge _110209_BeechR Pivot Table 12.2.09 2" xfId="31439"/>
    <cellStyle name="_Rigel 112106 Base Case $132m_Levered Grand Ridge Exp 07082009_LIVE" xfId="31440"/>
    <cellStyle name="_Rigel 112106 Base Case $132m_Levered Grand Ridge Exp 07082009_LIVE 2" xfId="31441"/>
    <cellStyle name="_Rigel 112106 Base Case $132m_Levered Grand Ridge Exp 07082009_LIVE_BeechR Pivot Table 12.2.09" xfId="31442"/>
    <cellStyle name="_Rigel 112106 Base Case $132m_Levered Grand Ridge Exp 07082009_LIVE_BeechR Pivot Table 12.2.09 2" xfId="31443"/>
    <cellStyle name="_Rigel 112106 Base Case $132m_Levered Grand Ridge Exp_05042009" xfId="31444"/>
    <cellStyle name="_Rigel 112106 Base Case $132m_Levered Grand Ridge Exp_05042009 2" xfId="31445"/>
    <cellStyle name="_Rigel 112106 Base Case $132m_Levered Grand Ridge Exp_05042009_BeechR Pivot Table 12.2.09" xfId="31446"/>
    <cellStyle name="_Rigel 112106 Base Case $132m_Levered Grand Ridge Exp_05042009_BeechR Pivot Table 12.2.09 2" xfId="31447"/>
    <cellStyle name="_Rigel 112106 Base Case $132m_NEW GRII_III Debt_032509 v1 (2)" xfId="31448"/>
    <cellStyle name="_Rigel 112106 Base Case $132m_NEW GRII_III Debt_032509 v1 (2) 2" xfId="31449"/>
    <cellStyle name="_Rigel 112106 Base Case $132m_NEW GRII_III Debt_032509 v1 (2)_BeechR Pivot Table 12.2.09" xfId="31450"/>
    <cellStyle name="_Rigel 112106 Base Case $132m_NEW GRII_III Debt_032509 v1 (2)_BeechR Pivot Table 12.2.09 2" xfId="31451"/>
    <cellStyle name="_Rigel 112106 Base Case $132m_NEW Levered GRII&amp;III_04092009_MCF v1" xfId="31452"/>
    <cellStyle name="_Rigel 112106 Base Case $132m_NEW Levered GRII&amp;III_04092009_MCF v1 2" xfId="31453"/>
    <cellStyle name="_Rigel 112106 Base Case $132m_NEW Levered GRII&amp;III_04092009_MCF v1_BeechR Pivot Table 12.2.09" xfId="31454"/>
    <cellStyle name="_Rigel 112106 Base Case $132m_NEW Levered GRII&amp;III_04092009_MCF v1_BeechR Pivot Table 12.2.09 2" xfId="31455"/>
    <cellStyle name="_Rigel 112106 Base Case $132m_Oceana_142MW_Vesta1.8_101909" xfId="31456"/>
    <cellStyle name="_Rigel 112106 Base Case $132m_Oceana_142MW_Vesta1.8_101909 2" xfId="31457"/>
    <cellStyle name="_Rigel 112106 Base Case $132m_Raleigh Model (78MW) 09082009_V2" xfId="31458"/>
    <cellStyle name="_Rigel 112106 Base Case $132m_Raleigh Model (78MW) 09082009_V2 2" xfId="31459"/>
    <cellStyle name="_Rigel 112106 Base Case $132m_Raleigh Model (78MW) 09082009_V2_BeechR Pivot Table 12.2.09" xfId="31460"/>
    <cellStyle name="_Rigel 112106 Base Case $132m_Raleigh Model (78MW) 09082009_V2_BeechR Pivot Table 12.2.09 2" xfId="31461"/>
    <cellStyle name="_Rigel 112106 Base Case $132m_Sheet1" xfId="31462"/>
    <cellStyle name="_Rigel 112106 Base Case $132m_Sheet1 2" xfId="31463"/>
    <cellStyle name="_Rigel 112106 Base Case $132m_Sweden Hills 51MW_081809_AEP bid" xfId="31464"/>
    <cellStyle name="_Rigel 112106 Base Case $132m_Sweden Hills 51MW_081809_AEP bid 2" xfId="31465"/>
    <cellStyle name="_Rigel 112106 Base Case $132m_Tri-County Wind_042409_Grant and TE_as bid" xfId="31466"/>
    <cellStyle name="_Rigel 112106 Base Case $132m_Tri-County Wind_042409_Grant and TE_as bid 2" xfId="31467"/>
    <cellStyle name="_Rigel 112106 Base Case $132m_Tri-County Wind_101309_Grant and TE_200MW_1.6XLE" xfId="31468"/>
    <cellStyle name="_Rigel 112106 Base Case $132m_Tri-County Wind_101309_Grant and TE_200MW_1.6XLE 2" xfId="31469"/>
    <cellStyle name="_Rigel 112106 Base Case $132m_Tri-County Wind_101509_Grant and TE_200MW_1.6XLE" xfId="31470"/>
    <cellStyle name="_Rigel 112106 Base Case $132m_Tri-County Wind_101509_Grant and TE_200MW_1.6XLE 2" xfId="31471"/>
    <cellStyle name="_Rigel 112106 Base Case $132m_Turkey Track Completion Reserve Acct_11 10 08" xfId="31472"/>
    <cellStyle name="_Rigel 112106 Base Case $132m_Turkey Track Completion Reserve Acct_11 10 08 2" xfId="31473"/>
    <cellStyle name="_Rigel 112106 Base Case $132m_Unlev McAdoo &amp; GR Combined 10242008-funding v8" xfId="31474"/>
    <cellStyle name="_Rigel 112106 Base Case $132m_Unlev McAdoo &amp; GR Combined 10242008-funding v8 2" xfId="31475"/>
    <cellStyle name="_Rigel 112106 Base Case $132m_Unlev McAdoo &amp; GR Combined 10242008-funding v8_BeechR Pivot Table 12.2.09" xfId="31476"/>
    <cellStyle name="_Rigel 112106 Base Case $132m_Unlev McAdoo &amp; GR Combined 10242008-funding v8_BeechR Pivot Table 12.2.09 2" xfId="31477"/>
    <cellStyle name="_Rigel 112106 Base Case $132m_Unlev McAdoo &amp; GR Combined 10242008-funding v8_Sheet1" xfId="31478"/>
    <cellStyle name="_Rigel 112106 Base Case $132m_Unlev McAdoo &amp; GR Combined 10242008-funding v8_Sheet1 2" xfId="31479"/>
    <cellStyle name="_Rigel 112106 Base Case $132m_Unlevered_Beech_Ridge_100_5MW_021009_optimized NCF" xfId="31480"/>
    <cellStyle name="_Rigel 112106 Base Case $132m_Unlevered_Beech_Ridge_100_5MW_021009_optimized NCF 2" xfId="31481"/>
    <cellStyle name="_Rigel 112106 Base Case $132m_Vantage Cash FLow 100609" xfId="31482"/>
    <cellStyle name="_Rigel 112106 Base Case $132m_Vantage Cash FLow 100609 2" xfId="31483"/>
    <cellStyle name="_Rigel 112106 Base Case $132m_Vantage Model_PGE 15yr PPA_062409" xfId="31484"/>
    <cellStyle name="_Rigel 112106 Base Case $132m_Vantage Model_PGE 15yr PPA_062409 2" xfId="31485"/>
    <cellStyle name="_Rigel 112106 Base Case $132m_Vantage Model_PGE 15yr PPA_073009_JAR" xfId="31486"/>
    <cellStyle name="_Rigel 112106 Base Case $132m_Vantage Model_PGE 15yr PPA_073009_JAR 2" xfId="31487"/>
    <cellStyle name="_Rigel 112106 Base Case $132m_Vantage Model_PGE 15yr PPA_100909" xfId="31488"/>
    <cellStyle name="_Rigel 112106 Base Case $132m_Vantage Model_PGE 15yr PPA_100909 2" xfId="31489"/>
    <cellStyle name="_Rigel 112106 Base Case $132m_White Oak_67.5_150MW_110409_OUR CASE" xfId="31490"/>
    <cellStyle name="_Rigel 112106 Base Case $132m_White Oak_67.5_150MW_110409_OUR CASE 2" xfId="31491"/>
    <cellStyle name="_Rise" xfId="31492"/>
    <cellStyle name="_Rise 051215 GM 0 Report" xfId="31493"/>
    <cellStyle name="_Rise 051215 GM 0 Report 2" xfId="31494"/>
    <cellStyle name="_RISE 060131 GM 0 Report" xfId="31495"/>
    <cellStyle name="_RISE 060131 GM 0 Report 2" xfId="31496"/>
    <cellStyle name="_RISE 060215 GM 0 Report Rev 1" xfId="31497"/>
    <cellStyle name="_RISE 060215 GM 0 Report Rev 1 2" xfId="31498"/>
    <cellStyle name="_Rise 2" xfId="31499"/>
    <cellStyle name="_Rise 3" xfId="31500"/>
    <cellStyle name="_Rise 4" xfId="31501"/>
    <cellStyle name="_RISE Unsold" xfId="31502"/>
    <cellStyle name="_RISE Unsold 2" xfId="31503"/>
    <cellStyle name="_RISE Unsold 2 2" xfId="31504"/>
    <cellStyle name="_RISE Unsold 3" xfId="31505"/>
    <cellStyle name="_RISE Unsold 3 2" xfId="31506"/>
    <cellStyle name="_RISE Unsold 4" xfId="31507"/>
    <cellStyle name="_RISE Unsold 4 2" xfId="31508"/>
    <cellStyle name="_RISE Unsold 5" xfId="31509"/>
    <cellStyle name="_RISE Unsold 5 2" xfId="31510"/>
    <cellStyle name="_RISE Unsold 6" xfId="31511"/>
    <cellStyle name="_RISE Unsold_Cimarron O&amp;M_05-24-2012" xfId="31512"/>
    <cellStyle name="_RISE Unsold_Copy of South TX GenTie  0.8x Sale12-31-09 COD BASE CASEvBOD" xfId="31513"/>
    <cellStyle name="_RISE Unsold_Input" xfId="31514"/>
    <cellStyle name="_RISE Unsold_Input 2" xfId="31515"/>
    <cellStyle name="_RISE Unsold_Majestic II 2013 - 2042 Property Tax Forecast est" xfId="31516"/>
    <cellStyle name="_RISE Unsold_McCoy 250 MW Yingli 280W T-0 NextEra PVO&amp;M Budget (NEW RAMP)_2010-12-10" xfId="31517"/>
    <cellStyle name="_RISE Unsold_McCoy 250 MW Yingli 280W T-0 NextEra PVO&amp;M Budget (NEW RAMP)_2010-12-6" xfId="31518"/>
    <cellStyle name="_RISE Unsold_Tax" xfId="31519"/>
    <cellStyle name="_RISE_Exhuast_Uprate_Study_(080819 Forecast)" xfId="31520"/>
    <cellStyle name="_RISE_Exhuast_Uprate_Study_(080819 Forecast) 2" xfId="31521"/>
    <cellStyle name="_RISEC Pwr Upgrade HI coeffs calc 9-8-08 based on org curves" xfId="31522"/>
    <cellStyle name="_RISEC Pwr Upgrade HI coeffs calc 9-8-08 based on org curves 2" xfId="31523"/>
    <cellStyle name="_Risk Input" xfId="31524"/>
    <cellStyle name="_Risk Input 040103" xfId="31525"/>
    <cellStyle name="_Risk Input 040103 2" xfId="31526"/>
    <cellStyle name="_Risk Input 040103 2 2" xfId="31527"/>
    <cellStyle name="_Risk Input 040103 3" xfId="31528"/>
    <cellStyle name="_Risk Input 040103 3 2" xfId="31529"/>
    <cellStyle name="_Risk Input 040103 4" xfId="31530"/>
    <cellStyle name="_Risk Input 040103 4 2" xfId="31531"/>
    <cellStyle name="_Risk Input 040103 5" xfId="31532"/>
    <cellStyle name="_Risk Input 040103 5 2" xfId="31533"/>
    <cellStyle name="_Risk Input 040103 6" xfId="31534"/>
    <cellStyle name="_Risk Input 040103_August 2010 CWIP curves_NextEra" xfId="31535"/>
    <cellStyle name="_Risk Input 040103_August 2010 CWIP curves_NextEra 2" xfId="31536"/>
    <cellStyle name="_Risk Input 040103_August 2010 CWIP curves_NextEra_November 2010 Termosol CWIP Curves NEER Final" xfId="31537"/>
    <cellStyle name="_Risk Input 040103_August 2010 CWIP curves_NextEra_November 2010 Termosol CWIP Curves NEER Final 2" xfId="31538"/>
    <cellStyle name="_Risk Input 040103_BASIS ADJ" xfId="31539"/>
    <cellStyle name="_Risk Input 040103_BM Adjustments" xfId="31540"/>
    <cellStyle name="_Risk Input 040103_Capacity_Factor_Monthly_Forecast_Through_2024 " xfId="31541"/>
    <cellStyle name="_Risk Input 040103_Consolidated Summary Living ProForma_2011_DRAFT" xfId="31542"/>
    <cellStyle name="_Risk Input 040103_Consolidated Summary Living ProForma_2011_Paste Special" xfId="31543"/>
    <cellStyle name="_Risk Input 040103_Copy of South TX GenTie  0.8x Sale12-31-09 COD BASE CASEvBOD" xfId="31544"/>
    <cellStyle name="_Risk Input 040103_CWIP Termosol 1" xfId="31545"/>
    <cellStyle name="_Risk Input 040103_CWIP Termosol 1 2" xfId="31546"/>
    <cellStyle name="_Risk Input 040103_CWIP Termosol 2" xfId="31547"/>
    <cellStyle name="_Risk Input 040103_CWIP Termosol 2 2" xfId="31548"/>
    <cellStyle name="_Risk Input 040103_Fees" xfId="31549"/>
    <cellStyle name="_Risk Input 040103_Locked in Gross Margin" xfId="31550"/>
    <cellStyle name="_Risk Input 040103_November 2010 CWIP Curves Genesis Final" xfId="31551"/>
    <cellStyle name="_Risk Input 040103_November 2010 CWIP Curves Genesis Final 2" xfId="31552"/>
    <cellStyle name="_Risk Input 040103_November 2010 CWIP Curves NEER Final" xfId="31553"/>
    <cellStyle name="_Risk Input 040103_November 2010 CWIP Curves NEER Final 2" xfId="31554"/>
    <cellStyle name="_Risk Input 040103_November 2010 Termosol CWIP Curves NEER Final" xfId="31555"/>
    <cellStyle name="_Risk Input 040103_November 2010 Termosol CWIP Curves NEER Final 2" xfId="31556"/>
    <cellStyle name="_Risk Input 040103_Project Monitoring Paradise Solar revised_October 2010" xfId="31557"/>
    <cellStyle name="_Risk Input 040103_Project Monitoring Paradise Solar revised_October 2010 2" xfId="31558"/>
    <cellStyle name="_Risk Input 040103_Project Monitoring Paradise Solar revised_October 2010_November 2010 Termosol CWIP Curves NEER Final" xfId="31559"/>
    <cellStyle name="_Risk Input 040103_Project Monitoring Paradise Solar revised_October 2010_November 2010 Termosol CWIP Curves NEER Final 2" xfId="31560"/>
    <cellStyle name="_Risk Input 040103_September 2010 CWIP curves_NextEra" xfId="31561"/>
    <cellStyle name="_Risk Input 040103_September 2010 CWIP curves_NextEra 2" xfId="31562"/>
    <cellStyle name="_Risk Input 040103_September 2010 CWIP curves_NextEra_November 2010 Termosol CWIP Curves NEER Final" xfId="31563"/>
    <cellStyle name="_Risk Input 040103_September 2010 CWIP curves_NextEra_November 2010 Termosol CWIP Curves NEER Final 2" xfId="31564"/>
    <cellStyle name="_Risk Input 040103_Summerhaven CWIP curve Oct_2010" xfId="31565"/>
    <cellStyle name="_Risk Input 040103_Summerhaven CWIP curve Oct_2010 2" xfId="31566"/>
    <cellStyle name="_Risk Input 040103_Summerhaven CWIP curve Oct_2010_November 2010 Termosol CWIP Curves NEER Final" xfId="31567"/>
    <cellStyle name="_Risk Input 040103_Summerhaven CWIP curve Oct_2010_November 2010 Termosol CWIP Curves NEER Final 2" xfId="31568"/>
    <cellStyle name="_Risk Input 040103_tx financing revs" xfId="31569"/>
    <cellStyle name="_Risk Input 042403" xfId="31570"/>
    <cellStyle name="_Risk Input 042403 2" xfId="31571"/>
    <cellStyle name="_Risk Input 042403 2 2" xfId="31572"/>
    <cellStyle name="_Risk Input 042403 3" xfId="31573"/>
    <cellStyle name="_Risk Input 042403 3 2" xfId="31574"/>
    <cellStyle name="_Risk Input 042403 4" xfId="31575"/>
    <cellStyle name="_Risk Input 042403 4 2" xfId="31576"/>
    <cellStyle name="_Risk Input 042403 5" xfId="31577"/>
    <cellStyle name="_Risk Input 042403 5 2" xfId="31578"/>
    <cellStyle name="_Risk Input 042403 6" xfId="31579"/>
    <cellStyle name="_Risk Input 042403_August 2010 CWIP curves_NextEra" xfId="31580"/>
    <cellStyle name="_Risk Input 042403_August 2010 CWIP curves_NextEra 2" xfId="31581"/>
    <cellStyle name="_Risk Input 042403_August 2010 CWIP curves_NextEra_November 2010 Termosol CWIP Curves NEER Final" xfId="31582"/>
    <cellStyle name="_Risk Input 042403_August 2010 CWIP curves_NextEra_November 2010 Termosol CWIP Curves NEER Final 2" xfId="31583"/>
    <cellStyle name="_Risk Input 042403_BASIS ADJ" xfId="31584"/>
    <cellStyle name="_Risk Input 042403_BM Adjustments" xfId="31585"/>
    <cellStyle name="_Risk Input 042403_Capacity_Factor_Monthly_Forecast_Through_2024 " xfId="31586"/>
    <cellStyle name="_Risk Input 042403_Consolidated Summary Living ProForma_2011_DRAFT" xfId="31587"/>
    <cellStyle name="_Risk Input 042403_Consolidated Summary Living ProForma_2011_Paste Special" xfId="31588"/>
    <cellStyle name="_Risk Input 042403_Copy of South TX GenTie  0.8x Sale12-31-09 COD BASE CASEvBOD" xfId="31589"/>
    <cellStyle name="_Risk Input 042403_CWIP Termosol 1" xfId="31590"/>
    <cellStyle name="_Risk Input 042403_CWIP Termosol 1 2" xfId="31591"/>
    <cellStyle name="_Risk Input 042403_CWIP Termosol 2" xfId="31592"/>
    <cellStyle name="_Risk Input 042403_CWIP Termosol 2 2" xfId="31593"/>
    <cellStyle name="_Risk Input 042403_Fees" xfId="31594"/>
    <cellStyle name="_Risk Input 042403_Locked in Gross Margin" xfId="31595"/>
    <cellStyle name="_Risk Input 042403_November 2010 CWIP Curves Genesis Final" xfId="31596"/>
    <cellStyle name="_Risk Input 042403_November 2010 CWIP Curves Genesis Final 2" xfId="31597"/>
    <cellStyle name="_Risk Input 042403_November 2010 CWIP Curves NEER Final" xfId="31598"/>
    <cellStyle name="_Risk Input 042403_November 2010 CWIP Curves NEER Final 2" xfId="31599"/>
    <cellStyle name="_Risk Input 042403_November 2010 Termosol CWIP Curves NEER Final" xfId="31600"/>
    <cellStyle name="_Risk Input 042403_November 2010 Termosol CWIP Curves NEER Final 2" xfId="31601"/>
    <cellStyle name="_Risk Input 042403_Project Monitoring Paradise Solar revised_October 2010" xfId="31602"/>
    <cellStyle name="_Risk Input 042403_Project Monitoring Paradise Solar revised_October 2010 2" xfId="31603"/>
    <cellStyle name="_Risk Input 042403_Project Monitoring Paradise Solar revised_October 2010_November 2010 Termosol CWIP Curves NEER Final" xfId="31604"/>
    <cellStyle name="_Risk Input 042403_Project Monitoring Paradise Solar revised_October 2010_November 2010 Termosol CWIP Curves NEER Final 2" xfId="31605"/>
    <cellStyle name="_Risk Input 042403_September 2010 CWIP curves_NextEra" xfId="31606"/>
    <cellStyle name="_Risk Input 042403_September 2010 CWIP curves_NextEra 2" xfId="31607"/>
    <cellStyle name="_Risk Input 042403_September 2010 CWIP curves_NextEra_November 2010 Termosol CWIP Curves NEER Final" xfId="31608"/>
    <cellStyle name="_Risk Input 042403_September 2010 CWIP curves_NextEra_November 2010 Termosol CWIP Curves NEER Final 2" xfId="31609"/>
    <cellStyle name="_Risk Input 042403_Summerhaven CWIP curve Oct_2010" xfId="31610"/>
    <cellStyle name="_Risk Input 042403_Summerhaven CWIP curve Oct_2010 2" xfId="31611"/>
    <cellStyle name="_Risk Input 042403_Summerhaven CWIP curve Oct_2010_November 2010 Termosol CWIP Curves NEER Final" xfId="31612"/>
    <cellStyle name="_Risk Input 042403_Summerhaven CWIP curve Oct_2010_November 2010 Termosol CWIP Curves NEER Final 2" xfId="31613"/>
    <cellStyle name="_Risk Input 042403_tx financing revs" xfId="31614"/>
    <cellStyle name="_Risk Input 110402" xfId="31615"/>
    <cellStyle name="_Risk Input 110402 2" xfId="31616"/>
    <cellStyle name="_Risk Input 110402 2 2" xfId="31617"/>
    <cellStyle name="_Risk Input 110402 3" xfId="31618"/>
    <cellStyle name="_Risk Input 110402 3 2" xfId="31619"/>
    <cellStyle name="_Risk Input 110402 4" xfId="31620"/>
    <cellStyle name="_Risk Input 110402 4 2" xfId="31621"/>
    <cellStyle name="_Risk Input 110402 5" xfId="31622"/>
    <cellStyle name="_Risk Input 110402 5 2" xfId="31623"/>
    <cellStyle name="_Risk Input 110402 6" xfId="31624"/>
    <cellStyle name="_Risk Input 110402_August 2010 CWIP curves_NextEra" xfId="31625"/>
    <cellStyle name="_Risk Input 110402_August 2010 CWIP curves_NextEra 2" xfId="31626"/>
    <cellStyle name="_Risk Input 110402_August 2010 CWIP curves_NextEra_November 2010 Termosol CWIP Curves NEER Final" xfId="31627"/>
    <cellStyle name="_Risk Input 110402_August 2010 CWIP curves_NextEra_November 2010 Termosol CWIP Curves NEER Final 2" xfId="31628"/>
    <cellStyle name="_Risk Input 110402_BASIS ADJ" xfId="31629"/>
    <cellStyle name="_Risk Input 110402_BM Adjustments" xfId="31630"/>
    <cellStyle name="_Risk Input 110402_Capacity_Factor_Monthly_Forecast_Through_2024 " xfId="31631"/>
    <cellStyle name="_Risk Input 110402_Consolidated Summary Living ProForma_2011_DRAFT" xfId="31632"/>
    <cellStyle name="_Risk Input 110402_Consolidated Summary Living ProForma_2011_Paste Special" xfId="31633"/>
    <cellStyle name="_Risk Input 110402_Copy of South TX GenTie  0.8x Sale12-31-09 COD BASE CASEvBOD" xfId="31634"/>
    <cellStyle name="_Risk Input 110402_CWIP Termosol 1" xfId="31635"/>
    <cellStyle name="_Risk Input 110402_CWIP Termosol 1 2" xfId="31636"/>
    <cellStyle name="_Risk Input 110402_CWIP Termosol 2" xfId="31637"/>
    <cellStyle name="_Risk Input 110402_CWIP Termosol 2 2" xfId="31638"/>
    <cellStyle name="_Risk Input 110402_Fees" xfId="31639"/>
    <cellStyle name="_Risk Input 110402_Locked in Gross Margin" xfId="31640"/>
    <cellStyle name="_Risk Input 110402_November 2010 CWIP Curves Genesis Final" xfId="31641"/>
    <cellStyle name="_Risk Input 110402_November 2010 CWIP Curves Genesis Final 2" xfId="31642"/>
    <cellStyle name="_Risk Input 110402_November 2010 CWIP Curves NEER Final" xfId="31643"/>
    <cellStyle name="_Risk Input 110402_November 2010 CWIP Curves NEER Final 2" xfId="31644"/>
    <cellStyle name="_Risk Input 110402_November 2010 Termosol CWIP Curves NEER Final" xfId="31645"/>
    <cellStyle name="_Risk Input 110402_November 2010 Termosol CWIP Curves NEER Final 2" xfId="31646"/>
    <cellStyle name="_Risk Input 110402_Project Monitoring Paradise Solar revised_October 2010" xfId="31647"/>
    <cellStyle name="_Risk Input 110402_Project Monitoring Paradise Solar revised_October 2010 2" xfId="31648"/>
    <cellStyle name="_Risk Input 110402_Project Monitoring Paradise Solar revised_October 2010_November 2010 Termosol CWIP Curves NEER Final" xfId="31649"/>
    <cellStyle name="_Risk Input 110402_Project Monitoring Paradise Solar revised_October 2010_November 2010 Termosol CWIP Curves NEER Final 2" xfId="31650"/>
    <cellStyle name="_Risk Input 110402_September 2010 CWIP curves_NextEra" xfId="31651"/>
    <cellStyle name="_Risk Input 110402_September 2010 CWIP curves_NextEra 2" xfId="31652"/>
    <cellStyle name="_Risk Input 110402_September 2010 CWIP curves_NextEra_November 2010 Termosol CWIP Curves NEER Final" xfId="31653"/>
    <cellStyle name="_Risk Input 110402_September 2010 CWIP curves_NextEra_November 2010 Termosol CWIP Curves NEER Final 2" xfId="31654"/>
    <cellStyle name="_Risk Input 110402_Summerhaven CWIP curve Oct_2010" xfId="31655"/>
    <cellStyle name="_Risk Input 110402_Summerhaven CWIP curve Oct_2010 2" xfId="31656"/>
    <cellStyle name="_Risk Input 110402_Summerhaven CWIP curve Oct_2010_November 2010 Termosol CWIP Curves NEER Final" xfId="31657"/>
    <cellStyle name="_Risk Input 110402_Summerhaven CWIP curve Oct_2010_November 2010 Termosol CWIP Curves NEER Final 2" xfId="31658"/>
    <cellStyle name="_Risk Input 110402_tx financing revs" xfId="31659"/>
    <cellStyle name="_Risk Input 2" xfId="31660"/>
    <cellStyle name="_Risk Input 2 2" xfId="31661"/>
    <cellStyle name="_Risk Input 3" xfId="31662"/>
    <cellStyle name="_Risk Input 3 2" xfId="31663"/>
    <cellStyle name="_Risk Input 4" xfId="31664"/>
    <cellStyle name="_Risk Input 4 2" xfId="31665"/>
    <cellStyle name="_Risk Input 5" xfId="31666"/>
    <cellStyle name="_Risk Input 5 2" xfId="31667"/>
    <cellStyle name="_Risk Input 6" xfId="31668"/>
    <cellStyle name="_Risk Input_August 2010 CWIP curves_NextEra" xfId="31669"/>
    <cellStyle name="_Risk Input_August 2010 CWIP curves_NextEra 2" xfId="31670"/>
    <cellStyle name="_Risk Input_August 2010 CWIP curves_NextEra_November 2010 Termosol CWIP Curves NEER Final" xfId="31671"/>
    <cellStyle name="_Risk Input_August 2010 CWIP curves_NextEra_November 2010 Termosol CWIP Curves NEER Final 2" xfId="31672"/>
    <cellStyle name="_Risk Input_BASIS ADJ" xfId="31673"/>
    <cellStyle name="_Risk Input_BM Adjustments" xfId="31674"/>
    <cellStyle name="_Risk Input_Capacity_Factor_Monthly_Forecast_Through_2024 " xfId="31675"/>
    <cellStyle name="_Risk Input_Consolidated Summary Living ProForma_2011_DRAFT" xfId="31676"/>
    <cellStyle name="_Risk Input_Consolidated Summary Living ProForma_2011_Paste Special" xfId="31677"/>
    <cellStyle name="_Risk Input_Copy of South TX GenTie  0.8x Sale12-31-09 COD BASE CASEvBOD" xfId="31678"/>
    <cellStyle name="_Risk Input_CWIP Termosol 1" xfId="31679"/>
    <cellStyle name="_Risk Input_CWIP Termosol 1 2" xfId="31680"/>
    <cellStyle name="_Risk Input_CWIP Termosol 2" xfId="31681"/>
    <cellStyle name="_Risk Input_CWIP Termosol 2 2" xfId="31682"/>
    <cellStyle name="_Risk Input_Fees" xfId="31683"/>
    <cellStyle name="_Risk Input_Locked in Gross Margin" xfId="31684"/>
    <cellStyle name="_Risk Input_November 2010 CWIP Curves Genesis Final" xfId="31685"/>
    <cellStyle name="_Risk Input_November 2010 CWIP Curves Genesis Final 2" xfId="31686"/>
    <cellStyle name="_Risk Input_November 2010 CWIP Curves NEER Final" xfId="31687"/>
    <cellStyle name="_Risk Input_November 2010 CWIP Curves NEER Final 2" xfId="31688"/>
    <cellStyle name="_Risk Input_November 2010 Termosol CWIP Curves NEER Final" xfId="31689"/>
    <cellStyle name="_Risk Input_November 2010 Termosol CWIP Curves NEER Final 2" xfId="31690"/>
    <cellStyle name="_Risk Input_Project Monitoring Paradise Solar revised_October 2010" xfId="31691"/>
    <cellStyle name="_Risk Input_Project Monitoring Paradise Solar revised_October 2010 2" xfId="31692"/>
    <cellStyle name="_Risk Input_Project Monitoring Paradise Solar revised_October 2010_November 2010 Termosol CWIP Curves NEER Final" xfId="31693"/>
    <cellStyle name="_Risk Input_Project Monitoring Paradise Solar revised_October 2010_November 2010 Termosol CWIP Curves NEER Final 2" xfId="31694"/>
    <cellStyle name="_Risk Input_September 2010 CWIP curves_NextEra" xfId="31695"/>
    <cellStyle name="_Risk Input_September 2010 CWIP curves_NextEra 2" xfId="31696"/>
    <cellStyle name="_Risk Input_September 2010 CWIP curves_NextEra_November 2010 Termosol CWIP Curves NEER Final" xfId="31697"/>
    <cellStyle name="_Risk Input_September 2010 CWIP curves_NextEra_November 2010 Termosol CWIP Curves NEER Final 2" xfId="31698"/>
    <cellStyle name="_Risk Input_Summerhaven CWIP curve Oct_2010" xfId="31699"/>
    <cellStyle name="_Risk Input_Summerhaven CWIP curve Oct_2010 2" xfId="31700"/>
    <cellStyle name="_Risk Input_Summerhaven CWIP curve Oct_2010_November 2010 Termosol CWIP Curves NEER Final" xfId="31701"/>
    <cellStyle name="_Risk Input_Summerhaven CWIP curve Oct_2010_November 2010 Termosol CWIP Curves NEER Final 2" xfId="31702"/>
    <cellStyle name="_Risk Input_tx financing revs" xfId="31703"/>
    <cellStyle name="_Rocky Mount DRD" xfId="31704"/>
    <cellStyle name="_ROE Tab" xfId="31705"/>
    <cellStyle name="_ROE Tab 2" xfId="31706"/>
    <cellStyle name="_ROE Tab 2 2" xfId="31707"/>
    <cellStyle name="_ROE Tab 3" xfId="31708"/>
    <cellStyle name="_ROE Tab 3 2" xfId="31709"/>
    <cellStyle name="_ROE Tab 4" xfId="31710"/>
    <cellStyle name="_ROE Tab 4 2" xfId="31711"/>
    <cellStyle name="_ROE Tab 5" xfId="31712"/>
    <cellStyle name="_ROE Tab 5 2" xfId="31713"/>
    <cellStyle name="_ROE Tab 6" xfId="31714"/>
    <cellStyle name="_ROE Tab_August 2010 CWIP curves_NextEra" xfId="31715"/>
    <cellStyle name="_ROE Tab_August 2010 CWIP curves_NextEra 2" xfId="31716"/>
    <cellStyle name="_ROE Tab_August 2010 CWIP curves_NextEra_November 2010 Termosol CWIP Curves NEER Final" xfId="31717"/>
    <cellStyle name="_ROE Tab_August 2010 CWIP curves_NextEra_November 2010 Termosol CWIP Curves NEER Final 2" xfId="31718"/>
    <cellStyle name="_ROE Tab_BASIS ADJ" xfId="31719"/>
    <cellStyle name="_ROE Tab_BM Adjustments" xfId="31720"/>
    <cellStyle name="_ROE Tab_Capacity_Factor_Monthly_Forecast_Through_2024 " xfId="31721"/>
    <cellStyle name="_ROE Tab_Consolidated Summary Living ProForma_2011_DRAFT" xfId="31722"/>
    <cellStyle name="_ROE Tab_Consolidated Summary Living ProForma_2011_Paste Special" xfId="31723"/>
    <cellStyle name="_ROE Tab_Copy of South TX GenTie  0.8x Sale12-31-09 COD BASE CASEvBOD" xfId="31724"/>
    <cellStyle name="_ROE Tab_CWIP Termosol 1" xfId="31725"/>
    <cellStyle name="_ROE Tab_CWIP Termosol 1 2" xfId="31726"/>
    <cellStyle name="_ROE Tab_CWIP Termosol 2" xfId="31727"/>
    <cellStyle name="_ROE Tab_CWIP Termosol 2 2" xfId="31728"/>
    <cellStyle name="_ROE Tab_Day County" xfId="31729"/>
    <cellStyle name="_ROE Tab_Distribution Date Calc" xfId="31730"/>
    <cellStyle name="_ROE Tab_Fees" xfId="31731"/>
    <cellStyle name="_ROE Tab_Locked in Gross Margin" xfId="31732"/>
    <cellStyle name="_ROE Tab_LPF 2011 Update - Contracted Thermal Assets - rev 09 27 2011" xfId="31733"/>
    <cellStyle name="_ROE Tab_LPF 2011 Update - Contracted Thermal Assets - rev 09 27 2011 (2)" xfId="31734"/>
    <cellStyle name="_ROE Tab_LPF 2011 Update - Merchant Thermal Assets - rev 09 27 2011 (2)" xfId="31735"/>
    <cellStyle name="_ROE Tab_November 2010 CWIP Curves Genesis Final" xfId="31736"/>
    <cellStyle name="_ROE Tab_November 2010 CWIP Curves Genesis Final 2" xfId="31737"/>
    <cellStyle name="_ROE Tab_November 2010 CWIP Curves NEER Final" xfId="31738"/>
    <cellStyle name="_ROE Tab_November 2010 CWIP Curves NEER Final 2" xfId="31739"/>
    <cellStyle name="_ROE Tab_November 2010 Termosol CWIP Curves NEER Final" xfId="31740"/>
    <cellStyle name="_ROE Tab_November 2010 Termosol CWIP Curves NEER Final 2" xfId="31741"/>
    <cellStyle name="_ROE Tab_Project Monitoring Paradise Solar revised_October 2010" xfId="31742"/>
    <cellStyle name="_ROE Tab_Project Monitoring Paradise Solar revised_October 2010 2" xfId="31743"/>
    <cellStyle name="_ROE Tab_Project Monitoring Paradise Solar revised_October 2010_November 2010 Termosol CWIP Curves NEER Final" xfId="31744"/>
    <cellStyle name="_ROE Tab_Project Monitoring Paradise Solar revised_October 2010_November 2010 Termosol CWIP Curves NEER Final 2" xfId="31745"/>
    <cellStyle name="_ROE Tab_September 2010 CWIP curves_NextEra" xfId="31746"/>
    <cellStyle name="_ROE Tab_September 2010 CWIP curves_NextEra 2" xfId="31747"/>
    <cellStyle name="_ROE Tab_September 2010 CWIP curves_NextEra_November 2010 Termosol CWIP Curves NEER Final" xfId="31748"/>
    <cellStyle name="_ROE Tab_September 2010 CWIP curves_NextEra_November 2010 Termosol CWIP Curves NEER Final 2" xfId="31749"/>
    <cellStyle name="_ROE Tab_Summerhaven CWIP curve Oct_2010" xfId="31750"/>
    <cellStyle name="_ROE Tab_Summerhaven CWIP curve Oct_2010 2" xfId="31751"/>
    <cellStyle name="_ROE Tab_Summerhaven CWIP curve Oct_2010_November 2010 Termosol CWIP Curves NEER Final" xfId="31752"/>
    <cellStyle name="_ROE Tab_Summerhaven CWIP curve Oct_2010_November 2010 Termosol CWIP Curves NEER Final 2" xfId="31753"/>
    <cellStyle name="_ROE Tab_tx financing revs" xfId="31754"/>
    <cellStyle name="_ROE Tab_tx financing revs 2" xfId="31755"/>
    <cellStyle name="_RTE Revenue Forecast" xfId="31756"/>
    <cellStyle name="_RTE Revenue Forecast 2" xfId="31757"/>
    <cellStyle name="_RTE Revenue Forecast 2 2" xfId="31758"/>
    <cellStyle name="_RTE Revenue Forecast 3" xfId="31759"/>
    <cellStyle name="_RTE Revenue Forecast 3 2" xfId="31760"/>
    <cellStyle name="_RTE Revenue Forecast 4" xfId="31761"/>
    <cellStyle name="_RTE Revenue Forecast 4 2" xfId="31762"/>
    <cellStyle name="_RTE Revenue Forecast 5" xfId="31763"/>
    <cellStyle name="_RTE Revenue Forecast 5 2" xfId="31764"/>
    <cellStyle name="_RTE Revenue Forecast 6" xfId="31765"/>
    <cellStyle name="_RTE Revenue Forecast_Consolidated Summary Living ProForma_2011_DRAFT" xfId="31766"/>
    <cellStyle name="_RTE Revenue Forecast_Consolidated Summary Living ProForma_2011_DRAFT 2" xfId="31767"/>
    <cellStyle name="_RTE Revenue Forecast_Consolidated Summary Living ProForma_2011_Paste Special" xfId="31768"/>
    <cellStyle name="_RTE Revenue Forecast_Consolidated Summary Living ProForma_2011_Paste Special 2" xfId="31769"/>
    <cellStyle name="_RTE Revenue Forecast_Copy of South TX GenTie  0.8x Sale12-31-09 COD BASE CASEvBOD" xfId="31770"/>
    <cellStyle name="_RTE Revenue Forecast_Copy of South TX GenTie  0.8x Sale12-31-09 COD BASE CASEvBOD 2" xfId="31771"/>
    <cellStyle name="_RV Oil" xfId="31772"/>
    <cellStyle name="_RV Oil 2" xfId="31773"/>
    <cellStyle name="_RV Oil_130204 2013 - 2061 LONG-TERM FORECAST FPL METHODOLOGY Clean Copy" xfId="31774"/>
    <cellStyle name="_RV Oil_Copy of FUEL JAN 2012 -DEC 2012 MARGINAL COST SEASONAL" xfId="31775"/>
    <cellStyle name="_RV Oil_Copy of FUEL JAN 2012 -DEC 2012 MARGINAL COST SEASONAL 2" xfId="31776"/>
    <cellStyle name="_RV Oil_MTHLY_MWH_to EOC_AS AVAILABLE" xfId="31777"/>
    <cellStyle name="_SA Financial Model v1.0" xfId="31778"/>
    <cellStyle name="_SA Financial Model v1.0 2" xfId="31779"/>
    <cellStyle name="_SA Financial Model v1.0 3" xfId="31780"/>
    <cellStyle name="_SA Financial Model v1.0 4" xfId="31781"/>
    <cellStyle name="_SA Financial Model v1.0 5" xfId="31782"/>
    <cellStyle name="_Sample Spreadsheet - California" xfId="31783"/>
    <cellStyle name="_Sayreville 050630 GM 2 Report" xfId="31784"/>
    <cellStyle name="_Sayreville 050630 GM 2 Report 2" xfId="31785"/>
    <cellStyle name="_Sayreville 050630 GM 2 Report 2 2" xfId="31786"/>
    <cellStyle name="_Sayreville 050630 GM 2 Report 3" xfId="31787"/>
    <cellStyle name="_Sayreville 050630 GM 2 Report 3 2" xfId="31788"/>
    <cellStyle name="_Sayreville 050630 GM 2 Report 4" xfId="31789"/>
    <cellStyle name="_Sayreville 050630 GM 2 Report 4 2" xfId="31790"/>
    <cellStyle name="_Sayreville 050630 GM 2 Report 5" xfId="31791"/>
    <cellStyle name="_Sayreville 050630 GM 2 Report 5 2" xfId="31792"/>
    <cellStyle name="_Sayreville 050630 GM 2 Report 6" xfId="31793"/>
    <cellStyle name="_Sayreville 050630 GM 2 Report_Cimarron O&amp;M_05-24-2012" xfId="31794"/>
    <cellStyle name="_Sayreville 050630 GM 2 Report_Copy of South TX GenTie  0.8x Sale12-31-09 COD BASE CASEvBOD" xfId="31795"/>
    <cellStyle name="_Sayreville 050630 GM 2 Report_Copy of South TX GenTie  0.8x Sale12-31-09 COD BASE CASEvBOD 2" xfId="31796"/>
    <cellStyle name="_Sayreville 050630 GM 2 Report_Input" xfId="31797"/>
    <cellStyle name="_Sayreville 050630 GM 2 Report_Input 2" xfId="31798"/>
    <cellStyle name="_Sayreville 050630 GM 2 Report_Majestic II 2013 - 2042 Property Tax Forecast est" xfId="31799"/>
    <cellStyle name="_Sayreville 050630 GM 2 Report_McCoy 250 MW Yingli 280W T-0 NextEra PVO&amp;M Budget (NEW RAMP)_2010-12-10" xfId="31800"/>
    <cellStyle name="_Sayreville 050630 GM 2 Report_McCoy 250 MW Yingli 280W T-0 NextEra PVO&amp;M Budget (NEW RAMP)_2010-12-6" xfId="31801"/>
    <cellStyle name="_Sayreville 050630 GM 2 Report_Tax" xfId="31802"/>
    <cellStyle name="_Sayreville Data 050729 GM 0" xfId="31803"/>
    <cellStyle name="_Sayreville Data 050729 GM 0 2" xfId="31804"/>
    <cellStyle name="_Sayreville Data 050729 GM 0 2 2" xfId="31805"/>
    <cellStyle name="_Sayreville Data 050729 GM 0 3" xfId="31806"/>
    <cellStyle name="_Sayreville Data 050729 GM 0 3 2" xfId="31807"/>
    <cellStyle name="_Sayreville Data 050729 GM 0 4" xfId="31808"/>
    <cellStyle name="_Sayreville Data 050729 GM 0 4 2" xfId="31809"/>
    <cellStyle name="_Sayreville Data 050729 GM 0 5" xfId="31810"/>
    <cellStyle name="_Sayreville Data 050729 GM 0 5 2" xfId="31811"/>
    <cellStyle name="_Sayreville Data 050729 GM 0 6" xfId="31812"/>
    <cellStyle name="_Sayreville Data 050729 GM 0_Cimarron O&amp;M_05-24-2012" xfId="31813"/>
    <cellStyle name="_Sayreville Data 050729 GM 0_Copy of South TX GenTie  0.8x Sale12-31-09 COD BASE CASEvBOD" xfId="31814"/>
    <cellStyle name="_Sayreville Data 050729 GM 0_Copy of South TX GenTie  0.8x Sale12-31-09 COD BASE CASEvBOD 2" xfId="31815"/>
    <cellStyle name="_Sayreville Data 050729 GM 0_Input" xfId="31816"/>
    <cellStyle name="_Sayreville Data 050729 GM 0_Input 2" xfId="31817"/>
    <cellStyle name="_Sayreville Data 050729 GM 0_Majestic II 2013 - 2042 Property Tax Forecast est" xfId="31818"/>
    <cellStyle name="_Sayreville Data 050729 GM 0_McCoy 250 MW Yingli 280W T-0 NextEra PVO&amp;M Budget (NEW RAMP)_2010-12-10" xfId="31819"/>
    <cellStyle name="_Sayreville Data 050729 GM 0_McCoy 250 MW Yingli 280W T-0 NextEra PVO&amp;M Budget (NEW RAMP)_2010-12-6" xfId="31820"/>
    <cellStyle name="_Sayreville Data 050729 GM 0_Tax" xfId="31821"/>
    <cellStyle name="_Sayreville MW Predictor w HR Curves" xfId="31822"/>
    <cellStyle name="_SCE Agreement Energy $ Budget" xfId="31823"/>
    <cellStyle name="_SCE Agreement Energy $ Budget 2" xfId="31824"/>
    <cellStyle name="_SCE Agreement Energy $ Budget 2 2" xfId="31825"/>
    <cellStyle name="_SCE Agreement Energy $ Budget 3" xfId="31826"/>
    <cellStyle name="_SCE Agreement Energy $ Budget 3 2" xfId="31827"/>
    <cellStyle name="_SCE Agreement Energy $ Budget 4" xfId="31828"/>
    <cellStyle name="_SCE Agreement Energy $ Budget 4 2" xfId="31829"/>
    <cellStyle name="_SCE Agreement Energy $ Budget 5" xfId="31830"/>
    <cellStyle name="_SCE Agreement Energy $ Budget 5 2" xfId="31831"/>
    <cellStyle name="_SCE Agreement Energy $ Budget 6" xfId="31832"/>
    <cellStyle name="_SCE Agreement Energy $ Budget_August 2010 CWIP curves_NextEra" xfId="31833"/>
    <cellStyle name="_SCE Agreement Energy $ Budget_August 2010 CWIP curves_NextEra 2" xfId="31834"/>
    <cellStyle name="_SCE Agreement Energy $ Budget_August 2010 CWIP curves_NextEra_November 2010 Termosol CWIP Curves NEER Final" xfId="31835"/>
    <cellStyle name="_SCE Agreement Energy $ Budget_August 2010 CWIP curves_NextEra_November 2010 Termosol CWIP Curves NEER Final 2" xfId="31836"/>
    <cellStyle name="_SCE Agreement Energy $ Budget_BASIS ADJ" xfId="31837"/>
    <cellStyle name="_SCE Agreement Energy $ Budget_BM Adjustments" xfId="31838"/>
    <cellStyle name="_SCE Agreement Energy $ Budget_Capacity_Factor_Monthly_Forecast_Through_2024 " xfId="31839"/>
    <cellStyle name="_SCE Agreement Energy $ Budget_Capacity_Factor_Monthly_Forecast_Through_2024  2" xfId="31840"/>
    <cellStyle name="_SCE Agreement Energy $ Budget_Consolidated Summary Living ProForma_2011_DRAFT" xfId="31841"/>
    <cellStyle name="_SCE Agreement Energy $ Budget_Consolidated Summary Living ProForma_2011_DRAFT 2" xfId="31842"/>
    <cellStyle name="_SCE Agreement Energy $ Budget_Consolidated Summary Living ProForma_2011_Paste Special" xfId="31843"/>
    <cellStyle name="_SCE Agreement Energy $ Budget_Consolidated Summary Living ProForma_2011_Paste Special 2" xfId="31844"/>
    <cellStyle name="_SCE Agreement Energy $ Budget_Copy of South TX GenTie  0.8x Sale12-31-09 COD BASE CASEvBOD" xfId="31845"/>
    <cellStyle name="_SCE Agreement Energy $ Budget_Copy of South TX GenTie  0.8x Sale12-31-09 COD BASE CASEvBOD 2" xfId="31846"/>
    <cellStyle name="_SCE Agreement Energy $ Budget_CWIP Termosol 1" xfId="31847"/>
    <cellStyle name="_SCE Agreement Energy $ Budget_CWIP Termosol 1 2" xfId="31848"/>
    <cellStyle name="_SCE Agreement Energy $ Budget_CWIP Termosol 2" xfId="31849"/>
    <cellStyle name="_SCE Agreement Energy $ Budget_CWIP Termosol 2 2" xfId="31850"/>
    <cellStyle name="_SCE Agreement Energy $ Budget_Fees" xfId="31851"/>
    <cellStyle name="_SCE Agreement Energy $ Budget_Locked in Gross Margin" xfId="31852"/>
    <cellStyle name="_SCE Agreement Energy $ Budget_November 2010 CWIP Curves Genesis Final" xfId="31853"/>
    <cellStyle name="_SCE Agreement Energy $ Budget_November 2010 CWIP Curves Genesis Final 2" xfId="31854"/>
    <cellStyle name="_SCE Agreement Energy $ Budget_November 2010 CWIP Curves NEER Final" xfId="31855"/>
    <cellStyle name="_SCE Agreement Energy $ Budget_November 2010 CWIP Curves NEER Final 2" xfId="31856"/>
    <cellStyle name="_SCE Agreement Energy $ Budget_November 2010 Termosol CWIP Curves NEER Final" xfId="31857"/>
    <cellStyle name="_SCE Agreement Energy $ Budget_November 2010 Termosol CWIP Curves NEER Final 2" xfId="31858"/>
    <cellStyle name="_SCE Agreement Energy $ Budget_Project Monitoring Paradise Solar revised_October 2010" xfId="31859"/>
    <cellStyle name="_SCE Agreement Energy $ Budget_Project Monitoring Paradise Solar revised_October 2010 2" xfId="31860"/>
    <cellStyle name="_SCE Agreement Energy $ Budget_Project Monitoring Paradise Solar revised_October 2010_November 2010 Termosol CWIP Curves NEER Final" xfId="31861"/>
    <cellStyle name="_SCE Agreement Energy $ Budget_Project Monitoring Paradise Solar revised_October 2010_November 2010 Termosol CWIP Curves NEER Final 2" xfId="31862"/>
    <cellStyle name="_SCE Agreement Energy $ Budget_September 2010 CWIP curves_NextEra" xfId="31863"/>
    <cellStyle name="_SCE Agreement Energy $ Budget_September 2010 CWIP curves_NextEra 2" xfId="31864"/>
    <cellStyle name="_SCE Agreement Energy $ Budget_September 2010 CWIP curves_NextEra_November 2010 Termosol CWIP Curves NEER Final" xfId="31865"/>
    <cellStyle name="_SCE Agreement Energy $ Budget_September 2010 CWIP curves_NextEra_November 2010 Termosol CWIP Curves NEER Final 2" xfId="31866"/>
    <cellStyle name="_SCE Agreement Energy $ Budget_Summerhaven CWIP curve Oct_2010" xfId="31867"/>
    <cellStyle name="_SCE Agreement Energy $ Budget_Summerhaven CWIP curve Oct_2010 2" xfId="31868"/>
    <cellStyle name="_SCE Agreement Energy $ Budget_Summerhaven CWIP curve Oct_2010_November 2010 Termosol CWIP Curves NEER Final" xfId="31869"/>
    <cellStyle name="_SCE Agreement Energy $ Budget_Summerhaven CWIP curve Oct_2010_November 2010 Termosol CWIP Curves NEER Final 2" xfId="31870"/>
    <cellStyle name="_SCE Agreement Energy $ Budget_tx financing revs" xfId="31871"/>
    <cellStyle name="_SCE Agreement Energy $ Budget_tx financing revs 2" xfId="31872"/>
    <cellStyle name="_Scen" xfId="31873"/>
    <cellStyle name="_Scenario_East 0912" xfId="31874"/>
    <cellStyle name="_Scenario_East 0912 2" xfId="31875"/>
    <cellStyle name="_Scenario_East 0912 2 2" xfId="31876"/>
    <cellStyle name="_Scenario_East 0912 3" xfId="31877"/>
    <cellStyle name="_Scenario_East 0912 3 2" xfId="31878"/>
    <cellStyle name="_Scenario_East 0912 3 2 2" xfId="31879"/>
    <cellStyle name="_Scenario_East 0912 3 3" xfId="31880"/>
    <cellStyle name="_Scenario_East 0912 4" xfId="31881"/>
    <cellStyle name="_Scenario_East 0912 4 2" xfId="31882"/>
    <cellStyle name="_Scenario_East 0912 5" xfId="31883"/>
    <cellStyle name="_Scenario_East 0912 5 2" xfId="31884"/>
    <cellStyle name="_Scenario_East 0912 6" xfId="31885"/>
    <cellStyle name="_Scenario_East 0912_August 2010 CWIP curves_NextEra" xfId="31886"/>
    <cellStyle name="_Scenario_East 0912_August 2010 CWIP curves_NextEra 2" xfId="31887"/>
    <cellStyle name="_Scenario_East 0912_August 2010 CWIP curves_NextEra_November 2010 Termosol CWIP Curves NEER Final" xfId="31888"/>
    <cellStyle name="_Scenario_East 0912_August 2010 CWIP curves_NextEra_November 2010 Termosol CWIP Curves NEER Final 2" xfId="31889"/>
    <cellStyle name="_Scenario_East 0912_BASIS ADJ" xfId="31890"/>
    <cellStyle name="_Scenario_East 0912_BM Adjustments" xfId="31891"/>
    <cellStyle name="_Scenario_East 0912_Capacity_Factor_Monthly_Forecast_Through_2024 " xfId="31892"/>
    <cellStyle name="_Scenario_East 0912_Capacity_Factor_Monthly_Forecast_Through_2024  2" xfId="31893"/>
    <cellStyle name="_Scenario_East 0912_Consolidated Summary Living ProForma_2011_DRAFT" xfId="31894"/>
    <cellStyle name="_Scenario_East 0912_Consolidated Summary Living ProForma_2011_DRAFT 2" xfId="31895"/>
    <cellStyle name="_Scenario_East 0912_Consolidated Summary Living ProForma_2011_Paste Special" xfId="31896"/>
    <cellStyle name="_Scenario_East 0912_Consolidated Summary Living ProForma_2011_Paste Special 2" xfId="31897"/>
    <cellStyle name="_Scenario_East 0912_Copy of South TX GenTie  0.8x Sale12-31-09 COD BASE CASEvBOD" xfId="31898"/>
    <cellStyle name="_Scenario_East 0912_Copy of South TX GenTie  0.8x Sale12-31-09 COD BASE CASEvBOD 2" xfId="31899"/>
    <cellStyle name="_Scenario_East 0912_CWIP Termosol 1" xfId="31900"/>
    <cellStyle name="_Scenario_East 0912_CWIP Termosol 1 2" xfId="31901"/>
    <cellStyle name="_Scenario_East 0912_CWIP Termosol 2" xfId="31902"/>
    <cellStyle name="_Scenario_East 0912_CWIP Termosol 2 2" xfId="31903"/>
    <cellStyle name="_Scenario_East 0912_Fees" xfId="31904"/>
    <cellStyle name="_Scenario_East 0912_Locked in Gross Margin" xfId="31905"/>
    <cellStyle name="_Scenario_East 0912_November 2010 CWIP Curves Genesis Final" xfId="31906"/>
    <cellStyle name="_Scenario_East 0912_November 2010 CWIP Curves Genesis Final 2" xfId="31907"/>
    <cellStyle name="_Scenario_East 0912_November 2010 CWIP Curves NEER Final" xfId="31908"/>
    <cellStyle name="_Scenario_East 0912_November 2010 CWIP Curves NEER Final 2" xfId="31909"/>
    <cellStyle name="_Scenario_East 0912_November 2010 Termosol CWIP Curves NEER Final" xfId="31910"/>
    <cellStyle name="_Scenario_East 0912_November 2010 Termosol CWIP Curves NEER Final 2" xfId="31911"/>
    <cellStyle name="_Scenario_East 0912_Project Monitoring Paradise Solar revised_October 2010" xfId="31912"/>
    <cellStyle name="_Scenario_East 0912_Project Monitoring Paradise Solar revised_October 2010 2" xfId="31913"/>
    <cellStyle name="_Scenario_East 0912_Project Monitoring Paradise Solar revised_October 2010_November 2010 Termosol CWIP Curves NEER Final" xfId="31914"/>
    <cellStyle name="_Scenario_East 0912_Project Monitoring Paradise Solar revised_October 2010_November 2010 Termosol CWIP Curves NEER Final 2" xfId="31915"/>
    <cellStyle name="_Scenario_East 0912_September 2010 CWIP curves_NextEra" xfId="31916"/>
    <cellStyle name="_Scenario_East 0912_September 2010 CWIP curves_NextEra 2" xfId="31917"/>
    <cellStyle name="_Scenario_East 0912_September 2010 CWIP curves_NextEra_November 2010 Termosol CWIP Curves NEER Final" xfId="31918"/>
    <cellStyle name="_Scenario_East 0912_September 2010 CWIP curves_NextEra_November 2010 Termosol CWIP Curves NEER Final 2" xfId="31919"/>
    <cellStyle name="_Scenario_East 0912_Summerhaven CWIP curve Oct_2010" xfId="31920"/>
    <cellStyle name="_Scenario_East 0912_Summerhaven CWIP curve Oct_2010 2" xfId="31921"/>
    <cellStyle name="_Scenario_East 0912_Summerhaven CWIP curve Oct_2010_November 2010 Termosol CWIP Curves NEER Final" xfId="31922"/>
    <cellStyle name="_Scenario_East 0912_Summerhaven CWIP curve Oct_2010_November 2010 Termosol CWIP Curves NEER Final 2" xfId="31923"/>
    <cellStyle name="_Scenario_East 0912_tx financing revs" xfId="31924"/>
    <cellStyle name="_Scenario_East 0912_tx financing revs 2" xfId="31925"/>
    <cellStyle name="_Scenario_ERCOT" xfId="31926"/>
    <cellStyle name="_Scenario_ERCOT 2" xfId="31927"/>
    <cellStyle name="_Scenario_ERCOT 2 2" xfId="31928"/>
    <cellStyle name="_Scenario_ERCOT 3" xfId="31929"/>
    <cellStyle name="_Scenario_ERCOT 3 2" xfId="31930"/>
    <cellStyle name="_Scenario_ERCOT 4" xfId="31931"/>
    <cellStyle name="_Scenario_ERCOT 4 2" xfId="31932"/>
    <cellStyle name="_Scenario_ERCOT 5" xfId="31933"/>
    <cellStyle name="_Scenario_ERCOT 5 2" xfId="31934"/>
    <cellStyle name="_Scenario_ERCOT 6" xfId="31935"/>
    <cellStyle name="_Scenario_ERCOT_August 2010 CWIP curves_NextEra" xfId="31936"/>
    <cellStyle name="_Scenario_ERCOT_August 2010 CWIP curves_NextEra 2" xfId="31937"/>
    <cellStyle name="_Scenario_ERCOT_August 2010 CWIP curves_NextEra_November 2010 Termosol CWIP Curves NEER Final" xfId="31938"/>
    <cellStyle name="_Scenario_ERCOT_August 2010 CWIP curves_NextEra_November 2010 Termosol CWIP Curves NEER Final 2" xfId="31939"/>
    <cellStyle name="_Scenario_ERCOT_BASIS ADJ" xfId="31940"/>
    <cellStyle name="_Scenario_ERCOT_BM Adjustments" xfId="31941"/>
    <cellStyle name="_Scenario_ERCOT_Capacity_Factor_Monthly_Forecast_Through_2024 " xfId="31942"/>
    <cellStyle name="_Scenario_ERCOT_Capacity_Factor_Monthly_Forecast_Through_2024  2" xfId="31943"/>
    <cellStyle name="_Scenario_ERCOT_Consolidated Summary Living ProForma_2011_DRAFT" xfId="31944"/>
    <cellStyle name="_Scenario_ERCOT_Consolidated Summary Living ProForma_2011_DRAFT 2" xfId="31945"/>
    <cellStyle name="_Scenario_ERCOT_Consolidated Summary Living ProForma_2011_Paste Special" xfId="31946"/>
    <cellStyle name="_Scenario_ERCOT_Consolidated Summary Living ProForma_2011_Paste Special 2" xfId="31947"/>
    <cellStyle name="_Scenario_ERCOT_Copy of South TX GenTie  0.8x Sale12-31-09 COD BASE CASEvBOD" xfId="31948"/>
    <cellStyle name="_Scenario_ERCOT_Copy of South TX GenTie  0.8x Sale12-31-09 COD BASE CASEvBOD 2" xfId="31949"/>
    <cellStyle name="_Scenario_ERCOT_CWIP Termosol 1" xfId="31950"/>
    <cellStyle name="_Scenario_ERCOT_CWIP Termosol 1 2" xfId="31951"/>
    <cellStyle name="_Scenario_ERCOT_CWIP Termosol 2" xfId="31952"/>
    <cellStyle name="_Scenario_ERCOT_CWIP Termosol 2 2" xfId="31953"/>
    <cellStyle name="_Scenario_ERCOT_Fees" xfId="31954"/>
    <cellStyle name="_Scenario_ERCOT_Locked in Gross Margin" xfId="31955"/>
    <cellStyle name="_Scenario_ERCOT_New" xfId="31956"/>
    <cellStyle name="_Scenario_ERCOT_New 2" xfId="31957"/>
    <cellStyle name="_Scenario_ERCOT_New 2 2" xfId="31958"/>
    <cellStyle name="_Scenario_ERCOT_New 3" xfId="31959"/>
    <cellStyle name="_Scenario_ERCOT_New 3 2" xfId="31960"/>
    <cellStyle name="_Scenario_ERCOT_New 4" xfId="31961"/>
    <cellStyle name="_Scenario_ERCOT_New 4 2" xfId="31962"/>
    <cellStyle name="_Scenario_ERCOT_New 5" xfId="31963"/>
    <cellStyle name="_Scenario_ERCOT_New 5 2" xfId="31964"/>
    <cellStyle name="_Scenario_ERCOT_New 6" xfId="31965"/>
    <cellStyle name="_Scenario_ERCOT_New_August 2010 CWIP curves_NextEra" xfId="31966"/>
    <cellStyle name="_Scenario_ERCOT_New_August 2010 CWIP curves_NextEra 2" xfId="31967"/>
    <cellStyle name="_Scenario_ERCOT_New_August 2010 CWIP curves_NextEra_November 2010 Termosol CWIP Curves NEER Final" xfId="31968"/>
    <cellStyle name="_Scenario_ERCOT_New_August 2010 CWIP curves_NextEra_November 2010 Termosol CWIP Curves NEER Final 2" xfId="31969"/>
    <cellStyle name="_Scenario_ERCOT_New_BASIS ADJ" xfId="31970"/>
    <cellStyle name="_Scenario_ERCOT_New_BM Adjustments" xfId="31971"/>
    <cellStyle name="_Scenario_ERCOT_New_Capacity_Factor_Monthly_Forecast_Through_2024 " xfId="31972"/>
    <cellStyle name="_Scenario_ERCOT_New_Capacity_Factor_Monthly_Forecast_Through_2024  2" xfId="31973"/>
    <cellStyle name="_Scenario_ERCOT_New_Consolidated Summary Living ProForma_2011_DRAFT" xfId="31974"/>
    <cellStyle name="_Scenario_ERCOT_New_Consolidated Summary Living ProForma_2011_DRAFT 2" xfId="31975"/>
    <cellStyle name="_Scenario_ERCOT_New_Consolidated Summary Living ProForma_2011_Paste Special" xfId="31976"/>
    <cellStyle name="_Scenario_ERCOT_New_Consolidated Summary Living ProForma_2011_Paste Special 2" xfId="31977"/>
    <cellStyle name="_Scenario_ERCOT_New_Copy of South TX GenTie  0.8x Sale12-31-09 COD BASE CASEvBOD" xfId="31978"/>
    <cellStyle name="_Scenario_ERCOT_New_Copy of South TX GenTie  0.8x Sale12-31-09 COD BASE CASEvBOD 2" xfId="31979"/>
    <cellStyle name="_Scenario_ERCOT_New_CWIP Termosol 1" xfId="31980"/>
    <cellStyle name="_Scenario_ERCOT_New_CWIP Termosol 1 2" xfId="31981"/>
    <cellStyle name="_Scenario_ERCOT_New_CWIP Termosol 2" xfId="31982"/>
    <cellStyle name="_Scenario_ERCOT_New_CWIP Termosol 2 2" xfId="31983"/>
    <cellStyle name="_Scenario_ERCOT_New_Fees" xfId="31984"/>
    <cellStyle name="_Scenario_ERCOT_New_Locked in Gross Margin" xfId="31985"/>
    <cellStyle name="_Scenario_ERCOT_New_November 2010 CWIP Curves Genesis Final" xfId="31986"/>
    <cellStyle name="_Scenario_ERCOT_New_November 2010 CWIP Curves Genesis Final 2" xfId="31987"/>
    <cellStyle name="_Scenario_ERCOT_New_November 2010 CWIP Curves NEER Final" xfId="31988"/>
    <cellStyle name="_Scenario_ERCOT_New_November 2010 CWIP Curves NEER Final 2" xfId="31989"/>
    <cellStyle name="_Scenario_ERCOT_New_November 2010 Termosol CWIP Curves NEER Final" xfId="31990"/>
    <cellStyle name="_Scenario_ERCOT_New_November 2010 Termosol CWIP Curves NEER Final 2" xfId="31991"/>
    <cellStyle name="_Scenario_ERCOT_New_Project Monitoring Paradise Solar revised_October 2010" xfId="31992"/>
    <cellStyle name="_Scenario_ERCOT_New_Project Monitoring Paradise Solar revised_October 2010 2" xfId="31993"/>
    <cellStyle name="_Scenario_ERCOT_New_Project Monitoring Paradise Solar revised_October 2010_November 2010 Termosol CWIP Curves NEER Final" xfId="31994"/>
    <cellStyle name="_Scenario_ERCOT_New_Project Monitoring Paradise Solar revised_October 2010_November 2010 Termosol CWIP Curves NEER Final 2" xfId="31995"/>
    <cellStyle name="_Scenario_ERCOT_New_September 2010 CWIP curves_NextEra" xfId="31996"/>
    <cellStyle name="_Scenario_ERCOT_New_September 2010 CWIP curves_NextEra 2" xfId="31997"/>
    <cellStyle name="_Scenario_ERCOT_New_September 2010 CWIP curves_NextEra_November 2010 Termosol CWIP Curves NEER Final" xfId="31998"/>
    <cellStyle name="_Scenario_ERCOT_New_September 2010 CWIP curves_NextEra_November 2010 Termosol CWIP Curves NEER Final 2" xfId="31999"/>
    <cellStyle name="_Scenario_ERCOT_New_Summerhaven CWIP curve Oct_2010" xfId="32000"/>
    <cellStyle name="_Scenario_ERCOT_New_Summerhaven CWIP curve Oct_2010 2" xfId="32001"/>
    <cellStyle name="_Scenario_ERCOT_New_Summerhaven CWIP curve Oct_2010_November 2010 Termosol CWIP Curves NEER Final" xfId="32002"/>
    <cellStyle name="_Scenario_ERCOT_New_Summerhaven CWIP curve Oct_2010_November 2010 Termosol CWIP Curves NEER Final 2" xfId="32003"/>
    <cellStyle name="_Scenario_ERCOT_New_tx financing revs" xfId="32004"/>
    <cellStyle name="_Scenario_ERCOT_New_tx financing revs 2" xfId="32005"/>
    <cellStyle name="_Scenario_ERCOT_November 2010 CWIP Curves Genesis Final" xfId="32006"/>
    <cellStyle name="_Scenario_ERCOT_November 2010 CWIP Curves Genesis Final 2" xfId="32007"/>
    <cellStyle name="_Scenario_ERCOT_November 2010 CWIP Curves NEER Final" xfId="32008"/>
    <cellStyle name="_Scenario_ERCOT_November 2010 CWIP Curves NEER Final 2" xfId="32009"/>
    <cellStyle name="_Scenario_ERCOT_November 2010 Termosol CWIP Curves NEER Final" xfId="32010"/>
    <cellStyle name="_Scenario_ERCOT_November 2010 Termosol CWIP Curves NEER Final 2" xfId="32011"/>
    <cellStyle name="_Scenario_ERCOT_Project Monitoring Paradise Solar revised_October 2010" xfId="32012"/>
    <cellStyle name="_Scenario_ERCOT_Project Monitoring Paradise Solar revised_October 2010 2" xfId="32013"/>
    <cellStyle name="_Scenario_ERCOT_Project Monitoring Paradise Solar revised_October 2010_November 2010 Termosol CWIP Curves NEER Final" xfId="32014"/>
    <cellStyle name="_Scenario_ERCOT_Project Monitoring Paradise Solar revised_October 2010_November 2010 Termosol CWIP Curves NEER Final 2" xfId="32015"/>
    <cellStyle name="_Scenario_ERCOT_September 2010 CWIP curves_NextEra" xfId="32016"/>
    <cellStyle name="_Scenario_ERCOT_September 2010 CWIP curves_NextEra 2" xfId="32017"/>
    <cellStyle name="_Scenario_ERCOT_September 2010 CWIP curves_NextEra_November 2010 Termosol CWIP Curves NEER Final" xfId="32018"/>
    <cellStyle name="_Scenario_ERCOT_September 2010 CWIP curves_NextEra_November 2010 Termosol CWIP Curves NEER Final 2" xfId="32019"/>
    <cellStyle name="_Scenario_ERCOT_Spring_02" xfId="32020"/>
    <cellStyle name="_Scenario_ERCOT_Spring_02 2" xfId="32021"/>
    <cellStyle name="_Scenario_ERCOT_Spring_02 2 2" xfId="32022"/>
    <cellStyle name="_Scenario_ERCOT_Spring_02 3" xfId="32023"/>
    <cellStyle name="_Scenario_ERCOT_Spring_02 3 2" xfId="32024"/>
    <cellStyle name="_Scenario_ERCOT_Spring_02 3 2 2" xfId="32025"/>
    <cellStyle name="_Scenario_ERCOT_Spring_02 3 3" xfId="32026"/>
    <cellStyle name="_Scenario_ERCOT_Spring_02 4" xfId="32027"/>
    <cellStyle name="_Scenario_ERCOT_Spring_02 4 2" xfId="32028"/>
    <cellStyle name="_Scenario_ERCOT_Spring_02 5" xfId="32029"/>
    <cellStyle name="_Scenario_ERCOT_Spring_02 5 2" xfId="32030"/>
    <cellStyle name="_Scenario_ERCOT_Spring_02 6" xfId="32031"/>
    <cellStyle name="_Scenario_ERCOT_Spring_02_August 2010 CWIP curves_NextEra" xfId="32032"/>
    <cellStyle name="_Scenario_ERCOT_Spring_02_August 2010 CWIP curves_NextEra 2" xfId="32033"/>
    <cellStyle name="_Scenario_ERCOT_Spring_02_August 2010 CWIP curves_NextEra_November 2010 Termosol CWIP Curves NEER Final" xfId="32034"/>
    <cellStyle name="_Scenario_ERCOT_Spring_02_August 2010 CWIP curves_NextEra_November 2010 Termosol CWIP Curves NEER Final 2" xfId="32035"/>
    <cellStyle name="_Scenario_ERCOT_Spring_02_BASIS ADJ" xfId="32036"/>
    <cellStyle name="_Scenario_ERCOT_Spring_02_BM Adjustments" xfId="32037"/>
    <cellStyle name="_Scenario_ERCOT_Spring_02_Capacity_Factor_Monthly_Forecast_Through_2024 " xfId="32038"/>
    <cellStyle name="_Scenario_ERCOT_Spring_02_Capacity_Factor_Monthly_Forecast_Through_2024  2" xfId="32039"/>
    <cellStyle name="_Scenario_ERCOT_Spring_02_Consolidated Summary Living ProForma_2011_DRAFT" xfId="32040"/>
    <cellStyle name="_Scenario_ERCOT_Spring_02_Consolidated Summary Living ProForma_2011_DRAFT 2" xfId="32041"/>
    <cellStyle name="_Scenario_ERCOT_Spring_02_Consolidated Summary Living ProForma_2011_Paste Special" xfId="32042"/>
    <cellStyle name="_Scenario_ERCOT_Spring_02_Consolidated Summary Living ProForma_2011_Paste Special 2" xfId="32043"/>
    <cellStyle name="_Scenario_ERCOT_Spring_02_Copy of South TX GenTie  0.8x Sale12-31-09 COD BASE CASEvBOD" xfId="32044"/>
    <cellStyle name="_Scenario_ERCOT_Spring_02_Copy of South TX GenTie  0.8x Sale12-31-09 COD BASE CASEvBOD 2" xfId="32045"/>
    <cellStyle name="_Scenario_ERCOT_Spring_02_CWIP Termosol 1" xfId="32046"/>
    <cellStyle name="_Scenario_ERCOT_Spring_02_CWIP Termosol 1 2" xfId="32047"/>
    <cellStyle name="_Scenario_ERCOT_Spring_02_CWIP Termosol 2" xfId="32048"/>
    <cellStyle name="_Scenario_ERCOT_Spring_02_CWIP Termosol 2 2" xfId="32049"/>
    <cellStyle name="_Scenario_ERCOT_Spring_02_Fees" xfId="32050"/>
    <cellStyle name="_Scenario_ERCOT_Spring_02_Locked in Gross Margin" xfId="32051"/>
    <cellStyle name="_Scenario_ERCOT_Spring_02_November 2010 CWIP Curves Genesis Final" xfId="32052"/>
    <cellStyle name="_Scenario_ERCOT_Spring_02_November 2010 CWIP Curves Genesis Final 2" xfId="32053"/>
    <cellStyle name="_Scenario_ERCOT_Spring_02_November 2010 CWIP Curves NEER Final" xfId="32054"/>
    <cellStyle name="_Scenario_ERCOT_Spring_02_November 2010 CWIP Curves NEER Final 2" xfId="32055"/>
    <cellStyle name="_Scenario_ERCOT_Spring_02_November 2010 Termosol CWIP Curves NEER Final" xfId="32056"/>
    <cellStyle name="_Scenario_ERCOT_Spring_02_November 2010 Termosol CWIP Curves NEER Final 2" xfId="32057"/>
    <cellStyle name="_Scenario_ERCOT_Spring_02_Project Monitoring Paradise Solar revised_October 2010" xfId="32058"/>
    <cellStyle name="_Scenario_ERCOT_Spring_02_Project Monitoring Paradise Solar revised_October 2010 2" xfId="32059"/>
    <cellStyle name="_Scenario_ERCOT_Spring_02_Project Monitoring Paradise Solar revised_October 2010_November 2010 Termosol CWIP Curves NEER Final" xfId="32060"/>
    <cellStyle name="_Scenario_ERCOT_Spring_02_Project Monitoring Paradise Solar revised_October 2010_November 2010 Termosol CWIP Curves NEER Final 2" xfId="32061"/>
    <cellStyle name="_Scenario_ERCOT_Spring_02_September 2010 CWIP curves_NextEra" xfId="32062"/>
    <cellStyle name="_Scenario_ERCOT_Spring_02_September 2010 CWIP curves_NextEra 2" xfId="32063"/>
    <cellStyle name="_Scenario_ERCOT_Spring_02_September 2010 CWIP curves_NextEra_November 2010 Termosol CWIP Curves NEER Final" xfId="32064"/>
    <cellStyle name="_Scenario_ERCOT_Spring_02_September 2010 CWIP curves_NextEra_November 2010 Termosol CWIP Curves NEER Final 2" xfId="32065"/>
    <cellStyle name="_Scenario_ERCOT_Spring_02_Summerhaven CWIP curve Oct_2010" xfId="32066"/>
    <cellStyle name="_Scenario_ERCOT_Spring_02_Summerhaven CWIP curve Oct_2010 2" xfId="32067"/>
    <cellStyle name="_Scenario_ERCOT_Spring_02_Summerhaven CWIP curve Oct_2010_November 2010 Termosol CWIP Curves NEER Final" xfId="32068"/>
    <cellStyle name="_Scenario_ERCOT_Spring_02_Summerhaven CWIP curve Oct_2010_November 2010 Termosol CWIP Curves NEER Final 2" xfId="32069"/>
    <cellStyle name="_Scenario_ERCOT_Spring_02_tx financing revs" xfId="32070"/>
    <cellStyle name="_Scenario_ERCOT_Spring_02_tx financing revs 2" xfId="32071"/>
    <cellStyle name="_Scenario_ERCOT_Summerhaven CWIP curve Oct_2010" xfId="32072"/>
    <cellStyle name="_Scenario_ERCOT_Summerhaven CWIP curve Oct_2010 2" xfId="32073"/>
    <cellStyle name="_Scenario_ERCOT_Summerhaven CWIP curve Oct_2010_November 2010 Termosol CWIP Curves NEER Final" xfId="32074"/>
    <cellStyle name="_Scenario_ERCOT_Summerhaven CWIP curve Oct_2010_November 2010 Termosol CWIP Curves NEER Final 2" xfId="32075"/>
    <cellStyle name="_Scenario_ERCOT_tx financing revs" xfId="32076"/>
    <cellStyle name="_Scenario_ERCOT_tx financing revs 2" xfId="32077"/>
    <cellStyle name="_Scenario_WECC_Summer02" xfId="32078"/>
    <cellStyle name="_Scenario_WECC_Summer02 2" xfId="32079"/>
    <cellStyle name="_Scenario_WECC_Summer02 2 2" xfId="32080"/>
    <cellStyle name="_Scenario_WECC_Summer02 3" xfId="32081"/>
    <cellStyle name="_Scenario_WECC_Summer02 3 2" xfId="32082"/>
    <cellStyle name="_Scenario_WECC_Summer02 3 2 2" xfId="32083"/>
    <cellStyle name="_Scenario_WECC_Summer02 3 3" xfId="32084"/>
    <cellStyle name="_Scenario_WECC_Summer02 4" xfId="32085"/>
    <cellStyle name="_Scenario_WECC_Summer02 4 2" xfId="32086"/>
    <cellStyle name="_Scenario_WECC_Summer02 5" xfId="32087"/>
    <cellStyle name="_Scenario_WECC_Summer02 5 2" xfId="32088"/>
    <cellStyle name="_Scenario_WECC_Summer02 6" xfId="32089"/>
    <cellStyle name="_Scenario_WECC_Summer02_August 2010 CWIP curves_NextEra" xfId="32090"/>
    <cellStyle name="_Scenario_WECC_Summer02_August 2010 CWIP curves_NextEra 2" xfId="32091"/>
    <cellStyle name="_Scenario_WECC_Summer02_August 2010 CWIP curves_NextEra_November 2010 Termosol CWIP Curves NEER Final" xfId="32092"/>
    <cellStyle name="_Scenario_WECC_Summer02_August 2010 CWIP curves_NextEra_November 2010 Termosol CWIP Curves NEER Final 2" xfId="32093"/>
    <cellStyle name="_Scenario_WECC_Summer02_BASIS ADJ" xfId="32094"/>
    <cellStyle name="_Scenario_WECC_Summer02_BM Adjustments" xfId="32095"/>
    <cellStyle name="_Scenario_WECC_Summer02_Capacity_Factor_Monthly_Forecast_Through_2024 " xfId="32096"/>
    <cellStyle name="_Scenario_WECC_Summer02_Capacity_Factor_Monthly_Forecast_Through_2024  2" xfId="32097"/>
    <cellStyle name="_Scenario_WECC_Summer02_Consolidated Summary Living ProForma_2011_DRAFT" xfId="32098"/>
    <cellStyle name="_Scenario_WECC_Summer02_Consolidated Summary Living ProForma_2011_DRAFT 2" xfId="32099"/>
    <cellStyle name="_Scenario_WECC_Summer02_Consolidated Summary Living ProForma_2011_Paste Special" xfId="32100"/>
    <cellStyle name="_Scenario_WECC_Summer02_Consolidated Summary Living ProForma_2011_Paste Special 2" xfId="32101"/>
    <cellStyle name="_Scenario_WECC_Summer02_Copy of South TX GenTie  0.8x Sale12-31-09 COD BASE CASEvBOD" xfId="32102"/>
    <cellStyle name="_Scenario_WECC_Summer02_Copy of South TX GenTie  0.8x Sale12-31-09 COD BASE CASEvBOD 2" xfId="32103"/>
    <cellStyle name="_Scenario_WECC_Summer02_CWIP Termosol 1" xfId="32104"/>
    <cellStyle name="_Scenario_WECC_Summer02_CWIP Termosol 1 2" xfId="32105"/>
    <cellStyle name="_Scenario_WECC_Summer02_CWIP Termosol 2" xfId="32106"/>
    <cellStyle name="_Scenario_WECC_Summer02_CWIP Termosol 2 2" xfId="32107"/>
    <cellStyle name="_Scenario_WECC_Summer02_Fees" xfId="32108"/>
    <cellStyle name="_Scenario_WECC_Summer02_Locked in Gross Margin" xfId="32109"/>
    <cellStyle name="_Scenario_WECC_Summer02_November 2010 CWIP Curves Genesis Final" xfId="32110"/>
    <cellStyle name="_Scenario_WECC_Summer02_November 2010 CWIP Curves Genesis Final 2" xfId="32111"/>
    <cellStyle name="_Scenario_WECC_Summer02_November 2010 CWIP Curves NEER Final" xfId="32112"/>
    <cellStyle name="_Scenario_WECC_Summer02_November 2010 CWIP Curves NEER Final 2" xfId="32113"/>
    <cellStyle name="_Scenario_WECC_Summer02_November 2010 Termosol CWIP Curves NEER Final" xfId="32114"/>
    <cellStyle name="_Scenario_WECC_Summer02_November 2010 Termosol CWIP Curves NEER Final 2" xfId="32115"/>
    <cellStyle name="_Scenario_WECC_Summer02_Project Monitoring Paradise Solar revised_October 2010" xfId="32116"/>
    <cellStyle name="_Scenario_WECC_Summer02_Project Monitoring Paradise Solar revised_October 2010 2" xfId="32117"/>
    <cellStyle name="_Scenario_WECC_Summer02_Project Monitoring Paradise Solar revised_October 2010_November 2010 Termosol CWIP Curves NEER Final" xfId="32118"/>
    <cellStyle name="_Scenario_WECC_Summer02_Project Monitoring Paradise Solar revised_October 2010_November 2010 Termosol CWIP Curves NEER Final 2" xfId="32119"/>
    <cellStyle name="_Scenario_WECC_Summer02_September 2010 CWIP curves_NextEra" xfId="32120"/>
    <cellStyle name="_Scenario_WECC_Summer02_September 2010 CWIP curves_NextEra 2" xfId="32121"/>
    <cellStyle name="_Scenario_WECC_Summer02_September 2010 CWIP curves_NextEra_November 2010 Termosol CWIP Curves NEER Final" xfId="32122"/>
    <cellStyle name="_Scenario_WECC_Summer02_September 2010 CWIP curves_NextEra_November 2010 Termosol CWIP Curves NEER Final 2" xfId="32123"/>
    <cellStyle name="_Scenario_WECC_Summer02_Summerhaven CWIP curve Oct_2010" xfId="32124"/>
    <cellStyle name="_Scenario_WECC_Summer02_Summerhaven CWIP curve Oct_2010 2" xfId="32125"/>
    <cellStyle name="_Scenario_WECC_Summer02_Summerhaven CWIP curve Oct_2010_November 2010 Termosol CWIP Curves NEER Final" xfId="32126"/>
    <cellStyle name="_Scenario_WECC_Summer02_Summerhaven CWIP curve Oct_2010_November 2010 Termosol CWIP Curves NEER Final 2" xfId="32127"/>
    <cellStyle name="_Scenario_WECC_Summer02_tx financing revs" xfId="32128"/>
    <cellStyle name="_Scenario_WECC_Summer02_tx financing revs 2" xfId="32129"/>
    <cellStyle name="_Scorn M&amp;A model 11.17.2006 v2.1" xfId="32130"/>
    <cellStyle name="_Scorn M&amp;A model 11.17.2006 v2.1 2" xfId="32131"/>
    <cellStyle name="_Scorn M&amp;A model 11.17.2006 v2.1 2 2" xfId="32132"/>
    <cellStyle name="_Scorn M&amp;A model 11.17.2006 v2.1 3" xfId="32133"/>
    <cellStyle name="_Scorn M&amp;A model 11.17.2006 v2.1 3 2" xfId="32134"/>
    <cellStyle name="_Scorn M&amp;A model 11.17.2006 v2.1 4" xfId="32135"/>
    <cellStyle name="_Scorn M&amp;A model 11.17.2006 v2.1_Horizon round 1 model vFINAL" xfId="32136"/>
    <cellStyle name="_Scorn M&amp;A model 11.17.2006 v2.1_Horizon round 1 model vFINAL 2" xfId="32137"/>
    <cellStyle name="_Scorn M&amp;A model 11.17.2006 v2.1_Horizon round 1 model vFINAL 2 2" xfId="32138"/>
    <cellStyle name="_Scorn M&amp;A model 11.17.2006 v2.1_Horizon round 1 model vFINAL 3" xfId="32139"/>
    <cellStyle name="_Scorn M&amp;A model 11.17.2006 v2.1_Horizon round 1 model vFINAL 3 2" xfId="32140"/>
    <cellStyle name="_Scorn M&amp;A model 11.17.2006 v2.1_Horizon round 1 model vFINAL 4" xfId="32141"/>
    <cellStyle name="_Scorn M&amp;A model 11.17.2006 v2.1_Horizon round 1 model vFINAL_1" xfId="32142"/>
    <cellStyle name="_Scorn M&amp;A model 11.17.2006 v2.1_Horizon round 1 model vFINAL_1 2" xfId="32143"/>
    <cellStyle name="_Scorn M&amp;A model 11.17.2006 v2.1_Horizon round 1 model vFINAL_1 2 2" xfId="32144"/>
    <cellStyle name="_Scorn M&amp;A model 11.17.2006 v2.1_Horizon round 1 model vFINAL_1 3" xfId="32145"/>
    <cellStyle name="_Scorn M&amp;A model 11.17.2006 v2.1_Horizon round 1 model vFINAL_1 3 2" xfId="32146"/>
    <cellStyle name="_Scorn M&amp;A model 11.17.2006 v2.1_Horizon round 1 model vFINAL_1 4" xfId="32147"/>
    <cellStyle name="_Scorn M&amp;A model 11.17.2006 v2.1_Horizon round 1 model vFINAL_1_Project Farwest III Model 03-20-07 v135" xfId="32148"/>
    <cellStyle name="_Scorn M&amp;A model 11.17.2006 v2.1_Horizon round 1 model vFINAL_1_Project Farwest III Model 03-20-07 v135 2" xfId="32149"/>
    <cellStyle name="_Scorn M&amp;A model 11.17.2006 v2.1_Horizon round 1 model vFINAL_1_Project Farwest III Model 03-20-07 v135 2 2" xfId="32150"/>
    <cellStyle name="_Scorn M&amp;A model 11.17.2006 v2.1_Horizon round 1 model vFINAL_1_Project Farwest III Model 03-20-07 v135 3" xfId="32151"/>
    <cellStyle name="_Scorn M&amp;A model 11.17.2006 v2.1_Horizon round 1 model vFINAL_1_Project Farwest III Model 03-20-07 v135 3 2" xfId="32152"/>
    <cellStyle name="_Scorn M&amp;A model 11.17.2006 v2.1_Horizon round 1 model vFINAL_1_Project Farwest III Model 03-20-07 v135 4" xfId="32153"/>
    <cellStyle name="_Scorn M&amp;A model 11.17.2006 v2.1_Horizon round 1 model vFINAL_1_Project Makani Model 04-11-07 v6" xfId="32154"/>
    <cellStyle name="_Scorn M&amp;A model 11.17.2006 v2.1_Horizon round 1 model vFINAL_1_Project Makani Model 04-11-07 v6 2" xfId="32155"/>
    <cellStyle name="_Scorn M&amp;A model 11.17.2006 v2.1_Horizon round 1 model vFINAL_1_Project Makani Model 04-11-07 v6 2 2" xfId="32156"/>
    <cellStyle name="_Scorn M&amp;A model 11.17.2006 v2.1_Horizon round 1 model vFINAL_1_Project Makani Model 04-11-07 v6 3" xfId="32157"/>
    <cellStyle name="_Scorn M&amp;A model 11.17.2006 v2.1_Horizon round 1 model vFINAL_1_Project Makani Model 04-11-07 v6 3 2" xfId="32158"/>
    <cellStyle name="_Scorn M&amp;A model 11.17.2006 v2.1_Horizon round 1 model vFINAL_1_Project Makani Model 04-11-07 v6 4" xfId="32159"/>
    <cellStyle name="_Seabrook" xfId="32160"/>
    <cellStyle name="_Seabrook 060215 GM 0 Report" xfId="32161"/>
    <cellStyle name="_Seabrook 060215 GM 0 Report 2" xfId="32162"/>
    <cellStyle name="_Seabrook 060215 GM 0 Report 2 2" xfId="32163"/>
    <cellStyle name="_Seabrook 060215 GM 0 Report 3" xfId="32164"/>
    <cellStyle name="_Seabrook 060929 GM 0 Report" xfId="32165"/>
    <cellStyle name="_Seabrook 060929 GM 0 Report 2" xfId="32166"/>
    <cellStyle name="_Seabrook 060929 GM 0 Report 2 2" xfId="32167"/>
    <cellStyle name="_Seabrook 060929 GM 0 Report 3" xfId="32168"/>
    <cellStyle name="_Seabrook 070718 GM 0 Report" xfId="32169"/>
    <cellStyle name="_Seabrook 070718 GM 0 Report 2" xfId="32170"/>
    <cellStyle name="_Seabrook 070718 GM 0 Report 2 2" xfId="32171"/>
    <cellStyle name="_Seabrook 070718 GM 0 Report 3" xfId="32172"/>
    <cellStyle name="_Seabrook 070817 GM 0 Report" xfId="32173"/>
    <cellStyle name="_Seabrook 070817 GM 0 Report 2" xfId="32174"/>
    <cellStyle name="_Seabrook 080215 GM 0 Report" xfId="32175"/>
    <cellStyle name="_Seabrook 080215 GM 0 Report 2" xfId="32176"/>
    <cellStyle name="_Seabrook 081208 GM 0 Report" xfId="32177"/>
    <cellStyle name="_Seabrook 081208 GM 0 Report 2" xfId="32178"/>
    <cellStyle name="_Seabrook 090813 GM 0 Report" xfId="32179"/>
    <cellStyle name="_Seabrook 100210 GM 0 Report" xfId="32180"/>
    <cellStyle name="_Seabrook 2" xfId="32181"/>
    <cellStyle name="_Seabrook 2 2" xfId="32182"/>
    <cellStyle name="_Seabrook 3" xfId="32183"/>
    <cellStyle name="_Seabrook 3 2" xfId="32184"/>
    <cellStyle name="_Seabrook 4" xfId="32185"/>
    <cellStyle name="_Seabrook Base Price Fcst Report v5 (7-9-09)" xfId="32186"/>
    <cellStyle name="_Seabrook Gas Hedges as of 8-19-08" xfId="32187"/>
    <cellStyle name="_Seabrook Gas Hedges as of 8-19-08 2" xfId="32188"/>
    <cellStyle name="_Seabrook Spent Fuel Change 090204" xfId="32189"/>
    <cellStyle name="_Seabrook SS" xfId="32190"/>
    <cellStyle name="_Seabrook-NCM_070725" xfId="32191"/>
    <cellStyle name="_Seabrook-NCM_070725 2" xfId="32192"/>
    <cellStyle name="_SeaWest2005-07-16 (Ellen Sun)" xfId="32193"/>
    <cellStyle name="_SeaWest2005-07-16 (Ellen Sun) 2" xfId="32194"/>
    <cellStyle name="_SeaWest2005-07-16 (Ellen Sun)_1.Inputs" xfId="32195"/>
    <cellStyle name="_SeaWest2005-07-16 (Ellen Sun)_BeechR Pivot Table 12.2.09" xfId="32196"/>
    <cellStyle name="_SeaWest2005-07-16 (Ellen Sun)_BeechR Pivot Table 12.2.09 2" xfId="32197"/>
    <cellStyle name="_SeaWest2005-07-16 (Ellen Sun)_Copy of G&amp;A_reports_v4" xfId="32198"/>
    <cellStyle name="_SeaWest2005-07-16 (Ellen Sun)_Copy of Vento III v27i P50 1st" xfId="32199"/>
    <cellStyle name="_SeaWest2005-07-16 (Ellen Sun)_Vento III v17i (8.9% Haircut, 60% Tax)" xfId="32200"/>
    <cellStyle name="_SeaWest2005-07-16 (Ellen Sun)_Vento III v22i (Haircut, 6Y CF, 76% tax)" xfId="32201"/>
    <cellStyle name="_SeaWest2005-07-16 (Ellen Sun)_Vento III v28g Base" xfId="32202"/>
    <cellStyle name="_SeaWest2005-07-16 (Ellen Sun)_Vento III v28k JPMyyy" xfId="32203"/>
    <cellStyle name="_Segs FMV Graph" xfId="32204"/>
    <cellStyle name="_Segs FMV Graph 2" xfId="32205"/>
    <cellStyle name="_Segs FMV Graph 2 2" xfId="32206"/>
    <cellStyle name="_Segs FMV Graph 3" xfId="32207"/>
    <cellStyle name="_Segs FMV Graph 3 2" xfId="32208"/>
    <cellStyle name="_Segs FMV Graph 4" xfId="32209"/>
    <cellStyle name="_Segs FMV Graph 4 2" xfId="32210"/>
    <cellStyle name="_Segs FMV Graph 5" xfId="32211"/>
    <cellStyle name="_Segs FMV Graph 5 2" xfId="32212"/>
    <cellStyle name="_Segs FMV Graph 6" xfId="32213"/>
    <cellStyle name="_Segs FMV Graph_August 2010 CWIP curves_NextEra" xfId="32214"/>
    <cellStyle name="_Segs FMV Graph_August 2010 CWIP curves_NextEra 2" xfId="32215"/>
    <cellStyle name="_Segs FMV Graph_August 2010 CWIP curves_NextEra_November 2010 Termosol CWIP Curves NEER Final" xfId="32216"/>
    <cellStyle name="_Segs FMV Graph_August 2010 CWIP curves_NextEra_November 2010 Termosol CWIP Curves NEER Final 2" xfId="32217"/>
    <cellStyle name="_Segs FMV Graph_BASIS ADJ" xfId="32218"/>
    <cellStyle name="_Segs FMV Graph_BM Adjustments" xfId="32219"/>
    <cellStyle name="_Segs FMV Graph_Capacity_Factor_Monthly_Forecast_Through_2024 " xfId="32220"/>
    <cellStyle name="_Segs FMV Graph_Capacity_Factor_Monthly_Forecast_Through_2024  2" xfId="32221"/>
    <cellStyle name="_Segs FMV Graph_Consolidated Summary Living ProForma_2011_DRAFT" xfId="32222"/>
    <cellStyle name="_Segs FMV Graph_Consolidated Summary Living ProForma_2011_DRAFT 2" xfId="32223"/>
    <cellStyle name="_Segs FMV Graph_Consolidated Summary Living ProForma_2011_Paste Special" xfId="32224"/>
    <cellStyle name="_Segs FMV Graph_Consolidated Summary Living ProForma_2011_Paste Special 2" xfId="32225"/>
    <cellStyle name="_Segs FMV Graph_Copy of South TX GenTie  0.8x Sale12-31-09 COD BASE CASEvBOD" xfId="32226"/>
    <cellStyle name="_Segs FMV Graph_Copy of South TX GenTie  0.8x Sale12-31-09 COD BASE CASEvBOD 2" xfId="32227"/>
    <cellStyle name="_Segs FMV Graph_CWIP Termosol 1" xfId="32228"/>
    <cellStyle name="_Segs FMV Graph_CWIP Termosol 1 2" xfId="32229"/>
    <cellStyle name="_Segs FMV Graph_CWIP Termosol 2" xfId="32230"/>
    <cellStyle name="_Segs FMV Graph_CWIP Termosol 2 2" xfId="32231"/>
    <cellStyle name="_Segs FMV Graph_Fees" xfId="32232"/>
    <cellStyle name="_Segs FMV Graph_Locked in Gross Margin" xfId="32233"/>
    <cellStyle name="_Segs FMV Graph_November 2010 CWIP Curves Genesis Final" xfId="32234"/>
    <cellStyle name="_Segs FMV Graph_November 2010 CWIP Curves Genesis Final 2" xfId="32235"/>
    <cellStyle name="_Segs FMV Graph_November 2010 CWIP Curves NEER Final" xfId="32236"/>
    <cellStyle name="_Segs FMV Graph_November 2010 CWIP Curves NEER Final 2" xfId="32237"/>
    <cellStyle name="_Segs FMV Graph_November 2010 Termosol CWIP Curves NEER Final" xfId="32238"/>
    <cellStyle name="_Segs FMV Graph_November 2010 Termosol CWIP Curves NEER Final 2" xfId="32239"/>
    <cellStyle name="_Segs FMV Graph_Project Monitoring Paradise Solar revised_October 2010" xfId="32240"/>
    <cellStyle name="_Segs FMV Graph_Project Monitoring Paradise Solar revised_October 2010 2" xfId="32241"/>
    <cellStyle name="_Segs FMV Graph_Project Monitoring Paradise Solar revised_October 2010_November 2010 Termosol CWIP Curves NEER Final" xfId="32242"/>
    <cellStyle name="_Segs FMV Graph_Project Monitoring Paradise Solar revised_October 2010_November 2010 Termosol CWIP Curves NEER Final 2" xfId="32243"/>
    <cellStyle name="_Segs FMV Graph_September 2010 CWIP curves_NextEra" xfId="32244"/>
    <cellStyle name="_Segs FMV Graph_September 2010 CWIP curves_NextEra 2" xfId="32245"/>
    <cellStyle name="_Segs FMV Graph_September 2010 CWIP curves_NextEra_November 2010 Termosol CWIP Curves NEER Final" xfId="32246"/>
    <cellStyle name="_Segs FMV Graph_September 2010 CWIP curves_NextEra_November 2010 Termosol CWIP Curves NEER Final 2" xfId="32247"/>
    <cellStyle name="_Segs FMV Graph_Summerhaven CWIP curve Oct_2010" xfId="32248"/>
    <cellStyle name="_Segs FMV Graph_Summerhaven CWIP curve Oct_2010 2" xfId="32249"/>
    <cellStyle name="_Segs FMV Graph_Summerhaven CWIP curve Oct_2010_November 2010 Termosol CWIP Curves NEER Final" xfId="32250"/>
    <cellStyle name="_Segs FMV Graph_Summerhaven CWIP curve Oct_2010_November 2010 Termosol CWIP Curves NEER Final 2" xfId="32251"/>
    <cellStyle name="_Segs FMV Graph_tx financing revs" xfId="32252"/>
    <cellStyle name="_Segs FMV Graph_tx financing revs 2" xfId="32253"/>
    <cellStyle name="_Seminole 1xGTCC 021005 v3.xls Chart 962" xfId="32254"/>
    <cellStyle name="_Seminole 1xGTCC 021005 v3.xls Chart 962 2" xfId="32255"/>
    <cellStyle name="_Seminole 1xGTCC 021005 v3.xls Chart 962 2 2" xfId="32256"/>
    <cellStyle name="_Seminole 1xGTCC 021005 v3.xls Chart 962 3" xfId="32257"/>
    <cellStyle name="_Seminole 1xGTCC 021005 v3.xls Chart 962 3 2" xfId="32258"/>
    <cellStyle name="_Seminole 1xGTCC 021005 v3.xls Chart 962 4" xfId="32259"/>
    <cellStyle name="_Seminole 1xGTCC 021005 v3.xls Chart 962 4 2" xfId="32260"/>
    <cellStyle name="_Seminole 1xGTCC 021005 v3.xls Chart 962 5" xfId="32261"/>
    <cellStyle name="_Seminole 1xGTCC 021005 v3.xls Chart 962 5 2" xfId="32262"/>
    <cellStyle name="_Seminole 1xGTCC 021005 v3.xls Chart 962 6" xfId="32263"/>
    <cellStyle name="_SGR - CFO OpCom Pres - rev 04.22.05" xfId="32264"/>
    <cellStyle name="_SGR - CFO OpCom Pres - rev 04.22.05 2" xfId="32265"/>
    <cellStyle name="_SGR - CFO OpCom Pres - rev 04.22.05 2 2" xfId="32266"/>
    <cellStyle name="_SGR - CFO OpCom Pres - rev 04.22.05 3" xfId="32267"/>
    <cellStyle name="_SGR - CFO OpCom Pres - rev 04.22.05 3 2" xfId="32268"/>
    <cellStyle name="_SGR - CFO OpCom Pres - rev 04.22.05 4" xfId="32269"/>
    <cellStyle name="_SGR - CFO OpCom Pres - rev 04.22.05 4 2" xfId="32270"/>
    <cellStyle name="_SGR - CFO OpCom Pres - rev 04.22.05 5" xfId="32271"/>
    <cellStyle name="_SGR - CFO OpCom Pres - rev 04.22.05 5 2" xfId="32272"/>
    <cellStyle name="_SGR - CFO OpCom Pres - rev 04.22.05 6" xfId="32273"/>
    <cellStyle name="_SGR - CFO OpCom Pres - rev 04.22.05_Consolidated Summary Living ProForma_2011_DRAFT" xfId="32274"/>
    <cellStyle name="_SGR - CFO OpCom Pres - rev 04.22.05_Consolidated Summary Living ProForma_2011_DRAFT 2" xfId="32275"/>
    <cellStyle name="_SGR - CFO OpCom Pres - rev 04.22.05_Consolidated Summary Living ProForma_2011_Paste Special" xfId="32276"/>
    <cellStyle name="_SGR - CFO OpCom Pres - rev 04.22.05_Consolidated Summary Living ProForma_2011_Paste Special 2" xfId="32277"/>
    <cellStyle name="_SHCT Oil" xfId="32278"/>
    <cellStyle name="_SHCT Oil 2" xfId="32279"/>
    <cellStyle name="_SHCT Oil_130204 2013 - 2061 LONG-TERM FORECAST FPL METHODOLOGY Clean Copy" xfId="32280"/>
    <cellStyle name="_SHCT Oil_Copy of FUEL JAN 2012 -DEC 2012 MARGINAL COST SEASONAL" xfId="32281"/>
    <cellStyle name="_SHCT Oil_Copy of FUEL JAN 2012 -DEC 2012 MARGINAL COST SEASONAL 2" xfId="32282"/>
    <cellStyle name="_SHCT Oil_MTHLY_MWH_to EOC_AS AVAILABLE" xfId="32283"/>
    <cellStyle name="_Sheet1" xfId="32284"/>
    <cellStyle name="_x0013__Sheet1" xfId="32285"/>
    <cellStyle name="_Sheet1 2" xfId="32286"/>
    <cellStyle name="_x0013__Sheet1 2" xfId="32287"/>
    <cellStyle name="_Sheet1 2 2" xfId="32288"/>
    <cellStyle name="_Sheet1 3" xfId="32289"/>
    <cellStyle name="_Sheet1 3 2" xfId="32290"/>
    <cellStyle name="_Sheet1 4" xfId="32291"/>
    <cellStyle name="_Sheet1_071212 Unlevered McCormick Model - 2003 version" xfId="32292"/>
    <cellStyle name="_Sheet1_071212 Unlevered McCormick Model - 2003 version 2" xfId="32293"/>
    <cellStyle name="_Sheet1_071212 Unlevered McCormick Model - 2003 version_Accounting" xfId="32294"/>
    <cellStyle name="_Sheet1_071212 Unlevered McCormick Model - 2003 version_Accounting 2" xfId="32295"/>
    <cellStyle name="_Sheet1_071212 Unlevered McCormick Model - 2003 version_Book3" xfId="32296"/>
    <cellStyle name="_Sheet1_071212 Unlevered McCormick Model - 2003 version_Book3 2" xfId="32297"/>
    <cellStyle name="_Sheet1_071212 Unlevered McCormick Model - 2003 version_Naturener Montana Portfolio_temp_Part2" xfId="32298"/>
    <cellStyle name="_Sheet1_071212 Unlevered McCormick Model - 2003 version_Naturener Montana Portfolio_temp_Part2 2" xfId="32299"/>
    <cellStyle name="_Sheet1_1" xfId="32300"/>
    <cellStyle name="_Sheet1_1 2" xfId="32301"/>
    <cellStyle name="_Sheet1_1.Inputs" xfId="32302"/>
    <cellStyle name="_Sheet1_August 2010 CWIP curves_NextEra" xfId="32303"/>
    <cellStyle name="_Sheet1_August 2010 CWIP curves_NextEra 2" xfId="32304"/>
    <cellStyle name="_Sheet1_August 2010 CWIP curves_NextEra_November 2010 Termosol CWIP Curves NEER Final" xfId="32305"/>
    <cellStyle name="_Sheet1_August 2010 CWIP curves_NextEra_November 2010 Termosol CWIP Curves NEER Final 2" xfId="32306"/>
    <cellStyle name="_Sheet1_CHECK - White Creek Final Closing Model_2007 11 16 vequity method FINAL" xfId="32307"/>
    <cellStyle name="_Sheet1_CHECK - White Creek Final Closing Model_2007 11 16 vequity method FINAL 2" xfId="32308"/>
    <cellStyle name="_Sheet1_CHECK - White Creek Final Closing Model_2007 11 16 vequity method FINAL 2 2" xfId="32309"/>
    <cellStyle name="_Sheet1_CHECK - White Creek Final Closing Model_2007 11 16 vequity method FINAL 3" xfId="32310"/>
    <cellStyle name="_Sheet1_Cimarron O&amp;M_05-24-2012" xfId="32311"/>
    <cellStyle name="_Sheet1_Closing Sources and Uses v6" xfId="32312"/>
    <cellStyle name="_Sheet1_Closing Sources and Uses v6_1.Inputs" xfId="32313"/>
    <cellStyle name="_Sheet1_Closing Sources and Uses v6_Copy of Vento III v27i P50 1st" xfId="32314"/>
    <cellStyle name="_Sheet1_Closing Sources and Uses v6_G&amp;A_reports" xfId="32315"/>
    <cellStyle name="_Sheet1_Closing Sources and Uses v6_Vento III v17i (8.9% Haircut, 60% Tax)" xfId="32316"/>
    <cellStyle name="_Sheet1_Closing Sources and Uses v6_Vento III v22i (Haircut, 6Y CF, 76% tax)" xfId="32317"/>
    <cellStyle name="_Sheet1_Closing Sources and Uses v6_Vento III v28g Base" xfId="32318"/>
    <cellStyle name="_Sheet1_Closing Sources and Uses v6_Vento III v28k JPMyyy" xfId="32319"/>
    <cellStyle name="_Sheet1_Consolidated Summary Living ProForma_2011_DRAFT" xfId="32320"/>
    <cellStyle name="_Sheet1_Consolidated Summary Living ProForma_2011_DRAFT 2" xfId="32321"/>
    <cellStyle name="_Sheet1_Consolidated Summary Living ProForma_2011_Paste Special" xfId="32322"/>
    <cellStyle name="_Sheet1_Consolidated Summary Living ProForma_2011_Paste Special 2" xfId="32323"/>
    <cellStyle name="_Sheet1_Copy of South TX GenTie  0.8x Sale12-31-09 COD BASE CASEvBOD" xfId="32324"/>
    <cellStyle name="_Sheet1_Copy of South TX GenTie  0.8x Sale12-31-09 COD BASE CASEvBOD 2" xfId="32325"/>
    <cellStyle name="_Sheet1_Copy of Vento III v27i P50 1st" xfId="32326"/>
    <cellStyle name="_Sheet1_CWIP Termosol 1" xfId="32327"/>
    <cellStyle name="_Sheet1_CWIP Termosol 1 2" xfId="32328"/>
    <cellStyle name="_Sheet1_CWIP Termosol 2" xfId="32329"/>
    <cellStyle name="_Sheet1_CWIP Termosol 2 2" xfId="32330"/>
    <cellStyle name="_Sheet1_Darlington We Energy Bid Model 112807" xfId="32331"/>
    <cellStyle name="_Sheet1_Depr Federal" xfId="32332"/>
    <cellStyle name="_Sheet1_Depr Federal-2008" xfId="32333"/>
    <cellStyle name="_Sheet1_G&amp;A_reports" xfId="32334"/>
    <cellStyle name="_Sheet1_Input" xfId="32335"/>
    <cellStyle name="_Sheet1_Input 2" xfId="32336"/>
    <cellStyle name="_Sheet1_Majestic II 2013 - 2042 Property Tax Forecast est" xfId="32337"/>
    <cellStyle name="_Sheet1_McCoy 250 MW Yingli 280W T-0 NextEra PVO&amp;M Budget (NEW RAMP)_2010-12-10" xfId="32338"/>
    <cellStyle name="_Sheet1_McCoy 250 MW Yingli 280W T-0 NextEra PVO&amp;M Budget (NEW RAMP)_2010-12-6" xfId="32339"/>
    <cellStyle name="_Sheet1_November 2010 CWIP Curves Genesis Final" xfId="32340"/>
    <cellStyle name="_Sheet1_November 2010 CWIP Curves Genesis Final 2" xfId="32341"/>
    <cellStyle name="_Sheet1_November 2010 CWIP Curves NEER Final" xfId="32342"/>
    <cellStyle name="_Sheet1_November 2010 CWIP Curves NEER Final 2" xfId="32343"/>
    <cellStyle name="_Sheet1_November 2010 Termosol CWIP Curves NEER Final" xfId="32344"/>
    <cellStyle name="_Sheet1_November 2010 Termosol CWIP Curves NEER Final 2" xfId="32345"/>
    <cellStyle name="_Sheet1_OpEx Sheet" xfId="32346"/>
    <cellStyle name="_Sheet1_Ormat 6-7-2007  v19b accounting v4 12-19-07" xfId="32347"/>
    <cellStyle name="_Sheet1_Ormat 6-7-2007  v19b accounting v4 12-19-07 2" xfId="32348"/>
    <cellStyle name="_Sheet1_Pioneer Prairie 082107_edp" xfId="32349"/>
    <cellStyle name="_Sheet1_Post Oak" xfId="32350"/>
    <cellStyle name="_Sheet1_Post Oak_1.Inputs" xfId="32351"/>
    <cellStyle name="_Sheet1_Post Oak_Copy of Vento III v27i P50 1st" xfId="32352"/>
    <cellStyle name="_Sheet1_Post Oak_G&amp;A_reports" xfId="32353"/>
    <cellStyle name="_Sheet1_Post Oak_Vento III v17i (8.9% Haircut, 60% Tax)" xfId="32354"/>
    <cellStyle name="_Sheet1_Post Oak_Vento III v22i (Haircut, 6Y CF, 76% tax)" xfId="32355"/>
    <cellStyle name="_Sheet1_Post Oak_Vento III v28g Base" xfId="32356"/>
    <cellStyle name="_Sheet1_Post Oak_Vento III v28k JPMyyy" xfId="32357"/>
    <cellStyle name="_Sheet1_Prairie Star" xfId="32358"/>
    <cellStyle name="_Sheet1_Prairie Star_1.Inputs" xfId="32359"/>
    <cellStyle name="_Sheet1_Prairie Star_Copy of Vento III v27i P50 1st" xfId="32360"/>
    <cellStyle name="_Sheet1_Prairie Star_G&amp;A_reports" xfId="32361"/>
    <cellStyle name="_Sheet1_Prairie Star_Vento III v17i (8.9% Haircut, 60% Tax)" xfId="32362"/>
    <cellStyle name="_Sheet1_Prairie Star_Vento III v22i (Haircut, 6Y CF, 76% tax)" xfId="32363"/>
    <cellStyle name="_Sheet1_Prairie Star_Vento III v28g Base" xfId="32364"/>
    <cellStyle name="_Sheet1_Prairie Star_Vento III v28k JPMyyy" xfId="32365"/>
    <cellStyle name="_Sheet1_Pre-Tax GAAP" xfId="32366"/>
    <cellStyle name="_Sheet1_Pre-Tax GAAP 2" xfId="32367"/>
    <cellStyle name="_Sheet1_Pre-Tax GAAP 2 2" xfId="32368"/>
    <cellStyle name="_Sheet1_Pre-Tax GAAP 3" xfId="32369"/>
    <cellStyle name="_Sheet1_Project 12x24" xfId="32370"/>
    <cellStyle name="_Sheet1_Project 12x24_1.Inputs" xfId="32371"/>
    <cellStyle name="_Sheet1_Project 12x24_Copy of Vento III v27i P50 1st" xfId="32372"/>
    <cellStyle name="_Sheet1_Project 12x24_Vento III v17i (8.9% Haircut, 60% Tax)" xfId="32373"/>
    <cellStyle name="_Sheet1_Project 12x24_Vento III v22i (Haircut, 6Y CF, 76% tax)" xfId="32374"/>
    <cellStyle name="_Sheet1_Project 12x24_Vento III v28g Base" xfId="32375"/>
    <cellStyle name="_Sheet1_Project 12x24_Vento III v28k JPMyyy" xfId="32376"/>
    <cellStyle name="_Sheet1_Project Monitoring Paradise Solar revised_October 2010" xfId="32377"/>
    <cellStyle name="_Sheet1_Project Monitoring Paradise Solar revised_October 2010 2" xfId="32378"/>
    <cellStyle name="_Sheet1_Project Monitoring Paradise Solar revised_October 2010_November 2010 Termosol CWIP Curves NEER Final" xfId="32379"/>
    <cellStyle name="_Sheet1_Project Monitoring Paradise Solar revised_October 2010_November 2010 Termosol CWIP Curves NEER Final 2" xfId="32380"/>
    <cellStyle name="_Sheet1_September 2010 CWIP curves_NextEra" xfId="32381"/>
    <cellStyle name="_Sheet1_September 2010 CWIP curves_NextEra 2" xfId="32382"/>
    <cellStyle name="_Sheet1_September 2010 CWIP curves_NextEra_November 2010 Termosol CWIP Curves NEER Final" xfId="32383"/>
    <cellStyle name="_Sheet1_September 2010 CWIP curves_NextEra_November 2010 Termosol CWIP Curves NEER Final 2" xfId="32384"/>
    <cellStyle name="_Sheet1_Summerhaven CWIP curve Oct_2010" xfId="32385"/>
    <cellStyle name="_Sheet1_Summerhaven CWIP curve Oct_2010 2" xfId="32386"/>
    <cellStyle name="_Sheet1_Summerhaven CWIP curve Oct_2010_November 2010 Termosol CWIP Curves NEER Final" xfId="32387"/>
    <cellStyle name="_Sheet1_Summerhaven CWIP curve Oct_2010_November 2010 Termosol CWIP Curves NEER Final 2" xfId="32388"/>
    <cellStyle name="_Sheet1_Tax" xfId="32389"/>
    <cellStyle name="_Sheet1_Template HWE (5)" xfId="32390"/>
    <cellStyle name="_Sheet1_Template HWE (5)_G&amp;A_reports" xfId="32391"/>
    <cellStyle name="_Sheet1_Template HWE_GCG_20070810" xfId="32392"/>
    <cellStyle name="_Sheet1_Template HWE_GCG_20070810_G&amp;A_reports" xfId="32393"/>
    <cellStyle name="_Sheet1_Template HWE_GCG_20070905" xfId="32394"/>
    <cellStyle name="_Sheet1_Template HWE_GCG_20070905_G&amp;A_reports" xfId="32395"/>
    <cellStyle name="_Sheet1_Twin Groves II" xfId="32396"/>
    <cellStyle name="_Sheet1_Twin Groves II_1.Inputs" xfId="32397"/>
    <cellStyle name="_Sheet1_Twin Groves II_Copy of Vento III v27i P50 1st" xfId="32398"/>
    <cellStyle name="_Sheet1_Twin Groves II_G&amp;A_reports" xfId="32399"/>
    <cellStyle name="_Sheet1_Twin Groves II_Vento III v17i (8.9% Haircut, 60% Tax)" xfId="32400"/>
    <cellStyle name="_Sheet1_Twin Groves II_Vento III v22i (Haircut, 6Y CF, 76% tax)" xfId="32401"/>
    <cellStyle name="_Sheet1_Twin Groves II_Vento III v28g Base" xfId="32402"/>
    <cellStyle name="_Sheet1_Twin Groves II_Vento III v28k JPMyyy" xfId="32403"/>
    <cellStyle name="_Sheet1_Vento III v17i (8.9% Haircut, 60% Tax)" xfId="32404"/>
    <cellStyle name="_Sheet1_Vento III v22i (Haircut, 6Y CF, 76% tax)" xfId="32405"/>
    <cellStyle name="_Sheet1_Vento III v28g Base" xfId="32406"/>
    <cellStyle name="_Sheet1_Vento III v28k JPMyyy" xfId="32407"/>
    <cellStyle name="_Sheet1_WPP - Ormat 6-5-2007  v19i with internal accounting v3 eq method FINAL" xfId="32408"/>
    <cellStyle name="_Sheet1_WPP - Ormat 6-5-2007  v19i with internal accounting v3 eq method FINAL 2" xfId="32409"/>
    <cellStyle name="_Sheet1_WPP - Ormat 6-5-2007  v19i with internal accounting v3 eq method FINAL 2 2" xfId="32410"/>
    <cellStyle name="_Sheet1_WPP - Ormat 6-5-2007  v19i with internal accounting v3 eq method FINAL 3" xfId="32411"/>
    <cellStyle name="_Sheet2" xfId="32412"/>
    <cellStyle name="_Sheet2 2" xfId="32413"/>
    <cellStyle name="_Sheet2 2 2" xfId="32414"/>
    <cellStyle name="_Sheet2 3" xfId="32415"/>
    <cellStyle name="_Sheet2 3 2" xfId="32416"/>
    <cellStyle name="_Sheet2 4" xfId="32417"/>
    <cellStyle name="_Sheet2 4 2" xfId="32418"/>
    <cellStyle name="_Sheet2 5" xfId="32419"/>
    <cellStyle name="_Sheet2 5 2" xfId="32420"/>
    <cellStyle name="_Sheet2 6" xfId="32421"/>
    <cellStyle name="_Sheet2_August 2010 CWIP curves_NextEra" xfId="32422"/>
    <cellStyle name="_Sheet2_August 2010 CWIP curves_NextEra 2" xfId="32423"/>
    <cellStyle name="_Sheet2_August 2010 CWIP curves_NextEra_November 2010 Termosol CWIP Curves NEER Final" xfId="32424"/>
    <cellStyle name="_Sheet2_August 2010 CWIP curves_NextEra_November 2010 Termosol CWIP Curves NEER Final 2" xfId="32425"/>
    <cellStyle name="_Sheet2_BASIS ADJ" xfId="32426"/>
    <cellStyle name="_Sheet2_BM Adjustments" xfId="32427"/>
    <cellStyle name="_Sheet2_Capacity_Factor_Monthly_Forecast_Through_2024 " xfId="32428"/>
    <cellStyle name="_Sheet2_Capacity_Factor_Monthly_Forecast_Through_2024  2" xfId="32429"/>
    <cellStyle name="_Sheet2_Consolidated Summary Living ProForma_2011_DRAFT" xfId="32430"/>
    <cellStyle name="_Sheet2_Consolidated Summary Living ProForma_2011_DRAFT 2" xfId="32431"/>
    <cellStyle name="_Sheet2_Consolidated Summary Living ProForma_2011_Paste Special" xfId="32432"/>
    <cellStyle name="_Sheet2_Consolidated Summary Living ProForma_2011_Paste Special 2" xfId="32433"/>
    <cellStyle name="_Sheet2_Copy of South TX GenTie  0.8x Sale12-31-09 COD BASE CASEvBOD" xfId="32434"/>
    <cellStyle name="_Sheet2_Copy of South TX GenTie  0.8x Sale12-31-09 COD BASE CASEvBOD 2" xfId="32435"/>
    <cellStyle name="_Sheet2_CWIP Termosol 1" xfId="32436"/>
    <cellStyle name="_Sheet2_CWIP Termosol 1 2" xfId="32437"/>
    <cellStyle name="_Sheet2_CWIP Termosol 2" xfId="32438"/>
    <cellStyle name="_Sheet2_CWIP Termosol 2 2" xfId="32439"/>
    <cellStyle name="_Sheet2_Fees" xfId="32440"/>
    <cellStyle name="_Sheet2_Horizon round 1 model vFINAL" xfId="32441"/>
    <cellStyle name="_Sheet2_Horizon round 1 model vFINAL 2" xfId="32442"/>
    <cellStyle name="_Sheet2_Horizon round 1 model vFINAL 2 2" xfId="32443"/>
    <cellStyle name="_Sheet2_Horizon round 1 model vFINAL 3" xfId="32444"/>
    <cellStyle name="_Sheet2_Horizon round 1 model vFINAL 3 2" xfId="32445"/>
    <cellStyle name="_Sheet2_Horizon round 1 model vFINAL 4" xfId="32446"/>
    <cellStyle name="_Sheet2_Horizon round 1 model vFINAL_1" xfId="32447"/>
    <cellStyle name="_Sheet2_Horizon round 1 model vFINAL_1 2" xfId="32448"/>
    <cellStyle name="_Sheet2_Horizon round 1 model vFINAL_1 2 2" xfId="32449"/>
    <cellStyle name="_Sheet2_Horizon round 1 model vFINAL_1 3" xfId="32450"/>
    <cellStyle name="_Sheet2_Horizon round 1 model vFINAL_1 3 2" xfId="32451"/>
    <cellStyle name="_Sheet2_Horizon round 1 model vFINAL_1 4" xfId="32452"/>
    <cellStyle name="_Sheet2_Horizon round 1 model vFINAL_1_Project Farwest III Model 03-20-07 v135" xfId="32453"/>
    <cellStyle name="_Sheet2_Horizon round 1 model vFINAL_1_Project Farwest III Model 03-20-07 v135 2" xfId="32454"/>
    <cellStyle name="_Sheet2_Horizon round 1 model vFINAL_1_Project Farwest III Model 03-20-07 v135 2 2" xfId="32455"/>
    <cellStyle name="_Sheet2_Horizon round 1 model vFINAL_1_Project Farwest III Model 03-20-07 v135 3" xfId="32456"/>
    <cellStyle name="_Sheet2_Horizon round 1 model vFINAL_1_Project Farwest III Model 03-20-07 v135 3 2" xfId="32457"/>
    <cellStyle name="_Sheet2_Horizon round 1 model vFINAL_1_Project Farwest III Model 03-20-07 v135 4" xfId="32458"/>
    <cellStyle name="_Sheet2_Horizon round 1 model vFINAL_1_Project Makani Model 04-11-07 v6" xfId="32459"/>
    <cellStyle name="_Sheet2_Horizon round 1 model vFINAL_1_Project Makani Model 04-11-07 v6 2" xfId="32460"/>
    <cellStyle name="_Sheet2_Horizon round 1 model vFINAL_1_Project Makani Model 04-11-07 v6 2 2" xfId="32461"/>
    <cellStyle name="_Sheet2_Horizon round 1 model vFINAL_1_Project Makani Model 04-11-07 v6 3" xfId="32462"/>
    <cellStyle name="_Sheet2_Horizon round 1 model vFINAL_1_Project Makani Model 04-11-07 v6 3 2" xfId="32463"/>
    <cellStyle name="_Sheet2_Horizon round 1 model vFINAL_1_Project Makani Model 04-11-07 v6 4" xfId="32464"/>
    <cellStyle name="_Sheet2_Locked in Gross Margin" xfId="32465"/>
    <cellStyle name="_Sheet2_November 2010 CWIP Curves Genesis Final" xfId="32466"/>
    <cellStyle name="_Sheet2_November 2010 CWIP Curves Genesis Final 2" xfId="32467"/>
    <cellStyle name="_Sheet2_November 2010 CWIP Curves NEER Final" xfId="32468"/>
    <cellStyle name="_Sheet2_November 2010 CWIP Curves NEER Final 2" xfId="32469"/>
    <cellStyle name="_Sheet2_November 2010 Termosol CWIP Curves NEER Final" xfId="32470"/>
    <cellStyle name="_Sheet2_November 2010 Termosol CWIP Curves NEER Final 2" xfId="32471"/>
    <cellStyle name="_Sheet2_Project Monitoring Paradise Solar revised_October 2010" xfId="32472"/>
    <cellStyle name="_Sheet2_Project Monitoring Paradise Solar revised_October 2010 2" xfId="32473"/>
    <cellStyle name="_Sheet2_Project Monitoring Paradise Solar revised_October 2010_November 2010 Termosol CWIP Curves NEER Final" xfId="32474"/>
    <cellStyle name="_Sheet2_Project Monitoring Paradise Solar revised_October 2010_November 2010 Termosol CWIP Curves NEER Final 2" xfId="32475"/>
    <cellStyle name="_Sheet2_September 2010 CWIP curves_NextEra" xfId="32476"/>
    <cellStyle name="_Sheet2_September 2010 CWIP curves_NextEra 2" xfId="32477"/>
    <cellStyle name="_Sheet2_September 2010 CWIP curves_NextEra_November 2010 Termosol CWIP Curves NEER Final" xfId="32478"/>
    <cellStyle name="_Sheet2_September 2010 CWIP curves_NextEra_November 2010 Termosol CWIP Curves NEER Final 2" xfId="32479"/>
    <cellStyle name="_Sheet2_Summerhaven CWIP curve Oct_2010" xfId="32480"/>
    <cellStyle name="_Sheet2_Summerhaven CWIP curve Oct_2010 2" xfId="32481"/>
    <cellStyle name="_Sheet2_Summerhaven CWIP curve Oct_2010_November 2010 Termosol CWIP Curves NEER Final" xfId="32482"/>
    <cellStyle name="_Sheet2_Summerhaven CWIP curve Oct_2010_November 2010 Termosol CWIP Curves NEER Final 2" xfId="32483"/>
    <cellStyle name="_Sheet2_tx financing revs" xfId="32484"/>
    <cellStyle name="_Sheet2_tx financing revs 2" xfId="32485"/>
    <cellStyle name="_Sheet3" xfId="32486"/>
    <cellStyle name="_Sheet3 2" xfId="32487"/>
    <cellStyle name="_Sheet3 2 2" xfId="32488"/>
    <cellStyle name="_Sheet3 3" xfId="32489"/>
    <cellStyle name="_Sheet3 3 2" xfId="32490"/>
    <cellStyle name="_Sheet3 4" xfId="32491"/>
    <cellStyle name="_Sheet3 4 2" xfId="32492"/>
    <cellStyle name="_Sheet3 5" xfId="32493"/>
    <cellStyle name="_Sheet3 5 2" xfId="32494"/>
    <cellStyle name="_Sheet3 6" xfId="32495"/>
    <cellStyle name="_Sheet3_1" xfId="32496"/>
    <cellStyle name="_Sheet3_1 2" xfId="32497"/>
    <cellStyle name="_Sheet3_1 2 2" xfId="32498"/>
    <cellStyle name="_Sheet3_1 3" xfId="32499"/>
    <cellStyle name="_Sheet3_1 3 2" xfId="32500"/>
    <cellStyle name="_Sheet3_1 4" xfId="32501"/>
    <cellStyle name="_Sheet3_1 4 2" xfId="32502"/>
    <cellStyle name="_Sheet3_1 5" xfId="32503"/>
    <cellStyle name="_Sheet3_1 5 2" xfId="32504"/>
    <cellStyle name="_Sheet3_1 6" xfId="32505"/>
    <cellStyle name="_Sheet3_1_August 2010 CWIP curves_NextEra" xfId="32506"/>
    <cellStyle name="_Sheet3_1_August 2010 CWIP curves_NextEra 2" xfId="32507"/>
    <cellStyle name="_Sheet3_1_August 2010 CWIP curves_NextEra_November 2010 Termosol CWIP Curves NEER Final" xfId="32508"/>
    <cellStyle name="_Sheet3_1_August 2010 CWIP curves_NextEra_November 2010 Termosol CWIP Curves NEER Final 2" xfId="32509"/>
    <cellStyle name="_Sheet3_1_BASIS ADJ" xfId="32510"/>
    <cellStyle name="_Sheet3_1_BM Adjustments" xfId="32511"/>
    <cellStyle name="_Sheet3_1_Capacity_Factor_Monthly_Forecast_Through_2024 " xfId="32512"/>
    <cellStyle name="_Sheet3_1_Capacity_Factor_Monthly_Forecast_Through_2024  2" xfId="32513"/>
    <cellStyle name="_Sheet3_1_Consolidated Summary Living ProForma_2011_DRAFT" xfId="32514"/>
    <cellStyle name="_Sheet3_1_Consolidated Summary Living ProForma_2011_DRAFT 2" xfId="32515"/>
    <cellStyle name="_Sheet3_1_Consolidated Summary Living ProForma_2011_Paste Special" xfId="32516"/>
    <cellStyle name="_Sheet3_1_Consolidated Summary Living ProForma_2011_Paste Special 2" xfId="32517"/>
    <cellStyle name="_Sheet3_1_Copy of South TX GenTie  0.8x Sale12-31-09 COD BASE CASEvBOD" xfId="32518"/>
    <cellStyle name="_Sheet3_1_Copy of South TX GenTie  0.8x Sale12-31-09 COD BASE CASEvBOD 2" xfId="32519"/>
    <cellStyle name="_Sheet3_1_CWIP Termosol 1" xfId="32520"/>
    <cellStyle name="_Sheet3_1_CWIP Termosol 1 2" xfId="32521"/>
    <cellStyle name="_Sheet3_1_CWIP Termosol 2" xfId="32522"/>
    <cellStyle name="_Sheet3_1_CWIP Termosol 2 2" xfId="32523"/>
    <cellStyle name="_Sheet3_1_Fees" xfId="32524"/>
    <cellStyle name="_Sheet3_1_Locked in Gross Margin" xfId="32525"/>
    <cellStyle name="_Sheet3_1_November 2010 CWIP Curves Genesis Final" xfId="32526"/>
    <cellStyle name="_Sheet3_1_November 2010 CWIP Curves Genesis Final 2" xfId="32527"/>
    <cellStyle name="_Sheet3_1_November 2010 CWIP Curves NEER Final" xfId="32528"/>
    <cellStyle name="_Sheet3_1_November 2010 CWIP Curves NEER Final 2" xfId="32529"/>
    <cellStyle name="_Sheet3_1_November 2010 Termosol CWIP Curves NEER Final" xfId="32530"/>
    <cellStyle name="_Sheet3_1_November 2010 Termosol CWIP Curves NEER Final 2" xfId="32531"/>
    <cellStyle name="_Sheet3_1_Project Monitoring Paradise Solar revised_October 2010" xfId="32532"/>
    <cellStyle name="_Sheet3_1_Project Monitoring Paradise Solar revised_October 2010 2" xfId="32533"/>
    <cellStyle name="_Sheet3_1_Project Monitoring Paradise Solar revised_October 2010_November 2010 Termosol CWIP Curves NEER Final" xfId="32534"/>
    <cellStyle name="_Sheet3_1_Project Monitoring Paradise Solar revised_October 2010_November 2010 Termosol CWIP Curves NEER Final 2" xfId="32535"/>
    <cellStyle name="_Sheet3_1_September 2010 CWIP curves_NextEra" xfId="32536"/>
    <cellStyle name="_Sheet3_1_September 2010 CWIP curves_NextEra 2" xfId="32537"/>
    <cellStyle name="_Sheet3_1_September 2010 CWIP curves_NextEra_November 2010 Termosol CWIP Curves NEER Final" xfId="32538"/>
    <cellStyle name="_Sheet3_1_September 2010 CWIP curves_NextEra_November 2010 Termosol CWIP Curves NEER Final 2" xfId="32539"/>
    <cellStyle name="_Sheet3_1_Summerhaven CWIP curve Oct_2010" xfId="32540"/>
    <cellStyle name="_Sheet3_1_Summerhaven CWIP curve Oct_2010 2" xfId="32541"/>
    <cellStyle name="_Sheet3_1_Summerhaven CWIP curve Oct_2010_November 2010 Termosol CWIP Curves NEER Final" xfId="32542"/>
    <cellStyle name="_Sheet3_1_Summerhaven CWIP curve Oct_2010_November 2010 Termosol CWIP Curves NEER Final 2" xfId="32543"/>
    <cellStyle name="_Sheet3_1_tx financing revs" xfId="32544"/>
    <cellStyle name="_Sheet3_1_tx financing revs 2" xfId="32545"/>
    <cellStyle name="_Sheet3_August 2010 CWIP curves_NextEra" xfId="32546"/>
    <cellStyle name="_Sheet3_August 2010 CWIP curves_NextEra 2" xfId="32547"/>
    <cellStyle name="_Sheet3_August 2010 CWIP curves_NextEra_November 2010 Termosol CWIP Curves NEER Final" xfId="32548"/>
    <cellStyle name="_Sheet3_August 2010 CWIP curves_NextEra_November 2010 Termosol CWIP Curves NEER Final 2" xfId="32549"/>
    <cellStyle name="_Sheet3_Cimarron O&amp;M_05-24-2012" xfId="32550"/>
    <cellStyle name="_Sheet3_Consolidated Summary Living ProForma_2011_DRAFT" xfId="32551"/>
    <cellStyle name="_Sheet3_Consolidated Summary Living ProForma_2011_DRAFT 2" xfId="32552"/>
    <cellStyle name="_Sheet3_Consolidated Summary Living ProForma_2011_Paste Special" xfId="32553"/>
    <cellStyle name="_Sheet3_Consolidated Summary Living ProForma_2011_Paste Special 2" xfId="32554"/>
    <cellStyle name="_Sheet3_Copy of South TX GenTie  0.8x Sale12-31-09 COD BASE CASEvBOD" xfId="32555"/>
    <cellStyle name="_Sheet3_Copy of South TX GenTie  0.8x Sale12-31-09 COD BASE CASEvBOD 2" xfId="32556"/>
    <cellStyle name="_Sheet3_CWIP Termosol 1" xfId="32557"/>
    <cellStyle name="_Sheet3_CWIP Termosol 1 2" xfId="32558"/>
    <cellStyle name="_Sheet3_CWIP Termosol 2" xfId="32559"/>
    <cellStyle name="_Sheet3_CWIP Termosol 2 2" xfId="32560"/>
    <cellStyle name="_Sheet3_Input" xfId="32561"/>
    <cellStyle name="_Sheet3_Input 2" xfId="32562"/>
    <cellStyle name="_Sheet3_Majestic II 2013 - 2042 Property Tax Forecast est" xfId="32563"/>
    <cellStyle name="_Sheet3_McCoy 250 MW Yingli 280W T-0 NextEra PVO&amp;M Budget (NEW RAMP)_2010-12-10" xfId="32564"/>
    <cellStyle name="_Sheet3_McCoy 250 MW Yingli 280W T-0 NextEra PVO&amp;M Budget (NEW RAMP)_2010-12-6" xfId="32565"/>
    <cellStyle name="_Sheet3_November 2010 CWIP Curves Genesis Final" xfId="32566"/>
    <cellStyle name="_Sheet3_November 2010 CWIP Curves Genesis Final 2" xfId="32567"/>
    <cellStyle name="_Sheet3_November 2010 CWIP Curves NEER Final" xfId="32568"/>
    <cellStyle name="_Sheet3_November 2010 CWIP Curves NEER Final 2" xfId="32569"/>
    <cellStyle name="_Sheet3_November 2010 Termosol CWIP Curves NEER Final" xfId="32570"/>
    <cellStyle name="_Sheet3_November 2010 Termosol CWIP Curves NEER Final 2" xfId="32571"/>
    <cellStyle name="_Sheet3_Project Monitoring Paradise Solar revised_October 2010" xfId="32572"/>
    <cellStyle name="_Sheet3_Project Monitoring Paradise Solar revised_October 2010 2" xfId="32573"/>
    <cellStyle name="_Sheet3_Project Monitoring Paradise Solar revised_October 2010_November 2010 Termosol CWIP Curves NEER Final" xfId="32574"/>
    <cellStyle name="_Sheet3_Project Monitoring Paradise Solar revised_October 2010_November 2010 Termosol CWIP Curves NEER Final 2" xfId="32575"/>
    <cellStyle name="_Sheet3_September 2010 CWIP curves_NextEra" xfId="32576"/>
    <cellStyle name="_Sheet3_September 2010 CWIP curves_NextEra 2" xfId="32577"/>
    <cellStyle name="_Sheet3_September 2010 CWIP curves_NextEra_November 2010 Termosol CWIP Curves NEER Final" xfId="32578"/>
    <cellStyle name="_Sheet3_September 2010 CWIP curves_NextEra_November 2010 Termosol CWIP Curves NEER Final 2" xfId="32579"/>
    <cellStyle name="_Sheet3_Summerhaven CWIP curve Oct_2010" xfId="32580"/>
    <cellStyle name="_Sheet3_Summerhaven CWIP curve Oct_2010 2" xfId="32581"/>
    <cellStyle name="_Sheet3_Summerhaven CWIP curve Oct_2010_November 2010 Termosol CWIP Curves NEER Final" xfId="32582"/>
    <cellStyle name="_Sheet3_Summerhaven CWIP curve Oct_2010_November 2010 Termosol CWIP Curves NEER Final 2" xfId="32583"/>
    <cellStyle name="_Sheet3_Tax" xfId="32584"/>
    <cellStyle name="_Sheet35 (2)" xfId="32585"/>
    <cellStyle name="_Sheet35 (2) 2" xfId="32586"/>
    <cellStyle name="_Sheet35 (2) 2 2" xfId="32587"/>
    <cellStyle name="_Sheet35 (2) 3" xfId="32588"/>
    <cellStyle name="_Sheet35 (2) 3 2" xfId="32589"/>
    <cellStyle name="_Sheet35 (2) 4" xfId="32590"/>
    <cellStyle name="_Sheet35 (2) 4 2" xfId="32591"/>
    <cellStyle name="_Sheet35 (2) 5" xfId="32592"/>
    <cellStyle name="_Sheet35 (2) 5 2" xfId="32593"/>
    <cellStyle name="_Sheet35 (2) 6" xfId="32594"/>
    <cellStyle name="_Sheet35 (2)_August 2010 CWIP curves_NextEra" xfId="32595"/>
    <cellStyle name="_Sheet35 (2)_August 2010 CWIP curves_NextEra 2" xfId="32596"/>
    <cellStyle name="_Sheet35 (2)_August 2010 CWIP curves_NextEra_November 2010 Termosol CWIP Curves NEER Final" xfId="32597"/>
    <cellStyle name="_Sheet35 (2)_August 2010 CWIP curves_NextEra_November 2010 Termosol CWIP Curves NEER Final 2" xfId="32598"/>
    <cellStyle name="_Sheet35 (2)_BASIS ADJ" xfId="32599"/>
    <cellStyle name="_Sheet35 (2)_BM Adjustments" xfId="32600"/>
    <cellStyle name="_Sheet35 (2)_Capacity_Factor_Monthly_Forecast_Through_2024 " xfId="32601"/>
    <cellStyle name="_Sheet35 (2)_Capacity_Factor_Monthly_Forecast_Through_2024  2" xfId="32602"/>
    <cellStyle name="_Sheet35 (2)_Consolidated Summary Living ProForma_2011_DRAFT" xfId="32603"/>
    <cellStyle name="_Sheet35 (2)_Consolidated Summary Living ProForma_2011_DRAFT 2" xfId="32604"/>
    <cellStyle name="_Sheet35 (2)_Consolidated Summary Living ProForma_2011_Paste Special" xfId="32605"/>
    <cellStyle name="_Sheet35 (2)_Consolidated Summary Living ProForma_2011_Paste Special 2" xfId="32606"/>
    <cellStyle name="_Sheet35 (2)_Copy of South TX GenTie  0.8x Sale12-31-09 COD BASE CASEvBOD" xfId="32607"/>
    <cellStyle name="_Sheet35 (2)_Copy of South TX GenTie  0.8x Sale12-31-09 COD BASE CASEvBOD 2" xfId="32608"/>
    <cellStyle name="_Sheet35 (2)_CWIP Termosol 1" xfId="32609"/>
    <cellStyle name="_Sheet35 (2)_CWIP Termosol 1 2" xfId="32610"/>
    <cellStyle name="_Sheet35 (2)_CWIP Termosol 2" xfId="32611"/>
    <cellStyle name="_Sheet35 (2)_CWIP Termosol 2 2" xfId="32612"/>
    <cellStyle name="_Sheet35 (2)_Fees" xfId="32613"/>
    <cellStyle name="_Sheet35 (2)_Locked in Gross Margin" xfId="32614"/>
    <cellStyle name="_Sheet35 (2)_November 2010 CWIP Curves Genesis Final" xfId="32615"/>
    <cellStyle name="_Sheet35 (2)_November 2010 CWIP Curves Genesis Final 2" xfId="32616"/>
    <cellStyle name="_Sheet35 (2)_November 2010 CWIP Curves NEER Final" xfId="32617"/>
    <cellStyle name="_Sheet35 (2)_November 2010 CWIP Curves NEER Final 2" xfId="32618"/>
    <cellStyle name="_Sheet35 (2)_November 2010 Termosol CWIP Curves NEER Final" xfId="32619"/>
    <cellStyle name="_Sheet35 (2)_November 2010 Termosol CWIP Curves NEER Final 2" xfId="32620"/>
    <cellStyle name="_Sheet35 (2)_Project Monitoring Paradise Solar revised_October 2010" xfId="32621"/>
    <cellStyle name="_Sheet35 (2)_Project Monitoring Paradise Solar revised_October 2010 2" xfId="32622"/>
    <cellStyle name="_Sheet35 (2)_Project Monitoring Paradise Solar revised_October 2010_November 2010 Termosol CWIP Curves NEER Final" xfId="32623"/>
    <cellStyle name="_Sheet35 (2)_Project Monitoring Paradise Solar revised_October 2010_November 2010 Termosol CWIP Curves NEER Final 2" xfId="32624"/>
    <cellStyle name="_Sheet35 (2)_September 2010 CWIP curves_NextEra" xfId="32625"/>
    <cellStyle name="_Sheet35 (2)_September 2010 CWIP curves_NextEra 2" xfId="32626"/>
    <cellStyle name="_Sheet35 (2)_September 2010 CWIP curves_NextEra_November 2010 Termosol CWIP Curves NEER Final" xfId="32627"/>
    <cellStyle name="_Sheet35 (2)_September 2010 CWIP curves_NextEra_November 2010 Termosol CWIP Curves NEER Final 2" xfId="32628"/>
    <cellStyle name="_Sheet35 (2)_Summerhaven CWIP curve Oct_2010" xfId="32629"/>
    <cellStyle name="_Sheet35 (2)_Summerhaven CWIP curve Oct_2010 2" xfId="32630"/>
    <cellStyle name="_Sheet35 (2)_Summerhaven CWIP curve Oct_2010_November 2010 Termosol CWIP Curves NEER Final" xfId="32631"/>
    <cellStyle name="_Sheet35 (2)_Summerhaven CWIP curve Oct_2010_November 2010 Termosol CWIP Curves NEER Final 2" xfId="32632"/>
    <cellStyle name="_Sheet35 (2)_tx financing revs" xfId="32633"/>
    <cellStyle name="_Sheet35 (2)_tx financing revs 2" xfId="32634"/>
    <cellStyle name="_Sheet4" xfId="32635"/>
    <cellStyle name="_Sheet4 2" xfId="32636"/>
    <cellStyle name="_Sheet4 2 2" xfId="32637"/>
    <cellStyle name="_Sheet4 3" xfId="32638"/>
    <cellStyle name="_Sheet4 3 2" xfId="32639"/>
    <cellStyle name="_Sheet4 4" xfId="32640"/>
    <cellStyle name="_Sheet4 4 2" xfId="32641"/>
    <cellStyle name="_Sheet4 5" xfId="32642"/>
    <cellStyle name="_Sheet4 5 2" xfId="32643"/>
    <cellStyle name="_Sheet4 6" xfId="32644"/>
    <cellStyle name="_Sheet4_August 2010 CWIP curves_NextEra" xfId="32645"/>
    <cellStyle name="_Sheet4_August 2010 CWIP curves_NextEra 2" xfId="32646"/>
    <cellStyle name="_Sheet4_August 2010 CWIP curves_NextEra_November 2010 Termosol CWIP Curves NEER Final" xfId="32647"/>
    <cellStyle name="_Sheet4_August 2010 CWIP curves_NextEra_November 2010 Termosol CWIP Curves NEER Final 2" xfId="32648"/>
    <cellStyle name="_Sheet4_BASIS ADJ" xfId="32649"/>
    <cellStyle name="_Sheet4_BM Adjustments" xfId="32650"/>
    <cellStyle name="_Sheet4_Capacity_Factor_Monthly_Forecast_Through_2024 " xfId="32651"/>
    <cellStyle name="_Sheet4_Capacity_Factor_Monthly_Forecast_Through_2024  2" xfId="32652"/>
    <cellStyle name="_Sheet4_Consolidated Summary Living ProForma_2011_DRAFT" xfId="32653"/>
    <cellStyle name="_Sheet4_Consolidated Summary Living ProForma_2011_DRAFT 2" xfId="32654"/>
    <cellStyle name="_Sheet4_Consolidated Summary Living ProForma_2011_Paste Special" xfId="32655"/>
    <cellStyle name="_Sheet4_Consolidated Summary Living ProForma_2011_Paste Special 2" xfId="32656"/>
    <cellStyle name="_Sheet4_Copy of South TX GenTie  0.8x Sale12-31-09 COD BASE CASEvBOD" xfId="32657"/>
    <cellStyle name="_Sheet4_Copy of South TX GenTie  0.8x Sale12-31-09 COD BASE CASEvBOD 2" xfId="32658"/>
    <cellStyle name="_Sheet4_CWIP Termosol 1" xfId="32659"/>
    <cellStyle name="_Sheet4_CWIP Termosol 1 2" xfId="32660"/>
    <cellStyle name="_Sheet4_CWIP Termosol 2" xfId="32661"/>
    <cellStyle name="_Sheet4_CWIP Termosol 2 2" xfId="32662"/>
    <cellStyle name="_Sheet4_Fees" xfId="32663"/>
    <cellStyle name="_Sheet4_Locked in Gross Margin" xfId="32664"/>
    <cellStyle name="_Sheet4_November 2010 CWIP Curves Genesis Final" xfId="32665"/>
    <cellStyle name="_Sheet4_November 2010 CWIP Curves Genesis Final 2" xfId="32666"/>
    <cellStyle name="_Sheet4_November 2010 CWIP Curves NEER Final" xfId="32667"/>
    <cellStyle name="_Sheet4_November 2010 CWIP Curves NEER Final 2" xfId="32668"/>
    <cellStyle name="_Sheet4_November 2010 Termosol CWIP Curves NEER Final" xfId="32669"/>
    <cellStyle name="_Sheet4_November 2010 Termosol CWIP Curves NEER Final 2" xfId="32670"/>
    <cellStyle name="_Sheet4_Project Monitoring Paradise Solar revised_October 2010" xfId="32671"/>
    <cellStyle name="_Sheet4_Project Monitoring Paradise Solar revised_October 2010 2" xfId="32672"/>
    <cellStyle name="_Sheet4_Project Monitoring Paradise Solar revised_October 2010_November 2010 Termosol CWIP Curves NEER Final" xfId="32673"/>
    <cellStyle name="_Sheet4_Project Monitoring Paradise Solar revised_October 2010_November 2010 Termosol CWIP Curves NEER Final 2" xfId="32674"/>
    <cellStyle name="_Sheet4_September 2010 CWIP curves_NextEra" xfId="32675"/>
    <cellStyle name="_Sheet4_September 2010 CWIP curves_NextEra 2" xfId="32676"/>
    <cellStyle name="_Sheet4_September 2010 CWIP curves_NextEra_November 2010 Termosol CWIP Curves NEER Final" xfId="32677"/>
    <cellStyle name="_Sheet4_September 2010 CWIP curves_NextEra_November 2010 Termosol CWIP Curves NEER Final 2" xfId="32678"/>
    <cellStyle name="_Sheet4_Summerhaven CWIP curve Oct_2010" xfId="32679"/>
    <cellStyle name="_Sheet4_Summerhaven CWIP curve Oct_2010 2" xfId="32680"/>
    <cellStyle name="_Sheet4_Summerhaven CWIP curve Oct_2010_November 2010 Termosol CWIP Curves NEER Final" xfId="32681"/>
    <cellStyle name="_Sheet4_Summerhaven CWIP curve Oct_2010_November 2010 Termosol CWIP Curves NEER Final 2" xfId="32682"/>
    <cellStyle name="_Sheet4_tx financing revs" xfId="32683"/>
    <cellStyle name="_Sheet4_tx financing revs 2" xfId="32684"/>
    <cellStyle name="_Sheet5" xfId="32685"/>
    <cellStyle name="_Sheet5 2" xfId="32686"/>
    <cellStyle name="_Sheet5 2 2" xfId="32687"/>
    <cellStyle name="_Sheet5 3" xfId="32688"/>
    <cellStyle name="_Sheet5 3 2" xfId="32689"/>
    <cellStyle name="_Sheet5 4" xfId="32690"/>
    <cellStyle name="_Sheet5 4 2" xfId="32691"/>
    <cellStyle name="_Sheet5 5" xfId="32692"/>
    <cellStyle name="_Sheet5 5 2" xfId="32693"/>
    <cellStyle name="_Sheet5 6" xfId="32694"/>
    <cellStyle name="_Sheet5_August 2010 CWIP curves_NextEra" xfId="32695"/>
    <cellStyle name="_Sheet5_August 2010 CWIP curves_NextEra 2" xfId="32696"/>
    <cellStyle name="_Sheet5_August 2010 CWIP curves_NextEra_November 2010 Termosol CWIP Curves NEER Final" xfId="32697"/>
    <cellStyle name="_Sheet5_August 2010 CWIP curves_NextEra_November 2010 Termosol CWIP Curves NEER Final 2" xfId="32698"/>
    <cellStyle name="_Sheet5_BASIS ADJ" xfId="32699"/>
    <cellStyle name="_Sheet5_BM Adjustments" xfId="32700"/>
    <cellStyle name="_Sheet5_Capacity_Factor_Monthly_Forecast_Through_2024 " xfId="32701"/>
    <cellStyle name="_Sheet5_Capacity_Factor_Monthly_Forecast_Through_2024  2" xfId="32702"/>
    <cellStyle name="_Sheet5_Consolidated Summary Living ProForma_2011_DRAFT" xfId="32703"/>
    <cellStyle name="_Sheet5_Consolidated Summary Living ProForma_2011_DRAFT 2" xfId="32704"/>
    <cellStyle name="_Sheet5_Consolidated Summary Living ProForma_2011_Paste Special" xfId="32705"/>
    <cellStyle name="_Sheet5_Consolidated Summary Living ProForma_2011_Paste Special 2" xfId="32706"/>
    <cellStyle name="_Sheet5_Copy of South TX GenTie  0.8x Sale12-31-09 COD BASE CASEvBOD" xfId="32707"/>
    <cellStyle name="_Sheet5_Copy of South TX GenTie  0.8x Sale12-31-09 COD BASE CASEvBOD 2" xfId="32708"/>
    <cellStyle name="_Sheet5_CWIP Termosol 1" xfId="32709"/>
    <cellStyle name="_Sheet5_CWIP Termosol 1 2" xfId="32710"/>
    <cellStyle name="_Sheet5_CWIP Termosol 2" xfId="32711"/>
    <cellStyle name="_Sheet5_CWIP Termosol 2 2" xfId="32712"/>
    <cellStyle name="_Sheet5_Fees" xfId="32713"/>
    <cellStyle name="_Sheet5_Locked in Gross Margin" xfId="32714"/>
    <cellStyle name="_Sheet5_November 2010 CWIP Curves Genesis Final" xfId="32715"/>
    <cellStyle name="_Sheet5_November 2010 CWIP Curves Genesis Final 2" xfId="32716"/>
    <cellStyle name="_Sheet5_November 2010 CWIP Curves NEER Final" xfId="32717"/>
    <cellStyle name="_Sheet5_November 2010 CWIP Curves NEER Final 2" xfId="32718"/>
    <cellStyle name="_Sheet5_November 2010 Termosol CWIP Curves NEER Final" xfId="32719"/>
    <cellStyle name="_Sheet5_November 2010 Termosol CWIP Curves NEER Final 2" xfId="32720"/>
    <cellStyle name="_Sheet5_Project Monitoring Paradise Solar revised_October 2010" xfId="32721"/>
    <cellStyle name="_Sheet5_Project Monitoring Paradise Solar revised_October 2010 2" xfId="32722"/>
    <cellStyle name="_Sheet5_Project Monitoring Paradise Solar revised_October 2010_November 2010 Termosol CWIP Curves NEER Final" xfId="32723"/>
    <cellStyle name="_Sheet5_Project Monitoring Paradise Solar revised_October 2010_November 2010 Termosol CWIP Curves NEER Final 2" xfId="32724"/>
    <cellStyle name="_Sheet5_September 2010 CWIP curves_NextEra" xfId="32725"/>
    <cellStyle name="_Sheet5_September 2010 CWIP curves_NextEra 2" xfId="32726"/>
    <cellStyle name="_Sheet5_September 2010 CWIP curves_NextEra_November 2010 Termosol CWIP Curves NEER Final" xfId="32727"/>
    <cellStyle name="_Sheet5_September 2010 CWIP curves_NextEra_November 2010 Termosol CWIP Curves NEER Final 2" xfId="32728"/>
    <cellStyle name="_Sheet5_Summerhaven CWIP curve Oct_2010" xfId="32729"/>
    <cellStyle name="_Sheet5_Summerhaven CWIP curve Oct_2010 2" xfId="32730"/>
    <cellStyle name="_Sheet5_Summerhaven CWIP curve Oct_2010_November 2010 Termosol CWIP Curves NEER Final" xfId="32731"/>
    <cellStyle name="_Sheet5_Summerhaven CWIP curve Oct_2010_November 2010 Termosol CWIP Curves NEER Final 2" xfId="32732"/>
    <cellStyle name="_Sheet5_tx financing revs" xfId="32733"/>
    <cellStyle name="_Sheet5_tx financing revs 2" xfId="32734"/>
    <cellStyle name="_Sheet6" xfId="32735"/>
    <cellStyle name="_Sheet6 2" xfId="32736"/>
    <cellStyle name="_Sheet6 2 2" xfId="32737"/>
    <cellStyle name="_Sheet6 3" xfId="32738"/>
    <cellStyle name="_Sheet6 3 2" xfId="32739"/>
    <cellStyle name="_Sheet6 4" xfId="32740"/>
    <cellStyle name="_Sheet6 4 2" xfId="32741"/>
    <cellStyle name="_Sheet6 5" xfId="32742"/>
    <cellStyle name="_Sheet6 5 2" xfId="32743"/>
    <cellStyle name="_Sheet6 6" xfId="32744"/>
    <cellStyle name="_Sheet6_August 2010 CWIP curves_NextEra" xfId="32745"/>
    <cellStyle name="_Sheet6_August 2010 CWIP curves_NextEra 2" xfId="32746"/>
    <cellStyle name="_Sheet6_August 2010 CWIP curves_NextEra_November 2010 Termosol CWIP Curves NEER Final" xfId="32747"/>
    <cellStyle name="_Sheet6_August 2010 CWIP curves_NextEra_November 2010 Termosol CWIP Curves NEER Final 2" xfId="32748"/>
    <cellStyle name="_Sheet6_BASIS ADJ" xfId="32749"/>
    <cellStyle name="_Sheet6_BM Adjustments" xfId="32750"/>
    <cellStyle name="_Sheet6_Capacity_Factor_Monthly_Forecast_Through_2024 " xfId="32751"/>
    <cellStyle name="_Sheet6_Capacity_Factor_Monthly_Forecast_Through_2024  2" xfId="32752"/>
    <cellStyle name="_Sheet6_Consolidated Summary Living ProForma_2011_DRAFT" xfId="32753"/>
    <cellStyle name="_Sheet6_Consolidated Summary Living ProForma_2011_DRAFT 2" xfId="32754"/>
    <cellStyle name="_Sheet6_Consolidated Summary Living ProForma_2011_Paste Special" xfId="32755"/>
    <cellStyle name="_Sheet6_Consolidated Summary Living ProForma_2011_Paste Special 2" xfId="32756"/>
    <cellStyle name="_Sheet6_Copy of South TX GenTie  0.8x Sale12-31-09 COD BASE CASEvBOD" xfId="32757"/>
    <cellStyle name="_Sheet6_Copy of South TX GenTie  0.8x Sale12-31-09 COD BASE CASEvBOD 2" xfId="32758"/>
    <cellStyle name="_Sheet6_CWIP Termosol 1" xfId="32759"/>
    <cellStyle name="_Sheet6_CWIP Termosol 1 2" xfId="32760"/>
    <cellStyle name="_Sheet6_CWIP Termosol 2" xfId="32761"/>
    <cellStyle name="_Sheet6_CWIP Termosol 2 2" xfId="32762"/>
    <cellStyle name="_Sheet6_Fees" xfId="32763"/>
    <cellStyle name="_Sheet6_Locked in Gross Margin" xfId="32764"/>
    <cellStyle name="_Sheet6_November 2010 CWIP Curves Genesis Final" xfId="32765"/>
    <cellStyle name="_Sheet6_November 2010 CWIP Curves Genesis Final 2" xfId="32766"/>
    <cellStyle name="_Sheet6_November 2010 CWIP Curves NEER Final" xfId="32767"/>
    <cellStyle name="_Sheet6_November 2010 CWIP Curves NEER Final 2" xfId="32768"/>
    <cellStyle name="_Sheet6_November 2010 Termosol CWIP Curves NEER Final" xfId="32769"/>
    <cellStyle name="_Sheet6_November 2010 Termosol CWIP Curves NEER Final 2" xfId="32770"/>
    <cellStyle name="_Sheet6_Project Monitoring Paradise Solar revised_October 2010" xfId="32771"/>
    <cellStyle name="_Sheet6_Project Monitoring Paradise Solar revised_October 2010 2" xfId="32772"/>
    <cellStyle name="_Sheet6_Project Monitoring Paradise Solar revised_October 2010_November 2010 Termosol CWIP Curves NEER Final" xfId="32773"/>
    <cellStyle name="_Sheet6_Project Monitoring Paradise Solar revised_October 2010_November 2010 Termosol CWIP Curves NEER Final 2" xfId="32774"/>
    <cellStyle name="_Sheet6_September 2010 CWIP curves_NextEra" xfId="32775"/>
    <cellStyle name="_Sheet6_September 2010 CWIP curves_NextEra 2" xfId="32776"/>
    <cellStyle name="_Sheet6_September 2010 CWIP curves_NextEra_November 2010 Termosol CWIP Curves NEER Final" xfId="32777"/>
    <cellStyle name="_Sheet6_September 2010 CWIP curves_NextEra_November 2010 Termosol CWIP Curves NEER Final 2" xfId="32778"/>
    <cellStyle name="_Sheet6_Summerhaven CWIP curve Oct_2010" xfId="32779"/>
    <cellStyle name="_Sheet6_Summerhaven CWIP curve Oct_2010 2" xfId="32780"/>
    <cellStyle name="_Sheet6_Summerhaven CWIP curve Oct_2010_November 2010 Termosol CWIP Curves NEER Final" xfId="32781"/>
    <cellStyle name="_Sheet6_Summerhaven CWIP curve Oct_2010_November 2010 Termosol CWIP Curves NEER Final 2" xfId="32782"/>
    <cellStyle name="_Sheet6_tx financing revs" xfId="32783"/>
    <cellStyle name="_Sheet6_tx financing revs 2" xfId="32784"/>
    <cellStyle name="_x0013__Sheldon Hedge Settlement Price Curve 05232008" xfId="32785"/>
    <cellStyle name="_x0013__Sheldon Hedge Settlement Price Curve 05232008 2" xfId="32786"/>
    <cellStyle name="_x0013__Sheldon Hedge Settlement Price Curve 05232008_BeechR Pivot Table 12.2.09" xfId="32787"/>
    <cellStyle name="_x0013__Sheldon Hedge Settlement Price Curve 05232008_BeechR Pivot Table 12.2.09 2" xfId="32788"/>
    <cellStyle name="_x0013__Sheldon Hedge Settlement Price Curve 081108" xfId="32789"/>
    <cellStyle name="_x0013__Sheldon Hedge Settlement Price Curve 081108 2" xfId="32790"/>
    <cellStyle name="_x0013__Sheldon Hedge Settlement Price Curve 081108_BeechR Pivot Table 12.2.09" xfId="32791"/>
    <cellStyle name="_x0013__Sheldon Hedge Settlement Price Curve 081108_BeechR Pivot Table 12.2.09 2" xfId="32792"/>
    <cellStyle name="_x0013__Sheldon Market Price Curve 081108 v2update" xfId="32793"/>
    <cellStyle name="_x0013__Sheldon Market Price Curve 081108 v2update 2" xfId="32794"/>
    <cellStyle name="_x0013__Sheldon Market Price Curve 081108 v2update_BeechR Pivot Table 12.2.09" xfId="32795"/>
    <cellStyle name="_x0013__Sheldon Market Price Curve 081108 v2update_BeechR Pivot Table 12.2.09 2" xfId="32796"/>
    <cellStyle name="_x0013__Sheldon Market Price Curve Low Case 09242008" xfId="32797"/>
    <cellStyle name="_x0013__Sheldon Market Price Curve Low Case 09242008 2" xfId="32798"/>
    <cellStyle name="_x0013__Sheldon Price Curve 05212008" xfId="32799"/>
    <cellStyle name="_x0013__Sheldon Price Curve 05212008 2" xfId="32800"/>
    <cellStyle name="_x0013__Sheldon Price Curve 05212008_BeechR Pivot Table 12.2.09" xfId="32801"/>
    <cellStyle name="_x0013__Sheldon Price Curve 05212008_BeechR Pivot Table 12.2.09 2" xfId="32802"/>
    <cellStyle name="_Sherbino 20070618" xfId="32803"/>
    <cellStyle name="_Sherbino 20070618 2" xfId="32804"/>
    <cellStyle name="_Sherbino 20070618_#1 Levered Beech Ridge_021109_Grant,Bonus,No PTCs,MACRs,Term Debt NOL" xfId="32805"/>
    <cellStyle name="_Sherbino 20070618_#1 Levered Beech Ridge_021109_Grant,Bonus,No PTCs,MACRs,Term Debt NOL 2" xfId="32806"/>
    <cellStyle name="_Sherbino 20070618_#1 LeveredGrand_Ridge_II-III_021009_Grant,Bonus,No PTCs,MACRs,Term Debt, NOL" xfId="32807"/>
    <cellStyle name="_Sherbino 20070618_#1 LeveredGrand_Ridge_II-III_021009_Grant,Bonus,No PTCs,MACRs,Term Debt, NOL 2" xfId="32808"/>
    <cellStyle name="_Sherbino 20070618_#1 LeveredGrand_Ridge_II-III_021009_Grant,Bonus,No PTCs,MACRs,Term Debt, NOL_BeechR Pivot Table 12.2.09" xfId="32809"/>
    <cellStyle name="_Sherbino 20070618_#1 LeveredGrand_Ridge_II-III_021009_Grant,Bonus,No PTCs,MACRs,Term Debt, NOL_BeechR Pivot Table 12.2.09 2" xfId="32810"/>
    <cellStyle name="_Sherbino 20070618_2008 IWNA 7.75% 53% ERISA P50 (Invnergy)_FROM JPM" xfId="32811"/>
    <cellStyle name="_Sherbino 20070618_2008 IWNA 7.75% 53% ERISA P50 (Invnergy)_FROM JPM 2" xfId="32812"/>
    <cellStyle name="_Sherbino 20070618_2008 IWNA Portfolio 09262008 (JPM TE &amp; CE)__TE Assumps" xfId="32813"/>
    <cellStyle name="_Sherbino 20070618_2008 IWNA Portfolio 09262008 (JPM TE &amp; CE)__TE Assumps 2" xfId="32814"/>
    <cellStyle name="_Sherbino 20070618_2008 IWNA Portfolio 09262008 (JPM TE &amp; CE)__TE Assumps_2008 IWNA v12 7.75% 53% TaxEx P50 (Invenergy)_10242008" xfId="32815"/>
    <cellStyle name="_Sherbino 20070618_2008 IWNA Portfolio 09262008 (JPM TE &amp; CE)__TE Assumps_2008 IWNA v12 7.75% 53% TaxEx P50 (Invenergy)_10242008 2" xfId="32816"/>
    <cellStyle name="_Sherbino 20070618_2008 IWNA v12 7.75% 53% TaxEx P50 (Invenergy)_10242008" xfId="32817"/>
    <cellStyle name="_Sherbino 20070618_2008 IWNA v12 7.75% 53% TaxEx P50 (Invenergy)_10242008 2" xfId="32818"/>
    <cellStyle name="_Sherbino 20070618_2008 IWNA v12 7.75% 53% TaxEx P50 (Invenergy)_NO HAIRCUTS" xfId="32819"/>
    <cellStyle name="_Sherbino 20070618_2008 IWNA v12 7.75% 53% TaxEx P50 (Invenergy)_NO HAIRCUTS 2" xfId="32820"/>
    <cellStyle name="_Sherbino 20070618_BeechR Pivot Table 12.2.09" xfId="32821"/>
    <cellStyle name="_Sherbino 20070618_BeechR Pivot Table 12.2.09 2" xfId="32822"/>
    <cellStyle name="_Sherbino 20070618_Big Otter 101209 Grant and TE 100.5MW_20mileT" xfId="32823"/>
    <cellStyle name="_Sherbino 20070618_Big Otter 101209 Grant and TE 100.5MW_20mileT 2" xfId="32824"/>
    <cellStyle name="_Sherbino 20070618_Bish Hill_$77.5_lowncf_ Bundled Price_Lenders_092909" xfId="32825"/>
    <cellStyle name="_Sherbino 20070618_Bish Hill_$77.5_lowncf_ Bundled Price_Lenders_092909 2" xfId="32826"/>
    <cellStyle name="_Sherbino 20070618_BishHilll_1.25M per WTG with $72 bundled price_200MWs_BF" xfId="32827"/>
    <cellStyle name="_Sherbino 20070618_BishHilll_1.25M per WTG with $72 bundled price_200MWs_BF 2" xfId="32828"/>
    <cellStyle name="_Sherbino 20070618_Bishop Hill_Grant_082409_200MW" xfId="32829"/>
    <cellStyle name="_Sherbino 20070618_Bishop Hill_Grant_082409_200MW 2" xfId="32830"/>
    <cellStyle name="_Sherbino 20070618_Buzzard Creek_250MW_PTC_010610" xfId="32831"/>
    <cellStyle name="_Sherbino 20070618_Buzzard Creek_250MW_PTC_010610 2" xfId="32832"/>
    <cellStyle name="_Sherbino 20070618_California Ridge 120109 and 200MW" xfId="32833"/>
    <cellStyle name="_Sherbino 20070618_California Ridge 120109 and 200MW 2" xfId="32834"/>
    <cellStyle name="_Sherbino 20070618_California Ridge_042909_Grant and TE_99M_as bid" xfId="32835"/>
    <cellStyle name="_Sherbino 20070618_California Ridge_042909_Grant and TE_99M_as bid 2" xfId="32836"/>
    <cellStyle name="_Sherbino 20070618_California Ridge_042909_Grant and TE_99Mw" xfId="32837"/>
    <cellStyle name="_Sherbino 20070618_California Ridge_042909_Grant and TE_99Mw 2" xfId="32838"/>
    <cellStyle name="_Sherbino 20070618_Copy of NEW Levered GRIIIII_03312009_MCF v2" xfId="32839"/>
    <cellStyle name="_Sherbino 20070618_Copy of NEW Levered GRIIIII_03312009_MCF v2 2" xfId="32840"/>
    <cellStyle name="_Sherbino 20070618_Copy of NEW Levered GRIIIII_03312009_MCF v2_BeechR Pivot Table 12.2.09" xfId="32841"/>
    <cellStyle name="_Sherbino 20070618_Copy of NEW Levered GRIIIII_03312009_MCF v2_BeechR Pivot Table 12.2.09 2" xfId="32842"/>
    <cellStyle name="_Sherbino 20070618_GRE 03252009_tpm_tables" xfId="32843"/>
    <cellStyle name="_Sherbino 20070618_GRE 03252009_tpm_tables 2" xfId="32844"/>
    <cellStyle name="_Sherbino 20070618_GRE 03252009_tpm_tables_BeechR Pivot Table 12.2.09" xfId="32845"/>
    <cellStyle name="_Sherbino 20070618_GRE 03252009_tpm_tables_BeechR Pivot Table 12.2.09 2" xfId="32846"/>
    <cellStyle name="_Sherbino 20070618_Hardin Grant 08312009_300MW" xfId="32847"/>
    <cellStyle name="_Sherbino 20070618_Hardin Grant 08312009_300MW 2" xfId="32848"/>
    <cellStyle name="_Sherbino 20070618_Inputs-General" xfId="32849"/>
    <cellStyle name="_Sherbino 20070618_Inputs-General 2" xfId="32850"/>
    <cellStyle name="_Sherbino 20070618_Invenergy Model -- 9-5-08 base" xfId="32851"/>
    <cellStyle name="_Sherbino 20070618_Invenergy Model -- 9-5-08 base 2" xfId="32852"/>
    <cellStyle name="_Sherbino 20070618_IWNA 3-Pack ECCA Sheldon Funding 03202009" xfId="32853"/>
    <cellStyle name="_Sherbino 20070618_IWNA 3-Pack ECCA Sheldon Funding 03202009 2" xfId="32854"/>
    <cellStyle name="_Sherbino 20070618_IWNA Ptfl v2 10yr 7.25% $320 upfront 99% hedge loss P50" xfId="32855"/>
    <cellStyle name="_Sherbino 20070618_IWNA Ptfl v2 10yr 7.25% $320 upfront 99% hedge loss P50 2" xfId="32856"/>
    <cellStyle name="_Sherbino 20070618_IWNA v1 10yr 7.25% $290 upfront no bonus 42% 2009 tax realloc P50" xfId="32857"/>
    <cellStyle name="_Sherbino 20070618_IWNA v1 10yr 7.25% $290 upfront no bonus 42% 2009 tax realloc P50 2" xfId="32858"/>
    <cellStyle name="_Sherbino 20070618_IWNA v1 10yr 7.25% $290 upfront no bonus 42% 2009 tax realloc P50_2008 IWNA JPM TE Model 11032008 (ERISA Dep &amp; Full Haircuts)_275M" xfId="32859"/>
    <cellStyle name="_Sherbino 20070618_IWNA v1 10yr 7.25% $290 upfront no bonus 42% 2009 tax realloc P50_2008 IWNA JPM TE Model 11032008 (ERISA Dep &amp; Full Haircuts)_275M 2" xfId="32860"/>
    <cellStyle name="_Sherbino 20070618_IWNA v1 10yr 7.25% $290 upfront no bonus 42% 2009 tax realloc P50_2008 IWNA v12 7.75% 53% TaxEx P50 (Invenergy)_10242008" xfId="32861"/>
    <cellStyle name="_Sherbino 20070618_IWNA v1 10yr 7.25% $290 upfront no bonus 42% 2009 tax realloc P50_2008 IWNA v12 7.75% 53% TaxEx P50 (Invenergy)_10242008 2" xfId="32862"/>
    <cellStyle name="_Sherbino 20070618_Ledge_0416_Grant and TE" xfId="32863"/>
    <cellStyle name="_Sherbino 20070618_Ledge_0416_Grant and TE 2" xfId="32864"/>
    <cellStyle name="_Sherbino 20070618_Levered Beech Ridge _100709" xfId="32865"/>
    <cellStyle name="_Sherbino 20070618_Levered Beech Ridge _100709 2" xfId="32866"/>
    <cellStyle name="_Sherbino 20070618_Levered Beech Ridge _100709_BeechR Pivot Table 12.2.09" xfId="32867"/>
    <cellStyle name="_Sherbino 20070618_Levered Beech Ridge _100709_BeechR Pivot Table 12.2.09 2" xfId="32868"/>
    <cellStyle name="_Sherbino 20070618_Levered Beech Ridge _102709" xfId="32869"/>
    <cellStyle name="_Sherbino 20070618_Levered Beech Ridge _102709 2" xfId="32870"/>
    <cellStyle name="_Sherbino 20070618_Levered Beech Ridge _102709_BeechR Pivot Table 12.2.09" xfId="32871"/>
    <cellStyle name="_Sherbino 20070618_Levered Beech Ridge _102709_BeechR Pivot Table 12.2.09 2" xfId="32872"/>
    <cellStyle name="_Sherbino 20070618_Levered Beech Ridge _110209" xfId="32873"/>
    <cellStyle name="_Sherbino 20070618_Levered Beech Ridge _110209 2" xfId="32874"/>
    <cellStyle name="_Sherbino 20070618_Levered Beech Ridge _110209_BeechR Pivot Table 12.2.09" xfId="32875"/>
    <cellStyle name="_Sherbino 20070618_Levered Beech Ridge _110209_BeechR Pivot Table 12.2.09 2" xfId="32876"/>
    <cellStyle name="_Sherbino 20070618_Levered Grand Ridge Exp 07082009_LIVE" xfId="32877"/>
    <cellStyle name="_Sherbino 20070618_Levered Grand Ridge Exp 07082009_LIVE 2" xfId="32878"/>
    <cellStyle name="_Sherbino 20070618_Levered Grand Ridge Exp 07082009_LIVE_BeechR Pivot Table 12.2.09" xfId="32879"/>
    <cellStyle name="_Sherbino 20070618_Levered Grand Ridge Exp 07082009_LIVE_BeechR Pivot Table 12.2.09 2" xfId="32880"/>
    <cellStyle name="_Sherbino 20070618_Levered Grand Ridge Exp_05042009" xfId="32881"/>
    <cellStyle name="_Sherbino 20070618_Levered Grand Ridge Exp_05042009 2" xfId="32882"/>
    <cellStyle name="_Sherbino 20070618_Levered Grand Ridge Exp_05042009_BeechR Pivot Table 12.2.09" xfId="32883"/>
    <cellStyle name="_Sherbino 20070618_Levered Grand Ridge Exp_05042009_BeechR Pivot Table 12.2.09 2" xfId="32884"/>
    <cellStyle name="_Sherbino 20070618_NEW GRII_III Debt_032509 v1 (2)" xfId="32885"/>
    <cellStyle name="_Sherbino 20070618_NEW GRII_III Debt_032509 v1 (2) 2" xfId="32886"/>
    <cellStyle name="_Sherbino 20070618_NEW GRII_III Debt_032509 v1 (2)_BeechR Pivot Table 12.2.09" xfId="32887"/>
    <cellStyle name="_Sherbino 20070618_NEW GRII_III Debt_032509 v1 (2)_BeechR Pivot Table 12.2.09 2" xfId="32888"/>
    <cellStyle name="_Sherbino 20070618_NEW Levered GRII&amp;III_04092009_MCF v1" xfId="32889"/>
    <cellStyle name="_Sherbino 20070618_NEW Levered GRII&amp;III_04092009_MCF v1 2" xfId="32890"/>
    <cellStyle name="_Sherbino 20070618_NEW Levered GRII&amp;III_04092009_MCF v1_BeechR Pivot Table 12.2.09" xfId="32891"/>
    <cellStyle name="_Sherbino 20070618_NEW Levered GRII&amp;III_04092009_MCF v1_BeechR Pivot Table 12.2.09 2" xfId="32892"/>
    <cellStyle name="_Sherbino 20070618_Oceana_142MW_Vesta1.8_101909" xfId="32893"/>
    <cellStyle name="_Sherbino 20070618_Oceana_142MW_Vesta1.8_101909 2" xfId="32894"/>
    <cellStyle name="_Sherbino 20070618_Raleigh Model (78MW) 09082009_V2" xfId="32895"/>
    <cellStyle name="_Sherbino 20070618_Raleigh Model (78MW) 09082009_V2 2" xfId="32896"/>
    <cellStyle name="_Sherbino 20070618_Raleigh Model (78MW) 09082009_V2_BeechR Pivot Table 12.2.09" xfId="32897"/>
    <cellStyle name="_Sherbino 20070618_Raleigh Model (78MW) 09082009_V2_BeechR Pivot Table 12.2.09 2" xfId="32898"/>
    <cellStyle name="_Sherbino 20070618_Sheet1" xfId="32899"/>
    <cellStyle name="_Sherbino 20070618_Sheet1 2" xfId="32900"/>
    <cellStyle name="_Sherbino 20070618_Sweden Hills 51MW_081809_AEP bid" xfId="32901"/>
    <cellStyle name="_Sherbino 20070618_Sweden Hills 51MW_081809_AEP bid 2" xfId="32902"/>
    <cellStyle name="_Sherbino 20070618_Tri-County Wind_042409_Grant and TE_as bid" xfId="32903"/>
    <cellStyle name="_Sherbino 20070618_Tri-County Wind_042409_Grant and TE_as bid 2" xfId="32904"/>
    <cellStyle name="_Sherbino 20070618_Tri-County Wind_101309_Grant and TE_200MW_1.6XLE" xfId="32905"/>
    <cellStyle name="_Sherbino 20070618_Tri-County Wind_101309_Grant and TE_200MW_1.6XLE 2" xfId="32906"/>
    <cellStyle name="_Sherbino 20070618_Tri-County Wind_101509_Grant and TE_200MW_1.6XLE" xfId="32907"/>
    <cellStyle name="_Sherbino 20070618_Tri-County Wind_101509_Grant and TE_200MW_1.6XLE 2" xfId="32908"/>
    <cellStyle name="_Sherbino 20070618_Turkey Track Completion Reserve Acct_11 10 08" xfId="32909"/>
    <cellStyle name="_Sherbino 20070618_Turkey Track Completion Reserve Acct_11 10 08 2" xfId="32910"/>
    <cellStyle name="_Sherbino 20070618_Unlev McAdoo &amp; GR Combined 10242008-funding v8" xfId="32911"/>
    <cellStyle name="_Sherbino 20070618_Unlev McAdoo &amp; GR Combined 10242008-funding v8 2" xfId="32912"/>
    <cellStyle name="_Sherbino 20070618_Unlev McAdoo &amp; GR Combined 10242008-funding v8_BeechR Pivot Table 12.2.09" xfId="32913"/>
    <cellStyle name="_Sherbino 20070618_Unlev McAdoo &amp; GR Combined 10242008-funding v8_BeechR Pivot Table 12.2.09 2" xfId="32914"/>
    <cellStyle name="_Sherbino 20070618_Unlev McAdoo &amp; GR Combined 10242008-funding v8_Sheet1" xfId="32915"/>
    <cellStyle name="_Sherbino 20070618_Unlev McAdoo &amp; GR Combined 10242008-funding v8_Sheet1 2" xfId="32916"/>
    <cellStyle name="_Sherbino 20070618_Unlevered_Beech_Ridge_100_5MW_021009_optimized NCF" xfId="32917"/>
    <cellStyle name="_Sherbino 20070618_Unlevered_Beech_Ridge_100_5MW_021009_optimized NCF 2" xfId="32918"/>
    <cellStyle name="_Sherbino 20070618_Vantage Cash FLow 100609" xfId="32919"/>
    <cellStyle name="_Sherbino 20070618_Vantage Cash FLow 100609 2" xfId="32920"/>
    <cellStyle name="_Sherbino 20070618_Vantage Model_PGE 15yr PPA_062409" xfId="32921"/>
    <cellStyle name="_Sherbino 20070618_Vantage Model_PGE 15yr PPA_062409 2" xfId="32922"/>
    <cellStyle name="_Sherbino 20070618_Vantage Model_PGE 15yr PPA_073009_JAR" xfId="32923"/>
    <cellStyle name="_Sherbino 20070618_Vantage Model_PGE 15yr PPA_073009_JAR 2" xfId="32924"/>
    <cellStyle name="_Sherbino 20070618_Vantage Model_PGE 15yr PPA_100909" xfId="32925"/>
    <cellStyle name="_Sherbino 20070618_Vantage Model_PGE 15yr PPA_100909 2" xfId="32926"/>
    <cellStyle name="_Sherbino 20070618_White Oak_67.5_150MW_110409_OUR CASE" xfId="32927"/>
    <cellStyle name="_Sherbino 20070618_White Oak_67.5_150MW_110409_OUR CASE 2" xfId="32928"/>
    <cellStyle name="_Sherbino 20070620" xfId="32929"/>
    <cellStyle name="_Sherbino 20070620 2" xfId="32930"/>
    <cellStyle name="_Sherbino 20070620_#1 Levered Beech Ridge_021109_Grant,Bonus,No PTCs,MACRs,Term Debt NOL" xfId="32931"/>
    <cellStyle name="_Sherbino 20070620_#1 Levered Beech Ridge_021109_Grant,Bonus,No PTCs,MACRs,Term Debt NOL 2" xfId="32932"/>
    <cellStyle name="_Sherbino 20070620_#1 LeveredGrand_Ridge_II-III_021009_Grant,Bonus,No PTCs,MACRs,Term Debt, NOL" xfId="32933"/>
    <cellStyle name="_Sherbino 20070620_#1 LeveredGrand_Ridge_II-III_021009_Grant,Bonus,No PTCs,MACRs,Term Debt, NOL 2" xfId="32934"/>
    <cellStyle name="_Sherbino 20070620_#1 LeveredGrand_Ridge_II-III_021009_Grant,Bonus,No PTCs,MACRs,Term Debt, NOL_BeechR Pivot Table 12.2.09" xfId="32935"/>
    <cellStyle name="_Sherbino 20070620_#1 LeveredGrand_Ridge_II-III_021009_Grant,Bonus,No PTCs,MACRs,Term Debt, NOL_BeechR Pivot Table 12.2.09 2" xfId="32936"/>
    <cellStyle name="_Sherbino 20070620_2008 IWNA 7.75% 53% ERISA P50 (Invnergy)_FROM JPM" xfId="32937"/>
    <cellStyle name="_Sherbino 20070620_2008 IWNA 7.75% 53% ERISA P50 (Invnergy)_FROM JPM 2" xfId="32938"/>
    <cellStyle name="_Sherbino 20070620_2008 IWNA Portfolio 09262008 (JPM TE &amp; CE)__TE Assumps" xfId="32939"/>
    <cellStyle name="_Sherbino 20070620_2008 IWNA Portfolio 09262008 (JPM TE &amp; CE)__TE Assumps 2" xfId="32940"/>
    <cellStyle name="_Sherbino 20070620_2008 IWNA Portfolio 09262008 (JPM TE &amp; CE)__TE Assumps_2008 IWNA v12 7.75% 53% TaxEx P50 (Invenergy)_10242008" xfId="32941"/>
    <cellStyle name="_Sherbino 20070620_2008 IWNA Portfolio 09262008 (JPM TE &amp; CE)__TE Assumps_2008 IWNA v12 7.75% 53% TaxEx P50 (Invenergy)_10242008 2" xfId="32942"/>
    <cellStyle name="_Sherbino 20070620_2008 IWNA v12 7.75% 53% TaxEx P50 (Invenergy)_10242008" xfId="32943"/>
    <cellStyle name="_Sherbino 20070620_2008 IWNA v12 7.75% 53% TaxEx P50 (Invenergy)_10242008 2" xfId="32944"/>
    <cellStyle name="_Sherbino 20070620_2008 IWNA v12 7.75% 53% TaxEx P50 (Invenergy)_NO HAIRCUTS" xfId="32945"/>
    <cellStyle name="_Sherbino 20070620_2008 IWNA v12 7.75% 53% TaxEx P50 (Invenergy)_NO HAIRCUTS 2" xfId="32946"/>
    <cellStyle name="_Sherbino 20070620_BeechR Pivot Table 12.2.09" xfId="32947"/>
    <cellStyle name="_Sherbino 20070620_BeechR Pivot Table 12.2.09 2" xfId="32948"/>
    <cellStyle name="_Sherbino 20070620_Big Otter 101209 Grant and TE 100.5MW_20mileT" xfId="32949"/>
    <cellStyle name="_Sherbino 20070620_Big Otter 101209 Grant and TE 100.5MW_20mileT 2" xfId="32950"/>
    <cellStyle name="_Sherbino 20070620_Bish Hill_$77.5_lowncf_ Bundled Price_Lenders_092909" xfId="32951"/>
    <cellStyle name="_Sherbino 20070620_Bish Hill_$77.5_lowncf_ Bundled Price_Lenders_092909 2" xfId="32952"/>
    <cellStyle name="_Sherbino 20070620_BishHilll_1.25M per WTG with $72 bundled price_200MWs_BF" xfId="32953"/>
    <cellStyle name="_Sherbino 20070620_BishHilll_1.25M per WTG with $72 bundled price_200MWs_BF 2" xfId="32954"/>
    <cellStyle name="_Sherbino 20070620_Bishop Hill_Grant_082409_200MW" xfId="32955"/>
    <cellStyle name="_Sherbino 20070620_Bishop Hill_Grant_082409_200MW 2" xfId="32956"/>
    <cellStyle name="_Sherbino 20070620_Buzzard Creek_250MW_PTC_010610" xfId="32957"/>
    <cellStyle name="_Sherbino 20070620_Buzzard Creek_250MW_PTC_010610 2" xfId="32958"/>
    <cellStyle name="_Sherbino 20070620_California Ridge 120109 and 200MW" xfId="32959"/>
    <cellStyle name="_Sherbino 20070620_California Ridge 120109 and 200MW 2" xfId="32960"/>
    <cellStyle name="_Sherbino 20070620_California Ridge_042909_Grant and TE_99M_as bid" xfId="32961"/>
    <cellStyle name="_Sherbino 20070620_California Ridge_042909_Grant and TE_99M_as bid 2" xfId="32962"/>
    <cellStyle name="_Sherbino 20070620_California Ridge_042909_Grant and TE_99Mw" xfId="32963"/>
    <cellStyle name="_Sherbino 20070620_California Ridge_042909_Grant and TE_99Mw 2" xfId="32964"/>
    <cellStyle name="_Sherbino 20070620_Copy of NEW Levered GRIIIII_03312009_MCF v2" xfId="32965"/>
    <cellStyle name="_Sherbino 20070620_Copy of NEW Levered GRIIIII_03312009_MCF v2 2" xfId="32966"/>
    <cellStyle name="_Sherbino 20070620_Copy of NEW Levered GRIIIII_03312009_MCF v2_BeechR Pivot Table 12.2.09" xfId="32967"/>
    <cellStyle name="_Sherbino 20070620_Copy of NEW Levered GRIIIII_03312009_MCF v2_BeechR Pivot Table 12.2.09 2" xfId="32968"/>
    <cellStyle name="_Sherbino 20070620_GRE 03252009_tpm_tables" xfId="32969"/>
    <cellStyle name="_Sherbino 20070620_GRE 03252009_tpm_tables 2" xfId="32970"/>
    <cellStyle name="_Sherbino 20070620_GRE 03252009_tpm_tables_BeechR Pivot Table 12.2.09" xfId="32971"/>
    <cellStyle name="_Sherbino 20070620_GRE 03252009_tpm_tables_BeechR Pivot Table 12.2.09 2" xfId="32972"/>
    <cellStyle name="_Sherbino 20070620_Hardin Grant 08312009_300MW" xfId="32973"/>
    <cellStyle name="_Sherbino 20070620_Hardin Grant 08312009_300MW 2" xfId="32974"/>
    <cellStyle name="_Sherbino 20070620_Inputs-General" xfId="32975"/>
    <cellStyle name="_Sherbino 20070620_Inputs-General 2" xfId="32976"/>
    <cellStyle name="_Sherbino 20070620_Invenergy Model -- 9-5-08 base" xfId="32977"/>
    <cellStyle name="_Sherbino 20070620_Invenergy Model -- 9-5-08 base 2" xfId="32978"/>
    <cellStyle name="_Sherbino 20070620_IWNA 3-Pack ECCA Sheldon Funding 03202009" xfId="32979"/>
    <cellStyle name="_Sherbino 20070620_IWNA 3-Pack ECCA Sheldon Funding 03202009 2" xfId="32980"/>
    <cellStyle name="_Sherbino 20070620_IWNA Ptfl v2 10yr 7.25% $320 upfront 99% hedge loss P50" xfId="32981"/>
    <cellStyle name="_Sherbino 20070620_IWNA Ptfl v2 10yr 7.25% $320 upfront 99% hedge loss P50 2" xfId="32982"/>
    <cellStyle name="_Sherbino 20070620_IWNA v1 10yr 7.25% $290 upfront no bonus 42% 2009 tax realloc P50" xfId="32983"/>
    <cellStyle name="_Sherbino 20070620_IWNA v1 10yr 7.25% $290 upfront no bonus 42% 2009 tax realloc P50 2" xfId="32984"/>
    <cellStyle name="_Sherbino 20070620_IWNA v1 10yr 7.25% $290 upfront no bonus 42% 2009 tax realloc P50_2008 IWNA JPM TE Model 11032008 (ERISA Dep &amp; Full Haircuts)_275M" xfId="32985"/>
    <cellStyle name="_Sherbino 20070620_IWNA v1 10yr 7.25% $290 upfront no bonus 42% 2009 tax realloc P50_2008 IWNA JPM TE Model 11032008 (ERISA Dep &amp; Full Haircuts)_275M 2" xfId="32986"/>
    <cellStyle name="_Sherbino 20070620_IWNA v1 10yr 7.25% $290 upfront no bonus 42% 2009 tax realloc P50_2008 IWNA v12 7.75% 53% TaxEx P50 (Invenergy)_10242008" xfId="32987"/>
    <cellStyle name="_Sherbino 20070620_IWNA v1 10yr 7.25% $290 upfront no bonus 42% 2009 tax realloc P50_2008 IWNA v12 7.75% 53% TaxEx P50 (Invenergy)_10242008 2" xfId="32988"/>
    <cellStyle name="_Sherbino 20070620_Ledge_0416_Grant and TE" xfId="32989"/>
    <cellStyle name="_Sherbino 20070620_Ledge_0416_Grant and TE 2" xfId="32990"/>
    <cellStyle name="_Sherbino 20070620_Levered Beech Ridge _100709" xfId="32991"/>
    <cellStyle name="_Sherbino 20070620_Levered Beech Ridge _100709 2" xfId="32992"/>
    <cellStyle name="_Sherbino 20070620_Levered Beech Ridge _100709_BeechR Pivot Table 12.2.09" xfId="32993"/>
    <cellStyle name="_Sherbino 20070620_Levered Beech Ridge _100709_BeechR Pivot Table 12.2.09 2" xfId="32994"/>
    <cellStyle name="_Sherbino 20070620_Levered Beech Ridge _102709" xfId="32995"/>
    <cellStyle name="_Sherbino 20070620_Levered Beech Ridge _102709 2" xfId="32996"/>
    <cellStyle name="_Sherbino 20070620_Levered Beech Ridge _102709_BeechR Pivot Table 12.2.09" xfId="32997"/>
    <cellStyle name="_Sherbino 20070620_Levered Beech Ridge _102709_BeechR Pivot Table 12.2.09 2" xfId="32998"/>
    <cellStyle name="_Sherbino 20070620_Levered Beech Ridge _110209" xfId="32999"/>
    <cellStyle name="_Sherbino 20070620_Levered Beech Ridge _110209 2" xfId="33000"/>
    <cellStyle name="_Sherbino 20070620_Levered Beech Ridge _110209_BeechR Pivot Table 12.2.09" xfId="33001"/>
    <cellStyle name="_Sherbino 20070620_Levered Beech Ridge _110209_BeechR Pivot Table 12.2.09 2" xfId="33002"/>
    <cellStyle name="_Sherbino 20070620_Levered Grand Ridge Exp 07082009_LIVE" xfId="33003"/>
    <cellStyle name="_Sherbino 20070620_Levered Grand Ridge Exp 07082009_LIVE 2" xfId="33004"/>
    <cellStyle name="_Sherbino 20070620_Levered Grand Ridge Exp 07082009_LIVE_BeechR Pivot Table 12.2.09" xfId="33005"/>
    <cellStyle name="_Sherbino 20070620_Levered Grand Ridge Exp 07082009_LIVE_BeechR Pivot Table 12.2.09 2" xfId="33006"/>
    <cellStyle name="_Sherbino 20070620_Levered Grand Ridge Exp_05042009" xfId="33007"/>
    <cellStyle name="_Sherbino 20070620_Levered Grand Ridge Exp_05042009 2" xfId="33008"/>
    <cellStyle name="_Sherbino 20070620_Levered Grand Ridge Exp_05042009_BeechR Pivot Table 12.2.09" xfId="33009"/>
    <cellStyle name="_Sherbino 20070620_Levered Grand Ridge Exp_05042009_BeechR Pivot Table 12.2.09 2" xfId="33010"/>
    <cellStyle name="_Sherbino 20070620_NEW GRII_III Debt_032509 v1 (2)" xfId="33011"/>
    <cellStyle name="_Sherbino 20070620_NEW GRII_III Debt_032509 v1 (2) 2" xfId="33012"/>
    <cellStyle name="_Sherbino 20070620_NEW GRII_III Debt_032509 v1 (2)_BeechR Pivot Table 12.2.09" xfId="33013"/>
    <cellStyle name="_Sherbino 20070620_NEW GRII_III Debt_032509 v1 (2)_BeechR Pivot Table 12.2.09 2" xfId="33014"/>
    <cellStyle name="_Sherbino 20070620_NEW Levered GRII&amp;III_04092009_MCF v1" xfId="33015"/>
    <cellStyle name="_Sherbino 20070620_NEW Levered GRII&amp;III_04092009_MCF v1 2" xfId="33016"/>
    <cellStyle name="_Sherbino 20070620_NEW Levered GRII&amp;III_04092009_MCF v1_BeechR Pivot Table 12.2.09" xfId="33017"/>
    <cellStyle name="_Sherbino 20070620_NEW Levered GRII&amp;III_04092009_MCF v1_BeechR Pivot Table 12.2.09 2" xfId="33018"/>
    <cellStyle name="_Sherbino 20070620_Oceana_142MW_Vesta1.8_101909" xfId="33019"/>
    <cellStyle name="_Sherbino 20070620_Oceana_142MW_Vesta1.8_101909 2" xfId="33020"/>
    <cellStyle name="_Sherbino 20070620_Raleigh Model (78MW) 09082009_V2" xfId="33021"/>
    <cellStyle name="_Sherbino 20070620_Raleigh Model (78MW) 09082009_V2 2" xfId="33022"/>
    <cellStyle name="_Sherbino 20070620_Raleigh Model (78MW) 09082009_V2_BeechR Pivot Table 12.2.09" xfId="33023"/>
    <cellStyle name="_Sherbino 20070620_Raleigh Model (78MW) 09082009_V2_BeechR Pivot Table 12.2.09 2" xfId="33024"/>
    <cellStyle name="_Sherbino 20070620_Sheet1" xfId="33025"/>
    <cellStyle name="_Sherbino 20070620_Sheet1 2" xfId="33026"/>
    <cellStyle name="_Sherbino 20070620_Sweden Hills 51MW_081809_AEP bid" xfId="33027"/>
    <cellStyle name="_Sherbino 20070620_Sweden Hills 51MW_081809_AEP bid 2" xfId="33028"/>
    <cellStyle name="_Sherbino 20070620_Tri-County Wind_042409_Grant and TE_as bid" xfId="33029"/>
    <cellStyle name="_Sherbino 20070620_Tri-County Wind_042409_Grant and TE_as bid 2" xfId="33030"/>
    <cellStyle name="_Sherbino 20070620_Tri-County Wind_101309_Grant and TE_200MW_1.6XLE" xfId="33031"/>
    <cellStyle name="_Sherbino 20070620_Tri-County Wind_101309_Grant and TE_200MW_1.6XLE 2" xfId="33032"/>
    <cellStyle name="_Sherbino 20070620_Tri-County Wind_101509_Grant and TE_200MW_1.6XLE" xfId="33033"/>
    <cellStyle name="_Sherbino 20070620_Tri-County Wind_101509_Grant and TE_200MW_1.6XLE 2" xfId="33034"/>
    <cellStyle name="_Sherbino 20070620_Turkey Track Completion Reserve Acct_11 10 08" xfId="33035"/>
    <cellStyle name="_Sherbino 20070620_Turkey Track Completion Reserve Acct_11 10 08 2" xfId="33036"/>
    <cellStyle name="_Sherbino 20070620_Unlev McAdoo &amp; GR Combined 10242008-funding v8" xfId="33037"/>
    <cellStyle name="_Sherbino 20070620_Unlev McAdoo &amp; GR Combined 10242008-funding v8 2" xfId="33038"/>
    <cellStyle name="_Sherbino 20070620_Unlev McAdoo &amp; GR Combined 10242008-funding v8_BeechR Pivot Table 12.2.09" xfId="33039"/>
    <cellStyle name="_Sherbino 20070620_Unlev McAdoo &amp; GR Combined 10242008-funding v8_BeechR Pivot Table 12.2.09 2" xfId="33040"/>
    <cellStyle name="_Sherbino 20070620_Unlev McAdoo &amp; GR Combined 10242008-funding v8_Sheet1" xfId="33041"/>
    <cellStyle name="_Sherbino 20070620_Unlev McAdoo &amp; GR Combined 10242008-funding v8_Sheet1 2" xfId="33042"/>
    <cellStyle name="_Sherbino 20070620_Unlevered_Beech_Ridge_100_5MW_021009_optimized NCF" xfId="33043"/>
    <cellStyle name="_Sherbino 20070620_Unlevered_Beech_Ridge_100_5MW_021009_optimized NCF 2" xfId="33044"/>
    <cellStyle name="_Sherbino 20070620_Vantage Cash FLow 100609" xfId="33045"/>
    <cellStyle name="_Sherbino 20070620_Vantage Cash FLow 100609 2" xfId="33046"/>
    <cellStyle name="_Sherbino 20070620_Vantage Model_PGE 15yr PPA_062409" xfId="33047"/>
    <cellStyle name="_Sherbino 20070620_Vantage Model_PGE 15yr PPA_062409 2" xfId="33048"/>
    <cellStyle name="_Sherbino 20070620_Vantage Model_PGE 15yr PPA_073009_JAR" xfId="33049"/>
    <cellStyle name="_Sherbino 20070620_Vantage Model_PGE 15yr PPA_073009_JAR 2" xfId="33050"/>
    <cellStyle name="_Sherbino 20070620_Vantage Model_PGE 15yr PPA_100909" xfId="33051"/>
    <cellStyle name="_Sherbino 20070620_Vantage Model_PGE 15yr PPA_100909 2" xfId="33052"/>
    <cellStyle name="_Sherbino 20070620_White Oak_67.5_150MW_110409_OUR CASE" xfId="33053"/>
    <cellStyle name="_Sherbino 20070620_White Oak_67.5_150MW_110409_OUR CASE 2" xfId="33054"/>
    <cellStyle name="_Sherbino Const Budget Overview R 1 110907" xfId="33055"/>
    <cellStyle name="_Sherbino Const Budget Overview R 1 110907 2" xfId="33056"/>
    <cellStyle name="_Sherbino Const Budget Overview R 1 110907_#1 Levered Beech Ridge_021109_Grant,Bonus,No PTCs,MACRs,Term Debt NOL" xfId="33057"/>
    <cellStyle name="_Sherbino Const Budget Overview R 1 110907_#1 Levered Beech Ridge_021109_Grant,Bonus,No PTCs,MACRs,Term Debt NOL 2" xfId="33058"/>
    <cellStyle name="_Sherbino Const Budget Overview R 1 110907_#1 LeveredGrand_Ridge_II-III_021009_Grant,Bonus,No PTCs,MACRs,Term Debt, NOL" xfId="33059"/>
    <cellStyle name="_Sherbino Const Budget Overview R 1 110907_#1 LeveredGrand_Ridge_II-III_021009_Grant,Bonus,No PTCs,MACRs,Term Debt, NOL 2" xfId="33060"/>
    <cellStyle name="_Sherbino Const Budget Overview R 1 110907_#1 LeveredGrand_Ridge_II-III_021009_Grant,Bonus,No PTCs,MACRs,Term Debt, NOL_BeechR Pivot Table 12.2.09" xfId="33061"/>
    <cellStyle name="_Sherbino Const Budget Overview R 1 110907_#1 LeveredGrand_Ridge_II-III_021009_Grant,Bonus,No PTCs,MACRs,Term Debt, NOL_BeechR Pivot Table 12.2.09 2" xfId="33062"/>
    <cellStyle name="_Sherbino Const Budget Overview R 1 110907_2008 IWNA 7.75% 53% ERISA P50 (Invnergy)_FROM JPM" xfId="33063"/>
    <cellStyle name="_Sherbino Const Budget Overview R 1 110907_2008 IWNA 7.75% 53% ERISA P50 (Invnergy)_FROM JPM 2" xfId="33064"/>
    <cellStyle name="_Sherbino Const Budget Overview R 1 110907_2008 IWNA Portfolio 09262008 (JPM TE &amp; CE)__TE Assumps" xfId="33065"/>
    <cellStyle name="_Sherbino Const Budget Overview R 1 110907_2008 IWNA Portfolio 09262008 (JPM TE &amp; CE)__TE Assumps 2" xfId="33066"/>
    <cellStyle name="_Sherbino Const Budget Overview R 1 110907_2008 IWNA Portfolio 09262008 (JPM TE &amp; CE)__TE Assumps_2008 IWNA v12 7.75% 53% TaxEx P50 (Invenergy)_10242008" xfId="33067"/>
    <cellStyle name="_Sherbino Const Budget Overview R 1 110907_2008 IWNA Portfolio 09262008 (JPM TE &amp; CE)__TE Assumps_2008 IWNA v12 7.75% 53% TaxEx P50 (Invenergy)_10242008 2" xfId="33068"/>
    <cellStyle name="_Sherbino Const Budget Overview R 1 110907_2008 IWNA v12 7.75% 53% TaxEx P50 (Invenergy)_10242008" xfId="33069"/>
    <cellStyle name="_Sherbino Const Budget Overview R 1 110907_2008 IWNA v12 7.75% 53% TaxEx P50 (Invenergy)_10242008 2" xfId="33070"/>
    <cellStyle name="_Sherbino Const Budget Overview R 1 110907_2008 IWNA v12 7.75% 53% TaxEx P50 (Invenergy)_NO HAIRCUTS" xfId="33071"/>
    <cellStyle name="_Sherbino Const Budget Overview R 1 110907_2008 IWNA v12 7.75% 53% TaxEx P50 (Invenergy)_NO HAIRCUTS 2" xfId="33072"/>
    <cellStyle name="_Sherbino Const Budget Overview R 1 110907_BeechR Pivot Table 12.2.09" xfId="33073"/>
    <cellStyle name="_Sherbino Const Budget Overview R 1 110907_BeechR Pivot Table 12.2.09 2" xfId="33074"/>
    <cellStyle name="_Sherbino Const Budget Overview R 1 110907_Big Otter 101209 Grant and TE 100.5MW_20mileT" xfId="33075"/>
    <cellStyle name="_Sherbino Const Budget Overview R 1 110907_Big Otter 101209 Grant and TE 100.5MW_20mileT 2" xfId="33076"/>
    <cellStyle name="_Sherbino Const Budget Overview R 1 110907_Bish Hill_$77.5_lowncf_ Bundled Price_Lenders_092909" xfId="33077"/>
    <cellStyle name="_Sherbino Const Budget Overview R 1 110907_Bish Hill_$77.5_lowncf_ Bundled Price_Lenders_092909 2" xfId="33078"/>
    <cellStyle name="_Sherbino Const Budget Overview R 1 110907_BishHilll_1.25M per WTG with $72 bundled price_200MWs_BF" xfId="33079"/>
    <cellStyle name="_Sherbino Const Budget Overview R 1 110907_BishHilll_1.25M per WTG with $72 bundled price_200MWs_BF 2" xfId="33080"/>
    <cellStyle name="_Sherbino Const Budget Overview R 1 110907_Bishop Hill_Grant_082409_200MW" xfId="33081"/>
    <cellStyle name="_Sherbino Const Budget Overview R 1 110907_Bishop Hill_Grant_082409_200MW 2" xfId="33082"/>
    <cellStyle name="_Sherbino Const Budget Overview R 1 110907_Buzzard Creek_250MW_PTC_010610" xfId="33083"/>
    <cellStyle name="_Sherbino Const Budget Overview R 1 110907_Buzzard Creek_250MW_PTC_010610 2" xfId="33084"/>
    <cellStyle name="_Sherbino Const Budget Overview R 1 110907_California Ridge 120109 and 200MW" xfId="33085"/>
    <cellStyle name="_Sherbino Const Budget Overview R 1 110907_California Ridge 120109 and 200MW 2" xfId="33086"/>
    <cellStyle name="_Sherbino Const Budget Overview R 1 110907_California Ridge_042909_Grant and TE_99M_as bid" xfId="33087"/>
    <cellStyle name="_Sherbino Const Budget Overview R 1 110907_California Ridge_042909_Grant and TE_99M_as bid 2" xfId="33088"/>
    <cellStyle name="_Sherbino Const Budget Overview R 1 110907_California Ridge_042909_Grant and TE_99Mw" xfId="33089"/>
    <cellStyle name="_Sherbino Const Budget Overview R 1 110907_California Ridge_042909_Grant and TE_99Mw 2" xfId="33090"/>
    <cellStyle name="_Sherbino Const Budget Overview R 1 110907_Copy of NEW Levered GRIIIII_03312009_MCF v2" xfId="33091"/>
    <cellStyle name="_Sherbino Const Budget Overview R 1 110907_Copy of NEW Levered GRIIIII_03312009_MCF v2 2" xfId="33092"/>
    <cellStyle name="_Sherbino Const Budget Overview R 1 110907_Copy of NEW Levered GRIIIII_03312009_MCF v2_BeechR Pivot Table 12.2.09" xfId="33093"/>
    <cellStyle name="_Sherbino Const Budget Overview R 1 110907_Copy of NEW Levered GRIIIII_03312009_MCF v2_BeechR Pivot Table 12.2.09 2" xfId="33094"/>
    <cellStyle name="_Sherbino Const Budget Overview R 1 110907_GRE 03252009_tpm_tables" xfId="33095"/>
    <cellStyle name="_Sherbino Const Budget Overview R 1 110907_GRE 03252009_tpm_tables 2" xfId="33096"/>
    <cellStyle name="_Sherbino Const Budget Overview R 1 110907_GRE 03252009_tpm_tables_BeechR Pivot Table 12.2.09" xfId="33097"/>
    <cellStyle name="_Sherbino Const Budget Overview R 1 110907_GRE 03252009_tpm_tables_BeechR Pivot Table 12.2.09 2" xfId="33098"/>
    <cellStyle name="_Sherbino Const Budget Overview R 1 110907_Hardin Grant 08312009_300MW" xfId="33099"/>
    <cellStyle name="_Sherbino Const Budget Overview R 1 110907_Hardin Grant 08312009_300MW 2" xfId="33100"/>
    <cellStyle name="_Sherbino Const Budget Overview R 1 110907_Inputs-General" xfId="33101"/>
    <cellStyle name="_Sherbino Const Budget Overview R 1 110907_Inputs-General 2" xfId="33102"/>
    <cellStyle name="_Sherbino Const Budget Overview R 1 110907_Invenergy Model -- 9-5-08 base" xfId="33103"/>
    <cellStyle name="_Sherbino Const Budget Overview R 1 110907_Invenergy Model -- 9-5-08 base 2" xfId="33104"/>
    <cellStyle name="_Sherbino Const Budget Overview R 1 110907_IWNA 3-Pack ECCA Sheldon Funding 03202009" xfId="33105"/>
    <cellStyle name="_Sherbino Const Budget Overview R 1 110907_IWNA 3-Pack ECCA Sheldon Funding 03202009 2" xfId="33106"/>
    <cellStyle name="_Sherbino Const Budget Overview R 1 110907_IWNA Ptfl v2 10yr 7.25% $320 upfront 99% hedge loss P50" xfId="33107"/>
    <cellStyle name="_Sherbino Const Budget Overview R 1 110907_IWNA Ptfl v2 10yr 7.25% $320 upfront 99% hedge loss P50 2" xfId="33108"/>
    <cellStyle name="_Sherbino Const Budget Overview R 1 110907_IWNA v1 10yr 7.25% $290 upfront no bonus 42% 2009 tax realloc P50" xfId="33109"/>
    <cellStyle name="_Sherbino Const Budget Overview R 1 110907_IWNA v1 10yr 7.25% $290 upfront no bonus 42% 2009 tax realloc P50 2" xfId="33110"/>
    <cellStyle name="_Sherbino Const Budget Overview R 1 110907_IWNA v1 10yr 7.25% $290 upfront no bonus 42% 2009 tax realloc P50_2008 IWNA JPM TE Model 11032008 (ERISA Dep &amp; Full Haircuts)_275M" xfId="33111"/>
    <cellStyle name="_Sherbino Const Budget Overview R 1 110907_IWNA v1 10yr 7.25% $290 upfront no bonus 42% 2009 tax realloc P50_2008 IWNA JPM TE Model 11032008 (ERISA Dep &amp; Full Haircuts)_275M 2" xfId="33112"/>
    <cellStyle name="_Sherbino Const Budget Overview R 1 110907_IWNA v1 10yr 7.25% $290 upfront no bonus 42% 2009 tax realloc P50_2008 IWNA v12 7.75% 53% TaxEx P50 (Invenergy)_10242008" xfId="33113"/>
    <cellStyle name="_Sherbino Const Budget Overview R 1 110907_IWNA v1 10yr 7.25% $290 upfront no bonus 42% 2009 tax realloc P50_2008 IWNA v12 7.75% 53% TaxEx P50 (Invenergy)_10242008 2" xfId="33114"/>
    <cellStyle name="_Sherbino Const Budget Overview R 1 110907_Ledge_0416_Grant and TE" xfId="33115"/>
    <cellStyle name="_Sherbino Const Budget Overview R 1 110907_Ledge_0416_Grant and TE 2" xfId="33116"/>
    <cellStyle name="_Sherbino Const Budget Overview R 1 110907_Levered Beech Ridge _100709" xfId="33117"/>
    <cellStyle name="_Sherbino Const Budget Overview R 1 110907_Levered Beech Ridge _100709 2" xfId="33118"/>
    <cellStyle name="_Sherbino Const Budget Overview R 1 110907_Levered Beech Ridge _100709_BeechR Pivot Table 12.2.09" xfId="33119"/>
    <cellStyle name="_Sherbino Const Budget Overview R 1 110907_Levered Beech Ridge _100709_BeechR Pivot Table 12.2.09 2" xfId="33120"/>
    <cellStyle name="_Sherbino Const Budget Overview R 1 110907_Levered Beech Ridge _102709" xfId="33121"/>
    <cellStyle name="_Sherbino Const Budget Overview R 1 110907_Levered Beech Ridge _102709 2" xfId="33122"/>
    <cellStyle name="_Sherbino Const Budget Overview R 1 110907_Levered Beech Ridge _102709_BeechR Pivot Table 12.2.09" xfId="33123"/>
    <cellStyle name="_Sherbino Const Budget Overview R 1 110907_Levered Beech Ridge _102709_BeechR Pivot Table 12.2.09 2" xfId="33124"/>
    <cellStyle name="_Sherbino Const Budget Overview R 1 110907_Levered Beech Ridge _110209" xfId="33125"/>
    <cellStyle name="_Sherbino Const Budget Overview R 1 110907_Levered Beech Ridge _110209 2" xfId="33126"/>
    <cellStyle name="_Sherbino Const Budget Overview R 1 110907_Levered Beech Ridge _110209_BeechR Pivot Table 12.2.09" xfId="33127"/>
    <cellStyle name="_Sherbino Const Budget Overview R 1 110907_Levered Beech Ridge _110209_BeechR Pivot Table 12.2.09 2" xfId="33128"/>
    <cellStyle name="_Sherbino Const Budget Overview R 1 110907_Levered Grand Ridge Exp 07082009_LIVE" xfId="33129"/>
    <cellStyle name="_Sherbino Const Budget Overview R 1 110907_Levered Grand Ridge Exp 07082009_LIVE 2" xfId="33130"/>
    <cellStyle name="_Sherbino Const Budget Overview R 1 110907_Levered Grand Ridge Exp 07082009_LIVE_BeechR Pivot Table 12.2.09" xfId="33131"/>
    <cellStyle name="_Sherbino Const Budget Overview R 1 110907_Levered Grand Ridge Exp 07082009_LIVE_BeechR Pivot Table 12.2.09 2" xfId="33132"/>
    <cellStyle name="_Sherbino Const Budget Overview R 1 110907_Levered Grand Ridge Exp_05042009" xfId="33133"/>
    <cellStyle name="_Sherbino Const Budget Overview R 1 110907_Levered Grand Ridge Exp_05042009 2" xfId="33134"/>
    <cellStyle name="_Sherbino Const Budget Overview R 1 110907_Levered Grand Ridge Exp_05042009_BeechR Pivot Table 12.2.09" xfId="33135"/>
    <cellStyle name="_Sherbino Const Budget Overview R 1 110907_Levered Grand Ridge Exp_05042009_BeechR Pivot Table 12.2.09 2" xfId="33136"/>
    <cellStyle name="_Sherbino Const Budget Overview R 1 110907_NEW GRII_III Debt_032509 v1 (2)" xfId="33137"/>
    <cellStyle name="_Sherbino Const Budget Overview R 1 110907_NEW GRII_III Debt_032509 v1 (2) 2" xfId="33138"/>
    <cellStyle name="_Sherbino Const Budget Overview R 1 110907_NEW GRII_III Debt_032509 v1 (2)_BeechR Pivot Table 12.2.09" xfId="33139"/>
    <cellStyle name="_Sherbino Const Budget Overview R 1 110907_NEW GRII_III Debt_032509 v1 (2)_BeechR Pivot Table 12.2.09 2" xfId="33140"/>
    <cellStyle name="_Sherbino Const Budget Overview R 1 110907_NEW Levered GRII&amp;III_04092009_MCF v1" xfId="33141"/>
    <cellStyle name="_Sherbino Const Budget Overview R 1 110907_NEW Levered GRII&amp;III_04092009_MCF v1 2" xfId="33142"/>
    <cellStyle name="_Sherbino Const Budget Overview R 1 110907_NEW Levered GRII&amp;III_04092009_MCF v1_BeechR Pivot Table 12.2.09" xfId="33143"/>
    <cellStyle name="_Sherbino Const Budget Overview R 1 110907_NEW Levered GRII&amp;III_04092009_MCF v1_BeechR Pivot Table 12.2.09 2" xfId="33144"/>
    <cellStyle name="_Sherbino Const Budget Overview R 1 110907_Oceana_142MW_Vesta1.8_101909" xfId="33145"/>
    <cellStyle name="_Sherbino Const Budget Overview R 1 110907_Oceana_142MW_Vesta1.8_101909 2" xfId="33146"/>
    <cellStyle name="_Sherbino Const Budget Overview R 1 110907_Raleigh Model (78MW) 09082009_V2" xfId="33147"/>
    <cellStyle name="_Sherbino Const Budget Overview R 1 110907_Raleigh Model (78MW) 09082009_V2 2" xfId="33148"/>
    <cellStyle name="_Sherbino Const Budget Overview R 1 110907_Raleigh Model (78MW) 09082009_V2_BeechR Pivot Table 12.2.09" xfId="33149"/>
    <cellStyle name="_Sherbino Const Budget Overview R 1 110907_Raleigh Model (78MW) 09082009_V2_BeechR Pivot Table 12.2.09 2" xfId="33150"/>
    <cellStyle name="_Sherbino Const Budget Overview R 1 110907_Sheet1" xfId="33151"/>
    <cellStyle name="_Sherbino Const Budget Overview R 1 110907_Sheet1 2" xfId="33152"/>
    <cellStyle name="_Sherbino Const Budget Overview R 1 110907_Sweden Hills 51MW_081809_AEP bid" xfId="33153"/>
    <cellStyle name="_Sherbino Const Budget Overview R 1 110907_Sweden Hills 51MW_081809_AEP bid 2" xfId="33154"/>
    <cellStyle name="_Sherbino Const Budget Overview R 1 110907_Tri-County Wind_042409_Grant and TE_as bid" xfId="33155"/>
    <cellStyle name="_Sherbino Const Budget Overview R 1 110907_Tri-County Wind_042409_Grant and TE_as bid 2" xfId="33156"/>
    <cellStyle name="_Sherbino Const Budget Overview R 1 110907_Tri-County Wind_101309_Grant and TE_200MW_1.6XLE" xfId="33157"/>
    <cellStyle name="_Sherbino Const Budget Overview R 1 110907_Tri-County Wind_101309_Grant and TE_200MW_1.6XLE 2" xfId="33158"/>
    <cellStyle name="_Sherbino Const Budget Overview R 1 110907_Tri-County Wind_101509_Grant and TE_200MW_1.6XLE" xfId="33159"/>
    <cellStyle name="_Sherbino Const Budget Overview R 1 110907_Tri-County Wind_101509_Grant and TE_200MW_1.6XLE 2" xfId="33160"/>
    <cellStyle name="_Sherbino Const Budget Overview R 1 110907_Turkey Track Completion Reserve Acct_11 10 08" xfId="33161"/>
    <cellStyle name="_Sherbino Const Budget Overview R 1 110907_Turkey Track Completion Reserve Acct_11 10 08 2" xfId="33162"/>
    <cellStyle name="_Sherbino Const Budget Overview R 1 110907_Unlev McAdoo &amp; GR Combined 10242008-funding v8" xfId="33163"/>
    <cellStyle name="_Sherbino Const Budget Overview R 1 110907_Unlev McAdoo &amp; GR Combined 10242008-funding v8 2" xfId="33164"/>
    <cellStyle name="_Sherbino Const Budget Overview R 1 110907_Unlev McAdoo &amp; GR Combined 10242008-funding v8_BeechR Pivot Table 12.2.09" xfId="33165"/>
    <cellStyle name="_Sherbino Const Budget Overview R 1 110907_Unlev McAdoo &amp; GR Combined 10242008-funding v8_BeechR Pivot Table 12.2.09 2" xfId="33166"/>
    <cellStyle name="_Sherbino Const Budget Overview R 1 110907_Unlev McAdoo &amp; GR Combined 10242008-funding v8_Sheet1" xfId="33167"/>
    <cellStyle name="_Sherbino Const Budget Overview R 1 110907_Unlev McAdoo &amp; GR Combined 10242008-funding v8_Sheet1 2" xfId="33168"/>
    <cellStyle name="_Sherbino Const Budget Overview R 1 110907_Unlevered_Beech_Ridge_100_5MW_021009_optimized NCF" xfId="33169"/>
    <cellStyle name="_Sherbino Const Budget Overview R 1 110907_Unlevered_Beech_Ridge_100_5MW_021009_optimized NCF 2" xfId="33170"/>
    <cellStyle name="_Sherbino Const Budget Overview R 1 110907_Vantage Cash FLow 100609" xfId="33171"/>
    <cellStyle name="_Sherbino Const Budget Overview R 1 110907_Vantage Cash FLow 100609 2" xfId="33172"/>
    <cellStyle name="_Sherbino Const Budget Overview R 1 110907_Vantage Model_PGE 15yr PPA_062409" xfId="33173"/>
    <cellStyle name="_Sherbino Const Budget Overview R 1 110907_Vantage Model_PGE 15yr PPA_062409 2" xfId="33174"/>
    <cellStyle name="_Sherbino Const Budget Overview R 1 110907_Vantage Model_PGE 15yr PPA_073009_JAR" xfId="33175"/>
    <cellStyle name="_Sherbino Const Budget Overview R 1 110907_Vantage Model_PGE 15yr PPA_073009_JAR 2" xfId="33176"/>
    <cellStyle name="_Sherbino Const Budget Overview R 1 110907_Vantage Model_PGE 15yr PPA_100909" xfId="33177"/>
    <cellStyle name="_Sherbino Const Budget Overview R 1 110907_Vantage Model_PGE 15yr PPA_100909 2" xfId="33178"/>
    <cellStyle name="_Sherbino Const Budget Overview R 1 110907_White Oak_67.5_150MW_110409_OUR CASE" xfId="33179"/>
    <cellStyle name="_Sherbino Const Budget Overview R 1 110907_White Oak_67.5_150MW_110409_OUR CASE 2" xfId="33180"/>
    <cellStyle name="_Sithe_West_Other_deliverables" xfId="33181"/>
    <cellStyle name="_Sithe_West_Other_deliverables 2" xfId="33182"/>
    <cellStyle name="_Sithe_West_Other_deliverables_#1 Levered Beech Ridge_021109_Grant,Bonus,No PTCs,MACRs,Term Debt NOL" xfId="33183"/>
    <cellStyle name="_Sithe_West_Other_deliverables_#1 Levered Beech Ridge_021109_Grant,Bonus,No PTCs,MACRs,Term Debt NOL 2" xfId="33184"/>
    <cellStyle name="_Sithe_West_Other_deliverables_#1 LeveredGrand_Ridge_II-III_021009_Grant,Bonus,No PTCs,MACRs,Term Debt, NOL" xfId="33185"/>
    <cellStyle name="_Sithe_West_Other_deliverables_#1 LeveredGrand_Ridge_II-III_021009_Grant,Bonus,No PTCs,MACRs,Term Debt, NOL 2" xfId="33186"/>
    <cellStyle name="_Sithe_West_Other_deliverables_#1 LeveredGrand_Ridge_II-III_021009_Grant,Bonus,No PTCs,MACRs,Term Debt, NOL_BeechR Pivot Table 12.2.09" xfId="33187"/>
    <cellStyle name="_Sithe_West_Other_deliverables_#1 LeveredGrand_Ridge_II-III_021009_Grant,Bonus,No PTCs,MACRs,Term Debt, NOL_BeechR Pivot Table 12.2.09 2" xfId="33188"/>
    <cellStyle name="_Sithe_West_Other_deliverables_1.Inputs" xfId="33189"/>
    <cellStyle name="_Sithe_West_Other_deliverables_2008 IWNA 7.75% 53% ERISA P50 (Invnergy)_FROM JPM" xfId="33190"/>
    <cellStyle name="_Sithe_West_Other_deliverables_2008 IWNA 7.75% 53% ERISA P50 (Invnergy)_FROM JPM 2" xfId="33191"/>
    <cellStyle name="_Sithe_West_Other_deliverables_2008 IWNA Portfolio 09262008 (JPM TE &amp; CE)__TE Assumps" xfId="33192"/>
    <cellStyle name="_Sithe_West_Other_deliverables_2008 IWNA Portfolio 09262008 (JPM TE &amp; CE)__TE Assumps 2" xfId="33193"/>
    <cellStyle name="_Sithe_West_Other_deliverables_2008 IWNA Portfolio 09262008 (JPM TE &amp; CE)__TE Assumps_2008 IWNA v12 7.75% 53% TaxEx P50 (Invenergy)_10242008" xfId="33194"/>
    <cellStyle name="_Sithe_West_Other_deliverables_2008 IWNA Portfolio 09262008 (JPM TE &amp; CE)__TE Assumps_2008 IWNA v12 7.75% 53% TaxEx P50 (Invenergy)_10242008 2" xfId="33195"/>
    <cellStyle name="_Sithe_West_Other_deliverables_2008 IWNA v12 7.75% 53% TaxEx P50 (Invenergy)_10242008" xfId="33196"/>
    <cellStyle name="_Sithe_West_Other_deliverables_2008 IWNA v12 7.75% 53% TaxEx P50 (Invenergy)_10242008 2" xfId="33197"/>
    <cellStyle name="_Sithe_West_Other_deliverables_2008 IWNA v12 7.75% 53% TaxEx P50 (Invenergy)_NO HAIRCUTS" xfId="33198"/>
    <cellStyle name="_Sithe_West_Other_deliverables_2008 IWNA v12 7.75% 53% TaxEx P50 (Invenergy)_NO HAIRCUTS 2" xfId="33199"/>
    <cellStyle name="_Sithe_West_Other_deliverables_BeechR Pivot Table 12.2.09" xfId="33200"/>
    <cellStyle name="_Sithe_West_Other_deliverables_BeechR Pivot Table 12.2.09 2" xfId="33201"/>
    <cellStyle name="_Sithe_West_Other_deliverables_Big Otter 101209 Grant and TE 100.5MW_20mileT" xfId="33202"/>
    <cellStyle name="_Sithe_West_Other_deliverables_Big Otter 101209 Grant and TE 100.5MW_20mileT 2" xfId="33203"/>
    <cellStyle name="_Sithe_West_Other_deliverables_Bish Hill_$77.5_lowncf_ Bundled Price_Lenders_092909" xfId="33204"/>
    <cellStyle name="_Sithe_West_Other_deliverables_Bish Hill_$77.5_lowncf_ Bundled Price_Lenders_092909 2" xfId="33205"/>
    <cellStyle name="_Sithe_West_Other_deliverables_BishHilll_1.25M per WTG with $72 bundled price_200MWs_BF" xfId="33206"/>
    <cellStyle name="_Sithe_West_Other_deliverables_BishHilll_1.25M per WTG with $72 bundled price_200MWs_BF 2" xfId="33207"/>
    <cellStyle name="_Sithe_West_Other_deliverables_Bishop Hill_Grant_082409_200MW" xfId="33208"/>
    <cellStyle name="_Sithe_West_Other_deliverables_Bishop Hill_Grant_082409_200MW 2" xfId="33209"/>
    <cellStyle name="_Sithe_West_Other_deliverables_Buzzard Creek_250MW_PTC_010610" xfId="33210"/>
    <cellStyle name="_Sithe_West_Other_deliverables_Buzzard Creek_250MW_PTC_010610 2" xfId="33211"/>
    <cellStyle name="_Sithe_West_Other_deliverables_California Ridge 120109 and 200MW" xfId="33212"/>
    <cellStyle name="_Sithe_West_Other_deliverables_California Ridge 120109 and 200MW 2" xfId="33213"/>
    <cellStyle name="_Sithe_West_Other_deliverables_California Ridge_042909_Grant and TE_99M_as bid" xfId="33214"/>
    <cellStyle name="_Sithe_West_Other_deliverables_California Ridge_042909_Grant and TE_99M_as bid 2" xfId="33215"/>
    <cellStyle name="_Sithe_West_Other_deliverables_California Ridge_042909_Grant and TE_99Mw" xfId="33216"/>
    <cellStyle name="_Sithe_West_Other_deliverables_California Ridge_042909_Grant and TE_99Mw 2" xfId="33217"/>
    <cellStyle name="_Sithe_West_Other_deliverables_Copy of NEW Levered GRIIIII_03312009_MCF v2" xfId="33218"/>
    <cellStyle name="_Sithe_West_Other_deliverables_Copy of NEW Levered GRIIIII_03312009_MCF v2 2" xfId="33219"/>
    <cellStyle name="_Sithe_West_Other_deliverables_Copy of NEW Levered GRIIIII_03312009_MCF v2_BeechR Pivot Table 12.2.09" xfId="33220"/>
    <cellStyle name="_Sithe_West_Other_deliverables_Copy of NEW Levered GRIIIII_03312009_MCF v2_BeechR Pivot Table 12.2.09 2" xfId="33221"/>
    <cellStyle name="_Sithe_West_Other_deliverables_Copy of Vento III v27i P50 1st" xfId="33222"/>
    <cellStyle name="_Sithe_West_Other_deliverables_G&amp;A_reports" xfId="33223"/>
    <cellStyle name="_Sithe_West_Other_deliverables_GRE 03252009_tpm_tables" xfId="33224"/>
    <cellStyle name="_Sithe_West_Other_deliverables_GRE 03252009_tpm_tables 2" xfId="33225"/>
    <cellStyle name="_Sithe_West_Other_deliverables_GRE 03252009_tpm_tables_BeechR Pivot Table 12.2.09" xfId="33226"/>
    <cellStyle name="_Sithe_West_Other_deliverables_GRE 03252009_tpm_tables_BeechR Pivot Table 12.2.09 2" xfId="33227"/>
    <cellStyle name="_Sithe_West_Other_deliverables_Hardin Grant 08312009_300MW" xfId="33228"/>
    <cellStyle name="_Sithe_West_Other_deliverables_Hardin Grant 08312009_300MW 2" xfId="33229"/>
    <cellStyle name="_Sithe_West_Other_deliverables_Highland Model 041009 Back Leverag 100% tax equity with PPA" xfId="33230"/>
    <cellStyle name="_Sithe_West_Other_deliverables_Highland Model 041009 Back Leverag 100% tax equity with PPA 2" xfId="33231"/>
    <cellStyle name="_Sithe_West_Other_deliverables_Highland Model 041009 Back Leverag 100% tax equity with PPA_BeechR Pivot Table 12.2.09" xfId="33232"/>
    <cellStyle name="_Sithe_West_Other_deliverables_Highland Model 041009 Back Leverag 100% tax equity with PPA_BeechR Pivot Table 12.2.09 2" xfId="33233"/>
    <cellStyle name="_Sithe_West_Other_deliverables_Inputs-General" xfId="33234"/>
    <cellStyle name="_Sithe_West_Other_deliverables_Inputs-General 2" xfId="33235"/>
    <cellStyle name="_Sithe_West_Other_deliverables_Invenergy Model -- 9-5-08 base" xfId="33236"/>
    <cellStyle name="_Sithe_West_Other_deliverables_Invenergy Model -- 9-5-08 base 2" xfId="33237"/>
    <cellStyle name="_Sithe_West_Other_deliverables_IWNA 3-Pack ECCA Sheldon Funding 03202009" xfId="33238"/>
    <cellStyle name="_Sithe_West_Other_deliverables_IWNA 3-Pack ECCA Sheldon Funding 03202009 2" xfId="33239"/>
    <cellStyle name="_Sithe_West_Other_deliverables_IWNA Ptfl v2 10yr 7.25% $320 upfront 99% hedge loss P50" xfId="33240"/>
    <cellStyle name="_Sithe_West_Other_deliverables_IWNA Ptfl v2 10yr 7.25% $320 upfront 99% hedge loss P50 2" xfId="33241"/>
    <cellStyle name="_Sithe_West_Other_deliverables_IWNA v1 10yr 7.25% $290 upfront no bonus 42% 2009 tax realloc P50" xfId="33242"/>
    <cellStyle name="_Sithe_West_Other_deliverables_IWNA v1 10yr 7.25% $290 upfront no bonus 42% 2009 tax realloc P50 2" xfId="33243"/>
    <cellStyle name="_Sithe_West_Other_deliverables_IWNA v1 10yr 7.25% $290 upfront no bonus 42% 2009 tax realloc P50_2008 IWNA JPM TE Model 11032008 (ERISA Dep &amp; Full Haircuts)_275M" xfId="33244"/>
    <cellStyle name="_Sithe_West_Other_deliverables_IWNA v1 10yr 7.25% $290 upfront no bonus 42% 2009 tax realloc P50_2008 IWNA JPM TE Model 11032008 (ERISA Dep &amp; Full Haircuts)_275M 2" xfId="33245"/>
    <cellStyle name="_Sithe_West_Other_deliverables_IWNA v1 10yr 7.25% $290 upfront no bonus 42% 2009 tax realloc P50_2008 IWNA v12 7.75% 53% TaxEx P50 (Invenergy)_10242008" xfId="33246"/>
    <cellStyle name="_Sithe_West_Other_deliverables_IWNA v1 10yr 7.25% $290 upfront no bonus 42% 2009 tax realloc P50_2008 IWNA v12 7.75% 53% TaxEx P50 (Invenergy)_10242008 2" xfId="33247"/>
    <cellStyle name="_Sithe_West_Other_deliverables_Ledge_0416_Grant and TE" xfId="33248"/>
    <cellStyle name="_Sithe_West_Other_deliverables_Ledge_0416_Grant and TE 2" xfId="33249"/>
    <cellStyle name="_Sithe_West_Other_deliverables_Levered Beech Ridge _100709" xfId="33250"/>
    <cellStyle name="_Sithe_West_Other_deliverables_Levered Beech Ridge _100709 2" xfId="33251"/>
    <cellStyle name="_Sithe_West_Other_deliverables_Levered Beech Ridge _100709_BeechR Pivot Table 12.2.09" xfId="33252"/>
    <cellStyle name="_Sithe_West_Other_deliverables_Levered Beech Ridge _100709_BeechR Pivot Table 12.2.09 2" xfId="33253"/>
    <cellStyle name="_Sithe_West_Other_deliverables_Levered Beech Ridge _102709" xfId="33254"/>
    <cellStyle name="_Sithe_West_Other_deliverables_Levered Beech Ridge _102709 2" xfId="33255"/>
    <cellStyle name="_Sithe_West_Other_deliverables_Levered Beech Ridge _102709_BeechR Pivot Table 12.2.09" xfId="33256"/>
    <cellStyle name="_Sithe_West_Other_deliverables_Levered Beech Ridge _102709_BeechR Pivot Table 12.2.09 2" xfId="33257"/>
    <cellStyle name="_Sithe_West_Other_deliverables_Levered Beech Ridge _110209" xfId="33258"/>
    <cellStyle name="_Sithe_West_Other_deliverables_Levered Beech Ridge _110209 2" xfId="33259"/>
    <cellStyle name="_Sithe_West_Other_deliverables_Levered Beech Ridge _110209_BeechR Pivot Table 12.2.09" xfId="33260"/>
    <cellStyle name="_Sithe_West_Other_deliverables_Levered Beech Ridge _110209_BeechR Pivot Table 12.2.09 2" xfId="33261"/>
    <cellStyle name="_Sithe_West_Other_deliverables_Levered Grand Ridge Exp 07082009_LIVE" xfId="33262"/>
    <cellStyle name="_Sithe_West_Other_deliverables_Levered Grand Ridge Exp 07082009_LIVE 2" xfId="33263"/>
    <cellStyle name="_Sithe_West_Other_deliverables_Levered Grand Ridge Exp 07082009_LIVE_BeechR Pivot Table 12.2.09" xfId="33264"/>
    <cellStyle name="_Sithe_West_Other_deliverables_Levered Grand Ridge Exp 07082009_LIVE_BeechR Pivot Table 12.2.09 2" xfId="33265"/>
    <cellStyle name="_Sithe_West_Other_deliverables_Levered Grand Ridge Exp_05042009" xfId="33266"/>
    <cellStyle name="_Sithe_West_Other_deliverables_Levered Grand Ridge Exp_05042009 2" xfId="33267"/>
    <cellStyle name="_Sithe_West_Other_deliverables_Levered Grand Ridge Exp_05042009_BeechR Pivot Table 12.2.09" xfId="33268"/>
    <cellStyle name="_Sithe_West_Other_deliverables_Levered Grand Ridge Exp_05042009_BeechR Pivot Table 12.2.09 2" xfId="33269"/>
    <cellStyle name="_Sithe_West_Other_deliverables_NEW GRII_III Debt_032509 v1 (2)" xfId="33270"/>
    <cellStyle name="_Sithe_West_Other_deliverables_NEW GRII_III Debt_032509 v1 (2) 2" xfId="33271"/>
    <cellStyle name="_Sithe_West_Other_deliverables_NEW GRII_III Debt_032509 v1 (2)_BeechR Pivot Table 12.2.09" xfId="33272"/>
    <cellStyle name="_Sithe_West_Other_deliverables_NEW GRII_III Debt_032509 v1 (2)_BeechR Pivot Table 12.2.09 2" xfId="33273"/>
    <cellStyle name="_Sithe_West_Other_deliverables_NEW Levered GRII&amp;III_04092009_MCF v1" xfId="33274"/>
    <cellStyle name="_Sithe_West_Other_deliverables_NEW Levered GRII&amp;III_04092009_MCF v1 2" xfId="33275"/>
    <cellStyle name="_Sithe_West_Other_deliverables_NEW Levered GRII&amp;III_04092009_MCF v1_BeechR Pivot Table 12.2.09" xfId="33276"/>
    <cellStyle name="_Sithe_West_Other_deliverables_NEW Levered GRII&amp;III_04092009_MCF v1_BeechR Pivot Table 12.2.09 2" xfId="33277"/>
    <cellStyle name="_Sithe_West_Other_deliverables_Oceana_142MW_Vesta1.8_101909" xfId="33278"/>
    <cellStyle name="_Sithe_West_Other_deliverables_Oceana_142MW_Vesta1.8_101909 2" xfId="33279"/>
    <cellStyle name="_Sithe_West_Other_deliverables_Other Projects" xfId="33280"/>
    <cellStyle name="_Sithe_West_Other_deliverables_Other Projects 2" xfId="33281"/>
    <cellStyle name="_Sithe_West_Other_deliverables_Other Projects_1.Inputs" xfId="33282"/>
    <cellStyle name="_Sithe_West_Other_deliverables_Other Projects_Copy of G&amp;A_reports_v4" xfId="33283"/>
    <cellStyle name="_Sithe_West_Other_deliverables_Other Projects_Copy of Vento III v27i P50 1st" xfId="33284"/>
    <cellStyle name="_Sithe_West_Other_deliverables_Other Projects_Vento III v17i (8.9% Haircut, 60% Tax)" xfId="33285"/>
    <cellStyle name="_Sithe_West_Other_deliverables_Other Projects_Vento III v22i (Haircut, 6Y CF, 76% tax)" xfId="33286"/>
    <cellStyle name="_Sithe_West_Other_deliverables_Other Projects_Vento III v28g Base" xfId="33287"/>
    <cellStyle name="_Sithe_West_Other_deliverables_Other Projects_Vento III v28k JPMyyy" xfId="33288"/>
    <cellStyle name="_Sithe_West_Other_deliverables_Raleigh Model (78MW) 09082009_V2" xfId="33289"/>
    <cellStyle name="_Sithe_West_Other_deliverables_Raleigh Model (78MW) 09082009_V2 2" xfId="33290"/>
    <cellStyle name="_Sithe_West_Other_deliverables_Raleigh Model (78MW) 09082009_V2_BeechR Pivot Table 12.2.09" xfId="33291"/>
    <cellStyle name="_Sithe_West_Other_deliverables_Raleigh Model (78MW) 09082009_V2_BeechR Pivot Table 12.2.09 2" xfId="33292"/>
    <cellStyle name="_Sithe_West_Other_deliverables_Sheet1" xfId="33293"/>
    <cellStyle name="_Sithe_West_Other_deliverables_Sheet1 2" xfId="33294"/>
    <cellStyle name="_Sithe_West_Other_deliverables_Sweden Hills 51MW_081809_AEP bid" xfId="33295"/>
    <cellStyle name="_Sithe_West_Other_deliverables_Sweden Hills 51MW_081809_AEP bid 2" xfId="33296"/>
    <cellStyle name="_Sithe_West_Other_deliverables_Tri-County Wind_042409_Grant and TE_as bid" xfId="33297"/>
    <cellStyle name="_Sithe_West_Other_deliverables_Tri-County Wind_042409_Grant and TE_as bid 2" xfId="33298"/>
    <cellStyle name="_Sithe_West_Other_deliverables_Tri-County Wind_101309_Grant and TE_200MW_1.6XLE" xfId="33299"/>
    <cellStyle name="_Sithe_West_Other_deliverables_Tri-County Wind_101309_Grant and TE_200MW_1.6XLE 2" xfId="33300"/>
    <cellStyle name="_Sithe_West_Other_deliverables_Tri-County Wind_101509_Grant and TE_200MW_1.6XLE" xfId="33301"/>
    <cellStyle name="_Sithe_West_Other_deliverables_Tri-County Wind_101509_Grant and TE_200MW_1.6XLE 2" xfId="33302"/>
    <cellStyle name="_Sithe_West_Other_deliverables_Turkey Track Completion Reserve Acct_11 10 08" xfId="33303"/>
    <cellStyle name="_Sithe_West_Other_deliverables_Turkey Track Completion Reserve Acct_11 10 08 2" xfId="33304"/>
    <cellStyle name="_Sithe_West_Other_deliverables_Unlev McAdoo &amp; GR Combined 10242008-funding v8" xfId="33305"/>
    <cellStyle name="_Sithe_West_Other_deliverables_Unlev McAdoo &amp; GR Combined 10242008-funding v8 2" xfId="33306"/>
    <cellStyle name="_Sithe_West_Other_deliverables_Unlev McAdoo &amp; GR Combined 10242008-funding v8_BeechR Pivot Table 12.2.09" xfId="33307"/>
    <cellStyle name="_Sithe_West_Other_deliverables_Unlev McAdoo &amp; GR Combined 10242008-funding v8_BeechR Pivot Table 12.2.09 2" xfId="33308"/>
    <cellStyle name="_Sithe_West_Other_deliverables_Unlev McAdoo &amp; GR Combined 10242008-funding v8_Sheet1" xfId="33309"/>
    <cellStyle name="_Sithe_West_Other_deliverables_Unlev McAdoo &amp; GR Combined 10242008-funding v8_Sheet1 2" xfId="33310"/>
    <cellStyle name="_Sithe_West_Other_deliverables_Unlevered_Beech_Ridge_100_5MW_021009_optimized NCF" xfId="33311"/>
    <cellStyle name="_Sithe_West_Other_deliverables_Unlevered_Beech_Ridge_100_5MW_021009_optimized NCF 2" xfId="33312"/>
    <cellStyle name="_Sithe_West_Other_deliverables_Vantage Cash FLow 100609" xfId="33313"/>
    <cellStyle name="_Sithe_West_Other_deliverables_Vantage Cash FLow 100609 2" xfId="33314"/>
    <cellStyle name="_Sithe_West_Other_deliverables_Vantage Model_PGE 15yr PPA_062409" xfId="33315"/>
    <cellStyle name="_Sithe_West_Other_deliverables_Vantage Model_PGE 15yr PPA_062409 2" xfId="33316"/>
    <cellStyle name="_Sithe_West_Other_deliverables_Vantage Model_PGE 15yr PPA_073009_JAR" xfId="33317"/>
    <cellStyle name="_Sithe_West_Other_deliverables_Vantage Model_PGE 15yr PPA_073009_JAR 2" xfId="33318"/>
    <cellStyle name="_Sithe_West_Other_deliverables_Vantage Model_PGE 15yr PPA_100909" xfId="33319"/>
    <cellStyle name="_Sithe_West_Other_deliverables_Vantage Model_PGE 15yr PPA_100909 2" xfId="33320"/>
    <cellStyle name="_Sithe_West_Other_deliverables_Vento III v17i (8.9% Haircut, 60% Tax)" xfId="33321"/>
    <cellStyle name="_Sithe_West_Other_deliverables_Vento III v22i (Haircut, 6Y CF, 76% tax)" xfId="33322"/>
    <cellStyle name="_Sithe_West_Other_deliverables_Vento III v28g Base" xfId="33323"/>
    <cellStyle name="_Sithe_West_Other_deliverables_Vento III v28k JPMyyy" xfId="33324"/>
    <cellStyle name="_Sithe_West_Other_deliverables_White Oak_67.5_150MW_110409_OUR CASE" xfId="33325"/>
    <cellStyle name="_Sithe_West_Other_deliverables_White Oak_67.5_150MW_110409_OUR CASE 2" xfId="33326"/>
    <cellStyle name="_SN Oil" xfId="33327"/>
    <cellStyle name="_SN Oil 2" xfId="33328"/>
    <cellStyle name="_SN Oil_130204 2013 - 2061 LONG-TERM FORECAST FPL METHODOLOGY Clean Copy" xfId="33329"/>
    <cellStyle name="_SN Oil_Copy of FUEL JAN 2012 -DEC 2012 MARGINAL COST SEASONAL" xfId="33330"/>
    <cellStyle name="_SN Oil_Copy of FUEL JAN 2012 -DEC 2012 MARGINAL COST SEASONAL 2" xfId="33331"/>
    <cellStyle name="_SN Oil_MTHLY_MWH_to EOC_AS AVAILABLE" xfId="33332"/>
    <cellStyle name="_Solar - TOD Calculation Model - rev 04.16.09" xfId="33333"/>
    <cellStyle name="_Solar Field Design_E&amp;C" xfId="33334"/>
    <cellStyle name="_Solar Field Design_E&amp;C 2" xfId="33335"/>
    <cellStyle name="_Solar Field Design_EC" xfId="33336"/>
    <cellStyle name="_Solar Field Design_EC 2" xfId="33337"/>
    <cellStyle name="_x0013__Solar ProForma v13" xfId="33338"/>
    <cellStyle name="_Solar_Model_ab" xfId="33339"/>
    <cellStyle name="_SoleOwner" xfId="33340"/>
    <cellStyle name="_SoleOwner 2" xfId="33341"/>
    <cellStyle name="_SoleOwner 2 2" xfId="33342"/>
    <cellStyle name="_SoleOwner 3" xfId="33343"/>
    <cellStyle name="_SoleOwner 3 2" xfId="33344"/>
    <cellStyle name="_SoleOwner 4" xfId="33345"/>
    <cellStyle name="_Sources and Uses FINAL dpakedit v2" xfId="33346"/>
    <cellStyle name="_Sources and Uses FINAL dpakedit v2 2" xfId="33347"/>
    <cellStyle name="_Spark Spread Analysis" xfId="33348"/>
    <cellStyle name="_Sparks Spreads Nepool 06-26-09" xfId="33349"/>
    <cellStyle name="_SparkSprds and Output Validations 081203 - MAB" xfId="33350"/>
    <cellStyle name="_SparkSprds and Output Validations 081203 - MAB 2" xfId="33351"/>
    <cellStyle name="_SparkSprds and Output Validations 100203 - MAB" xfId="33352"/>
    <cellStyle name="_SPEC_Cash_Flow_4-20-05" xfId="33353"/>
    <cellStyle name="_SPEC_Cash_Flow_4-20-05 2" xfId="33354"/>
    <cellStyle name="_SPEC_Cash_Flow_4-20-05 3" xfId="33355"/>
    <cellStyle name="_SPEC_Cash_Flow_4-20-05 4" xfId="33356"/>
    <cellStyle name="_SPEC_Cash_Flow_4-20-05 5" xfId="33357"/>
    <cellStyle name="_SPEC_Cash_Flow_4-20-05_Copy of South TX GenTie  0.8x Sale12-31-09 COD BASE CASEvBOD" xfId="33358"/>
    <cellStyle name="_SPEC_Cash_Flow_4-20-05_Copy of South TX GenTie  0.8x Sale12-31-09 COD BASE CASEvBOD 2" xfId="33359"/>
    <cellStyle name="_SPEC_Cash_Flow_4-21-05" xfId="33360"/>
    <cellStyle name="_SPEC_Cash_Flow_4-21-05 2" xfId="33361"/>
    <cellStyle name="_SPEC_Cash_Flow_4-21-05 3" xfId="33362"/>
    <cellStyle name="_SPEC_Cash_Flow_4-21-05 4" xfId="33363"/>
    <cellStyle name="_SPEC_Cash_Flow_4-21-05 5" xfId="33364"/>
    <cellStyle name="_SPEC_Cash_Flow_4-21-05_Copy of South TX GenTie  0.8x Sale12-31-09 COD BASE CASEvBOD" xfId="33365"/>
    <cellStyle name="_SPEC_Cash_Flow_4-21-05_Copy of South TX GenTie  0.8x Sale12-31-09 COD BASE CASEvBOD 2" xfId="33366"/>
    <cellStyle name="_SS" xfId="33367"/>
    <cellStyle name="_SS 2" xfId="33368"/>
    <cellStyle name="_SS 2 2" xfId="33369"/>
    <cellStyle name="_SS 3" xfId="33370"/>
    <cellStyle name="_SS 3 2" xfId="33371"/>
    <cellStyle name="_SS 4" xfId="33372"/>
    <cellStyle name="_SS 4 2" xfId="33373"/>
    <cellStyle name="_SS 5" xfId="33374"/>
    <cellStyle name="_SS 5 2" xfId="33375"/>
    <cellStyle name="_SS 6" xfId="33376"/>
    <cellStyle name="_SS WBS Structure" xfId="33377"/>
    <cellStyle name="_SS_Cimarron O&amp;M_05-24-2012" xfId="33378"/>
    <cellStyle name="_SS_Copy of South TX GenTie  0.8x Sale12-31-09 COD BASE CASEvBOD" xfId="33379"/>
    <cellStyle name="_SS_Copy of South TX GenTie  0.8x Sale12-31-09 COD BASE CASEvBOD 2" xfId="33380"/>
    <cellStyle name="_SS_Input" xfId="33381"/>
    <cellStyle name="_SS_Input 2" xfId="33382"/>
    <cellStyle name="_SS_Majestic II 2013 - 2042 Property Tax Forecast est" xfId="33383"/>
    <cellStyle name="_SS_McCoy 250 MW Yingli 280W T-0 NextEra PVO&amp;M Budget (NEW RAMP)_2010-12-10" xfId="33384"/>
    <cellStyle name="_SS_McCoy 250 MW Yingli 280W T-0 NextEra PVO&amp;M Budget (NEW RAMP)_2010-12-6" xfId="33385"/>
    <cellStyle name="_SS_Tax" xfId="33386"/>
    <cellStyle name="_Standard EPS Tab - rev 02.10.05" xfId="33387"/>
    <cellStyle name="_Standard EPS Tab - rev 02.10.05 2" xfId="33388"/>
    <cellStyle name="_Standard EPS Tab - rev 02.10.05 2 2" xfId="33389"/>
    <cellStyle name="_Standard EPS Tab - rev 02.10.05 3" xfId="33390"/>
    <cellStyle name="_Standard EPS Tab - rev 02.10.05 3 2" xfId="33391"/>
    <cellStyle name="_Standard EPS Tab - rev 02.10.05 4" xfId="33392"/>
    <cellStyle name="_Standard EPS Tab - rev 02.10.05 4 2" xfId="33393"/>
    <cellStyle name="_Standard EPS Tab - rev 02.10.05 5" xfId="33394"/>
    <cellStyle name="_Standard EPS Tab - rev 02.10.05 5 2" xfId="33395"/>
    <cellStyle name="_Standard EPS Tab - rev 02.10.05 6" xfId="33396"/>
    <cellStyle name="_Standard EPS Tab - rev 02.10.05_August 2010 CWIP curves_NextEra" xfId="33397"/>
    <cellStyle name="_Standard EPS Tab - rev 02.10.05_August 2010 CWIP curves_NextEra 2" xfId="33398"/>
    <cellStyle name="_Standard EPS Tab - rev 02.10.05_August 2010 CWIP curves_NextEra_November 2010 Termosol CWIP Curves NEER Final" xfId="33399"/>
    <cellStyle name="_Standard EPS Tab - rev 02.10.05_August 2010 CWIP curves_NextEra_November 2010 Termosol CWIP Curves NEER Final 2" xfId="33400"/>
    <cellStyle name="_Standard EPS Tab - rev 02.10.05_BASIS ADJ" xfId="33401"/>
    <cellStyle name="_Standard EPS Tab - rev 02.10.05_BM Adjustments" xfId="33402"/>
    <cellStyle name="_Standard EPS Tab - rev 02.10.05_Capacity_Factor_Monthly_Forecast_Through_2024 " xfId="33403"/>
    <cellStyle name="_Standard EPS Tab - rev 02.10.05_Capacity_Factor_Monthly_Forecast_Through_2024  2" xfId="33404"/>
    <cellStyle name="_Standard EPS Tab - rev 02.10.05_Consolidated Summary Living ProForma_2011_DRAFT" xfId="33405"/>
    <cellStyle name="_Standard EPS Tab - rev 02.10.05_Consolidated Summary Living ProForma_2011_DRAFT 2" xfId="33406"/>
    <cellStyle name="_Standard EPS Tab - rev 02.10.05_Consolidated Summary Living ProForma_2011_Paste Special" xfId="33407"/>
    <cellStyle name="_Standard EPS Tab - rev 02.10.05_Consolidated Summary Living ProForma_2011_Paste Special 2" xfId="33408"/>
    <cellStyle name="_Standard EPS Tab - rev 02.10.05_Copy of South TX GenTie  0.8x Sale12-31-09 COD BASE CASEvBOD" xfId="33409"/>
    <cellStyle name="_Standard EPS Tab - rev 02.10.05_Copy of South TX GenTie  0.8x Sale12-31-09 COD BASE CASEvBOD 2" xfId="33410"/>
    <cellStyle name="_Standard EPS Tab - rev 02.10.05_CWIP Termosol 1" xfId="33411"/>
    <cellStyle name="_Standard EPS Tab - rev 02.10.05_CWIP Termosol 1 2" xfId="33412"/>
    <cellStyle name="_Standard EPS Tab - rev 02.10.05_CWIP Termosol 2" xfId="33413"/>
    <cellStyle name="_Standard EPS Tab - rev 02.10.05_CWIP Termosol 2 2" xfId="33414"/>
    <cellStyle name="_Standard EPS Tab - rev 02.10.05_Fees" xfId="33415"/>
    <cellStyle name="_Standard EPS Tab - rev 02.10.05_Locked in Gross Margin" xfId="33416"/>
    <cellStyle name="_Standard EPS Tab - rev 02.10.05_November 2010 CWIP Curves Genesis Final" xfId="33417"/>
    <cellStyle name="_Standard EPS Tab - rev 02.10.05_November 2010 CWIP Curves Genesis Final 2" xfId="33418"/>
    <cellStyle name="_Standard EPS Tab - rev 02.10.05_November 2010 CWIP Curves NEER Final" xfId="33419"/>
    <cellStyle name="_Standard EPS Tab - rev 02.10.05_November 2010 CWIP Curves NEER Final 2" xfId="33420"/>
    <cellStyle name="_Standard EPS Tab - rev 02.10.05_November 2010 Termosol CWIP Curves NEER Final" xfId="33421"/>
    <cellStyle name="_Standard EPS Tab - rev 02.10.05_November 2010 Termosol CWIP Curves NEER Final 2" xfId="33422"/>
    <cellStyle name="_Standard EPS Tab - rev 02.10.05_Project Monitoring Paradise Solar revised_October 2010" xfId="33423"/>
    <cellStyle name="_Standard EPS Tab - rev 02.10.05_Project Monitoring Paradise Solar revised_October 2010 2" xfId="33424"/>
    <cellStyle name="_Standard EPS Tab - rev 02.10.05_Project Monitoring Paradise Solar revised_October 2010_November 2010 Termosol CWIP Curves NEER Final" xfId="33425"/>
    <cellStyle name="_Standard EPS Tab - rev 02.10.05_Project Monitoring Paradise Solar revised_October 2010_November 2010 Termosol CWIP Curves NEER Final 2" xfId="33426"/>
    <cellStyle name="_Standard EPS Tab - rev 02.10.05_September 2010 CWIP curves_NextEra" xfId="33427"/>
    <cellStyle name="_Standard EPS Tab - rev 02.10.05_September 2010 CWIP curves_NextEra 2" xfId="33428"/>
    <cellStyle name="_Standard EPS Tab - rev 02.10.05_September 2010 CWIP curves_NextEra_November 2010 Termosol CWIP Curves NEER Final" xfId="33429"/>
    <cellStyle name="_Standard EPS Tab - rev 02.10.05_September 2010 CWIP curves_NextEra_November 2010 Termosol CWIP Curves NEER Final 2" xfId="33430"/>
    <cellStyle name="_Standard EPS Tab - rev 02.10.05_Summerhaven CWIP curve Oct_2010" xfId="33431"/>
    <cellStyle name="_Standard EPS Tab - rev 02.10.05_Summerhaven CWIP curve Oct_2010 2" xfId="33432"/>
    <cellStyle name="_Standard EPS Tab - rev 02.10.05_Summerhaven CWIP curve Oct_2010_November 2010 Termosol CWIP Curves NEER Final" xfId="33433"/>
    <cellStyle name="_Standard EPS Tab - rev 02.10.05_Summerhaven CWIP curve Oct_2010_November 2010 Termosol CWIP Curves NEER Final 2" xfId="33434"/>
    <cellStyle name="_Standard EPS Tab - rev 02.10.05_tx financing revs" xfId="33435"/>
    <cellStyle name="_Standard EPS Tab - rev 02.10.05_tx financing revs 2" xfId="33436"/>
    <cellStyle name="_SubHeading" xfId="33437"/>
    <cellStyle name="_SubHeading_01 Horizon Wind Energy Analytics" xfId="33438"/>
    <cellStyle name="_SubHeading_01 Horizon Wind Energy Analytics_G&amp;A_reports" xfId="33439"/>
    <cellStyle name="_SubHeading_01 model" xfId="33440"/>
    <cellStyle name="_SubHeading_01 model 2" xfId="33441"/>
    <cellStyle name="_SubHeading_02 Potential Partner Ability to Pay Analysis2" xfId="33442"/>
    <cellStyle name="_SubHeading_02 Potential Partner Ability to Pay Analysis2 2" xfId="33443"/>
    <cellStyle name="_SubHeading_02 Quick Model_PQ Corporation" xfId="33444"/>
    <cellStyle name="_SubHeading_02 Quick Model_PQ Corporation 2" xfId="33445"/>
    <cellStyle name="_SubHeading_02 Quick Model_PQ Corporation_01 Horizon Wind Energy Analytics" xfId="33446"/>
    <cellStyle name="_SubHeading_02 Quick Model_PQ Corporation_01 Horizon Wind Energy Analytics_G&amp;A_reports" xfId="33447"/>
    <cellStyle name="_SubHeading_03 Aventine DCF" xfId="33448"/>
    <cellStyle name="_SubHeading_03 Aventine DCF 2" xfId="33449"/>
    <cellStyle name="_SubHeading_12 Merger Plans" xfId="33450"/>
    <cellStyle name="_SubHeading_12 Merger Plans 2" xfId="33451"/>
    <cellStyle name="_SubHeading_2007 and 2008 Project Detail 12-01-08" xfId="33452"/>
    <cellStyle name="_SubHeading_2007 and 2008 Project Detail 12-01-08_B&amp;B Model 4.14.09" xfId="33453"/>
    <cellStyle name="_SubHeading_2007 and 2008 Project Detail 12-01-08_Merchant Trent" xfId="33454"/>
    <cellStyle name="_SubHeading_2007 and 2008 Project Detail 12-01-08_Purchase Accounting PPA's" xfId="33455"/>
    <cellStyle name="_SubHeading_accretion dilution analysis" xfId="33456"/>
    <cellStyle name="_SubHeading_accretion dilution analysis 2" xfId="33457"/>
    <cellStyle name="_SubHeading_Arrowsmith Model_1_2_05" xfId="33458"/>
    <cellStyle name="_SubHeading_Arrowsmith Model_1_2_05 2" xfId="33459"/>
    <cellStyle name="_SubHeading_bank_csc_and merger plan4" xfId="33460"/>
    <cellStyle name="_SubHeading_bank_csc_and merger plan4 2" xfId="33461"/>
    <cellStyle name="_SubHeading_bank_csc_Q1_2001" xfId="33462"/>
    <cellStyle name="_SubHeading_bank_csc_Q1_2001 2" xfId="33463"/>
    <cellStyle name="_SubHeading_bank_csc_Q2_2001" xfId="33464"/>
    <cellStyle name="_SubHeading_bank_csc_Q2_2001 2" xfId="33465"/>
    <cellStyle name="_SubHeading_bank_csc_Q2_2001_c1" xfId="33466"/>
    <cellStyle name="_SubHeading_bank_csc_Q2_2001_c1 2" xfId="33467"/>
    <cellStyle name="_SubHeading_Blue_Canyon_II_1_2_05" xfId="33468"/>
    <cellStyle name="_SubHeading_Blue_Canyon_II_1_2_05 2" xfId="33469"/>
    <cellStyle name="_SubHeading_Book1" xfId="33470"/>
    <cellStyle name="_SubHeading_Book1 2" xfId="33471"/>
    <cellStyle name="_SubHeading_Book1_01 Horizon Wind Energy Analytics" xfId="33472"/>
    <cellStyle name="_SubHeading_Book1_01 Horizon Wind Energy Analytics_G&amp;A_reports" xfId="33473"/>
    <cellStyle name="_SubHeading_Book1_Modeling Mick" xfId="33474"/>
    <cellStyle name="_SubHeading_Book1_Modeling Mick 2" xfId="33475"/>
    <cellStyle name="_SubHeading_Book2" xfId="33476"/>
    <cellStyle name="_SubHeading_Book2 2" xfId="33477"/>
    <cellStyle name="_SubHeading_CSC with WACC" xfId="33478"/>
    <cellStyle name="_SubHeading_CSC with WACC 2" xfId="33479"/>
    <cellStyle name="_SubHeading_CSC_Palm_Sum_of_Parts_5_23_01a" xfId="33480"/>
    <cellStyle name="_SubHeading_CSC_Palm_Sum_of_Parts_5_23_01a 2" xfId="33481"/>
    <cellStyle name="_SubHeading_Elkhorn 091906_v5" xfId="33482"/>
    <cellStyle name="_SubHeading_Elkhorn 091906_v5 2" xfId="33483"/>
    <cellStyle name="_SubHeading_er" xfId="33484"/>
    <cellStyle name="_SubHeading_er 2" xfId="33485"/>
    <cellStyle name="_SubHeading_FigTech Merger Model_02" xfId="33486"/>
    <cellStyle name="_SubHeading_FigTech Merger Model_02 2" xfId="33487"/>
    <cellStyle name="_SubHeading_Final Canadian Bank Comp (sent to IBD)FORM" xfId="33488"/>
    <cellStyle name="_SubHeading_Final Canadian Bank Comp (sent to IBD)FORM 2" xfId="33489"/>
    <cellStyle name="_SubHeading_Final Canadian Bank Comp (sent to IBD)FORM_01 Horizon Wind Energy Analytics" xfId="33490"/>
    <cellStyle name="_SubHeading_Final Canadian Bank Comp (sent to IBD)FORM_01 Horizon Wind Energy Analytics_G&amp;A_reports" xfId="33491"/>
    <cellStyle name="_SubHeading_Financial Statements 122705rev1(2006 GS board committments)" xfId="33492"/>
    <cellStyle name="_SubHeading_Financial Statements 122705rev1(2006 GS board committments) 2" xfId="33493"/>
    <cellStyle name="_SubHeading_Financials Layout dpak 9-26-01 v1" xfId="33494"/>
    <cellStyle name="_SubHeading_Financials Layout dpak 9-26-01 v1 2" xfId="33495"/>
    <cellStyle name="_SubHeading_Flat Rock Acquisition Model_1_2_05" xfId="33496"/>
    <cellStyle name="_SubHeading_Flat Rock Acquisition Model_1_2_05 2" xfId="33497"/>
    <cellStyle name="_SubHeading_Flat Rock Phase_2 Acquisition Model_1_2_05" xfId="33498"/>
    <cellStyle name="_SubHeading_Flat Rock Phase_2 Acquisition Model_1_2_05 2" xfId="33499"/>
    <cellStyle name="_SubHeading_Football Field" xfId="33500"/>
    <cellStyle name="_SubHeading_Football Field 2" xfId="33501"/>
    <cellStyle name="_SubHeading_HealthSouth Group Credit Comp v11" xfId="33502"/>
    <cellStyle name="_SubHeading_HealthSouth Group Credit Comp v11 2" xfId="33503"/>
    <cellStyle name="_SubHeading_HealthSouth LBO Cases 14" xfId="33504"/>
    <cellStyle name="_SubHeading_HealthSouth LBO Cases 14 2" xfId="33505"/>
    <cellStyle name="_SubHeading_HealthSouth LBO Cases 14_01 Horizon Wind Energy Analytics" xfId="33506"/>
    <cellStyle name="_SubHeading_HealthSouth LBO Cases 14_01 Horizon Wind Energy Analytics_G&amp;A_reports" xfId="33507"/>
    <cellStyle name="_SubHeading_Healthsouthlevels 10-24-2005" xfId="33508"/>
    <cellStyle name="_SubHeading_Healthsouthlevels 10-24-2005 2" xfId="33509"/>
    <cellStyle name="_SubHeading_High Prairie 091906" xfId="33510"/>
    <cellStyle name="_SubHeading_High Prairie 091906 2" xfId="33511"/>
    <cellStyle name="_SubHeading_IBES_EPS_Estimates" xfId="33512"/>
    <cellStyle name="_SubHeading_IBES_EPS_Estimates 2" xfId="33513"/>
    <cellStyle name="_SubHeading_lbo_long_model" xfId="33514"/>
    <cellStyle name="_SubHeading_lbo_long_model 2" xfId="33515"/>
    <cellStyle name="_SubHeading_lbo_long_model_01 Horizon Wind Energy Analytics" xfId="33516"/>
    <cellStyle name="_SubHeading_lbo_long_model_01 Horizon Wind Energy Analytics_G&amp;A_reports" xfId="33517"/>
    <cellStyle name="_SubHeading_Lone Star II" xfId="33518"/>
    <cellStyle name="_SubHeading_Lone Star II 2" xfId="33519"/>
    <cellStyle name="_SubHeading_make whole_v2" xfId="33520"/>
    <cellStyle name="_SubHeading_make whole_v2 2" xfId="33521"/>
    <cellStyle name="_SubHeading_Maple Ridge II Annual" xfId="33522"/>
    <cellStyle name="_SubHeading_Maple Ridge II Annual 2" xfId="33523"/>
    <cellStyle name="_SubHeading_Master_Telecom_Equipment_CSC_5_9_01_v02" xfId="33524"/>
    <cellStyle name="_SubHeading_Master_Telecom_Equipment_CSC_5_9_01_v02 2" xfId="33525"/>
    <cellStyle name="_SubHeading_Master_Telecom_Equipment_CSCb" xfId="33526"/>
    <cellStyle name="_SubHeading_Master_Telecom_Equipment_CSCb 2" xfId="33527"/>
    <cellStyle name="_SubHeading_MasterDatabase_Oct_07_v2" xfId="33528"/>
    <cellStyle name="_SubHeading_MasterDatabase_Oct_07_v2 2" xfId="33529"/>
    <cellStyle name="_SubHeading_MasterDatabase_Sept_07_v2" xfId="33530"/>
    <cellStyle name="_SubHeading_MasterDatabase_Sept_07_v2 2" xfId="33531"/>
    <cellStyle name="_SubHeading_MasterDatabase_Sept_07_v3" xfId="33532"/>
    <cellStyle name="_SubHeading_MasterDatabase_Sept_07_v3 2" xfId="33533"/>
    <cellStyle name="_SubHeading_MAXF historical financials" xfId="33534"/>
    <cellStyle name="_SubHeading_MAXF historical financials 2" xfId="33535"/>
    <cellStyle name="_SubHeading_MAXF historical financials_01 Horizon Wind Energy Analytics" xfId="33536"/>
    <cellStyle name="_SubHeading_MAXF historical financials_01 Horizon Wind Energy Analytics_G&amp;A_reports" xfId="33537"/>
    <cellStyle name="_SubHeading_Medium Term Project Acquisition Model_1_2_05" xfId="33538"/>
    <cellStyle name="_SubHeading_Medium Term Project Acquisition Model_1_2_05 2" xfId="33539"/>
    <cellStyle name="_SubHeading_Merger model_new_ability to pay" xfId="33540"/>
    <cellStyle name="_SubHeading_Merger model_new_ability to pay 2" xfId="33541"/>
    <cellStyle name="_SubHeading_Merger Plan 31-Scenario 12" xfId="33542"/>
    <cellStyle name="_SubHeading_Merger Plan 31-Scenario 12 2" xfId="33543"/>
    <cellStyle name="_SubHeading_merger plans_June 1" xfId="33544"/>
    <cellStyle name="_SubHeading_merger plans_June 1 2" xfId="33545"/>
    <cellStyle name="_SubHeading_model_bk" xfId="33546"/>
    <cellStyle name="_SubHeading_model_bk 2" xfId="33547"/>
    <cellStyle name="_SubHeading_Modeling Mick" xfId="33548"/>
    <cellStyle name="_SubHeading_Modeling Mick 2" xfId="33549"/>
    <cellStyle name="_SubHeading_monet2.4" xfId="33550"/>
    <cellStyle name="_SubHeading_monet2.4 2" xfId="33551"/>
    <cellStyle name="_SubHeading_MotLion Projections may" xfId="33552"/>
    <cellStyle name="_SubHeading_MotLion Projections may 2" xfId="33553"/>
    <cellStyle name="_SubHeading_Panhandle Value" xfId="33554"/>
    <cellStyle name="_SubHeading_Panhandle Value 2" xfId="33555"/>
    <cellStyle name="_SubHeading_PL Consolidated (2003)" xfId="33556"/>
    <cellStyle name="_SubHeading_PL Consolidated (2003) 2" xfId="33557"/>
    <cellStyle name="_SubHeading_PL Consolidated (2003)_01 Horizon Wind Energy Analytics" xfId="33558"/>
    <cellStyle name="_SubHeading_PL Consolidated (2003)_01 Horizon Wind Energy Analytics_G&amp;A_reports" xfId="33559"/>
    <cellStyle name="_SubHeading_PNC_merger_plan_divestitures_05" xfId="33560"/>
    <cellStyle name="_SubHeading_PNC_merger_plan_divestitures_05 2" xfId="33561"/>
    <cellStyle name="_SubHeading_Potential Strategic Partners" xfId="33562"/>
    <cellStyle name="_SubHeading_Potential Strategic Partners 2" xfId="33563"/>
    <cellStyle name="_SubHeading_PPG_Merger_Plans" xfId="33564"/>
    <cellStyle name="_SubHeading_PPG_Merger_Plans 2" xfId="33565"/>
    <cellStyle name="_SubHeading_prestemp" xfId="33566"/>
    <cellStyle name="_SubHeading_prestemp 2" xfId="33567"/>
    <cellStyle name="_SubHeading_prestemp_03 lbo model - healthsouth" xfId="33568"/>
    <cellStyle name="_SubHeading_prestemp_03 lbo model - healthsouth 2" xfId="33569"/>
    <cellStyle name="_SubHeading_prestemp_03 lbo model - healthsouth_01 Horizon Wind Energy Analytics" xfId="33570"/>
    <cellStyle name="_SubHeading_prestemp_03 lbo model - healthsouth_01 Horizon Wind Energy Analytics_G&amp;A_reports" xfId="33571"/>
    <cellStyle name="_SubHeading_prestemp_1" xfId="33572"/>
    <cellStyle name="_SubHeading_prestemp_1 2" xfId="33573"/>
    <cellStyle name="_SubHeading_prestemp_1_01 Horizon Wind Energy Analytics" xfId="33574"/>
    <cellStyle name="_SubHeading_prestemp_1_01 Horizon Wind Energy Analytics_G&amp;A_reports" xfId="33575"/>
    <cellStyle name="_SubHeading_prestemp_2" xfId="33576"/>
    <cellStyle name="_SubHeading_prestemp_2_G&amp;A_reports" xfId="33577"/>
    <cellStyle name="_SubHeading_prestemp_AVP - prev. 06 financials" xfId="33578"/>
    <cellStyle name="_SubHeading_prestemp_AVP - prev. 06 financials 2" xfId="33579"/>
    <cellStyle name="_SubHeading_prestemp_Book2" xfId="33580"/>
    <cellStyle name="_SubHeading_prestemp_Book2 2" xfId="33581"/>
    <cellStyle name="_SubHeading_prestemp_Book2_01 Horizon Wind Energy Analytics" xfId="33582"/>
    <cellStyle name="_SubHeading_prestemp_Book2_01 Horizon Wind Energy Analytics_G&amp;A_reports" xfId="33583"/>
    <cellStyle name="_SubHeading_prestemp_GNC integrated_standalone102" xfId="33584"/>
    <cellStyle name="_SubHeading_prestemp_GNC integrated_standalone102 2" xfId="33585"/>
    <cellStyle name="_SubHeading_prestemp_Healthsouthlevels 10-24-2005" xfId="33586"/>
    <cellStyle name="_SubHeading_prestemp_Healthsouthlevels 10-24-2005 2" xfId="33587"/>
    <cellStyle name="_SubHeading_prestemp_Healthsouthlevels 10-24-2005_01 Horizon Wind Energy Analytics" xfId="33588"/>
    <cellStyle name="_SubHeading_prestemp_Healthsouthlevels 10-24-2005_01 Horizon Wind Energy Analytics_G&amp;A_reports" xfId="33589"/>
    <cellStyle name="_SubHeading_prestemp_Modeling Mick" xfId="33590"/>
    <cellStyle name="_SubHeading_prestemp_Modeling Mick 2" xfId="33591"/>
    <cellStyle name="_SubHeading_prestemp_Modeling Mick_01 Horizon Wind Energy Analytics" xfId="33592"/>
    <cellStyle name="_SubHeading_prestemp_Modeling Mick_01 Horizon Wind Energy Analytics_G&amp;A_reports" xfId="33593"/>
    <cellStyle name="_SubHeading_prestemp_Palm Model 10_05" xfId="33594"/>
    <cellStyle name="_SubHeading_prestemp_Palm Model 10_05 2" xfId="33595"/>
    <cellStyle name="_SubHeading_prestemp_PNC_merger_plan_divestitures_05" xfId="33596"/>
    <cellStyle name="_SubHeading_prestemp_PNC_merger_plan_divestitures_05 2" xfId="33597"/>
    <cellStyle name="_SubHeading_prestemp_PNC_PF_2Q_update" xfId="33598"/>
    <cellStyle name="_SubHeading_prestemp_PNC_PF_2Q_update 2" xfId="33599"/>
    <cellStyle name="_SubHeading_prestemp_PNC_PF_2Q_update_01 Horizon Wind Energy Analytics" xfId="33600"/>
    <cellStyle name="_SubHeading_prestemp_PNC_PF_2Q_update_01 Horizon Wind Energy Analytics_G&amp;A_reports" xfId="33601"/>
    <cellStyle name="_SubHeading_prestemp_Simple Merger Plans" xfId="33602"/>
    <cellStyle name="_SubHeading_prestemp_Simple Merger Plans 2" xfId="33603"/>
    <cellStyle name="_SubHeading_prestemp_Troon DCF Model 8-13-02 v1" xfId="33604"/>
    <cellStyle name="_SubHeading_prestemp_Troon DCF Model 8-13-02 v1 2" xfId="33605"/>
    <cellStyle name="_SubHeading_prestemp_Valuation_Troon dpak 8-5-02 v3" xfId="33606"/>
    <cellStyle name="_SubHeading_prestemp_Valuation_Troon dpak 8-5-02 v3 2" xfId="33607"/>
    <cellStyle name="_SubHeading_prestemp_Valuation_Troon dpak 8-5-02 v3_01 Horizon Wind Energy Analytics" xfId="33608"/>
    <cellStyle name="_SubHeading_prestemp_Valuation_Troon dpak 8-5-02 v3_01 Horizon Wind Energy Analytics_G&amp;A_reports" xfId="33609"/>
    <cellStyle name="_SubHeading_Proj Economics" xfId="33610"/>
    <cellStyle name="_SubHeading_Project Financials Quarterly 2006" xfId="33611"/>
    <cellStyle name="_SubHeading_Project Financials Quarterly 2006 2" xfId="33612"/>
    <cellStyle name="_SubHeading_Quarterly Cash Needs 092706_db (8)" xfId="33613"/>
    <cellStyle name="_SubHeading_Quarterly Cash Needs 092706_db (8) 2" xfId="33614"/>
    <cellStyle name="_SubHeading_Returns" xfId="33615"/>
    <cellStyle name="_SubHeading_Returns 2" xfId="33616"/>
    <cellStyle name="_SubHeading_Sheet2" xfId="33617"/>
    <cellStyle name="_SubHeading_Sheet2 2" xfId="33618"/>
    <cellStyle name="_SubHeading_Simple Merger Plans" xfId="33619"/>
    <cellStyle name="_SubHeading_Simple Merger Plans 2" xfId="33620"/>
    <cellStyle name="_SubHeading_Stallion Analysis_a" xfId="33621"/>
    <cellStyle name="_SubHeading_Stallion Analysis_a 2" xfId="33622"/>
    <cellStyle name="_SubHeading_stand_alone_dcf" xfId="33623"/>
    <cellStyle name="_SubHeading_stand_alone_dcf 2" xfId="33624"/>
    <cellStyle name="_SubHeading_Summary Financials 04" xfId="33625"/>
    <cellStyle name="_SubHeading_Summary Financials 04 2" xfId="33626"/>
    <cellStyle name="_SubHeading_Summary Valuation Analysis" xfId="33627"/>
    <cellStyle name="_SubHeading_Summary Valuation Analysis 2" xfId="33628"/>
    <cellStyle name="_SubHeading_Synergies" xfId="33629"/>
    <cellStyle name="_SubHeading_Synergies 2" xfId="33630"/>
    <cellStyle name="_SubHeading_Troon DCF Model 8-13-02 v1" xfId="33631"/>
    <cellStyle name="_SubHeading_Troon DCF Model 8-13-02 v1 2" xfId="33632"/>
    <cellStyle name="_SubHeading_Troon LLC FS dpakedit 8-7-02" xfId="33633"/>
    <cellStyle name="_SubHeading_Troon LLC FS dpakedit 8-7-02 2" xfId="33634"/>
    <cellStyle name="_SubHeading_Troon LLC FS dpakedit 8-7-02 v3" xfId="33635"/>
    <cellStyle name="_SubHeading_Troon LLC FS dpakedit 8-7-02 v3 2" xfId="33636"/>
    <cellStyle name="_SubHeading_Troon LLC FS dpakedit 8-7-02 v4" xfId="33637"/>
    <cellStyle name="_SubHeading_Troon LLC FS dpakedit 8-7-02 v4 2" xfId="33638"/>
    <cellStyle name="_SubHeading_Twin Groves" xfId="33639"/>
    <cellStyle name="_SubHeading_Twin Groves 2" xfId="33640"/>
    <cellStyle name="_SubHeading_Twin Groves II" xfId="33641"/>
    <cellStyle name="_SubHeading_Twin Groves II 2" xfId="33642"/>
    <cellStyle name="_SubHeading_Valuation_Pres" xfId="33643"/>
    <cellStyle name="_SubHeading_Valuation_Pres 2" xfId="33644"/>
    <cellStyle name="_SubHeading_Valuation_Troon dpak 8-5-02 v3" xfId="33645"/>
    <cellStyle name="_SubHeading_Valuation_Troon dpak 8-5-02 v3 2" xfId="33646"/>
    <cellStyle name="_SubHeading_Zilkha Base Case 12_28_04" xfId="33647"/>
    <cellStyle name="_SubHeading_Zilkha Base Case 12_28_04 2" xfId="33648"/>
    <cellStyle name="_Summary" xfId="33649"/>
    <cellStyle name="_Summary - MH Sale Analysis - rev 07.22.04" xfId="33650"/>
    <cellStyle name="_Summary - MH Sale Analysis - rev 07.22.04 2" xfId="33651"/>
    <cellStyle name="_Summary - MH Sale Analysis - rev 07.22.04 2 2" xfId="33652"/>
    <cellStyle name="_Summary - MH Sale Analysis - rev 07.22.04 3" xfId="33653"/>
    <cellStyle name="_Summary - MH Sale Analysis - rev 07.22.04 3 2" xfId="33654"/>
    <cellStyle name="_Summary - MH Sale Analysis - rev 07.22.04 4" xfId="33655"/>
    <cellStyle name="_Summary - MH Sale Analysis - rev 07.22.04 4 2" xfId="33656"/>
    <cellStyle name="_Summary - MH Sale Analysis - rev 07.22.04 5" xfId="33657"/>
    <cellStyle name="_Summary - MH Sale Analysis - rev 07.22.04 5 2" xfId="33658"/>
    <cellStyle name="_Summary - MH Sale Analysis - rev 07.22.04 6" xfId="33659"/>
    <cellStyle name="_Summary - MH Sale Analysis - rev 07.22.04_August 2010 CWIP curves_NextEra" xfId="33660"/>
    <cellStyle name="_Summary - MH Sale Analysis - rev 07.22.04_August 2010 CWIP curves_NextEra 2" xfId="33661"/>
    <cellStyle name="_Summary - MH Sale Analysis - rev 07.22.04_August 2010 CWIP curves_NextEra_November 2010 Termosol CWIP Curves NEER Final" xfId="33662"/>
    <cellStyle name="_Summary - MH Sale Analysis - rev 07.22.04_August 2010 CWIP curves_NextEra_November 2010 Termosol CWIP Curves NEER Final 2" xfId="33663"/>
    <cellStyle name="_Summary - MH Sale Analysis - rev 07.22.04_BASIS ADJ" xfId="33664"/>
    <cellStyle name="_Summary - MH Sale Analysis - rev 07.22.04_BM Adjustments" xfId="33665"/>
    <cellStyle name="_Summary - MH Sale Analysis - rev 07.22.04_Capacity_Factor_Monthly_Forecast_Through_2024 " xfId="33666"/>
    <cellStyle name="_Summary - MH Sale Analysis - rev 07.22.04_Capacity_Factor_Monthly_Forecast_Through_2024  2" xfId="33667"/>
    <cellStyle name="_Summary - MH Sale Analysis - rev 07.22.04_Consolidated Summary Living ProForma_2011_DRAFT" xfId="33668"/>
    <cellStyle name="_Summary - MH Sale Analysis - rev 07.22.04_Consolidated Summary Living ProForma_2011_DRAFT 2" xfId="33669"/>
    <cellStyle name="_Summary - MH Sale Analysis - rev 07.22.04_Consolidated Summary Living ProForma_2011_Paste Special" xfId="33670"/>
    <cellStyle name="_Summary - MH Sale Analysis - rev 07.22.04_Consolidated Summary Living ProForma_2011_Paste Special 2" xfId="33671"/>
    <cellStyle name="_Summary - MH Sale Analysis - rev 07.22.04_Copy of South TX GenTie  0.8x Sale12-31-09 COD BASE CASEvBOD" xfId="33672"/>
    <cellStyle name="_Summary - MH Sale Analysis - rev 07.22.04_Copy of South TX GenTie  0.8x Sale12-31-09 COD BASE CASEvBOD 2" xfId="33673"/>
    <cellStyle name="_Summary - MH Sale Analysis - rev 07.22.04_CWIP Termosol 1" xfId="33674"/>
    <cellStyle name="_Summary - MH Sale Analysis - rev 07.22.04_CWIP Termosol 1 2" xfId="33675"/>
    <cellStyle name="_Summary - MH Sale Analysis - rev 07.22.04_CWIP Termosol 2" xfId="33676"/>
    <cellStyle name="_Summary - MH Sale Analysis - rev 07.22.04_CWIP Termosol 2 2" xfId="33677"/>
    <cellStyle name="_Summary - MH Sale Analysis - rev 07.22.04_Day County" xfId="33678"/>
    <cellStyle name="_Summary - MH Sale Analysis - rev 07.22.04_Day County 2" xfId="33679"/>
    <cellStyle name="_Summary - MH Sale Analysis - rev 07.22.04_Distribution Date Calc" xfId="33680"/>
    <cellStyle name="_Summary - MH Sale Analysis - rev 07.22.04_Distribution Date Calc 2" xfId="33681"/>
    <cellStyle name="_Summary - MH Sale Analysis - rev 07.22.04_Fees" xfId="33682"/>
    <cellStyle name="_Summary - MH Sale Analysis - rev 07.22.04_FinSum" xfId="33683"/>
    <cellStyle name="_Summary - MH Sale Analysis - rev 07.22.04_Locked in Gross Margin" xfId="33684"/>
    <cellStyle name="_Summary - MH Sale Analysis - rev 07.22.04_LPF 2011 Update - Contracted Thermal Assets - rev 09 27 2011" xfId="33685"/>
    <cellStyle name="_Summary - MH Sale Analysis - rev 07.22.04_LPF 2011 Update - Contracted Thermal Assets - rev 09 27 2011 (2)" xfId="33686"/>
    <cellStyle name="_Summary - MH Sale Analysis - rev 07.22.04_LPF 2011 Update - Contracted Thermal Assets - rev 09 27 2011 (2) 2" xfId="33687"/>
    <cellStyle name="_Summary - MH Sale Analysis - rev 07.22.04_LPF 2011 Update - Contracted Thermal Assets - rev 09 27 2011 2" xfId="33688"/>
    <cellStyle name="_Summary - MH Sale Analysis - rev 07.22.04_LPF 2011 Update - Merchant Thermal Assets - rev 09 27 2011 (2)" xfId="33689"/>
    <cellStyle name="_Summary - MH Sale Analysis - rev 07.22.04_LPF 2011 Update - Merchant Thermal Assets - rev 09 27 2011 (2) 2" xfId="33690"/>
    <cellStyle name="_Summary - MH Sale Analysis - rev 07.22.04_November 2010 CWIP Curves Genesis Final" xfId="33691"/>
    <cellStyle name="_Summary - MH Sale Analysis - rev 07.22.04_November 2010 CWIP Curves Genesis Final 2" xfId="33692"/>
    <cellStyle name="_Summary - MH Sale Analysis - rev 07.22.04_November 2010 CWIP Curves NEER Final" xfId="33693"/>
    <cellStyle name="_Summary - MH Sale Analysis - rev 07.22.04_November 2010 CWIP Curves NEER Final 2" xfId="33694"/>
    <cellStyle name="_Summary - MH Sale Analysis - rev 07.22.04_November 2010 Termosol CWIP Curves NEER Final" xfId="33695"/>
    <cellStyle name="_Summary - MH Sale Analysis - rev 07.22.04_November 2010 Termosol CWIP Curves NEER Final 2" xfId="33696"/>
    <cellStyle name="_Summary - MH Sale Analysis - rev 07.22.04_Pro Forma - Alamosa 100MW - rev 03.13.09" xfId="33697"/>
    <cellStyle name="_Summary - MH Sale Analysis - rev 07.22.04_Project Monitoring Paradise Solar revised_October 2010" xfId="33698"/>
    <cellStyle name="_Summary - MH Sale Analysis - rev 07.22.04_Project Monitoring Paradise Solar revised_October 2010 2" xfId="33699"/>
    <cellStyle name="_Summary - MH Sale Analysis - rev 07.22.04_Project Monitoring Paradise Solar revised_October 2010_November 2010 Termosol CWIP Curves NEER Final" xfId="33700"/>
    <cellStyle name="_Summary - MH Sale Analysis - rev 07.22.04_Project Monitoring Paradise Solar revised_October 2010_November 2010 Termosol CWIP Curves NEER Final 2" xfId="33701"/>
    <cellStyle name="_Summary - MH Sale Analysis - rev 07.22.04_Scen" xfId="33702"/>
    <cellStyle name="_Summary - MH Sale Analysis - rev 07.22.04_September 2010 CWIP curves_NextEra" xfId="33703"/>
    <cellStyle name="_Summary - MH Sale Analysis - rev 07.22.04_September 2010 CWIP curves_NextEra 2" xfId="33704"/>
    <cellStyle name="_Summary - MH Sale Analysis - rev 07.22.04_September 2010 CWIP curves_NextEra_November 2010 Termosol CWIP Curves NEER Final" xfId="33705"/>
    <cellStyle name="_Summary - MH Sale Analysis - rev 07.22.04_September 2010 CWIP curves_NextEra_November 2010 Termosol CWIP Curves NEER Final 2" xfId="33706"/>
    <cellStyle name="_Summary - MH Sale Analysis - rev 07.22.04_Solar - TOD Calculation Model - rev 04.16.09" xfId="33707"/>
    <cellStyle name="_Summary - MH Sale Analysis - rev 07.22.04_Solar_Model_ab" xfId="33708"/>
    <cellStyle name="_Summary - MH Sale Analysis - rev 07.22.04_Summerhaven CWIP curve Oct_2010" xfId="33709"/>
    <cellStyle name="_Summary - MH Sale Analysis - rev 07.22.04_Summerhaven CWIP curve Oct_2010 2" xfId="33710"/>
    <cellStyle name="_Summary - MH Sale Analysis - rev 07.22.04_Summerhaven CWIP curve Oct_2010_November 2010 Termosol CWIP Curves NEER Final" xfId="33711"/>
    <cellStyle name="_Summary - MH Sale Analysis - rev 07.22.04_Summerhaven CWIP curve Oct_2010_November 2010 Termosol CWIP Curves NEER Final 2" xfId="33712"/>
    <cellStyle name="_Summary - MH Sale Analysis - rev 07.22.04_tx financing revs" xfId="33713"/>
    <cellStyle name="_Summary - MH Sale Analysis - rev 07.22.04_tx financing revs 2" xfId="33714"/>
    <cellStyle name="_Summary - MH Sale Analysis - rev 07.22.04_WACC_Calc_Sheet" xfId="33715"/>
    <cellStyle name="_Summary - MH Sale Analysis - rev 09.15.04" xfId="33716"/>
    <cellStyle name="_Summary - MH Sale Analysis - rev 09.15.04 2" xfId="33717"/>
    <cellStyle name="_Summary - MH Sale Analysis - rev 09.15.04 2 2" xfId="33718"/>
    <cellStyle name="_Summary - MH Sale Analysis - rev 09.15.04 3" xfId="33719"/>
    <cellStyle name="_Summary - MH Sale Analysis - rev 09.15.04 3 2" xfId="33720"/>
    <cellStyle name="_Summary - MH Sale Analysis - rev 09.15.04 4" xfId="33721"/>
    <cellStyle name="_Summary - MH Sale Analysis - rev 09.15.04 4 2" xfId="33722"/>
    <cellStyle name="_Summary - MH Sale Analysis - rev 09.15.04 5" xfId="33723"/>
    <cellStyle name="_Summary - MH Sale Analysis - rev 09.15.04 5 2" xfId="33724"/>
    <cellStyle name="_Summary - MH Sale Analysis - rev 09.15.04 6" xfId="33725"/>
    <cellStyle name="_Summary - MH Sale Analysis - rev 09.15.04_August 2010 CWIP curves_NextEra" xfId="33726"/>
    <cellStyle name="_Summary - MH Sale Analysis - rev 09.15.04_August 2010 CWIP curves_NextEra 2" xfId="33727"/>
    <cellStyle name="_Summary - MH Sale Analysis - rev 09.15.04_August 2010 CWIP curves_NextEra_November 2010 Termosol CWIP Curves NEER Final" xfId="33728"/>
    <cellStyle name="_Summary - MH Sale Analysis - rev 09.15.04_August 2010 CWIP curves_NextEra_November 2010 Termosol CWIP Curves NEER Final 2" xfId="33729"/>
    <cellStyle name="_Summary - MH Sale Analysis - rev 09.15.04_BASIS ADJ" xfId="33730"/>
    <cellStyle name="_Summary - MH Sale Analysis - rev 09.15.04_BM Adjustments" xfId="33731"/>
    <cellStyle name="_Summary - MH Sale Analysis - rev 09.15.04_Capacity_Factor_Monthly_Forecast_Through_2024 " xfId="33732"/>
    <cellStyle name="_Summary - MH Sale Analysis - rev 09.15.04_Capacity_Factor_Monthly_Forecast_Through_2024  2" xfId="33733"/>
    <cellStyle name="_Summary - MH Sale Analysis - rev 09.15.04_Consolidated Summary Living ProForma_2011_DRAFT" xfId="33734"/>
    <cellStyle name="_Summary - MH Sale Analysis - rev 09.15.04_Consolidated Summary Living ProForma_2011_DRAFT 2" xfId="33735"/>
    <cellStyle name="_Summary - MH Sale Analysis - rev 09.15.04_Consolidated Summary Living ProForma_2011_Paste Special" xfId="33736"/>
    <cellStyle name="_Summary - MH Sale Analysis - rev 09.15.04_Consolidated Summary Living ProForma_2011_Paste Special 2" xfId="33737"/>
    <cellStyle name="_Summary - MH Sale Analysis - rev 09.15.04_Copy of South TX GenTie  0.8x Sale12-31-09 COD BASE CASEvBOD" xfId="33738"/>
    <cellStyle name="_Summary - MH Sale Analysis - rev 09.15.04_Copy of South TX GenTie  0.8x Sale12-31-09 COD BASE CASEvBOD 2" xfId="33739"/>
    <cellStyle name="_Summary - MH Sale Analysis - rev 09.15.04_CWIP Termosol 1" xfId="33740"/>
    <cellStyle name="_Summary - MH Sale Analysis - rev 09.15.04_CWIP Termosol 1 2" xfId="33741"/>
    <cellStyle name="_Summary - MH Sale Analysis - rev 09.15.04_CWIP Termosol 2" xfId="33742"/>
    <cellStyle name="_Summary - MH Sale Analysis - rev 09.15.04_CWIP Termosol 2 2" xfId="33743"/>
    <cellStyle name="_Summary - MH Sale Analysis - rev 09.15.04_Day County" xfId="33744"/>
    <cellStyle name="_Summary - MH Sale Analysis - rev 09.15.04_Day County 2" xfId="33745"/>
    <cellStyle name="_Summary - MH Sale Analysis - rev 09.15.04_Distribution Date Calc" xfId="33746"/>
    <cellStyle name="_Summary - MH Sale Analysis - rev 09.15.04_Distribution Date Calc 2" xfId="33747"/>
    <cellStyle name="_Summary - MH Sale Analysis - rev 09.15.04_Fees" xfId="33748"/>
    <cellStyle name="_Summary - MH Sale Analysis - rev 09.15.04_FinSum" xfId="33749"/>
    <cellStyle name="_Summary - MH Sale Analysis - rev 09.15.04_Locked in Gross Margin" xfId="33750"/>
    <cellStyle name="_Summary - MH Sale Analysis - rev 09.15.04_LPF 2011 Update - Contracted Thermal Assets - rev 09 27 2011" xfId="33751"/>
    <cellStyle name="_Summary - MH Sale Analysis - rev 09.15.04_LPF 2011 Update - Contracted Thermal Assets - rev 09 27 2011 (2)" xfId="33752"/>
    <cellStyle name="_Summary - MH Sale Analysis - rev 09.15.04_LPF 2011 Update - Contracted Thermal Assets - rev 09 27 2011 (2) 2" xfId="33753"/>
    <cellStyle name="_Summary - MH Sale Analysis - rev 09.15.04_LPF 2011 Update - Contracted Thermal Assets - rev 09 27 2011 2" xfId="33754"/>
    <cellStyle name="_Summary - MH Sale Analysis - rev 09.15.04_LPF 2011 Update - Merchant Thermal Assets - rev 09 27 2011 (2)" xfId="33755"/>
    <cellStyle name="_Summary - MH Sale Analysis - rev 09.15.04_LPF 2011 Update - Merchant Thermal Assets - rev 09 27 2011 (2) 2" xfId="33756"/>
    <cellStyle name="_Summary - MH Sale Analysis - rev 09.15.04_November 2010 CWIP Curves Genesis Final" xfId="33757"/>
    <cellStyle name="_Summary - MH Sale Analysis - rev 09.15.04_November 2010 CWIP Curves Genesis Final 2" xfId="33758"/>
    <cellStyle name="_Summary - MH Sale Analysis - rev 09.15.04_November 2010 CWIP Curves NEER Final" xfId="33759"/>
    <cellStyle name="_Summary - MH Sale Analysis - rev 09.15.04_November 2010 CWIP Curves NEER Final 2" xfId="33760"/>
    <cellStyle name="_Summary - MH Sale Analysis - rev 09.15.04_November 2010 Termosol CWIP Curves NEER Final" xfId="33761"/>
    <cellStyle name="_Summary - MH Sale Analysis - rev 09.15.04_November 2010 Termosol CWIP Curves NEER Final 2" xfId="33762"/>
    <cellStyle name="_Summary - MH Sale Analysis - rev 09.15.04_Pro Forma - Alamosa 100MW - rev 03.13.09" xfId="33763"/>
    <cellStyle name="_Summary - MH Sale Analysis - rev 09.15.04_Project Monitoring Paradise Solar revised_October 2010" xfId="33764"/>
    <cellStyle name="_Summary - MH Sale Analysis - rev 09.15.04_Project Monitoring Paradise Solar revised_October 2010 2" xfId="33765"/>
    <cellStyle name="_Summary - MH Sale Analysis - rev 09.15.04_Project Monitoring Paradise Solar revised_October 2010_November 2010 Termosol CWIP Curves NEER Final" xfId="33766"/>
    <cellStyle name="_Summary - MH Sale Analysis - rev 09.15.04_Project Monitoring Paradise Solar revised_October 2010_November 2010 Termosol CWIP Curves NEER Final 2" xfId="33767"/>
    <cellStyle name="_Summary - MH Sale Analysis - rev 09.15.04_Scen" xfId="33768"/>
    <cellStyle name="_Summary - MH Sale Analysis - rev 09.15.04_September 2010 CWIP curves_NextEra" xfId="33769"/>
    <cellStyle name="_Summary - MH Sale Analysis - rev 09.15.04_September 2010 CWIP curves_NextEra 2" xfId="33770"/>
    <cellStyle name="_Summary - MH Sale Analysis - rev 09.15.04_September 2010 CWIP curves_NextEra_November 2010 Termosol CWIP Curves NEER Final" xfId="33771"/>
    <cellStyle name="_Summary - MH Sale Analysis - rev 09.15.04_September 2010 CWIP curves_NextEra_November 2010 Termosol CWIP Curves NEER Final 2" xfId="33772"/>
    <cellStyle name="_Summary - MH Sale Analysis - rev 09.15.04_Solar - TOD Calculation Model - rev 04.16.09" xfId="33773"/>
    <cellStyle name="_Summary - MH Sale Analysis - rev 09.15.04_Solar_Model_ab" xfId="33774"/>
    <cellStyle name="_Summary - MH Sale Analysis - rev 09.15.04_Summerhaven CWIP curve Oct_2010" xfId="33775"/>
    <cellStyle name="_Summary - MH Sale Analysis - rev 09.15.04_Summerhaven CWIP curve Oct_2010 2" xfId="33776"/>
    <cellStyle name="_Summary - MH Sale Analysis - rev 09.15.04_Summerhaven CWIP curve Oct_2010_November 2010 Termosol CWIP Curves NEER Final" xfId="33777"/>
    <cellStyle name="_Summary - MH Sale Analysis - rev 09.15.04_Summerhaven CWIP curve Oct_2010_November 2010 Termosol CWIP Curves NEER Final 2" xfId="33778"/>
    <cellStyle name="_Summary - MH Sale Analysis - rev 09.15.04_tx financing revs" xfId="33779"/>
    <cellStyle name="_Summary - MH Sale Analysis - rev 09.15.04_tx financing revs 2" xfId="33780"/>
    <cellStyle name="_Summary - MH Sale Analysis - rev 09.15.04_WACC_Calc_Sheet" xfId="33781"/>
    <cellStyle name="_Summary 2" xfId="33782"/>
    <cellStyle name="_Summary 2 2" xfId="33783"/>
    <cellStyle name="_Summary 2006 Update 1-17-06" xfId="33784"/>
    <cellStyle name="_Summary 2006 Update 1-17-06 2" xfId="33785"/>
    <cellStyle name="_Summary 2006 Update 1-17-06 2 2" xfId="33786"/>
    <cellStyle name="_Summary 2006 Update 1-17-06 3" xfId="33787"/>
    <cellStyle name="_Summary 3" xfId="33788"/>
    <cellStyle name="_Summary 3 2" xfId="33789"/>
    <cellStyle name="_Summary 4" xfId="33790"/>
    <cellStyle name="_Summary 4 2" xfId="33791"/>
    <cellStyle name="_Summary 5" xfId="33792"/>
    <cellStyle name="_Summary 5 2" xfId="33793"/>
    <cellStyle name="_Summary 6" xfId="33794"/>
    <cellStyle name="_Summary All" xfId="33795"/>
    <cellStyle name="_Summary All 2" xfId="33796"/>
    <cellStyle name="_Summary All 2 2" xfId="33797"/>
    <cellStyle name="_Summary All 3" xfId="33798"/>
    <cellStyle name="_Summary Y1&amp;2" xfId="33799"/>
    <cellStyle name="_Summary Y1&amp;2 2" xfId="33800"/>
    <cellStyle name="_Summary Y1&amp;2 2 2" xfId="33801"/>
    <cellStyle name="_Summary Y1&amp;2 3" xfId="33802"/>
    <cellStyle name="_Summary Y3" xfId="33803"/>
    <cellStyle name="_Summary Y3 2" xfId="33804"/>
    <cellStyle name="_Summary Y3 2 2" xfId="33805"/>
    <cellStyle name="_Summary Y3 3" xfId="33806"/>
    <cellStyle name="_Summary Y4" xfId="33807"/>
    <cellStyle name="_Summary Y4 2" xfId="33808"/>
    <cellStyle name="_Summary Y4 2 2" xfId="33809"/>
    <cellStyle name="_Summary Y4 3" xfId="33810"/>
    <cellStyle name="_Summary_Cimarron O&amp;M_05-24-2012" xfId="33811"/>
    <cellStyle name="_Summary_Copy of South TX GenTie  0.8x Sale12-31-09 COD BASE CASEvBOD" xfId="33812"/>
    <cellStyle name="_Summary_Copy of South TX GenTie  0.8x Sale12-31-09 COD BASE CASEvBOD 2" xfId="33813"/>
    <cellStyle name="_Summary_Input" xfId="33814"/>
    <cellStyle name="_Summary_Input 2" xfId="33815"/>
    <cellStyle name="_Summary_Majestic II 2013 - 2042 Property Tax Forecast est" xfId="33816"/>
    <cellStyle name="_Summary_McCoy 250 MW Yingli 280W T-0 NextEra PVO&amp;M Budget (NEW RAMP)_2010-12-10" xfId="33817"/>
    <cellStyle name="_Summary_McCoy 250 MW Yingli 280W T-0 NextEra PVO&amp;M Budget (NEW RAMP)_2010-12-6" xfId="33818"/>
    <cellStyle name="_Summary_Tax" xfId="33819"/>
    <cellStyle name="_Supplemental Data" xfId="33820"/>
    <cellStyle name="_x0013__Sweden Hills 51MW_081809_AEP bid" xfId="33821"/>
    <cellStyle name="_x0013__Sweden Hills 51MW_081809_AEP bid 2" xfId="33822"/>
    <cellStyle name="_Sweetwater 1" xfId="33823"/>
    <cellStyle name="_Table" xfId="33824"/>
    <cellStyle name="_Table_01 Horizon Wind Energy Analytics" xfId="33825"/>
    <cellStyle name="_Table_01 Horizon Wind Energy Analytics 2" xfId="33826"/>
    <cellStyle name="_Table_01 Horizon Wind Energy Analytics_G&amp;A_reports" xfId="33827"/>
    <cellStyle name="_Table_01 Horizon Wind Energy Analytics_Inputs5-G&amp;ABreakdown_Actuals" xfId="33828"/>
    <cellStyle name="_Table_01 model" xfId="33829"/>
    <cellStyle name="_Table_01 model_G&amp;A_reports" xfId="33830"/>
    <cellStyle name="_Table_01 model_Inputs5-G&amp;ABreakdown_Actuals" xfId="33831"/>
    <cellStyle name="_Table_02 Potential Partner Ability to Pay Analysis2" xfId="33832"/>
    <cellStyle name="_Table_02 Potential Partner Ability to Pay Analysis2_G&amp;A_reports" xfId="33833"/>
    <cellStyle name="_Table_02 Potential Partner Ability to Pay Analysis2_Inputs5-G&amp;ABreakdown_Actuals" xfId="33834"/>
    <cellStyle name="_Table_02 Quick Model_PQ Corporation" xfId="33835"/>
    <cellStyle name="_Table_02 Quick Model_PQ Corporation_01 Horizon Wind Energy Analytics" xfId="33836"/>
    <cellStyle name="_Table_02 Quick Model_PQ Corporation_01 Horizon Wind Energy Analytics 2" xfId="33837"/>
    <cellStyle name="_Table_02 Quick Model_PQ Corporation_01 Horizon Wind Energy Analytics_G&amp;A_reports" xfId="33838"/>
    <cellStyle name="_Table_02 Quick Model_PQ Corporation_01 Horizon Wind Energy Analytics_Inputs5-G&amp;ABreakdown_Actuals" xfId="33839"/>
    <cellStyle name="_Table_02 Quick Model_PQ Corporation_G&amp;A_reports" xfId="33840"/>
    <cellStyle name="_Table_02 Quick Model_PQ Corporation_Inputs5-G&amp;ABreakdown_Actuals" xfId="33841"/>
    <cellStyle name="_Table_03 Aventine DCF" xfId="33842"/>
    <cellStyle name="_Table_03 Aventine DCF_G&amp;A_reports" xfId="33843"/>
    <cellStyle name="_Table_03 Aventine DCF_Inputs5-G&amp;ABreakdown_Actuals" xfId="33844"/>
    <cellStyle name="_Table_12 Merger Plans" xfId="33845"/>
    <cellStyle name="_Table_12 Merger Plans_G&amp;A_reports" xfId="33846"/>
    <cellStyle name="_Table_12 Merger Plans_Inputs5-G&amp;ABreakdown_Actuals" xfId="33847"/>
    <cellStyle name="_Table_2007 and 2008 Project Detail 12-01-08" xfId="33848"/>
    <cellStyle name="_Table_accretion dilution analysis" xfId="33849"/>
    <cellStyle name="_Table_accretion dilution analysis_G&amp;A_reports" xfId="33850"/>
    <cellStyle name="_Table_accretion dilution analysis_Inputs5-G&amp;ABreakdown_Actuals" xfId="33851"/>
    <cellStyle name="_Table_Arrowsmith Model_1_2_05" xfId="33852"/>
    <cellStyle name="_Table_Arrowsmith Model_1_2_05_G&amp;A_reports" xfId="33853"/>
    <cellStyle name="_Table_Arrowsmith Model_1_2_05_Inputs5-G&amp;ABreakdown_Actuals" xfId="33854"/>
    <cellStyle name="_Table_bank_csc_and merger plan4" xfId="33855"/>
    <cellStyle name="_Table_bank_csc_and merger plan4 2" xfId="33856"/>
    <cellStyle name="_Table_bank_csc_and merger plan4 2 2" xfId="33857"/>
    <cellStyle name="_Table_bank_csc_and merger plan4 2 3" xfId="33858"/>
    <cellStyle name="_Table_bank_csc_and merger plan4 2 4" xfId="33859"/>
    <cellStyle name="_Table_bank_csc_and merger plan4 2 5" xfId="33860"/>
    <cellStyle name="_Table_bank_csc_and merger plan4 2 6" xfId="33861"/>
    <cellStyle name="_Table_bank_csc_and merger plan4 3" xfId="33862"/>
    <cellStyle name="_Table_bank_csc_and merger plan4 4" xfId="33863"/>
    <cellStyle name="_Table_bank_csc_and merger plan4 5" xfId="33864"/>
    <cellStyle name="_Table_bank_csc_and merger plan4 6" xfId="33865"/>
    <cellStyle name="_Table_bank_csc_and merger plan4 7" xfId="33866"/>
    <cellStyle name="_Table_bank_csc_and merger plan4_G&amp;A_reports" xfId="33867"/>
    <cellStyle name="_Table_bank_csc_and merger plan4_G&amp;A_reports 2" xfId="33868"/>
    <cellStyle name="_Table_bank_csc_and merger plan4_G&amp;A_reports 3" xfId="33869"/>
    <cellStyle name="_Table_bank_csc_and merger plan4_Inputs5-G&amp;ABreakdown_Actuals" xfId="33870"/>
    <cellStyle name="_Table_bank_csc_and merger plan4_Inputs5-G&amp;ABreakdown_Actuals 2" xfId="33871"/>
    <cellStyle name="_Table_bank_csc_and merger plan4_Inputs5-G&amp;ABreakdown_Actuals 3" xfId="33872"/>
    <cellStyle name="_Table_bank_csc_Q1_2001" xfId="33873"/>
    <cellStyle name="_Table_bank_csc_Q1_2001_G&amp;A_reports" xfId="33874"/>
    <cellStyle name="_Table_bank_csc_Q1_2001_Inputs5-G&amp;ABreakdown_Actuals" xfId="33875"/>
    <cellStyle name="_Table_bank_csc_Q2_2001" xfId="33876"/>
    <cellStyle name="_Table_bank_csc_Q2_2001 2" xfId="33877"/>
    <cellStyle name="_Table_bank_csc_Q2_2001 2 2" xfId="33878"/>
    <cellStyle name="_Table_bank_csc_Q2_2001 2 3" xfId="33879"/>
    <cellStyle name="_Table_bank_csc_Q2_2001 2 4" xfId="33880"/>
    <cellStyle name="_Table_bank_csc_Q2_2001 2 5" xfId="33881"/>
    <cellStyle name="_Table_bank_csc_Q2_2001 2 6" xfId="33882"/>
    <cellStyle name="_Table_bank_csc_Q2_2001 3" xfId="33883"/>
    <cellStyle name="_Table_bank_csc_Q2_2001 4" xfId="33884"/>
    <cellStyle name="_Table_bank_csc_Q2_2001 5" xfId="33885"/>
    <cellStyle name="_Table_bank_csc_Q2_2001 6" xfId="33886"/>
    <cellStyle name="_Table_bank_csc_Q2_2001 7" xfId="33887"/>
    <cellStyle name="_Table_bank_csc_Q2_2001_c1" xfId="33888"/>
    <cellStyle name="_Table_bank_csc_Q2_2001_c1 2" xfId="33889"/>
    <cellStyle name="_Table_bank_csc_Q2_2001_c1 2 2" xfId="33890"/>
    <cellStyle name="_Table_bank_csc_Q2_2001_c1 2 3" xfId="33891"/>
    <cellStyle name="_Table_bank_csc_Q2_2001_c1 2 4" xfId="33892"/>
    <cellStyle name="_Table_bank_csc_Q2_2001_c1 2 5" xfId="33893"/>
    <cellStyle name="_Table_bank_csc_Q2_2001_c1 2 6" xfId="33894"/>
    <cellStyle name="_Table_bank_csc_Q2_2001_c1 3" xfId="33895"/>
    <cellStyle name="_Table_bank_csc_Q2_2001_c1 4" xfId="33896"/>
    <cellStyle name="_Table_bank_csc_Q2_2001_c1 5" xfId="33897"/>
    <cellStyle name="_Table_bank_csc_Q2_2001_c1 6" xfId="33898"/>
    <cellStyle name="_Table_bank_csc_Q2_2001_c1 7" xfId="33899"/>
    <cellStyle name="_Table_bank_csc_Q2_2001_c1_G&amp;A_reports" xfId="33900"/>
    <cellStyle name="_Table_bank_csc_Q2_2001_c1_G&amp;A_reports 2" xfId="33901"/>
    <cellStyle name="_Table_bank_csc_Q2_2001_c1_G&amp;A_reports 3" xfId="33902"/>
    <cellStyle name="_Table_bank_csc_Q2_2001_c1_Inputs5-G&amp;ABreakdown_Actuals" xfId="33903"/>
    <cellStyle name="_Table_bank_csc_Q2_2001_c1_Inputs5-G&amp;ABreakdown_Actuals 2" xfId="33904"/>
    <cellStyle name="_Table_bank_csc_Q2_2001_c1_Inputs5-G&amp;ABreakdown_Actuals 3" xfId="33905"/>
    <cellStyle name="_Table_bank_csc_Q2_2001_G&amp;A_reports" xfId="33906"/>
    <cellStyle name="_Table_bank_csc_Q2_2001_G&amp;A_reports 2" xfId="33907"/>
    <cellStyle name="_Table_bank_csc_Q2_2001_G&amp;A_reports 3" xfId="33908"/>
    <cellStyle name="_Table_bank_csc_Q2_2001_Inputs5-G&amp;ABreakdown_Actuals" xfId="33909"/>
    <cellStyle name="_Table_bank_csc_Q2_2001_Inputs5-G&amp;ABreakdown_Actuals 2" xfId="33910"/>
    <cellStyle name="_Table_bank_csc_Q2_2001_Inputs5-G&amp;ABreakdown_Actuals 3" xfId="33911"/>
    <cellStyle name="_Table_Blue_Canyon_II_1_2_05" xfId="33912"/>
    <cellStyle name="_Table_Blue_Canyon_II_1_2_05_G&amp;A_reports" xfId="33913"/>
    <cellStyle name="_Table_Blue_Canyon_II_1_2_05_Inputs5-G&amp;ABreakdown_Actuals" xfId="33914"/>
    <cellStyle name="_Table_Book1" xfId="33915"/>
    <cellStyle name="_Table_Book1_01 Horizon Wind Energy Analytics" xfId="33916"/>
    <cellStyle name="_Table_Book1_01 Horizon Wind Energy Analytics 2" xfId="33917"/>
    <cellStyle name="_Table_Book1_01 Horizon Wind Energy Analytics_G&amp;A_reports" xfId="33918"/>
    <cellStyle name="_Table_Book1_01 Horizon Wind Energy Analytics_Inputs5-G&amp;ABreakdown_Actuals" xfId="33919"/>
    <cellStyle name="_Table_Book1_G&amp;A_reports" xfId="33920"/>
    <cellStyle name="_Table_Book1_Inputs5-G&amp;ABreakdown_Actuals" xfId="33921"/>
    <cellStyle name="_Table_Book2" xfId="33922"/>
    <cellStyle name="_Table_Book2_G&amp;A_reports" xfId="33923"/>
    <cellStyle name="_Table_Book2_Inputs5-G&amp;ABreakdown_Actuals" xfId="33924"/>
    <cellStyle name="_Table_Cash Flow Detail" xfId="33925"/>
    <cellStyle name="_Table_CSC_Palm_Sum_of_Parts_5_23_01a" xfId="33926"/>
    <cellStyle name="_Table_CSC_Palm_Sum_of_Parts_5_23_01a_G&amp;A_reports" xfId="33927"/>
    <cellStyle name="_Table_CSC_Palm_Sum_of_Parts_5_23_01a_Inputs5-G&amp;ABreakdown_Actuals" xfId="33928"/>
    <cellStyle name="_Table_Elkhorn 091906_v5" xfId="33929"/>
    <cellStyle name="_Table_Elkhorn 091906_v5_G&amp;A_reports" xfId="33930"/>
    <cellStyle name="_Table_Elkhorn 091906_v5_Inputs5-G&amp;ABreakdown_Actuals" xfId="33931"/>
    <cellStyle name="_Table_FigTech Merger Model_02" xfId="33932"/>
    <cellStyle name="_Table_FigTech Merger Model_02_G&amp;A_reports" xfId="33933"/>
    <cellStyle name="_Table_FigTech Merger Model_02_Inputs5-G&amp;ABreakdown_Actuals" xfId="33934"/>
    <cellStyle name="_Table_Financials Layout dpak 9-26-01 v1" xfId="33935"/>
    <cellStyle name="_Table_Financials Layout dpak 9-26-01 v1_G&amp;A_reports" xfId="33936"/>
    <cellStyle name="_Table_Financials Layout dpak 9-26-01 v1_Inputs5-G&amp;ABreakdown_Actuals" xfId="33937"/>
    <cellStyle name="_Table_Flat Rock Acquisition Model_1_2_05" xfId="33938"/>
    <cellStyle name="_Table_Flat Rock Acquisition Model_1_2_05_G&amp;A_reports" xfId="33939"/>
    <cellStyle name="_Table_Flat Rock Acquisition Model_1_2_05_Inputs5-G&amp;ABreakdown_Actuals" xfId="33940"/>
    <cellStyle name="_Table_Flat Rock Phase_2 Acquisition Model_1_2_05" xfId="33941"/>
    <cellStyle name="_Table_Flat Rock Phase_2 Acquisition Model_1_2_05_G&amp;A_reports" xfId="33942"/>
    <cellStyle name="_Table_Flat Rock Phase_2 Acquisition Model_1_2_05_Inputs5-G&amp;ABreakdown_Actuals" xfId="33943"/>
    <cellStyle name="_Table_Football Field" xfId="33944"/>
    <cellStyle name="_Table_Football Field 2" xfId="33945"/>
    <cellStyle name="_Table_Football Field 2 2" xfId="33946"/>
    <cellStyle name="_Table_Football Field 2 3" xfId="33947"/>
    <cellStyle name="_Table_Football Field 2 4" xfId="33948"/>
    <cellStyle name="_Table_Football Field 2 5" xfId="33949"/>
    <cellStyle name="_Table_Football Field 2 6" xfId="33950"/>
    <cellStyle name="_Table_Football Field 3" xfId="33951"/>
    <cellStyle name="_Table_Football Field 4" xfId="33952"/>
    <cellStyle name="_Table_Football Field 5" xfId="33953"/>
    <cellStyle name="_Table_Football Field 6" xfId="33954"/>
    <cellStyle name="_Table_Football Field 7" xfId="33955"/>
    <cellStyle name="_Table_Football Field_G&amp;A_reports" xfId="33956"/>
    <cellStyle name="_Table_Football Field_G&amp;A_reports 2" xfId="33957"/>
    <cellStyle name="_Table_Football Field_G&amp;A_reports 3" xfId="33958"/>
    <cellStyle name="_Table_Football Field_Inputs5-G&amp;ABreakdown_Actuals" xfId="33959"/>
    <cellStyle name="_Table_Football Field_Inputs5-G&amp;ABreakdown_Actuals 2" xfId="33960"/>
    <cellStyle name="_Table_Football Field_Inputs5-G&amp;ABreakdown_Actuals 3" xfId="33961"/>
    <cellStyle name="_Table_G&amp;A_reports" xfId="33962"/>
    <cellStyle name="_Table_HealthSouth Group Credit Comp v11" xfId="33963"/>
    <cellStyle name="_Table_HealthSouth Group Credit Comp v11_G&amp;A_reports" xfId="33964"/>
    <cellStyle name="_Table_HealthSouth Group Credit Comp v11_Inputs5-G&amp;ABreakdown_Actuals" xfId="33965"/>
    <cellStyle name="_Table_HealthSouth LBO Cases 14" xfId="33966"/>
    <cellStyle name="_Table_HealthSouth LBO Cases 14_01 Horizon Wind Energy Analytics" xfId="33967"/>
    <cellStyle name="_Table_HealthSouth LBO Cases 14_01 Horizon Wind Energy Analytics 2" xfId="33968"/>
    <cellStyle name="_Table_HealthSouth LBO Cases 14_01 Horizon Wind Energy Analytics_G&amp;A_reports" xfId="33969"/>
    <cellStyle name="_Table_HealthSouth LBO Cases 14_01 Horizon Wind Energy Analytics_Inputs5-G&amp;ABreakdown_Actuals" xfId="33970"/>
    <cellStyle name="_Table_HealthSouth LBO Cases 14_G&amp;A_reports" xfId="33971"/>
    <cellStyle name="_Table_HealthSouth LBO Cases 14_Inputs5-G&amp;ABreakdown_Actuals" xfId="33972"/>
    <cellStyle name="_Table_Healthsouthlevels 10-24-2005" xfId="33973"/>
    <cellStyle name="_Table_Healthsouthlevels 10-24-2005_G&amp;A_reports" xfId="33974"/>
    <cellStyle name="_Table_Healthsouthlevels 10-24-2005_Inputs5-G&amp;ABreakdown_Actuals" xfId="33975"/>
    <cellStyle name="_Table_High Prairie 091906" xfId="33976"/>
    <cellStyle name="_Table_High Prairie 091906_G&amp;A_reports" xfId="33977"/>
    <cellStyle name="_Table_High Prairie 091906_Inputs5-G&amp;ABreakdown_Actuals" xfId="33978"/>
    <cellStyle name="_Table_IBES_EPS_Estimates" xfId="33979"/>
    <cellStyle name="_Table_IBES_EPS_Estimates_G&amp;A_reports" xfId="33980"/>
    <cellStyle name="_Table_IBES_EPS_Estimates_Inputs5-G&amp;ABreakdown_Actuals" xfId="33981"/>
    <cellStyle name="_Table_Inputs5-G&amp;ABreakdown_Actuals" xfId="33982"/>
    <cellStyle name="_Table_KMart Model v6_djaama" xfId="33983"/>
    <cellStyle name="_Table_KMart Model v6_djaama 2" xfId="33984"/>
    <cellStyle name="_Table_KMart Model v6_djaama 2 2" xfId="33985"/>
    <cellStyle name="_Table_KMart Model v6_djaama 2 3" xfId="33986"/>
    <cellStyle name="_Table_KMart Model v6_djaama 2 4" xfId="33987"/>
    <cellStyle name="_Table_KMart Model v6_djaama 2 5" xfId="33988"/>
    <cellStyle name="_Table_KMart Model v6_djaama 2 6" xfId="33989"/>
    <cellStyle name="_Table_KMart Model v6_djaama 3" xfId="33990"/>
    <cellStyle name="_Table_KMart Model v6_djaama 4" xfId="33991"/>
    <cellStyle name="_Table_KMart Model v6_djaama 5" xfId="33992"/>
    <cellStyle name="_Table_KMart Model v6_djaama 6" xfId="33993"/>
    <cellStyle name="_Table_KMart Model v6_djaama 7" xfId="33994"/>
    <cellStyle name="_Table_KMart Model v6_djaama_G&amp;A_reports" xfId="33995"/>
    <cellStyle name="_Table_KMart Model v6_djaama_G&amp;A_reports 2" xfId="33996"/>
    <cellStyle name="_Table_KMart Model v6_djaama_G&amp;A_reports 3" xfId="33997"/>
    <cellStyle name="_Table_KMart Model v6_djaama_Inputs5-G&amp;ABreakdown_Actuals" xfId="33998"/>
    <cellStyle name="_Table_KMart Model v6_djaama_Inputs5-G&amp;ABreakdown_Actuals 2" xfId="33999"/>
    <cellStyle name="_Table_KMart Model v6_djaama_Inputs5-G&amp;ABreakdown_Actuals 3" xfId="34000"/>
    <cellStyle name="_Table_Lone Star II" xfId="34001"/>
    <cellStyle name="_Table_Lone Star II_G&amp;A_reports" xfId="34002"/>
    <cellStyle name="_Table_Lone Star II_Inputs5-G&amp;ABreakdown_Actuals" xfId="34003"/>
    <cellStyle name="_Table_LTC Comps as of 18 Feb 2002" xfId="34004"/>
    <cellStyle name="_Table_LTC Comps as of 18 Feb 2002 2" xfId="34005"/>
    <cellStyle name="_Table_LTC Comps as of 18 Feb 2002 2 2" xfId="34006"/>
    <cellStyle name="_Table_LTC Comps as of 18 Feb 2002 2 3" xfId="34007"/>
    <cellStyle name="_Table_LTC Comps as of 18 Feb 2002 2 4" xfId="34008"/>
    <cellStyle name="_Table_LTC Comps as of 18 Feb 2002 2 5" xfId="34009"/>
    <cellStyle name="_Table_LTC Comps as of 18 Feb 2002 2 6" xfId="34010"/>
    <cellStyle name="_Table_LTC Comps as of 18 Feb 2002 3" xfId="34011"/>
    <cellStyle name="_Table_LTC Comps as of 18 Feb 2002 4" xfId="34012"/>
    <cellStyle name="_Table_LTC Comps as of 18 Feb 2002 5" xfId="34013"/>
    <cellStyle name="_Table_LTC Comps as of 18 Feb 2002 6" xfId="34014"/>
    <cellStyle name="_Table_LTC Comps as of 18 Feb 2002 7" xfId="34015"/>
    <cellStyle name="_Table_LTC Comps as of 18 Feb 2002_G&amp;A_reports" xfId="34016"/>
    <cellStyle name="_Table_LTC Comps as of 18 Feb 2002_G&amp;A_reports 2" xfId="34017"/>
    <cellStyle name="_Table_LTC Comps as of 18 Feb 2002_G&amp;A_reports 3" xfId="34018"/>
    <cellStyle name="_Table_LTC Comps as of 18 Feb 2002_Inputs5-G&amp;ABreakdown_Actuals" xfId="34019"/>
    <cellStyle name="_Table_LTC Comps as of 18 Feb 2002_Inputs5-G&amp;ABreakdown_Actuals 2" xfId="34020"/>
    <cellStyle name="_Table_LTC Comps as of 18 Feb 2002_Inputs5-G&amp;ABreakdown_Actuals 3" xfId="34021"/>
    <cellStyle name="_Table_LTC Comps as of 2.20.02 v1.2" xfId="34022"/>
    <cellStyle name="_Table_LTC Comps as of 2.20.02 v1.2 2" xfId="34023"/>
    <cellStyle name="_Table_LTC Comps as of 2.20.02 v1.2 2 2" xfId="34024"/>
    <cellStyle name="_Table_LTC Comps as of 2.20.02 v1.2 2 3" xfId="34025"/>
    <cellStyle name="_Table_LTC Comps as of 2.20.02 v1.2 2 4" xfId="34026"/>
    <cellStyle name="_Table_LTC Comps as of 2.20.02 v1.2 2 5" xfId="34027"/>
    <cellStyle name="_Table_LTC Comps as of 2.20.02 v1.2 2 6" xfId="34028"/>
    <cellStyle name="_Table_LTC Comps as of 2.20.02 v1.2 3" xfId="34029"/>
    <cellStyle name="_Table_LTC Comps as of 2.20.02 v1.2 4" xfId="34030"/>
    <cellStyle name="_Table_LTC Comps as of 2.20.02 v1.2 5" xfId="34031"/>
    <cellStyle name="_Table_LTC Comps as of 2.20.02 v1.2 6" xfId="34032"/>
    <cellStyle name="_Table_LTC Comps as of 2.20.02 v1.2 7" xfId="34033"/>
    <cellStyle name="_Table_LTC Comps as of 2.20.02 v1.2_G&amp;A_reports" xfId="34034"/>
    <cellStyle name="_Table_LTC Comps as of 2.20.02 v1.2_G&amp;A_reports 2" xfId="34035"/>
    <cellStyle name="_Table_LTC Comps as of 2.20.02 v1.2_G&amp;A_reports 3" xfId="34036"/>
    <cellStyle name="_Table_LTC Comps as of 2.20.02 v1.2_Inputs5-G&amp;ABreakdown_Actuals" xfId="34037"/>
    <cellStyle name="_Table_LTC Comps as of 2.20.02 v1.2_Inputs5-G&amp;ABreakdown_Actuals 2" xfId="34038"/>
    <cellStyle name="_Table_LTC Comps as of 2.20.02 v1.2_Inputs5-G&amp;ABreakdown_Actuals 3" xfId="34039"/>
    <cellStyle name="_Table_make whole_v2" xfId="34040"/>
    <cellStyle name="_Table_make whole_v2_G&amp;A_reports" xfId="34041"/>
    <cellStyle name="_Table_make whole_v2_Inputs5-G&amp;ABreakdown_Actuals" xfId="34042"/>
    <cellStyle name="_Table_Maple Ridge II Annual" xfId="34043"/>
    <cellStyle name="_Table_Maple Ridge II Annual_G&amp;A_reports" xfId="34044"/>
    <cellStyle name="_Table_Maple Ridge II Annual_Inputs5-G&amp;ABreakdown_Actuals" xfId="34045"/>
    <cellStyle name="_Table_Mar 2006 Horizon Report" xfId="34046"/>
    <cellStyle name="_Table_Mar 2006 Horizon Report 2" xfId="34047"/>
    <cellStyle name="_Table_Mar 2006 Horizon Report_Inputs5-G&amp;ABreakdown_Actuals" xfId="34048"/>
    <cellStyle name="_Table_Medium Term Project Acquisition Model_1_2_05" xfId="34049"/>
    <cellStyle name="_Table_Medium Term Project Acquisition Model_1_2_05_G&amp;A_reports" xfId="34050"/>
    <cellStyle name="_Table_Medium Term Project Acquisition Model_1_2_05_Inputs5-G&amp;ABreakdown_Actuals" xfId="34051"/>
    <cellStyle name="_Table_Merger Analysis" xfId="34052"/>
    <cellStyle name="_Table_Merger Analysis 2" xfId="34053"/>
    <cellStyle name="_Table_Merger Analysis 2 2" xfId="34054"/>
    <cellStyle name="_Table_Merger Analysis 2 3" xfId="34055"/>
    <cellStyle name="_Table_Merger Analysis 2 4" xfId="34056"/>
    <cellStyle name="_Table_Merger Analysis 2 5" xfId="34057"/>
    <cellStyle name="_Table_Merger Analysis 2 6" xfId="34058"/>
    <cellStyle name="_Table_Merger Analysis 3" xfId="34059"/>
    <cellStyle name="_Table_Merger Analysis 4" xfId="34060"/>
    <cellStyle name="_Table_Merger Analysis 5" xfId="34061"/>
    <cellStyle name="_Table_Merger Analysis 6" xfId="34062"/>
    <cellStyle name="_Table_Merger Analysis 7" xfId="34063"/>
    <cellStyle name="_Table_Merger Analysis_G&amp;A_reports" xfId="34064"/>
    <cellStyle name="_Table_Merger Analysis_G&amp;A_reports 2" xfId="34065"/>
    <cellStyle name="_Table_Merger Analysis_G&amp;A_reports 3" xfId="34066"/>
    <cellStyle name="_Table_Merger Analysis_Inputs5-G&amp;ABreakdown_Actuals" xfId="34067"/>
    <cellStyle name="_Table_Merger Analysis_Inputs5-G&amp;ABreakdown_Actuals 2" xfId="34068"/>
    <cellStyle name="_Table_Merger Analysis_Inputs5-G&amp;ABreakdown_Actuals 3" xfId="34069"/>
    <cellStyle name="_Table_Merger model_new_ability to pay" xfId="34070"/>
    <cellStyle name="_Table_Merger model_new_ability to pay_G&amp;A_reports" xfId="34071"/>
    <cellStyle name="_Table_Merger model_new_ability to pay_Inputs5-G&amp;ABreakdown_Actuals" xfId="34072"/>
    <cellStyle name="_Table_model_bk" xfId="34073"/>
    <cellStyle name="_Table_model_bk_G&amp;A_reports" xfId="34074"/>
    <cellStyle name="_Table_model_bk_Inputs5-G&amp;ABreakdown_Actuals" xfId="34075"/>
    <cellStyle name="_Table_Modeling Mick" xfId="34076"/>
    <cellStyle name="_Table_Modeling Mick_G&amp;A_reports" xfId="34077"/>
    <cellStyle name="_Table_Modeling Mick_Inputs5-G&amp;ABreakdown_Actuals" xfId="34078"/>
    <cellStyle name="_Table_monet_final_w_output" xfId="34079"/>
    <cellStyle name="_Table_monet_final_w_output 2" xfId="34080"/>
    <cellStyle name="_Table_monet_final_w_output 2 2" xfId="34081"/>
    <cellStyle name="_Table_monet_final_w_output 2 3" xfId="34082"/>
    <cellStyle name="_Table_monet_final_w_output 2 4" xfId="34083"/>
    <cellStyle name="_Table_monet_final_w_output 2 5" xfId="34084"/>
    <cellStyle name="_Table_monet_final_w_output 2 6" xfId="34085"/>
    <cellStyle name="_Table_monet_final_w_output 3" xfId="34086"/>
    <cellStyle name="_Table_monet_final_w_output 4" xfId="34087"/>
    <cellStyle name="_Table_monet_final_w_output 5" xfId="34088"/>
    <cellStyle name="_Table_monet_final_w_output 6" xfId="34089"/>
    <cellStyle name="_Table_monet_final_w_output 7" xfId="34090"/>
    <cellStyle name="_Table_monet_final_w_output_G&amp;A_reports" xfId="34091"/>
    <cellStyle name="_Table_monet_final_w_output_G&amp;A_reports 2" xfId="34092"/>
    <cellStyle name="_Table_monet_final_w_output_G&amp;A_reports 3" xfId="34093"/>
    <cellStyle name="_Table_monet_final_w_output_Inputs5-G&amp;ABreakdown_Actuals" xfId="34094"/>
    <cellStyle name="_Table_monet_final_w_output_Inputs5-G&amp;ABreakdown_Actuals 2" xfId="34095"/>
    <cellStyle name="_Table_monet_final_w_output_Inputs5-G&amp;ABreakdown_Actuals 3" xfId="34096"/>
    <cellStyle name="_Table_Numico-Nestle Model-13 September" xfId="34097"/>
    <cellStyle name="_Table_Numico-Nestle Model-13 September_G&amp;A_reports" xfId="34098"/>
    <cellStyle name="_Table_Numico-Nestle Model-13 September_Inputs5-G&amp;ABreakdown_Actuals" xfId="34099"/>
    <cellStyle name="_Table_Palm Model 10_05" xfId="34100"/>
    <cellStyle name="_Table_Palm Model 10_05 2" xfId="34101"/>
    <cellStyle name="_Table_Palm Model 10_05_01 Horizon Wind Energy Analytics" xfId="34102"/>
    <cellStyle name="_Table_Palm Model 10_05_01 Horizon Wind Energy Analytics_1.Inputs" xfId="34103"/>
    <cellStyle name="_Table_Palm Model 10_05_01 Horizon Wind Energy Analytics_Copy of Vento III v27i P50 1st" xfId="34104"/>
    <cellStyle name="_Table_Palm Model 10_05_01 Horizon Wind Energy Analytics_G&amp;A_reports" xfId="34105"/>
    <cellStyle name="_Table_Palm Model 10_05_01 Horizon Wind Energy Analytics_Vento III v17i (8.9% Haircut, 60% Tax)" xfId="34106"/>
    <cellStyle name="_Table_Palm Model 10_05_01 Horizon Wind Energy Analytics_Vento III v22i (Haircut, 6Y CF, 76% tax)" xfId="34107"/>
    <cellStyle name="_Table_Palm Model 10_05_01 Horizon Wind Energy Analytics_Vento III v28g Base" xfId="34108"/>
    <cellStyle name="_Table_Palm Model 10_05_01 Horizon Wind Energy Analytics_Vento III v28k JPMyyy" xfId="34109"/>
    <cellStyle name="_Table_Palm Model 10_05_1.Inputs" xfId="34110"/>
    <cellStyle name="_Table_Palm Model 10_05_Copy of G&amp;A_reports_v4" xfId="34111"/>
    <cellStyle name="_Table_Palm Model 10_05_Copy of Vento III v27i P50 1st" xfId="34112"/>
    <cellStyle name="_Table_Palm Model 10_05_Vento III v17i (8.9% Haircut, 60% Tax)" xfId="34113"/>
    <cellStyle name="_Table_Palm Model 10_05_Vento III v22i (Haircut, 6Y CF, 76% tax)" xfId="34114"/>
    <cellStyle name="_Table_Palm Model 10_05_Vento III v28g Base" xfId="34115"/>
    <cellStyle name="_Table_Palm Model 10_05_Vento III v28k JPMyyy" xfId="34116"/>
    <cellStyle name="_Table_PNC_merger_plan_divestitures_05" xfId="34117"/>
    <cellStyle name="_Table_PNC_merger_plan_divestitures_05_G&amp;A_reports" xfId="34118"/>
    <cellStyle name="_Table_PNC_merger_plan_divestitures_05_Inputs5-G&amp;ABreakdown_Actuals" xfId="34119"/>
    <cellStyle name="_Table_Potential Strategic Partners" xfId="34120"/>
    <cellStyle name="_Table_Potential Strategic Partners_G&amp;A_reports" xfId="34121"/>
    <cellStyle name="_Table_Potential Strategic Partners_Inputs5-G&amp;ABreakdown_Actuals" xfId="34122"/>
    <cellStyle name="_Table_PPG_Merger_Plans" xfId="34123"/>
    <cellStyle name="_Table_PPG_Merger_Plans 2" xfId="34124"/>
    <cellStyle name="_Table_PPG_Merger_Plans 2 2" xfId="34125"/>
    <cellStyle name="_Table_PPG_Merger_Plans 2 3" xfId="34126"/>
    <cellStyle name="_Table_PPG_Merger_Plans 2 4" xfId="34127"/>
    <cellStyle name="_Table_PPG_Merger_Plans 2 5" xfId="34128"/>
    <cellStyle name="_Table_PPG_Merger_Plans 2 6" xfId="34129"/>
    <cellStyle name="_Table_PPG_Merger_Plans 3" xfId="34130"/>
    <cellStyle name="_Table_PPG_Merger_Plans 4" xfId="34131"/>
    <cellStyle name="_Table_PPG_Merger_Plans 5" xfId="34132"/>
    <cellStyle name="_Table_PPG_Merger_Plans 6" xfId="34133"/>
    <cellStyle name="_Table_PPG_Merger_Plans 7" xfId="34134"/>
    <cellStyle name="_Table_PPG_Merger_Plans_G&amp;A_reports" xfId="34135"/>
    <cellStyle name="_Table_PPG_Merger_Plans_G&amp;A_reports 2" xfId="34136"/>
    <cellStyle name="_Table_PPG_Merger_Plans_G&amp;A_reports 3" xfId="34137"/>
    <cellStyle name="_Table_PPG_Merger_Plans_Inputs5-G&amp;ABreakdown_Actuals" xfId="34138"/>
    <cellStyle name="_Table_PPG_Merger_Plans_Inputs5-G&amp;ABreakdown_Actuals 2" xfId="34139"/>
    <cellStyle name="_Table_PPG_Merger_Plans_Inputs5-G&amp;ABreakdown_Actuals 3" xfId="34140"/>
    <cellStyle name="_Table_Proj Economics" xfId="34141"/>
    <cellStyle name="_Table_Proj Economics_Cash Flow Detail" xfId="34142"/>
    <cellStyle name="_Table_Project Financials Quarterly 2006" xfId="34143"/>
    <cellStyle name="_Table_Project Financials Quarterly 2006_G&amp;A_reports" xfId="34144"/>
    <cellStyle name="_Table_Project Financials Quarterly 2006_Inputs5-G&amp;ABreakdown_Actuals" xfId="34145"/>
    <cellStyle name="_Table_Quarterly Cash Needs 092706_db (8)" xfId="34146"/>
    <cellStyle name="_Table_Quarterly Cash Needs 092706_db (8)_G&amp;A_reports" xfId="34147"/>
    <cellStyle name="_Table_Quarterly Cash Needs 092706_db (8)_Inputs5-G&amp;ABreakdown_Actuals" xfId="34148"/>
    <cellStyle name="_Table_Returns" xfId="34149"/>
    <cellStyle name="_Table_Returns_G&amp;A_reports" xfId="34150"/>
    <cellStyle name="_Table_Returns_Inputs5-G&amp;ABreakdown_Actuals" xfId="34151"/>
    <cellStyle name="_Table_Samsara Model-DCF Template" xfId="34152"/>
    <cellStyle name="_Table_Samsara Model-DCF Template 2" xfId="34153"/>
    <cellStyle name="_Table_Samsara Model-DCF Template 2 2" xfId="34154"/>
    <cellStyle name="_Table_Samsara Model-DCF Template 2 3" xfId="34155"/>
    <cellStyle name="_Table_Samsara Model-DCF Template 2 4" xfId="34156"/>
    <cellStyle name="_Table_Samsara Model-DCF Template 2 5" xfId="34157"/>
    <cellStyle name="_Table_Samsara Model-DCF Template 2 6" xfId="34158"/>
    <cellStyle name="_Table_Samsara Model-DCF Template 3" xfId="34159"/>
    <cellStyle name="_Table_Samsara Model-DCF Template 4" xfId="34160"/>
    <cellStyle name="_Table_Samsara Model-DCF Template 5" xfId="34161"/>
    <cellStyle name="_Table_Samsara Model-DCF Template 6" xfId="34162"/>
    <cellStyle name="_Table_Samsara Model-DCF Template 7" xfId="34163"/>
    <cellStyle name="_Table_Samsara Model-DCF Template_G&amp;A_reports" xfId="34164"/>
    <cellStyle name="_Table_Samsara Model-DCF Template_G&amp;A_reports 2" xfId="34165"/>
    <cellStyle name="_Table_Samsara Model-DCF Template_G&amp;A_reports 3" xfId="34166"/>
    <cellStyle name="_Table_Samsara Model-DCF Template_Inputs5-G&amp;ABreakdown_Actuals" xfId="34167"/>
    <cellStyle name="_Table_Samsara Model-DCF Template_Inputs5-G&amp;ABreakdown_Actuals 2" xfId="34168"/>
    <cellStyle name="_Table_Samsara Model-DCF Template_Inputs5-G&amp;ABreakdown_Actuals 3" xfId="34169"/>
    <cellStyle name="_Table_Sheet2" xfId="34170"/>
    <cellStyle name="_Table_Sheet2_G&amp;A_reports" xfId="34171"/>
    <cellStyle name="_Table_Sheet2_Inputs5-G&amp;ABreakdown_Actuals" xfId="34172"/>
    <cellStyle name="_Table_Simple Merger Plans" xfId="34173"/>
    <cellStyle name="_Table_Simple Merger Plans 2" xfId="34174"/>
    <cellStyle name="_Table_Simple Merger Plans 2 2" xfId="34175"/>
    <cellStyle name="_Table_Simple Merger Plans 2 3" xfId="34176"/>
    <cellStyle name="_Table_Simple Merger Plans 2 4" xfId="34177"/>
    <cellStyle name="_Table_Simple Merger Plans 2 5" xfId="34178"/>
    <cellStyle name="_Table_Simple Merger Plans 2 6" xfId="34179"/>
    <cellStyle name="_Table_Simple Merger Plans 3" xfId="34180"/>
    <cellStyle name="_Table_Simple Merger Plans 4" xfId="34181"/>
    <cellStyle name="_Table_Simple Merger Plans 5" xfId="34182"/>
    <cellStyle name="_Table_Simple Merger Plans 6" xfId="34183"/>
    <cellStyle name="_Table_Simple Merger Plans 7" xfId="34184"/>
    <cellStyle name="_Table_Simple Merger Plans_G&amp;A_reports" xfId="34185"/>
    <cellStyle name="_Table_Simple Merger Plans_G&amp;A_reports 2" xfId="34186"/>
    <cellStyle name="_Table_Simple Merger Plans_G&amp;A_reports 3" xfId="34187"/>
    <cellStyle name="_Table_Simple Merger Plans_Inputs5-G&amp;ABreakdown_Actuals" xfId="34188"/>
    <cellStyle name="_Table_Simple Merger Plans_Inputs5-G&amp;ABreakdown_Actuals 2" xfId="34189"/>
    <cellStyle name="_Table_Simple Merger Plans_Inputs5-G&amp;ABreakdown_Actuals 3" xfId="34190"/>
    <cellStyle name="_Table_Stallion Analysis_a" xfId="34191"/>
    <cellStyle name="_Table_stand_alone_dcf" xfId="34192"/>
    <cellStyle name="_Table_stand_alone_dcf_G&amp;A_reports" xfId="34193"/>
    <cellStyle name="_Table_stand_alone_dcf_Inputs5-G&amp;ABreakdown_Actuals" xfId="34194"/>
    <cellStyle name="_Table_Summary Valuation Analysis" xfId="34195"/>
    <cellStyle name="_Table_Summary Valuation Analysis_G&amp;A_reports" xfId="34196"/>
    <cellStyle name="_Table_Summary Valuation Analysis_Inputs5-G&amp;ABreakdown_Actuals" xfId="34197"/>
    <cellStyle name="_Table_Synergies" xfId="34198"/>
    <cellStyle name="_Table_Synergies_G&amp;A_reports" xfId="34199"/>
    <cellStyle name="_Table_Synergies_Inputs5-G&amp;ABreakdown_Actuals" xfId="34200"/>
    <cellStyle name="_Table_Troon DCF Model 8-13-02 v1" xfId="34201"/>
    <cellStyle name="_Table_Troon DCF Model 8-13-02 v1 2" xfId="34202"/>
    <cellStyle name="_Table_Troon DCF Model 8-13-02 v1 2 2" xfId="34203"/>
    <cellStyle name="_Table_Troon DCF Model 8-13-02 v1 2 3" xfId="34204"/>
    <cellStyle name="_Table_Troon DCF Model 8-13-02 v1 2 4" xfId="34205"/>
    <cellStyle name="_Table_Troon DCF Model 8-13-02 v1 2 5" xfId="34206"/>
    <cellStyle name="_Table_Troon DCF Model 8-13-02 v1 2 6" xfId="34207"/>
    <cellStyle name="_Table_Troon DCF Model 8-13-02 v1 3" xfId="34208"/>
    <cellStyle name="_Table_Troon DCF Model 8-13-02 v1 4" xfId="34209"/>
    <cellStyle name="_Table_Troon DCF Model 8-13-02 v1 5" xfId="34210"/>
    <cellStyle name="_Table_Troon DCF Model 8-13-02 v1 6" xfId="34211"/>
    <cellStyle name="_Table_Troon DCF Model 8-13-02 v1 7" xfId="34212"/>
    <cellStyle name="_Table_Troon DCF Model 8-13-02 v1_G&amp;A_reports" xfId="34213"/>
    <cellStyle name="_Table_Troon DCF Model 8-13-02 v1_G&amp;A_reports 2" xfId="34214"/>
    <cellStyle name="_Table_Troon DCF Model 8-13-02 v1_G&amp;A_reports 3" xfId="34215"/>
    <cellStyle name="_Table_Troon DCF Model 8-13-02 v1_Inputs5-G&amp;ABreakdown_Actuals" xfId="34216"/>
    <cellStyle name="_Table_Troon DCF Model 8-13-02 v1_Inputs5-G&amp;ABreakdown_Actuals 2" xfId="34217"/>
    <cellStyle name="_Table_Troon DCF Model 8-13-02 v1_Inputs5-G&amp;ABreakdown_Actuals 3" xfId="34218"/>
    <cellStyle name="_Table_Troon LLC FS dpakedit 8-7-02" xfId="34219"/>
    <cellStyle name="_Table_Troon LLC FS dpakedit 8-7-02 v3" xfId="34220"/>
    <cellStyle name="_Table_Troon LLC FS dpakedit 8-7-02 v3_G&amp;A_reports" xfId="34221"/>
    <cellStyle name="_Table_Troon LLC FS dpakedit 8-7-02 v3_Inputs5-G&amp;ABreakdown_Actuals" xfId="34222"/>
    <cellStyle name="_Table_Troon LLC FS dpakedit 8-7-02 v4" xfId="34223"/>
    <cellStyle name="_Table_Troon LLC FS dpakedit 8-7-02 v4_G&amp;A_reports" xfId="34224"/>
    <cellStyle name="_Table_Troon LLC FS dpakedit 8-7-02 v4_Inputs5-G&amp;ABreakdown_Actuals" xfId="34225"/>
    <cellStyle name="_Table_Troon LLC FS dpakedit 8-7-02_G&amp;A_reports" xfId="34226"/>
    <cellStyle name="_Table_Troon LLC FS dpakedit 8-7-02_Inputs5-G&amp;ABreakdown_Actuals" xfId="34227"/>
    <cellStyle name="_Table_Twin Groves" xfId="34228"/>
    <cellStyle name="_Table_Twin Groves II" xfId="34229"/>
    <cellStyle name="_Table_Twin Groves II_G&amp;A_reports" xfId="34230"/>
    <cellStyle name="_Table_Twin Groves II_Inputs5-G&amp;ABreakdown_Actuals" xfId="34231"/>
    <cellStyle name="_Table_Twin Groves_G&amp;A_reports" xfId="34232"/>
    <cellStyle name="_Table_Twin Groves_Inputs5-G&amp;ABreakdown_Actuals" xfId="34233"/>
    <cellStyle name="_Table_Valuation_Pres" xfId="34234"/>
    <cellStyle name="_Table_Valuation_Pres_G&amp;A_reports" xfId="34235"/>
    <cellStyle name="_Table_Valuation_Pres_Inputs5-G&amp;ABreakdown_Actuals" xfId="34236"/>
    <cellStyle name="_Table_Valuation_Troon dpak 8-5-02 v3" xfId="34237"/>
    <cellStyle name="_Table_Valuation_Troon dpak 8-5-02 v3_G&amp;A_reports" xfId="34238"/>
    <cellStyle name="_Table_Valuation_Troon dpak 8-5-02 v3_Inputs5-G&amp;ABreakdown_Actuals" xfId="34239"/>
    <cellStyle name="_TableHead" xfId="34240"/>
    <cellStyle name="_TableHead_01 Horizon Wind Energy Analytics" xfId="34241"/>
    <cellStyle name="_TableHead_01 Horizon Wind Energy Analytics 2" xfId="34242"/>
    <cellStyle name="_TableHead_01 Horizon Wind Energy Analytics_G&amp;A_reports" xfId="34243"/>
    <cellStyle name="_TableHead_01 Horizon Wind Energy Analytics_Inputs5-G&amp;ABreakdown_Actuals" xfId="34244"/>
    <cellStyle name="_TableHead_02 Quick Model_PQ Corporation" xfId="34245"/>
    <cellStyle name="_TableHead_02 Quick Model_PQ Corporation_01 Horizon Wind Energy Analytics" xfId="34246"/>
    <cellStyle name="_TableHead_02 Quick Model_PQ Corporation_01 Horizon Wind Energy Analytics 2" xfId="34247"/>
    <cellStyle name="_TableHead_02 Quick Model_PQ Corporation_01 Horizon Wind Energy Analytics_G&amp;A_reports" xfId="34248"/>
    <cellStyle name="_TableHead_02 Quick Model_PQ Corporation_01 Horizon Wind Energy Analytics_Inputs5-G&amp;ABreakdown_Actuals" xfId="34249"/>
    <cellStyle name="_TableHead_02 Quick Model_PQ Corporation_G&amp;A_reports" xfId="34250"/>
    <cellStyle name="_TableHead_02 Quick Model_PQ Corporation_Inputs5-G&amp;ABreakdown_Actuals" xfId="34251"/>
    <cellStyle name="_TableHead_03 Aventine DCF" xfId="34252"/>
    <cellStyle name="_TableHead_03 Aventine DCF_G&amp;A_reports" xfId="34253"/>
    <cellStyle name="_TableHead_03 Aventine DCF_Inputs5-G&amp;ABreakdown_Actuals" xfId="34254"/>
    <cellStyle name="_TableHead_2007 and 2008 Project Detail 12-01-08" xfId="34255"/>
    <cellStyle name="_TableHead_2007 and 2008 Project Detail 12-01-08_B&amp;B Model 4.14.09" xfId="34256"/>
    <cellStyle name="_TableHead_2007 and 2008 Project Detail 12-01-08_Merchant Trent" xfId="34257"/>
    <cellStyle name="_TableHead_2007 and 2008 Project Detail 12-01-08_Purchase Accounting PPA's" xfId="34258"/>
    <cellStyle name="_TableHead_accretion dilution analysis" xfId="34259"/>
    <cellStyle name="_TableHead_accretion dilution analysis_G&amp;A_reports" xfId="34260"/>
    <cellStyle name="_TableHead_accretion dilution analysis_Inputs5-G&amp;ABreakdown_Actuals" xfId="34261"/>
    <cellStyle name="_TableHead_Arrowsmith Model_1_2_05" xfId="34262"/>
    <cellStyle name="_TableHead_Arrowsmith Model_1_2_05_G&amp;A_reports" xfId="34263"/>
    <cellStyle name="_TableHead_Arrowsmith Model_1_2_05_Inputs5-G&amp;ABreakdown_Actuals" xfId="34264"/>
    <cellStyle name="_TableHead_AVP - prev. 06 financials" xfId="34265"/>
    <cellStyle name="_TableHead_AVP - prev. 06 financials_G&amp;A_reports" xfId="34266"/>
    <cellStyle name="_TableHead_AVP - prev. 06 financials_G&amp;A_reports_ProjectEarnings_Actual" xfId="34267"/>
    <cellStyle name="_TableHead_AVP - prev. 06 financials_Inputs5-G&amp;ABreakdown_Actuals" xfId="34268"/>
    <cellStyle name="_TableHead_AVP - prev. 06 financials_Old Financials_200804" xfId="34269"/>
    <cellStyle name="_TableHead_AVP - prev. 06 financials_ProjectEarnings_Actual" xfId="34270"/>
    <cellStyle name="_TableHead_bank_csc_Q1_2001" xfId="34271"/>
    <cellStyle name="_TableHead_bank_csc_Q1_2001_G&amp;A_reports" xfId="34272"/>
    <cellStyle name="_TableHead_bank_csc_Q1_2001_G&amp;A_reports_ProjectEarnings_Actual" xfId="34273"/>
    <cellStyle name="_TableHead_bank_csc_Q1_2001_Inputs5-G&amp;ABreakdown_Actuals" xfId="34274"/>
    <cellStyle name="_TableHead_bank_csc_Q1_2001_Old Financials_200804" xfId="34275"/>
    <cellStyle name="_TableHead_bank_csc_Q1_2001_ProjectEarnings_Actual" xfId="34276"/>
    <cellStyle name="_TableHead_bank_csc_Q2_2001_c1" xfId="34277"/>
    <cellStyle name="_TableHead_bank_csc_Q2_2001_c1_G&amp;A_reports" xfId="34278"/>
    <cellStyle name="_TableHead_bank_csc_Q2_2001_c1_Inputs5-G&amp;ABreakdown_Actuals" xfId="34279"/>
    <cellStyle name="_TableHead_Blue_Canyon_II_1_2_05" xfId="34280"/>
    <cellStyle name="_TableHead_Blue_Canyon_II_1_2_05_G&amp;A_reports" xfId="34281"/>
    <cellStyle name="_TableHead_Blue_Canyon_II_1_2_05_Inputs5-G&amp;ABreakdown_Actuals" xfId="34282"/>
    <cellStyle name="_TableHead_Book1" xfId="34283"/>
    <cellStyle name="_TableHead_Book1_01 Horizon Wind Energy Analytics" xfId="34284"/>
    <cellStyle name="_TableHead_Book1_01 Horizon Wind Energy Analytics 2" xfId="34285"/>
    <cellStyle name="_TableHead_Book1_01 Horizon Wind Energy Analytics_G&amp;A_reports" xfId="34286"/>
    <cellStyle name="_TableHead_Book1_01 Horizon Wind Energy Analytics_Inputs5-G&amp;ABreakdown_Actuals" xfId="34287"/>
    <cellStyle name="_TableHead_Book1_G&amp;A_reports" xfId="34288"/>
    <cellStyle name="_TableHead_Book1_Inputs5-G&amp;ABreakdown_Actuals" xfId="34289"/>
    <cellStyle name="_TableHead_Book2" xfId="34290"/>
    <cellStyle name="_TableHead_Book2_G&amp;A_reports" xfId="34291"/>
    <cellStyle name="_TableHead_Book2_Inputs5-G&amp;ABreakdown_Actuals" xfId="34292"/>
    <cellStyle name="_TableHead_CSC_Palm_Sum_of_Parts_5_23_01a" xfId="34293"/>
    <cellStyle name="_TableHead_CSC_Palm_Sum_of_Parts_5_23_01a_G&amp;A_reports" xfId="34294"/>
    <cellStyle name="_TableHead_CSC_Palm_Sum_of_Parts_5_23_01a_Inputs5-G&amp;ABreakdown_Actuals" xfId="34295"/>
    <cellStyle name="_TableHead_Elkhorn 091906_v5" xfId="34296"/>
    <cellStyle name="_TableHead_Elkhorn 091906_v5_G&amp;A_reports" xfId="34297"/>
    <cellStyle name="_TableHead_Elkhorn 091906_v5_Inputs5-G&amp;ABreakdown_Actuals" xfId="34298"/>
    <cellStyle name="_TableHead_Financials Layout dpak 9-26-01 v1" xfId="34299"/>
    <cellStyle name="_TableHead_Financials Layout dpak 9-26-01 v1_G&amp;A_reports" xfId="34300"/>
    <cellStyle name="_TableHead_Financials Layout dpak 9-26-01 v1_Inputs5-G&amp;ABreakdown_Actuals" xfId="34301"/>
    <cellStyle name="_TableHead_Flat Rock Acquisition Model_1_2_05" xfId="34302"/>
    <cellStyle name="_TableHead_Flat Rock Acquisition Model_1_2_05_G&amp;A_reports" xfId="34303"/>
    <cellStyle name="_TableHead_Flat Rock Acquisition Model_1_2_05_Inputs5-G&amp;ABreakdown_Actuals" xfId="34304"/>
    <cellStyle name="_TableHead_Flat Rock Phase_2 Acquisition Model_1_2_05" xfId="34305"/>
    <cellStyle name="_TableHead_Flat Rock Phase_2 Acquisition Model_1_2_05_G&amp;A_reports" xfId="34306"/>
    <cellStyle name="_TableHead_Flat Rock Phase_2 Acquisition Model_1_2_05_Inputs5-G&amp;ABreakdown_Actuals" xfId="34307"/>
    <cellStyle name="_TableHead_G&amp;A_reports" xfId="34308"/>
    <cellStyle name="_TableHead_HealthSouth Group Credit Comp v11" xfId="34309"/>
    <cellStyle name="_TableHead_HealthSouth Group Credit Comp v11_G&amp;A_reports" xfId="34310"/>
    <cellStyle name="_TableHead_HealthSouth Group Credit Comp v11_Inputs5-G&amp;ABreakdown_Actuals" xfId="34311"/>
    <cellStyle name="_TableHead_HealthSouth LBO Cases 14" xfId="34312"/>
    <cellStyle name="_TableHead_HealthSouth LBO Cases 14_01 Horizon Wind Energy Analytics" xfId="34313"/>
    <cellStyle name="_TableHead_HealthSouth LBO Cases 14_01 Horizon Wind Energy Analytics 2" xfId="34314"/>
    <cellStyle name="_TableHead_HealthSouth LBO Cases 14_01 Horizon Wind Energy Analytics_G&amp;A_reports" xfId="34315"/>
    <cellStyle name="_TableHead_HealthSouth LBO Cases 14_01 Horizon Wind Energy Analytics_Inputs5-G&amp;ABreakdown_Actuals" xfId="34316"/>
    <cellStyle name="_TableHead_HealthSouth LBO Cases 14_G&amp;A_reports" xfId="34317"/>
    <cellStyle name="_TableHead_HealthSouth LBO Cases 14_Inputs5-G&amp;ABreakdown_Actuals" xfId="34318"/>
    <cellStyle name="_TableHead_Healthsouthlevels 10-24-2005" xfId="34319"/>
    <cellStyle name="_TableHead_Healthsouthlevels 10-24-2005_G&amp;A_reports" xfId="34320"/>
    <cellStyle name="_TableHead_Healthsouthlevels 10-24-2005_Inputs5-G&amp;ABreakdown_Actuals" xfId="34321"/>
    <cellStyle name="_TableHead_High Prairie 091906" xfId="34322"/>
    <cellStyle name="_TableHead_High Prairie 091906_G&amp;A_reports" xfId="34323"/>
    <cellStyle name="_TableHead_High Prairie 091906_Inputs5-G&amp;ABreakdown_Actuals" xfId="34324"/>
    <cellStyle name="_TableHead_hydro v. 7.31.08" xfId="34325"/>
    <cellStyle name="_TableHead_IBES_EPS_Estimates" xfId="34326"/>
    <cellStyle name="_TableHead_IBES_EPS_Estimates_G&amp;A_reports" xfId="34327"/>
    <cellStyle name="_TableHead_IBES_EPS_Estimates_Inputs5-G&amp;ABreakdown_Actuals" xfId="34328"/>
    <cellStyle name="_TableHead_Inputs5-G&amp;ABreakdown_Actuals" xfId="34329"/>
    <cellStyle name="_TableHead_Lone Star II" xfId="34330"/>
    <cellStyle name="_TableHead_Lone Star II_G&amp;A_reports" xfId="34331"/>
    <cellStyle name="_TableHead_Lone Star II_Inputs5-G&amp;ABreakdown_Actuals" xfId="34332"/>
    <cellStyle name="_TableHead_make whole_v2" xfId="34333"/>
    <cellStyle name="_TableHead_make whole_v2_G&amp;A_reports" xfId="34334"/>
    <cellStyle name="_TableHead_make whole_v2_Inputs5-G&amp;ABreakdown_Actuals" xfId="34335"/>
    <cellStyle name="_TableHead_Maple Ridge II Annual" xfId="34336"/>
    <cellStyle name="_TableHead_Maple Ridge II Annual_G&amp;A_reports" xfId="34337"/>
    <cellStyle name="_TableHead_Maple Ridge II Annual_Inputs5-G&amp;ABreakdown_Actuals" xfId="34338"/>
    <cellStyle name="_TableHead_Mar 2006 Horizon Report" xfId="34339"/>
    <cellStyle name="_TableHead_Mar 2006 Horizon Report 2" xfId="34340"/>
    <cellStyle name="_TableHead_Mar 2006 Horizon Report_Inputs5-G&amp;ABreakdown_Actuals" xfId="34341"/>
    <cellStyle name="_TableHead_MDU Fin Model v7" xfId="34342"/>
    <cellStyle name="_TableHead_MDU Fin Model v7 2" xfId="34343"/>
    <cellStyle name="_TableHead_MDU Fin Model v7_G&amp;A_reports" xfId="34344"/>
    <cellStyle name="_TableHead_MDU Fin Model v7_Inputs5-G&amp;ABreakdown_Actuals" xfId="34345"/>
    <cellStyle name="_TableHead_Medium Term Project Acquisition Model_1_2_05" xfId="34346"/>
    <cellStyle name="_TableHead_Medium Term Project Acquisition Model_1_2_05_G&amp;A_reports" xfId="34347"/>
    <cellStyle name="_TableHead_Medium Term Project Acquisition Model_1_2_05_Inputs5-G&amp;ABreakdown_Actuals" xfId="34348"/>
    <cellStyle name="_TableHead_model_bk" xfId="34349"/>
    <cellStyle name="_TableHead_model_bk_G&amp;A_reports" xfId="34350"/>
    <cellStyle name="_TableHead_model_bk_G&amp;A_reports_ProjectEarnings_Actual" xfId="34351"/>
    <cellStyle name="_TableHead_model_bk_Inputs5-G&amp;ABreakdown_Actuals" xfId="34352"/>
    <cellStyle name="_TableHead_model_bk_Old Financials_200804" xfId="34353"/>
    <cellStyle name="_TableHead_model_bk_ProjectEarnings_Actual" xfId="34354"/>
    <cellStyle name="_TableHead_Modeling Mick" xfId="34355"/>
    <cellStyle name="_TableHead_Modeling Mick_G&amp;A_reports" xfId="34356"/>
    <cellStyle name="_TableHead_Modeling Mick_Inputs5-G&amp;ABreakdown_Actuals" xfId="34357"/>
    <cellStyle name="_TableHead_monet_final_w_output" xfId="34358"/>
    <cellStyle name="_TableHead_monet_final_w_output_G&amp;A_reports" xfId="34359"/>
    <cellStyle name="_TableHead_monet_final_w_output_Inputs5-G&amp;ABreakdown_Actuals" xfId="34360"/>
    <cellStyle name="_TableHead_Palm Model 10_05" xfId="34361"/>
    <cellStyle name="_TableHead_Palm Model 10_05 2" xfId="34362"/>
    <cellStyle name="_TableHead_Palm Model 10_05_01 Horizon Wind Energy Analytics" xfId="34363"/>
    <cellStyle name="_TableHead_Palm Model 10_05_01 Horizon Wind Energy Analytics_1.Inputs" xfId="34364"/>
    <cellStyle name="_TableHead_Palm Model 10_05_01 Horizon Wind Energy Analytics_Copy of Vento III v27i P50 1st" xfId="34365"/>
    <cellStyle name="_TableHead_Palm Model 10_05_01 Horizon Wind Energy Analytics_G&amp;A_reports" xfId="34366"/>
    <cellStyle name="_TableHead_Palm Model 10_05_01 Horizon Wind Energy Analytics_Vento III v17i (8.9% Haircut, 60% Tax)" xfId="34367"/>
    <cellStyle name="_TableHead_Palm Model 10_05_01 Horizon Wind Energy Analytics_Vento III v22i (Haircut, 6Y CF, 76% tax)" xfId="34368"/>
    <cellStyle name="_TableHead_Palm Model 10_05_01 Horizon Wind Energy Analytics_Vento III v28g Base" xfId="34369"/>
    <cellStyle name="_TableHead_Palm Model 10_05_01 Horizon Wind Energy Analytics_Vento III v28k JPMyyy" xfId="34370"/>
    <cellStyle name="_TableHead_Palm Model 10_05_1.Inputs" xfId="34371"/>
    <cellStyle name="_TableHead_Palm Model 10_05_Copy of G&amp;A_reports_v4" xfId="34372"/>
    <cellStyle name="_TableHead_Palm Model 10_05_Copy of Vento III v27i P50 1st" xfId="34373"/>
    <cellStyle name="_TableHead_Palm Model 10_05_Vento III v17i (8.9% Haircut, 60% Tax)" xfId="34374"/>
    <cellStyle name="_TableHead_Palm Model 10_05_Vento III v22i (Haircut, 6Y CF, 76% tax)" xfId="34375"/>
    <cellStyle name="_TableHead_Palm Model 10_05_Vento III v28g Base" xfId="34376"/>
    <cellStyle name="_TableHead_Palm Model 10_05_Vento III v28k JPMyyy" xfId="34377"/>
    <cellStyle name="_TableHead_Potential Strategic Partners" xfId="34378"/>
    <cellStyle name="_TableHead_Potential Strategic Partners_G&amp;A_reports" xfId="34379"/>
    <cellStyle name="_TableHead_Potential Strategic Partners_Inputs5-G&amp;ABreakdown_Actuals" xfId="34380"/>
    <cellStyle name="_TableHead_Project Financials Quarterly 2006" xfId="34381"/>
    <cellStyle name="_TableHead_Project Financials Quarterly 2006_G&amp;A_reports" xfId="34382"/>
    <cellStyle name="_TableHead_Project Financials Quarterly 2006_Inputs5-G&amp;ABreakdown_Actuals" xfId="34383"/>
    <cellStyle name="_TableHead_Quarterly Cash Needs 092706_db (8)" xfId="34384"/>
    <cellStyle name="_TableHead_Quarterly Cash Needs 092706_db (8)_G&amp;A_reports" xfId="34385"/>
    <cellStyle name="_TableHead_Quarterly Cash Needs 092706_db (8)_Inputs5-G&amp;ABreakdown_Actuals" xfId="34386"/>
    <cellStyle name="_TableHead_Returns" xfId="34387"/>
    <cellStyle name="_TableHead_Returns_G&amp;A_reports" xfId="34388"/>
    <cellStyle name="_TableHead_Returns_Inputs5-G&amp;ABreakdown_Actuals" xfId="34389"/>
    <cellStyle name="_TableHead_Sheet1" xfId="34390"/>
    <cellStyle name="_TableHead_Sheet2" xfId="34391"/>
    <cellStyle name="_TableHead_Sheet2_G&amp;A_reports" xfId="34392"/>
    <cellStyle name="_TableHead_Sheet2_Inputs5-G&amp;ABreakdown_Actuals" xfId="34393"/>
    <cellStyle name="_TableHead_Simple Merger Plans" xfId="34394"/>
    <cellStyle name="_TableHead_Simple Merger Plans_G&amp;A_reports" xfId="34395"/>
    <cellStyle name="_TableHead_Simple Merger Plans_Inputs5-G&amp;ABreakdown_Actuals" xfId="34396"/>
    <cellStyle name="_TableHead_Twin Groves" xfId="34397"/>
    <cellStyle name="_TableHead_Twin Groves II" xfId="34398"/>
    <cellStyle name="_TableHead_Twin Groves II_G&amp;A_reports" xfId="34399"/>
    <cellStyle name="_TableHead_Twin Groves II_Inputs5-G&amp;ABreakdown_Actuals" xfId="34400"/>
    <cellStyle name="_TableHead_Twin Groves_G&amp;A_reports" xfId="34401"/>
    <cellStyle name="_TableHead_Twin Groves_Inputs5-G&amp;ABreakdown_Actuals" xfId="34402"/>
    <cellStyle name="_TableHead_Valuation_Pres" xfId="34403"/>
    <cellStyle name="_TableHead_Valuation_Pres_G&amp;A_reports" xfId="34404"/>
    <cellStyle name="_TableHead_Valuation_Pres_Inputs5-G&amp;ABreakdown_Actuals" xfId="34405"/>
    <cellStyle name="_TableHeading" xfId="34406"/>
    <cellStyle name="_TableHeading_G&amp;A_reports" xfId="34407"/>
    <cellStyle name="_TableHeading_Inputs5-G&amp;ABreakdown_Actuals" xfId="34408"/>
    <cellStyle name="_TableRowBorder" xfId="34409"/>
    <cellStyle name="_TableRowBorder 2" xfId="34410"/>
    <cellStyle name="_TableRowBorder_G&amp;A_reports" xfId="34411"/>
    <cellStyle name="_TableRowBorder_Inputs5-G&amp;ABreakdown_Actuals" xfId="34412"/>
    <cellStyle name="_TableRowHead" xfId="34413"/>
    <cellStyle name="_TableRowHead_01 Horizon Wind Energy Analytics" xfId="34414"/>
    <cellStyle name="_TableRowHead_01 Horizon Wind Energy Analytics 2" xfId="34415"/>
    <cellStyle name="_TableRowHead_01 Horizon Wind Energy Analytics_G&amp;A_reports" xfId="34416"/>
    <cellStyle name="_TableRowHead_02 Quick Model_PQ Corporation" xfId="34417"/>
    <cellStyle name="_TableRowHead_02 Quick Model_PQ Corporation_01 Horizon Wind Energy Analytics" xfId="34418"/>
    <cellStyle name="_TableRowHead_02 Quick Model_PQ Corporation_01 Horizon Wind Energy Analytics 2" xfId="34419"/>
    <cellStyle name="_TableRowHead_02 Quick Model_PQ Corporation_01 Horizon Wind Energy Analytics_G&amp;A_reports" xfId="34420"/>
    <cellStyle name="_TableRowHead_03 Aventine DCF" xfId="34421"/>
    <cellStyle name="_TableRowHead_08 Updated Horizon Corporate DCF" xfId="34422"/>
    <cellStyle name="_TableRowHead_09 Horizon DCF" xfId="34423"/>
    <cellStyle name="_TableRowHead_09 Horizon DCF 2" xfId="34424"/>
    <cellStyle name="_TableRowHead_09 Horizon DCF_G&amp;A_reports" xfId="34425"/>
    <cellStyle name="_TableRowHead_2007 and 2008 Project Detail 12-01-08" xfId="34426"/>
    <cellStyle name="_TableRowHead_accretion dilution analysis" xfId="34427"/>
    <cellStyle name="_TableRowHead_Arrowsmith Model_1_2_05" xfId="34428"/>
    <cellStyle name="_TableRowHead_Blue_Canyon_II_1_2_05" xfId="34429"/>
    <cellStyle name="_TableRowHead_Book1" xfId="34430"/>
    <cellStyle name="_TableRowHead_Book1_01 Horizon Wind Energy Analytics" xfId="34431"/>
    <cellStyle name="_TableRowHead_Book1_01 Horizon Wind Energy Analytics 2" xfId="34432"/>
    <cellStyle name="_TableRowHead_Book1_01 Horizon Wind Energy Analytics_G&amp;A_reports" xfId="34433"/>
    <cellStyle name="_TableRowHead_Book2" xfId="34434"/>
    <cellStyle name="_TableRowHead_CSC_Palm_Sum_of_Parts_5_23_01a" xfId="34435"/>
    <cellStyle name="_TableRowHead_Financials Layout dpak 9-26-01 v1" xfId="34436"/>
    <cellStyle name="_TableRowHead_Flat Rock Acquisition Model_1_2_05" xfId="34437"/>
    <cellStyle name="_TableRowHead_Flat Rock Phase_2 Acquisition Model_1_2_05" xfId="34438"/>
    <cellStyle name="_TableRowHead_HealthSouth Group Credit Comp v11" xfId="34439"/>
    <cellStyle name="_TableRowHead_HealthSouth LBO Cases 14" xfId="34440"/>
    <cellStyle name="_TableRowHead_HealthSouth LBO Cases 14_01 Horizon Wind Energy Analytics" xfId="34441"/>
    <cellStyle name="_TableRowHead_HealthSouth LBO Cases 14_01 Horizon Wind Energy Analytics 2" xfId="34442"/>
    <cellStyle name="_TableRowHead_HealthSouth LBO Cases 14_01 Horizon Wind Energy Analytics_G&amp;A_reports" xfId="34443"/>
    <cellStyle name="_TableRowHead_Healthsouthlevels 10-24-2005" xfId="34444"/>
    <cellStyle name="_TableRowHead_HWE Analytics 4 4 06 SSGv1_DCF_9%_4_19_06_Wax" xfId="34445"/>
    <cellStyle name="_TableRowHead_HWE Analytics 4 4 06 SSGv1_DCF_9%_4_19_06_Wax_01 Horizon Wind Energy Analytics" xfId="34446"/>
    <cellStyle name="_TableRowHead_HWE Analytics 4 4 06 SSGv1_DCF_9%_4_19_06_Wax_01 Horizon Wind Energy Analytics 2" xfId="34447"/>
    <cellStyle name="_TableRowHead_HWE Analytics 4 4 06 SSGv1_DCF_9%_4_19_06_Wax_01 Horizon Wind Energy Analytics_G&amp;A_reports" xfId="34448"/>
    <cellStyle name="_TableRowHead_IBES_EPS_Estimates" xfId="34449"/>
    <cellStyle name="_TableRowHead_make whole_v2" xfId="34450"/>
    <cellStyle name="_TableRowHead_Mar 2006 Horizon Report" xfId="34451"/>
    <cellStyle name="_TableRowHead_Mar 2006 Horizon Report 2" xfId="34452"/>
    <cellStyle name="_TableRowHead_Medium Term Project Acquisition Model_1_2_05" xfId="34453"/>
    <cellStyle name="_TableRowHead_Modeling Mick" xfId="34454"/>
    <cellStyle name="_TableRowHead_Palm Model 10_05" xfId="34455"/>
    <cellStyle name="_TableRowHead_Palm Model 10_05 2" xfId="34456"/>
    <cellStyle name="_TableRowHead_Palm Model 10_05_01 Horizon Wind Energy Analytics" xfId="34457"/>
    <cellStyle name="_TableRowHead_Palm Model 10_05_01 Horizon Wind Energy Analytics_1.Inputs" xfId="34458"/>
    <cellStyle name="_TableRowHead_Palm Model 10_05_01 Horizon Wind Energy Analytics_Copy of Vento III v27i P50 1st" xfId="34459"/>
    <cellStyle name="_TableRowHead_Palm Model 10_05_01 Horizon Wind Energy Analytics_G&amp;A_reports" xfId="34460"/>
    <cellStyle name="_TableRowHead_Palm Model 10_05_01 Horizon Wind Energy Analytics_Vento III v17i (8.9% Haircut, 60% Tax)" xfId="34461"/>
    <cellStyle name="_TableRowHead_Palm Model 10_05_01 Horizon Wind Energy Analytics_Vento III v22i (Haircut, 6Y CF, 76% tax)" xfId="34462"/>
    <cellStyle name="_TableRowHead_Palm Model 10_05_01 Horizon Wind Energy Analytics_Vento III v28g Base" xfId="34463"/>
    <cellStyle name="_TableRowHead_Palm Model 10_05_01 Horizon Wind Energy Analytics_Vento III v28k JPMyyy" xfId="34464"/>
    <cellStyle name="_TableRowHead_Palm Model 10_05_1.Inputs" xfId="34465"/>
    <cellStyle name="_TableRowHead_Palm Model 10_05_Copy of G&amp;A_reports_v4" xfId="34466"/>
    <cellStyle name="_TableRowHead_Palm Model 10_05_Copy of Vento III v27i P50 1st" xfId="34467"/>
    <cellStyle name="_TableRowHead_Palm Model 10_05_Vento III v17i (8.9% Haircut, 60% Tax)" xfId="34468"/>
    <cellStyle name="_TableRowHead_Palm Model 10_05_Vento III v22i (Haircut, 6Y CF, 76% tax)" xfId="34469"/>
    <cellStyle name="_TableRowHead_Palm Model 10_05_Vento III v28g Base" xfId="34470"/>
    <cellStyle name="_TableRowHead_Palm Model 10_05_Vento III v28k JPMyyy" xfId="34471"/>
    <cellStyle name="_TableRowHead_Potential Strategic Partners" xfId="34472"/>
    <cellStyle name="_TableRowHead_Proj Economics" xfId="34473"/>
    <cellStyle name="_TableRowHead_Quarterly Cash Needs 092706_db (8)" xfId="34474"/>
    <cellStyle name="_TableRowHead_Returns" xfId="34475"/>
    <cellStyle name="_TableRowHead_Simple Merger Plans" xfId="34476"/>
    <cellStyle name="_TableRowHead_Unit Level Economics V4" xfId="34477"/>
    <cellStyle name="_TableRowHead_Unit Level Economics V4 2" xfId="34478"/>
    <cellStyle name="_TableRowHead_Unit Level Economics V4_G&amp;A_reports" xfId="34479"/>
    <cellStyle name="_TableRowHead_Unit Level Economics v5 (2)" xfId="34480"/>
    <cellStyle name="_TableRowHead_Valuation_Pres" xfId="34481"/>
    <cellStyle name="_TableRowHeading" xfId="34482"/>
    <cellStyle name="_TableSuperHead" xfId="34483"/>
    <cellStyle name="_TableSuperHead_01 Horizon Wind Energy Analytics" xfId="34484"/>
    <cellStyle name="_TableSuperHead_01 Horizon Wind Energy Analytics 2" xfId="34485"/>
    <cellStyle name="_TableSuperHead_01 Horizon Wind Energy Analytics_G&amp;A_reports" xfId="34486"/>
    <cellStyle name="_TableSuperHead_01 model" xfId="34487"/>
    <cellStyle name="_TableSuperHead_02 Potential Partner Ability to Pay Analysis2" xfId="34488"/>
    <cellStyle name="_TableSuperHead_02 Quick Model_PQ Corporation" xfId="34489"/>
    <cellStyle name="_TableSuperHead_02 Quick Model_PQ Corporation_01 Horizon Wind Energy Analytics" xfId="34490"/>
    <cellStyle name="_TableSuperHead_02 Quick Model_PQ Corporation_01 Horizon Wind Energy Analytics 2" xfId="34491"/>
    <cellStyle name="_TableSuperHead_02 Quick Model_PQ Corporation_01 Horizon Wind Energy Analytics_G&amp;A_reports" xfId="34492"/>
    <cellStyle name="_TableSuperHead_03 Aventine DCF" xfId="34493"/>
    <cellStyle name="_TableSuperHead_12 Merger Plans" xfId="34494"/>
    <cellStyle name="_TableSuperHead_2007 and 2008 Project Detail 12-01-08" xfId="34495"/>
    <cellStyle name="_TableSuperHead_accretion dilution analysis" xfId="34496"/>
    <cellStyle name="_TableSuperHead_Arrowsmith Model_1_2_05" xfId="34497"/>
    <cellStyle name="_TableSuperHead_AVP - prev. 06 financials" xfId="34498"/>
    <cellStyle name="_TableSuperHead_B&amp;B Model 4.14.09" xfId="34499"/>
    <cellStyle name="_TableSuperHead_bank_csc_and merger plan4" xfId="34500"/>
    <cellStyle name="_TableSuperHead_bank_csc_Q1_2001" xfId="34501"/>
    <cellStyle name="_TableSuperHead_bank_csc_Q2_2001" xfId="34502"/>
    <cellStyle name="_TableSuperHead_bank_csc_Q2_2001_c1" xfId="34503"/>
    <cellStyle name="_TableSuperHead_Blue_Canyon_II_1_2_05" xfId="34504"/>
    <cellStyle name="_TableSuperHead_Book1" xfId="34505"/>
    <cellStyle name="_TableSuperHead_Book1_01 Horizon Wind Energy Analytics" xfId="34506"/>
    <cellStyle name="_TableSuperHead_Book1_01 Horizon Wind Energy Analytics 2" xfId="34507"/>
    <cellStyle name="_TableSuperHead_Book1_01 Horizon Wind Energy Analytics_G&amp;A_reports" xfId="34508"/>
    <cellStyle name="_TableSuperHead_Book2" xfId="34509"/>
    <cellStyle name="_TableSuperHead_CSC_Palm_Sum_of_Parts_5_23_01a" xfId="34510"/>
    <cellStyle name="_TableSuperHead_Elkhorn 091906_v5" xfId="34511"/>
    <cellStyle name="_TableSuperHead_FigTech Merger Model_02" xfId="34512"/>
    <cellStyle name="_TableSuperHead_Financials Layout dpak 9-26-01 v1" xfId="34513"/>
    <cellStyle name="_TableSuperHead_Flat Rock Acquisition Model_1_2_05" xfId="34514"/>
    <cellStyle name="_TableSuperHead_Flat Rock Phase_2 Acquisition Model_1_2_05" xfId="34515"/>
    <cellStyle name="_TableSuperHead_Football Field" xfId="34516"/>
    <cellStyle name="_TableSuperHead_HealthSouth Group Credit Comp v11" xfId="34517"/>
    <cellStyle name="_TableSuperHead_HealthSouth LBO Cases 14" xfId="34518"/>
    <cellStyle name="_TableSuperHead_HealthSouth LBO Cases 14_01 Horizon Wind Energy Analytics" xfId="34519"/>
    <cellStyle name="_TableSuperHead_HealthSouth LBO Cases 14_01 Horizon Wind Energy Analytics 2" xfId="34520"/>
    <cellStyle name="_TableSuperHead_HealthSouth LBO Cases 14_01 Horizon Wind Energy Analytics_G&amp;A_reports" xfId="34521"/>
    <cellStyle name="_TableSuperHead_Healthsouthlevels 10-24-2005" xfId="34522"/>
    <cellStyle name="_TableSuperHead_High Prairie 091906" xfId="34523"/>
    <cellStyle name="_TableSuperHead_IBES_EPS_Estimates" xfId="34524"/>
    <cellStyle name="_TableSuperHead_KMart Model v6_djaama" xfId="34525"/>
    <cellStyle name="_TableSuperHead_Lone Star II" xfId="34526"/>
    <cellStyle name="_TableSuperHead_LTC Comps as of 18 Feb 2002" xfId="34527"/>
    <cellStyle name="_TableSuperHead_LTC Comps as of 2.20.02 v1.2" xfId="34528"/>
    <cellStyle name="_TableSuperHead_make whole_v2" xfId="34529"/>
    <cellStyle name="_TableSuperHead_Maple Ridge II Annual" xfId="34530"/>
    <cellStyle name="_TableSuperHead_Mar 2006 Horizon Report" xfId="34531"/>
    <cellStyle name="_TableSuperHead_Mar 2006 Horizon Report 2" xfId="34532"/>
    <cellStyle name="_TableSuperHead_MDU Fin Model v7" xfId="34533"/>
    <cellStyle name="_TableSuperHead_MDU Fin Model v7 2" xfId="34534"/>
    <cellStyle name="_TableSuperHead_MDU Fin Model v7_G&amp;A_reports" xfId="34535"/>
    <cellStyle name="_TableSuperHead_Medium Term Project Acquisition Model_1_2_05" xfId="34536"/>
    <cellStyle name="_TableSuperHead_Merchant Trent" xfId="34537"/>
    <cellStyle name="_TableSuperHead_Merger Analysis" xfId="34538"/>
    <cellStyle name="_TableSuperHead_Merger model_new_ability to pay" xfId="34539"/>
    <cellStyle name="_TableSuperHead_model_bk" xfId="34540"/>
    <cellStyle name="_TableSuperHead_Modeling Mick" xfId="34541"/>
    <cellStyle name="_TableSuperHead_monet_final_w_output" xfId="34542"/>
    <cellStyle name="_TableSuperHead_Numico-Nestle Model-13 September" xfId="34543"/>
    <cellStyle name="_TableSuperHead_Palm Model 10_05" xfId="34544"/>
    <cellStyle name="_TableSuperHead_Palm Model 10_05 2" xfId="34545"/>
    <cellStyle name="_TableSuperHead_Palm Model 10_05_01 Horizon Wind Energy Analytics" xfId="34546"/>
    <cellStyle name="_TableSuperHead_Palm Model 10_05_01 Horizon Wind Energy Analytics_1.Inputs" xfId="34547"/>
    <cellStyle name="_TableSuperHead_Palm Model 10_05_01 Horizon Wind Energy Analytics_Copy of Vento III v27i P50 1st" xfId="34548"/>
    <cellStyle name="_TableSuperHead_Palm Model 10_05_01 Horizon Wind Energy Analytics_G&amp;A_reports" xfId="34549"/>
    <cellStyle name="_TableSuperHead_Palm Model 10_05_01 Horizon Wind Energy Analytics_Vento III v17i (8.9% Haircut, 60% Tax)" xfId="34550"/>
    <cellStyle name="_TableSuperHead_Palm Model 10_05_01 Horizon Wind Energy Analytics_Vento III v22i (Haircut, 6Y CF, 76% tax)" xfId="34551"/>
    <cellStyle name="_TableSuperHead_Palm Model 10_05_01 Horizon Wind Energy Analytics_Vento III v28g Base" xfId="34552"/>
    <cellStyle name="_TableSuperHead_Palm Model 10_05_01 Horizon Wind Energy Analytics_Vento III v28k JPMyyy" xfId="34553"/>
    <cellStyle name="_TableSuperHead_Palm Model 10_05_1.Inputs" xfId="34554"/>
    <cellStyle name="_TableSuperHead_Palm Model 10_05_Copy of G&amp;A_reports_v4" xfId="34555"/>
    <cellStyle name="_TableSuperHead_Palm Model 10_05_Copy of Vento III v27i P50 1st" xfId="34556"/>
    <cellStyle name="_TableSuperHead_Palm Model 10_05_Vento III v17i (8.9% Haircut, 60% Tax)" xfId="34557"/>
    <cellStyle name="_TableSuperHead_Palm Model 10_05_Vento III v22i (Haircut, 6Y CF, 76% tax)" xfId="34558"/>
    <cellStyle name="_TableSuperHead_Palm Model 10_05_Vento III v28g Base" xfId="34559"/>
    <cellStyle name="_TableSuperHead_Palm Model 10_05_Vento III v28k JPMyyy" xfId="34560"/>
    <cellStyle name="_TableSuperHead_PNC_merger_plan_divestitures_05" xfId="34561"/>
    <cellStyle name="_TableSuperHead_Potential Strategic Partners" xfId="34562"/>
    <cellStyle name="_TableSuperHead_PPG_Merger_Plans" xfId="34563"/>
    <cellStyle name="_TableSuperHead_Pro Forma - Ravenswood - 2.28.08 - tax change" xfId="34564"/>
    <cellStyle name="_TableSuperHead_Proj Economics" xfId="34565"/>
    <cellStyle name="_TableSuperHead_Project Financials Quarterly 2006" xfId="34566"/>
    <cellStyle name="_TableSuperHead_Purchase Accounting PPA's" xfId="34567"/>
    <cellStyle name="_TableSuperHead_Quarterly Cash Needs 092706_db (8)" xfId="34568"/>
    <cellStyle name="_TableSuperHead_Returns" xfId="34569"/>
    <cellStyle name="_TableSuperHead_Samsara Model-DCF Template" xfId="34570"/>
    <cellStyle name="_TableSuperHead_Sheet2" xfId="34571"/>
    <cellStyle name="_TableSuperHead_Simple Merger Plans" xfId="34572"/>
    <cellStyle name="_TableSuperHead_Stallion Analysis_a" xfId="34573"/>
    <cellStyle name="_TableSuperHead_stand_alone_dcf" xfId="34574"/>
    <cellStyle name="_TableSuperHead_Summary Valuation Analysis" xfId="34575"/>
    <cellStyle name="_TableSuperHead_Synergies" xfId="34576"/>
    <cellStyle name="_TableSuperHead_Troon DCF Model 8-13-02 v1" xfId="34577"/>
    <cellStyle name="_TableSuperHead_Troon LLC FS dpakedit 8-7-02" xfId="34578"/>
    <cellStyle name="_TableSuperHead_Troon LLC FS dpakedit 8-7-02 v3" xfId="34579"/>
    <cellStyle name="_TableSuperHead_Troon LLC FS dpakedit 8-7-02 v4" xfId="34580"/>
    <cellStyle name="_TableSuperHead_Twin Groves" xfId="34581"/>
    <cellStyle name="_TableSuperHead_Twin Groves II" xfId="34582"/>
    <cellStyle name="_TableSuperHead_Valuation_Pres" xfId="34583"/>
    <cellStyle name="_TableSuperHead_Valuation_Troon dpak 8-5-02 v3" xfId="34584"/>
    <cellStyle name="_TableSuperHeading" xfId="34585"/>
    <cellStyle name="_TableText" xfId="34586"/>
    <cellStyle name="_Tesla 2008 O&amp;M Model 2x2x1 - 12-04 RFO - 250 starts (02-18-05)" xfId="34587"/>
    <cellStyle name="_Tesla 2008 O&amp;M Model 2x2x1 - 12-04 RFO - 250 starts (02-18-05) 2" xfId="34588"/>
    <cellStyle name="_Tesla 2008 O&amp;M Model 2x2x1 - 12-04 RFO - 250 starts (02-18-05) 2 2" xfId="34589"/>
    <cellStyle name="_Tesla 2008 O&amp;M Model 2x2x1 - 12-04 RFO - 250 starts (02-18-05) 3" xfId="34590"/>
    <cellStyle name="_Tesla 2008 O&amp;M Model 2x2x1 - 12-04 RFO - 250 starts (02-18-05) 3 2" xfId="34591"/>
    <cellStyle name="_Tesla 2008 O&amp;M Model 2x2x1 - 12-04 RFO - 250 starts (02-18-05) 4" xfId="34592"/>
    <cellStyle name="_Tesla 2008 O&amp;M Model 2x2x1 - 12-04 RFO - 250 starts (02-18-05)_Input" xfId="34593"/>
    <cellStyle name="_Tesla 2008 O&amp;M Model 2x2x1 - 12-04 RFO - 250 starts (02-18-05)_McCoy 250 MW Yingli 280W T-0 NextEra PVO&amp;M Budget (NEW RAMP)_2010-12-10" xfId="34594"/>
    <cellStyle name="_Tesla 2008 O&amp;M Model 2x2x1 - 12-04 RFO - 250 starts (02-18-05)_McCoy 250 MW Yingli 280W T-0 NextEra PVO&amp;M Budget (NEW RAMP)_2010-12-6" xfId="34595"/>
    <cellStyle name="_Tesla 2008 O&amp;M Model 2x2x1 - 12-04 RFO - 250 starts (02-18-05)_Preliminary Purchase Accounting_2_7_2012 Updated2_27_2012" xfId="34596"/>
    <cellStyle name="_Tesla 2008 O&amp;M Model 2x2x1 - 12-04 RFO - 250 starts (03-11-05)" xfId="34597"/>
    <cellStyle name="_Tesla 2008 O&amp;M Model 2x2x1 - 12-04 RFO - 250 starts (03-11-05) 2" xfId="34598"/>
    <cellStyle name="_Tesla 2008 O&amp;M Model 2x2x1 - 12-04 RFO - 250 starts (03-11-05) 2 2" xfId="34599"/>
    <cellStyle name="_Tesla 2008 O&amp;M Model 2x2x1 - 12-04 RFO - 250 starts (03-11-05) 3" xfId="34600"/>
    <cellStyle name="_Tesla 2008 O&amp;M Model 2x2x1 - 12-04 RFO - 250 starts (03-11-05) 3 2" xfId="34601"/>
    <cellStyle name="_Tesla 2008 O&amp;M Model 2x2x1 - 12-04 RFO - 250 starts (03-11-05) 4" xfId="34602"/>
    <cellStyle name="_Tesla 2008 O&amp;M Model 2x2x1 - 12-04 RFO - 250 starts (03-11-05)_Input" xfId="34603"/>
    <cellStyle name="_Tesla 2008 O&amp;M Model 2x2x1 - 12-04 RFO - 250 starts (03-11-05)_McCoy 250 MW Yingli 280W T-0 NextEra PVO&amp;M Budget (NEW RAMP)_2010-12-10" xfId="34604"/>
    <cellStyle name="_Tesla 2008 O&amp;M Model 2x2x1 - 12-04 RFO - 250 starts (03-11-05)_McCoy 250 MW Yingli 280W T-0 NextEra PVO&amp;M Budget (NEW RAMP)_2010-12-6" xfId="34605"/>
    <cellStyle name="_Tesla 2008 O&amp;M Model 2x2x1 - 12-04 RFO - 250 starts (03-11-05)_Preliminary Purchase Accounting_2_7_2012 Updated2_27_2012" xfId="34606"/>
    <cellStyle name="_Tesla_R2.8" xfId="34607"/>
    <cellStyle name="_Tesla_R2.8 2" xfId="34608"/>
    <cellStyle name="_Tesla_R2.8 2 2" xfId="34609"/>
    <cellStyle name="_Tesla_R2.8 3" xfId="34610"/>
    <cellStyle name="_Tesla_R2.8 3 2" xfId="34611"/>
    <cellStyle name="_Tesla_R2.8 4" xfId="34612"/>
    <cellStyle name="_Tesla_R2.8 4 2" xfId="34613"/>
    <cellStyle name="_Tesla_R2.8 5" xfId="34614"/>
    <cellStyle name="_Tesla_R2.8 5 2" xfId="34615"/>
    <cellStyle name="_Tesla_R2.8 6" xfId="34616"/>
    <cellStyle name="_Tesla_R2.8_Consolidated Summary Living ProForma_2011_DRAFT" xfId="34617"/>
    <cellStyle name="_Tesla_R2.8_Consolidated Summary Living ProForma_2011_DRAFT 2" xfId="34618"/>
    <cellStyle name="_Tesla_R2.8_Consolidated Summary Living ProForma_2011_Paste Special" xfId="34619"/>
    <cellStyle name="_Tesla_R2.8_Consolidated Summary Living ProForma_2011_Paste Special 2" xfId="34620"/>
    <cellStyle name="_Tesla_R2.8_Copy of South TX GenTie  0.8x Sale12-31-09 COD BASE CASEvBOD" xfId="34621"/>
    <cellStyle name="_Tesla_R2.8_Copy of South TX GenTie  0.8x Sale12-31-09 COD BASE CASEvBOD 2" xfId="34622"/>
    <cellStyle name="_Thermo 2003 - tcp dscr 6_05a" xfId="34623"/>
    <cellStyle name="_Thermo 2003 - tcp dscr 6_05a 2" xfId="34624"/>
    <cellStyle name="_Thermo 2003 - tcp dscr 6_05a 2 2" xfId="34625"/>
    <cellStyle name="_Thermo 2003 - tcp dscr 6_05a 3" xfId="34626"/>
    <cellStyle name="_Thermo 2003 - tcp dscr 6_05a 3 2" xfId="34627"/>
    <cellStyle name="_Thermo 2003 - tcp dscr 6_05a 4" xfId="34628"/>
    <cellStyle name="_Thermo 2003 - tcp dscr 6_05a 4 2" xfId="34629"/>
    <cellStyle name="_Thermo 2003 - tcp dscr 6_05a 5" xfId="34630"/>
    <cellStyle name="_Thermo 2003 - tcp dscr 6_05a 5 2" xfId="34631"/>
    <cellStyle name="_Thermo 2003 - tcp dscr 6_05a 6" xfId="34632"/>
    <cellStyle name="_Thermo Adjusted 7-24" xfId="34633"/>
    <cellStyle name="_Thermo Adjusted 7-24 2" xfId="34634"/>
    <cellStyle name="_Thermo Adjusted 7-24 2 2" xfId="34635"/>
    <cellStyle name="_Thermo Adjusted 7-24 3" xfId="34636"/>
    <cellStyle name="_Thermo Adjusted 7-24 3 2" xfId="34637"/>
    <cellStyle name="_Thermo Adjusted 7-24 4" xfId="34638"/>
    <cellStyle name="_Thermo Adjusted 7-24 4 2" xfId="34639"/>
    <cellStyle name="_Thermo Adjusted 7-24 5" xfId="34640"/>
    <cellStyle name="_Thermo Adjusted 7-24 5 2" xfId="34641"/>
    <cellStyle name="_Thermo Adjusted 7-24 6" xfId="34642"/>
    <cellStyle name="_Thumb Budget 5-30-06" xfId="34643"/>
    <cellStyle name="_Thumb Budget 5-30-06 2" xfId="34644"/>
    <cellStyle name="_Thumb Budget 5-30-06 2 2" xfId="34645"/>
    <cellStyle name="_Thumb Budget 5-30-06 3" xfId="34646"/>
    <cellStyle name="_Thumb Budget 5-30-06 3 2" xfId="34647"/>
    <cellStyle name="_Thumb Budget 5-30-06 4" xfId="34648"/>
    <cellStyle name="_Thumb Budget 5-30-06_Horizon round 1 model vFINAL" xfId="34649"/>
    <cellStyle name="_Thumb Budget 5-30-06_Horizon round 1 model vFINAL 2" xfId="34650"/>
    <cellStyle name="_Thumb Budget 5-30-06_Horizon round 1 model vFINAL 2 2" xfId="34651"/>
    <cellStyle name="_Thumb Budget 5-30-06_Horizon round 1 model vFINAL 3" xfId="34652"/>
    <cellStyle name="_Thumb Budget 5-30-06_Horizon round 1 model vFINAL 3 2" xfId="34653"/>
    <cellStyle name="_Thumb Budget 5-30-06_Horizon round 1 model vFINAL 4" xfId="34654"/>
    <cellStyle name="_Thumb Budget 5-30-06_Horizon round 1 model vFINAL_1" xfId="34655"/>
    <cellStyle name="_Thumb Budget 5-30-06_Horizon round 1 model vFINAL_1 2" xfId="34656"/>
    <cellStyle name="_Thumb Budget 5-30-06_Horizon round 1 model vFINAL_1 2 2" xfId="34657"/>
    <cellStyle name="_Thumb Budget 5-30-06_Horizon round 1 model vFINAL_1 3" xfId="34658"/>
    <cellStyle name="_Thumb Budget 5-30-06_Horizon round 1 model vFINAL_1 3 2" xfId="34659"/>
    <cellStyle name="_Thumb Budget 5-30-06_Horizon round 1 model vFINAL_1 4" xfId="34660"/>
    <cellStyle name="_Thumb Budget 5-30-06_Horizon round 1 model vFINAL_1_Project Farwest III Model 03-20-07 v135" xfId="34661"/>
    <cellStyle name="_Thumb Budget 5-30-06_Horizon round 1 model vFINAL_1_Project Farwest III Model 03-20-07 v135 2" xfId="34662"/>
    <cellStyle name="_Thumb Budget 5-30-06_Horizon round 1 model vFINAL_1_Project Farwest III Model 03-20-07 v135 2 2" xfId="34663"/>
    <cellStyle name="_Thumb Budget 5-30-06_Horizon round 1 model vFINAL_1_Project Farwest III Model 03-20-07 v135 3" xfId="34664"/>
    <cellStyle name="_Thumb Budget 5-30-06_Horizon round 1 model vFINAL_1_Project Farwest III Model 03-20-07 v135 3 2" xfId="34665"/>
    <cellStyle name="_Thumb Budget 5-30-06_Horizon round 1 model vFINAL_1_Project Farwest III Model 03-20-07 v135 4" xfId="34666"/>
    <cellStyle name="_Thumb Budget 5-30-06_Horizon round 1 model vFINAL_1_Project Makani Model 04-11-07 v6" xfId="34667"/>
    <cellStyle name="_Thumb Budget 5-30-06_Horizon round 1 model vFINAL_1_Project Makani Model 04-11-07 v6 2" xfId="34668"/>
    <cellStyle name="_Thumb Budget 5-30-06_Horizon round 1 model vFINAL_1_Project Makani Model 04-11-07 v6 2 2" xfId="34669"/>
    <cellStyle name="_Thumb Budget 5-30-06_Horizon round 1 model vFINAL_1_Project Makani Model 04-11-07 v6 3" xfId="34670"/>
    <cellStyle name="_Thumb Budget 5-30-06_Horizon round 1 model vFINAL_1_Project Makani Model 04-11-07 v6 3 2" xfId="34671"/>
    <cellStyle name="_Thumb Budget 5-30-06_Horizon round 1 model vFINAL_1_Project Makani Model 04-11-07 v6 4" xfId="34672"/>
    <cellStyle name="_Tier Definitions (2)" xfId="34673"/>
    <cellStyle name="_topOfIowa" xfId="34674"/>
    <cellStyle name="_topOfIowa 2" xfId="34675"/>
    <cellStyle name="_Total UCAP" xfId="34676"/>
    <cellStyle name="_Total UCAP 2" xfId="34677"/>
    <cellStyle name="_Total UCAP 2 2" xfId="34678"/>
    <cellStyle name="_Total UCAP 3" xfId="34679"/>
    <cellStyle name="_Total UCAP 3 2" xfId="34680"/>
    <cellStyle name="_Total UCAP 4" xfId="34681"/>
    <cellStyle name="_Total UCAP 4 2" xfId="34682"/>
    <cellStyle name="_Total UCAP 5" xfId="34683"/>
    <cellStyle name="_Total UCAP 5 2" xfId="34684"/>
    <cellStyle name="_Total UCAP 6" xfId="34685"/>
    <cellStyle name="_Total UCAP_Cimarron O&amp;M_05-24-2012" xfId="34686"/>
    <cellStyle name="_Total UCAP_Copy of South TX GenTie  0.8x Sale12-31-09 COD BASE CASEvBOD" xfId="34687"/>
    <cellStyle name="_Total UCAP_Copy of South TX GenTie  0.8x Sale12-31-09 COD BASE CASEvBOD 2" xfId="34688"/>
    <cellStyle name="_Total UCAP_Input" xfId="34689"/>
    <cellStyle name="_Total UCAP_Input 2" xfId="34690"/>
    <cellStyle name="_Total UCAP_Majestic II 2013 - 2042 Property Tax Forecast est" xfId="34691"/>
    <cellStyle name="_Total UCAP_McCoy 250 MW Yingli 280W T-0 NextEra PVO&amp;M Budget (NEW RAMP)_2010-12-10" xfId="34692"/>
    <cellStyle name="_Total UCAP_McCoy 250 MW Yingli 280W T-0 NextEra PVO&amp;M Budget (NEW RAMP)_2010-12-6" xfId="34693"/>
    <cellStyle name="_Total UCAP_Tax" xfId="34694"/>
    <cellStyle name="_TP Oil" xfId="34695"/>
    <cellStyle name="_TP Oil 2" xfId="34696"/>
    <cellStyle name="_TP Oil_130204 2013 - 2061 LONG-TERM FORECAST FPL METHODOLOGY Clean Copy" xfId="34697"/>
    <cellStyle name="_TP Oil_Copy of FUEL JAN 2012 -DEC 2012 MARGINAL COST SEASONAL" xfId="34698"/>
    <cellStyle name="_TP Oil_Copy of FUEL JAN 2012 -DEC 2012 MARGINAL COST SEASONAL 2" xfId="34699"/>
    <cellStyle name="_TP Oil_MTHLY_MWH_to EOC_AS AVAILABLE" xfId="34700"/>
    <cellStyle name="_TP Valuation (10.30.09)" xfId="34701"/>
    <cellStyle name="_TRENT6_09_BANK" xfId="34702"/>
    <cellStyle name="_TRENT6_09_BANK 2" xfId="34703"/>
    <cellStyle name="_TRENT6_09_BANK 2 2" xfId="34704"/>
    <cellStyle name="_TRENT6_09_BANK 3" xfId="34705"/>
    <cellStyle name="_TRENT6_09_BANK 3 2" xfId="34706"/>
    <cellStyle name="_TRENT6_09_BANK 4" xfId="34707"/>
    <cellStyle name="_TRENT6_09_BANK 4 2" xfId="34708"/>
    <cellStyle name="_TRENT6_09_BANK 5" xfId="34709"/>
    <cellStyle name="_TRENT6_09_BANK 5 2" xfId="34710"/>
    <cellStyle name="_TRENT6_09_BANK 6" xfId="34711"/>
    <cellStyle name="_x0013__Tri-County Wind_042409_Grant and TE_as bid" xfId="34712"/>
    <cellStyle name="_x0013__Tri-County Wind_042409_Grant and TE_as bid 2" xfId="34713"/>
    <cellStyle name="_x0013__Tri-County Wind_101309_Grant and TE_200MW_1.6XLE" xfId="34714"/>
    <cellStyle name="_x0013__Tri-County Wind_101309_Grant and TE_200MW_1.6XLE 2" xfId="34715"/>
    <cellStyle name="_x0013__Tri-County Wind_101509_Grant and TE_200MW_1.6XLE" xfId="34716"/>
    <cellStyle name="_x0013__Tri-County Wind_101509_Grant and TE_200MW_1.6XLE 2" xfId="34717"/>
    <cellStyle name="_Trinidad Alcoa model 072005 v1" xfId="34718"/>
    <cellStyle name="_x0013__TT Mkt Price Curve Base Case (w negative prices) 09152008" xfId="34719"/>
    <cellStyle name="_x0013__TT Mkt Price Curve Base Case (w negative prices) 09152008 2" xfId="34720"/>
    <cellStyle name="_x0013__TT Mkt Price Curve Base Case (w negative prices) 09152008_BeechR Pivot Table 12.2.09" xfId="34721"/>
    <cellStyle name="_x0013__TT Mkt Price Curve Base Case (w negative prices) 09152008_BeechR Pivot Table 12.2.09 2" xfId="34722"/>
    <cellStyle name="_Tube_Delivery_DJD" xfId="34723"/>
    <cellStyle name="_Tube_Delivery_DJD 2" xfId="34724"/>
    <cellStyle name="_Turkey Track Completion Reserve Acct_11 10 08" xfId="34725"/>
    <cellStyle name="_x0013__Turkey Track Completion Reserve Acct_11 10 08" xfId="34726"/>
    <cellStyle name="_Turkey Track Completion Reserve Acct_11 10 08 2" xfId="34727"/>
    <cellStyle name="_x0013__Turkey Track Completion Reserve Acct_11 10 08 2" xfId="34728"/>
    <cellStyle name="_x0013__Turkey Track Market Price Curve 05282008" xfId="34729"/>
    <cellStyle name="_x0013__Turkey Track Market Price Curve 05282008 2" xfId="34730"/>
    <cellStyle name="_x0013__Turkey Track Market Price Curve 05282008_BeechR Pivot Table 12.2.09" xfId="34731"/>
    <cellStyle name="_x0013__Turkey Track Market Price Curve 05282008_BeechR Pivot Table 12.2.09 2" xfId="34732"/>
    <cellStyle name="_x0013__Turkey Track Market Price Curve Low Case 06202008" xfId="34733"/>
    <cellStyle name="_x0013__Turkey Track Market Price Curve Low Case 06202008 2" xfId="34734"/>
    <cellStyle name="_x0013__Turkey Track Market Price Curve Low Case 06202008_BeechR Pivot Table 12.2.09" xfId="34735"/>
    <cellStyle name="_x0013__Turkey Track Market Price Curve Low Case 06202008_BeechR Pivot Table 12.2.09 2" xfId="34736"/>
    <cellStyle name="_Twin Groves II 071806" xfId="34737"/>
    <cellStyle name="_Twin Groves II 071806_1.Inputs" xfId="34738"/>
    <cellStyle name="_Twin Groves II 071806_Copy of Vento III v27i P50 1st" xfId="34739"/>
    <cellStyle name="_Twin Groves II 071806_G&amp;A_reports" xfId="34740"/>
    <cellStyle name="_Twin Groves II 071806_Vento III v17i (8.9% Haircut, 60% Tax)" xfId="34741"/>
    <cellStyle name="_Twin Groves II 071806_Vento III v22i (Haircut, 6Y CF, 76% tax)" xfId="34742"/>
    <cellStyle name="_Twin Groves II 071806_Vento III v28g Base" xfId="34743"/>
    <cellStyle name="_Twin Groves II 071806_Vento III v28k JPMyyy" xfId="34744"/>
    <cellStyle name="_TX Wind R04 DSCR Projections ECM2 - FOR DISCUSSION ONLY" xfId="34745"/>
    <cellStyle name="_TX Wind R04 DSCR Projections ECM2 - FOR DISCUSSION ONLY 2" xfId="34746"/>
    <cellStyle name="_UCAP 050131" xfId="34747"/>
    <cellStyle name="_UCAP 050131 2" xfId="34748"/>
    <cellStyle name="_UCAP 050131 2 2" xfId="34749"/>
    <cellStyle name="_UCAP 050131 3" xfId="34750"/>
    <cellStyle name="_UCAP 050131 3 2" xfId="34751"/>
    <cellStyle name="_UCAP 050131 4" xfId="34752"/>
    <cellStyle name="_UCAP 050131 4 2" xfId="34753"/>
    <cellStyle name="_UCAP 050131 5" xfId="34754"/>
    <cellStyle name="_UCAP 050131 5 2" xfId="34755"/>
    <cellStyle name="_UCAP 050131 6" xfId="34756"/>
    <cellStyle name="_UCAP 050131_Cimarron O&amp;M_05-24-2012" xfId="34757"/>
    <cellStyle name="_UCAP 050131_Copy of South TX GenTie  0.8x Sale12-31-09 COD BASE CASEvBOD" xfId="34758"/>
    <cellStyle name="_UCAP 050131_Copy of South TX GenTie  0.8x Sale12-31-09 COD BASE CASEvBOD 2" xfId="34759"/>
    <cellStyle name="_UCAP 050131_Input" xfId="34760"/>
    <cellStyle name="_UCAP 050131_Input 2" xfId="34761"/>
    <cellStyle name="_UCAP 050131_Majestic II 2013 - 2042 Property Tax Forecast est" xfId="34762"/>
    <cellStyle name="_UCAP 050131_McCoy 250 MW Yingli 280W T-0 NextEra PVO&amp;M Budget (NEW RAMP)_2010-12-10" xfId="34763"/>
    <cellStyle name="_UCAP 050131_McCoy 250 MW Yingli 280W T-0 NextEra PVO&amp;M Budget (NEW RAMP)_2010-12-6" xfId="34764"/>
    <cellStyle name="_UCAP 050131_Tax" xfId="34765"/>
    <cellStyle name="_Unit Level Economics V4" xfId="34766"/>
    <cellStyle name="_Unit Level Economics v5 (2)" xfId="34767"/>
    <cellStyle name="_Unit Level Economics v5 (2) 2" xfId="34768"/>
    <cellStyle name="_x0013__Unlev McAdoo &amp; GR Combined 090208-funding" xfId="34769"/>
    <cellStyle name="_x0013__Unlev McAdoo &amp; GR Combined 090208-funding 2" xfId="34770"/>
    <cellStyle name="_x0013__Unlev McAdoo &amp; GR Combined 090208-funding_#1 LeveredGrand_Ridge_II-III_021009_Grant,Bonus,No PTCs,MACRs,Term Debt, NOL" xfId="34771"/>
    <cellStyle name="_x0013__Unlev McAdoo &amp; GR Combined 090208-funding_#1 LeveredGrand_Ridge_II-III_021009_Grant,Bonus,No PTCs,MACRs,Term Debt, NOL 2" xfId="34772"/>
    <cellStyle name="_x0013__Unlev McAdoo &amp; GR Combined 090208-funding_#1 LeveredGrand_Ridge_II-III_021009_Grant,Bonus,No PTCs,MACRs,Term Debt, NOL_BeechR Pivot Table 12.2.09" xfId="34773"/>
    <cellStyle name="_x0013__Unlev McAdoo &amp; GR Combined 090208-funding_#1 LeveredGrand_Ridge_II-III_021009_Grant,Bonus,No PTCs,MACRs,Term Debt, NOL_BeechR Pivot Table 12.2.09 2" xfId="34774"/>
    <cellStyle name="_x0013__Unlev McAdoo &amp; GR Combined 090208-funding_BeechR Pivot Table 12.2.09" xfId="34775"/>
    <cellStyle name="_x0013__Unlev McAdoo &amp; GR Combined 090208-funding_BeechR Pivot Table 12.2.09 2" xfId="34776"/>
    <cellStyle name="_x0013__Unlev McAdoo &amp; GR Combined 090208-funding_Big Otter 101209 Grant and TE 100.5MW_20mileT" xfId="34777"/>
    <cellStyle name="_x0013__Unlev McAdoo &amp; GR Combined 090208-funding_Big Otter 101209 Grant and TE 100.5MW_20mileT 2" xfId="34778"/>
    <cellStyle name="_x0013__Unlev McAdoo &amp; GR Combined 090208-funding_Bish Hill_$77.5_lowncf_ Bundled Price_Lenders_092909" xfId="34779"/>
    <cellStyle name="_x0013__Unlev McAdoo &amp; GR Combined 090208-funding_Bish Hill_$77.5_lowncf_ Bundled Price_Lenders_092909 2" xfId="34780"/>
    <cellStyle name="_x0013__Unlev McAdoo &amp; GR Combined 090208-funding_BishHilll_1.25M per WTG with $72 bundled price_200MWs_BF" xfId="34781"/>
    <cellStyle name="_x0013__Unlev McAdoo &amp; GR Combined 090208-funding_BishHilll_1.25M per WTG with $72 bundled price_200MWs_BF 2" xfId="34782"/>
    <cellStyle name="_x0013__Unlev McAdoo &amp; GR Combined 090208-funding_Bishop Hill_Grant_082409_200MW" xfId="34783"/>
    <cellStyle name="_x0013__Unlev McAdoo &amp; GR Combined 090208-funding_Bishop Hill_Grant_082409_200MW 2" xfId="34784"/>
    <cellStyle name="_x0013__Unlev McAdoo &amp; GR Combined 090208-funding_Buzzard Creek_250MW_PTC_010610" xfId="34785"/>
    <cellStyle name="_x0013__Unlev McAdoo &amp; GR Combined 090208-funding_Buzzard Creek_250MW_PTC_010610 2" xfId="34786"/>
    <cellStyle name="_x0013__Unlev McAdoo &amp; GR Combined 090208-funding_California Ridge 120109 and 200MW" xfId="34787"/>
    <cellStyle name="_x0013__Unlev McAdoo &amp; GR Combined 090208-funding_California Ridge 120109 and 200MW 2" xfId="34788"/>
    <cellStyle name="_x0013__Unlev McAdoo &amp; GR Combined 090208-funding_California Ridge_042909_Grant and TE_99M_as bid" xfId="34789"/>
    <cellStyle name="_x0013__Unlev McAdoo &amp; GR Combined 090208-funding_California Ridge_042909_Grant and TE_99M_as bid 2" xfId="34790"/>
    <cellStyle name="_x0013__Unlev McAdoo &amp; GR Combined 090208-funding_California Ridge_042909_Grant and TE_99Mw" xfId="34791"/>
    <cellStyle name="_x0013__Unlev McAdoo &amp; GR Combined 090208-funding_California Ridge_042909_Grant and TE_99Mw 2" xfId="34792"/>
    <cellStyle name="_x0013__Unlev McAdoo &amp; GR Combined 090208-funding_Copy of NEW Levered GRIIIII_03312009_MCF v2" xfId="34793"/>
    <cellStyle name="_x0013__Unlev McAdoo &amp; GR Combined 090208-funding_Copy of NEW Levered GRIIIII_03312009_MCF v2 2" xfId="34794"/>
    <cellStyle name="_x0013__Unlev McAdoo &amp; GR Combined 090208-funding_Copy of NEW Levered GRIIIII_03312009_MCF v2_BeechR Pivot Table 12.2.09" xfId="34795"/>
    <cellStyle name="_x0013__Unlev McAdoo &amp; GR Combined 090208-funding_Copy of NEW Levered GRIIIII_03312009_MCF v2_BeechR Pivot Table 12.2.09 2" xfId="34796"/>
    <cellStyle name="_x0013__Unlev McAdoo &amp; GR Combined 090208-funding_GRE 03252009_tpm_tables" xfId="34797"/>
    <cellStyle name="_x0013__Unlev McAdoo &amp; GR Combined 090208-funding_GRE 03252009_tpm_tables 2" xfId="34798"/>
    <cellStyle name="_x0013__Unlev McAdoo &amp; GR Combined 090208-funding_GRE 03252009_tpm_tables_BeechR Pivot Table 12.2.09" xfId="34799"/>
    <cellStyle name="_x0013__Unlev McAdoo &amp; GR Combined 090208-funding_GRE 03252009_tpm_tables_BeechR Pivot Table 12.2.09 2" xfId="34800"/>
    <cellStyle name="_x0013__Unlev McAdoo &amp; GR Combined 090208-funding_Hardin Grant 08312009_300MW" xfId="34801"/>
    <cellStyle name="_x0013__Unlev McAdoo &amp; GR Combined 090208-funding_Hardin Grant 08312009_300MW 2" xfId="34802"/>
    <cellStyle name="_x0013__Unlev McAdoo &amp; GR Combined 090208-funding_Inputs-General" xfId="34803"/>
    <cellStyle name="_x0013__Unlev McAdoo &amp; GR Combined 090208-funding_Inputs-General 2" xfId="34804"/>
    <cellStyle name="_x0013__Unlev McAdoo &amp; GR Combined 090208-funding_IWNA 3-Pack ECCA Sheldon Funding 03202009" xfId="34805"/>
    <cellStyle name="_x0013__Unlev McAdoo &amp; GR Combined 090208-funding_IWNA 3-Pack ECCA Sheldon Funding 03202009 2" xfId="34806"/>
    <cellStyle name="_x0013__Unlev McAdoo &amp; GR Combined 090208-funding_Ledge_0416_Grant and TE" xfId="34807"/>
    <cellStyle name="_x0013__Unlev McAdoo &amp; GR Combined 090208-funding_Ledge_0416_Grant and TE 2" xfId="34808"/>
    <cellStyle name="_x0013__Unlev McAdoo &amp; GR Combined 090208-funding_Levered Beech Ridge _100709" xfId="34809"/>
    <cellStyle name="_x0013__Unlev McAdoo &amp; GR Combined 090208-funding_Levered Beech Ridge _100709 2" xfId="34810"/>
    <cellStyle name="_x0013__Unlev McAdoo &amp; GR Combined 090208-funding_Levered Beech Ridge _100709_BeechR Pivot Table 12.2.09" xfId="34811"/>
    <cellStyle name="_x0013__Unlev McAdoo &amp; GR Combined 090208-funding_Levered Beech Ridge _100709_BeechR Pivot Table 12.2.09 2" xfId="34812"/>
    <cellStyle name="_x0013__Unlev McAdoo &amp; GR Combined 090208-funding_Levered Beech Ridge _102709" xfId="34813"/>
    <cellStyle name="_x0013__Unlev McAdoo &amp; GR Combined 090208-funding_Levered Beech Ridge _102709 2" xfId="34814"/>
    <cellStyle name="_x0013__Unlev McAdoo &amp; GR Combined 090208-funding_Levered Beech Ridge _102709_BeechR Pivot Table 12.2.09" xfId="34815"/>
    <cellStyle name="_x0013__Unlev McAdoo &amp; GR Combined 090208-funding_Levered Beech Ridge _102709_BeechR Pivot Table 12.2.09 2" xfId="34816"/>
    <cellStyle name="_x0013__Unlev McAdoo &amp; GR Combined 090208-funding_Levered Beech Ridge _110209" xfId="34817"/>
    <cellStyle name="_x0013__Unlev McAdoo &amp; GR Combined 090208-funding_Levered Beech Ridge _110209 2" xfId="34818"/>
    <cellStyle name="_x0013__Unlev McAdoo &amp; GR Combined 090208-funding_Levered Beech Ridge _110209_BeechR Pivot Table 12.2.09" xfId="34819"/>
    <cellStyle name="_x0013__Unlev McAdoo &amp; GR Combined 090208-funding_Levered Beech Ridge _110209_BeechR Pivot Table 12.2.09 2" xfId="34820"/>
    <cellStyle name="_x0013__Unlev McAdoo &amp; GR Combined 090208-funding_Levered Grand Ridge Exp 07082009_LIVE" xfId="34821"/>
    <cellStyle name="_x0013__Unlev McAdoo &amp; GR Combined 090208-funding_Levered Grand Ridge Exp 07082009_LIVE 2" xfId="34822"/>
    <cellStyle name="_x0013__Unlev McAdoo &amp; GR Combined 090208-funding_Levered Grand Ridge Exp 07082009_LIVE_BeechR Pivot Table 12.2.09" xfId="34823"/>
    <cellStyle name="_x0013__Unlev McAdoo &amp; GR Combined 090208-funding_Levered Grand Ridge Exp 07082009_LIVE_BeechR Pivot Table 12.2.09 2" xfId="34824"/>
    <cellStyle name="_x0013__Unlev McAdoo &amp; GR Combined 090208-funding_Levered Grand Ridge Exp_05042009" xfId="34825"/>
    <cellStyle name="_x0013__Unlev McAdoo &amp; GR Combined 090208-funding_Levered Grand Ridge Exp_05042009 2" xfId="34826"/>
    <cellStyle name="_x0013__Unlev McAdoo &amp; GR Combined 090208-funding_Levered Grand Ridge Exp_05042009_BeechR Pivot Table 12.2.09" xfId="34827"/>
    <cellStyle name="_x0013__Unlev McAdoo &amp; GR Combined 090208-funding_Levered Grand Ridge Exp_05042009_BeechR Pivot Table 12.2.09 2" xfId="34828"/>
    <cellStyle name="_x0013__Unlev McAdoo &amp; GR Combined 090208-funding_NEW GRII_III Debt_032509 v1 (2)" xfId="34829"/>
    <cellStyle name="_x0013__Unlev McAdoo &amp; GR Combined 090208-funding_NEW GRII_III Debt_032509 v1 (2) 2" xfId="34830"/>
    <cellStyle name="_x0013__Unlev McAdoo &amp; GR Combined 090208-funding_NEW GRII_III Debt_032509 v1 (2)_BeechR Pivot Table 12.2.09" xfId="34831"/>
    <cellStyle name="_x0013__Unlev McAdoo &amp; GR Combined 090208-funding_NEW GRII_III Debt_032509 v1 (2)_BeechR Pivot Table 12.2.09 2" xfId="34832"/>
    <cellStyle name="_x0013__Unlev McAdoo &amp; GR Combined 090208-funding_NEW Levered GRII&amp;III_04092009_MCF v1" xfId="34833"/>
    <cellStyle name="_x0013__Unlev McAdoo &amp; GR Combined 090208-funding_NEW Levered GRII&amp;III_04092009_MCF v1 2" xfId="34834"/>
    <cellStyle name="_x0013__Unlev McAdoo &amp; GR Combined 090208-funding_NEW Levered GRII&amp;III_04092009_MCF v1_BeechR Pivot Table 12.2.09" xfId="34835"/>
    <cellStyle name="_x0013__Unlev McAdoo &amp; GR Combined 090208-funding_NEW Levered GRII&amp;III_04092009_MCF v1_BeechR Pivot Table 12.2.09 2" xfId="34836"/>
    <cellStyle name="_x0013__Unlev McAdoo &amp; GR Combined 090208-funding_Oceana_142MW_Vesta1.8_101909" xfId="34837"/>
    <cellStyle name="_x0013__Unlev McAdoo &amp; GR Combined 090208-funding_Oceana_142MW_Vesta1.8_101909 2" xfId="34838"/>
    <cellStyle name="_x0013__Unlev McAdoo &amp; GR Combined 090208-funding_Raleigh Model (78MW) 09082009_V2" xfId="34839"/>
    <cellStyle name="_x0013__Unlev McAdoo &amp; GR Combined 090208-funding_Raleigh Model (78MW) 09082009_V2 2" xfId="34840"/>
    <cellStyle name="_x0013__Unlev McAdoo &amp; GR Combined 090208-funding_Raleigh Model (78MW) 09082009_V2_BeechR Pivot Table 12.2.09" xfId="34841"/>
    <cellStyle name="_x0013__Unlev McAdoo &amp; GR Combined 090208-funding_Raleigh Model (78MW) 09082009_V2_BeechR Pivot Table 12.2.09 2" xfId="34842"/>
    <cellStyle name="_x0013__Unlev McAdoo &amp; GR Combined 090208-funding_Sheet1" xfId="34843"/>
    <cellStyle name="_x0013__Unlev McAdoo &amp; GR Combined 090208-funding_Sheet1 2" xfId="34844"/>
    <cellStyle name="_x0013__Unlev McAdoo &amp; GR Combined 090208-funding_Sweden Hills 51MW_081809_AEP bid" xfId="34845"/>
    <cellStyle name="_x0013__Unlev McAdoo &amp; GR Combined 090208-funding_Sweden Hills 51MW_081809_AEP bid 2" xfId="34846"/>
    <cellStyle name="_x0013__Unlev McAdoo &amp; GR Combined 090208-funding_Tri-County Wind_042409_Grant and TE_as bid" xfId="34847"/>
    <cellStyle name="_x0013__Unlev McAdoo &amp; GR Combined 090208-funding_Tri-County Wind_042409_Grant and TE_as bid 2" xfId="34848"/>
    <cellStyle name="_x0013__Unlev McAdoo &amp; GR Combined 090208-funding_Tri-County Wind_101309_Grant and TE_200MW_1.6XLE" xfId="34849"/>
    <cellStyle name="_x0013__Unlev McAdoo &amp; GR Combined 090208-funding_Tri-County Wind_101309_Grant and TE_200MW_1.6XLE 2" xfId="34850"/>
    <cellStyle name="_x0013__Unlev McAdoo &amp; GR Combined 090208-funding_Tri-County Wind_101509_Grant and TE_200MW_1.6XLE" xfId="34851"/>
    <cellStyle name="_x0013__Unlev McAdoo &amp; GR Combined 090208-funding_Tri-County Wind_101509_Grant and TE_200MW_1.6XLE 2" xfId="34852"/>
    <cellStyle name="_x0013__Unlev McAdoo &amp; GR Combined 090208-funding_Unlev McAdoo &amp; GR Combined 10242008-funding v8" xfId="34853"/>
    <cellStyle name="_x0013__Unlev McAdoo &amp; GR Combined 090208-funding_Unlev McAdoo &amp; GR Combined 10242008-funding v8 2" xfId="34854"/>
    <cellStyle name="_x0013__Unlev McAdoo &amp; GR Combined 090208-funding_Unlevered_Beech_Ridge_100_5MW_021009_optimized NCF" xfId="34855"/>
    <cellStyle name="_x0013__Unlev McAdoo &amp; GR Combined 090208-funding_Unlevered_Beech_Ridge_100_5MW_021009_optimized NCF 2" xfId="34856"/>
    <cellStyle name="_x0013__Unlev McAdoo &amp; GR Combined 090208-funding_Vantage Cash FLow 100609" xfId="34857"/>
    <cellStyle name="_x0013__Unlev McAdoo &amp; GR Combined 090208-funding_Vantage Cash FLow 100609 2" xfId="34858"/>
    <cellStyle name="_x0013__Unlev McAdoo &amp; GR Combined 090208-funding_Vantage Model_PGE 15yr PPA_062409" xfId="34859"/>
    <cellStyle name="_x0013__Unlev McAdoo &amp; GR Combined 090208-funding_Vantage Model_PGE 15yr PPA_062409 2" xfId="34860"/>
    <cellStyle name="_x0013__Unlev McAdoo &amp; GR Combined 090208-funding_Vantage Model_PGE 15yr PPA_073009_JAR" xfId="34861"/>
    <cellStyle name="_x0013__Unlev McAdoo &amp; GR Combined 090208-funding_Vantage Model_PGE 15yr PPA_073009_JAR 2" xfId="34862"/>
    <cellStyle name="_x0013__Unlev McAdoo &amp; GR Combined 090208-funding_Vantage Model_PGE 15yr PPA_100909" xfId="34863"/>
    <cellStyle name="_x0013__Unlev McAdoo &amp; GR Combined 090208-funding_Vantage Model_PGE 15yr PPA_100909 2" xfId="34864"/>
    <cellStyle name="_x0013__Unlev McAdoo &amp; GR Combined 090208-funding_White Oak_67.5_150MW_110409_OUR CASE" xfId="34865"/>
    <cellStyle name="_x0013__Unlev McAdoo &amp; GR Combined 090208-funding_White Oak_67.5_150MW_110409_OUR CASE 2" xfId="34866"/>
    <cellStyle name="_x0013__Unlev McAdoo &amp; GR Combined 10242008-funding v8" xfId="34867"/>
    <cellStyle name="_x0013__Unlev McAdoo &amp; GR Combined 10242008-funding v8 2" xfId="34868"/>
    <cellStyle name="_x0013__Unlev McAdoo &amp; GR Combined 10242008-funding v8_wake effect" xfId="34869"/>
    <cellStyle name="_x0013__Unlev McAdoo &amp; GR Combined 10242008-funding v8_wake effect 2" xfId="34870"/>
    <cellStyle name="_Unlevered MckormicK2" xfId="34871"/>
    <cellStyle name="_Unlevered MckormicK2 2" xfId="34872"/>
    <cellStyle name="_Unlevered MckormicK2 2_Accounting" xfId="34873"/>
    <cellStyle name="_Unlevered MckormicK2 2_Book3" xfId="34874"/>
    <cellStyle name="_Unlevered MckormicK2 2_Naturener Montana Portfolio_temp_Part2" xfId="34875"/>
    <cellStyle name="_Unlevered MckormicK2_071212 Unlevered McCormick Model - 2003 version" xfId="34876"/>
    <cellStyle name="_Unlevered MckormicK2_071212 Unlevered McCormick Model - 2003 version_Accounting" xfId="34877"/>
    <cellStyle name="_Unlevered MckormicK2_071212 Unlevered McCormick Model - 2003 version_Book3" xfId="34878"/>
    <cellStyle name="_Unlevered MckormicK2_071212 Unlevered McCormick Model - 2003 version_Naturener Montana Portfolio_temp_Part2" xfId="34879"/>
    <cellStyle name="_Upload" xfId="34880"/>
    <cellStyle name="_Upstate_R2.1c" xfId="34881"/>
    <cellStyle name="_Upstate_R2.1c 2" xfId="34882"/>
    <cellStyle name="_Upstate_R2.1c 2 2" xfId="34883"/>
    <cellStyle name="_Upstate_R2.1c 3" xfId="34884"/>
    <cellStyle name="_Upstate_R2.1c 3 2" xfId="34885"/>
    <cellStyle name="_Upstate_R2.1c 4" xfId="34886"/>
    <cellStyle name="_Upstate_R2.1c_Consolidated Summary Living ProForma_2011_DRAFT" xfId="34887"/>
    <cellStyle name="_Upstate_R2.1c_Consolidated Summary Living ProForma_2011_DRAFT 2" xfId="34888"/>
    <cellStyle name="_Upstate_R2.1c_Consolidated Summary Living ProForma_2011_Paste Special" xfId="34889"/>
    <cellStyle name="_Upstate_R2.1c_Consolidated Summary Living ProForma_2011_Paste Special 2" xfId="34890"/>
    <cellStyle name="_Upstate_R2.1c_Copy of South TX GenTie  0.8x Sale12-31-09 COD BASE CASEvBOD" xfId="34891"/>
    <cellStyle name="_Upstate_R2.1c_Copy of South TX GenTie  0.8x Sale12-31-09 COD BASE CASEvBOD 2" xfId="34892"/>
    <cellStyle name="_x0013__Vento III v17i (8.9% Haircut, 60% Tax)" xfId="34893"/>
    <cellStyle name="_x0013__Vento III v22i (Haircut, 6Y CF, 76% tax)" xfId="34894"/>
    <cellStyle name="_Viking_R1.5b" xfId="34895"/>
    <cellStyle name="_Viking_R1.5b 2" xfId="34896"/>
    <cellStyle name="_Viking_R1.5b 2 2" xfId="34897"/>
    <cellStyle name="_Viking_R1.5b 3" xfId="34898"/>
    <cellStyle name="_Viking_R1.5b 3 2" xfId="34899"/>
    <cellStyle name="_Viking_R1.5b 4" xfId="34900"/>
    <cellStyle name="_Viking_R1.5b_BASIS ADJ" xfId="34901"/>
    <cellStyle name="_Viking_R1.5b_BM Adjustments" xfId="34902"/>
    <cellStyle name="_Viking_R1.5b_Capacity_Factor_Monthly_Forecast_Through_2024 " xfId="34903"/>
    <cellStyle name="_Viking_R1.5b_Capacity_Factor_Monthly_Forecast_Through_2024  2" xfId="34904"/>
    <cellStyle name="_Viking_R1.5b_Consolidated Summary Living ProForma_2011_DRAFT" xfId="34905"/>
    <cellStyle name="_Viking_R1.5b_Consolidated Summary Living ProForma_2011_DRAFT 2" xfId="34906"/>
    <cellStyle name="_Viking_R1.5b_Consolidated Summary Living ProForma_2011_Paste Special" xfId="34907"/>
    <cellStyle name="_Viking_R1.5b_Consolidated Summary Living ProForma_2011_Paste Special 2" xfId="34908"/>
    <cellStyle name="_Viking_R1.5b_Copy of South TX GenTie  0.8x Sale12-31-09 COD BASE CASEvBOD" xfId="34909"/>
    <cellStyle name="_Viking_R1.5b_Copy of South TX GenTie  0.8x Sale12-31-09 COD BASE CASEvBOD 2" xfId="34910"/>
    <cellStyle name="_Viking_R1.5b_Day County" xfId="34911"/>
    <cellStyle name="_Viking_R1.5b_Day County 2" xfId="34912"/>
    <cellStyle name="_Viking_R1.5b_Distribution Date Calc" xfId="34913"/>
    <cellStyle name="_Viking_R1.5b_Distribution Date Calc 2" xfId="34914"/>
    <cellStyle name="_Viking_R1.5b_Fees" xfId="34915"/>
    <cellStyle name="_Viking_R1.5b_FinSum" xfId="34916"/>
    <cellStyle name="_Viking_R1.5b_Locked in Gross Margin" xfId="34917"/>
    <cellStyle name="_Viking_R1.5b_LPF 2011 Update - Contracted Thermal Assets - rev 09 27 2011" xfId="34918"/>
    <cellStyle name="_Viking_R1.5b_LPF 2011 Update - Contracted Thermal Assets - rev 09 27 2011 (2)" xfId="34919"/>
    <cellStyle name="_Viking_R1.5b_LPF 2011 Update - Contracted Thermal Assets - rev 09 27 2011 (2) 2" xfId="34920"/>
    <cellStyle name="_Viking_R1.5b_LPF 2011 Update - Contracted Thermal Assets - rev 09 27 2011 2" xfId="34921"/>
    <cellStyle name="_Viking_R1.5b_LPF 2011 Update - Merchant Thermal Assets - rev 09 27 2011 (2)" xfId="34922"/>
    <cellStyle name="_Viking_R1.5b_LPF 2011 Update - Merchant Thermal Assets - rev 09 27 2011 (2) 2" xfId="34923"/>
    <cellStyle name="_Viking_R1.5b_Pro Forma - Alamosa 100MW - rev 03.13.09" xfId="34924"/>
    <cellStyle name="_Viking_R1.5b_Scen" xfId="34925"/>
    <cellStyle name="_Viking_R1.5b_Solar - TOD Calculation Model - rev 04.16.09" xfId="34926"/>
    <cellStyle name="_Viking_R1.5b_Solar_Model_ab" xfId="34927"/>
    <cellStyle name="_Viking_R1.5b_tx financing revs" xfId="34928"/>
    <cellStyle name="_Viking_R1.5b_tx financing revs 2" xfId="34929"/>
    <cellStyle name="_Viking_R1.5b_WACC_Calc_Sheet" xfId="34930"/>
    <cellStyle name="_Volumetric NCM" xfId="34931"/>
    <cellStyle name="_Volumetric NCM 2" xfId="34932"/>
    <cellStyle name="_Volumetric NCM 2 2" xfId="34933"/>
    <cellStyle name="_Volumetric NCM 3" xfId="34934"/>
    <cellStyle name="_Volumetric NCM Y1-Y4" xfId="34935"/>
    <cellStyle name="_Volumetric NCM Y1-Y4 2" xfId="34936"/>
    <cellStyle name="_Volumetric NCM Y1-Y4 2 2" xfId="34937"/>
    <cellStyle name="_Volumetric NCM Y1-Y4 3" xfId="34938"/>
    <cellStyle name="_Volumetric NCM-R03" xfId="34939"/>
    <cellStyle name="_WACC_2007_2008_Backup" xfId="34940"/>
    <cellStyle name="_WACC_Calc" xfId="34941"/>
    <cellStyle name="_WACC_Calc_Sheet" xfId="34942"/>
    <cellStyle name="_WCMA" xfId="34943"/>
    <cellStyle name="_WCMA 2" xfId="34944"/>
    <cellStyle name="_WCMA 2 2" xfId="34945"/>
    <cellStyle name="_WCMA 3" xfId="34946"/>
    <cellStyle name="_WCMA_Cimarron O&amp;M_05-24-2012" xfId="34947"/>
    <cellStyle name="_WCMA_Copy of South TX GenTie  0.8x Sale12-31-09 COD BASE CASEvBOD" xfId="34948"/>
    <cellStyle name="_WCMA_Copy of South TX GenTie  0.8x Sale12-31-09 COD BASE CASEvBOD 2" xfId="34949"/>
    <cellStyle name="_WCMA_Input" xfId="34950"/>
    <cellStyle name="_WCMA_Majestic II 2013 - 2042 Property Tax Forecast est" xfId="34951"/>
    <cellStyle name="_WCMA_McCoy 250 MW Yingli 280W T-0 NextEra PVO&amp;M Budget (NEW RAMP)_2010-12-10" xfId="34952"/>
    <cellStyle name="_WCMA_McCoy 250 MW Yingli 280W T-0 NextEra PVO&amp;M Budget (NEW RAMP)_2010-12-6" xfId="34953"/>
    <cellStyle name="_WCMA_Tax" xfId="34954"/>
    <cellStyle name="_Weatherford RiskCom_6-3-04 R2" xfId="34955"/>
    <cellStyle name="_Weatherford RiskCom_6-3-04 R2 2" xfId="34956"/>
    <cellStyle name="_Weekly Vectors" xfId="34957"/>
    <cellStyle name="_Weekly Vectors 2" xfId="34958"/>
    <cellStyle name="_Weekly Vectors 2 2" xfId="34959"/>
    <cellStyle name="_Weekly Vectors 3" xfId="34960"/>
    <cellStyle name="_Weekly Vectors 3 2" xfId="34961"/>
    <cellStyle name="_Weekly Vectors 4" xfId="34962"/>
    <cellStyle name="_Weekly Vectors_BASIS ADJ" xfId="34963"/>
    <cellStyle name="_Weekly Vectors_BM Adjustments" xfId="34964"/>
    <cellStyle name="_Weekly Vectors_Capacity_Factor_Monthly_Forecast_Through_2024 " xfId="34965"/>
    <cellStyle name="_Weekly Vectors_Capacity_Factor_Monthly_Forecast_Through_2024  2" xfId="34966"/>
    <cellStyle name="_Weekly Vectors_Consolidated Summary Living ProForma_2011_DRAFT" xfId="34967"/>
    <cellStyle name="_Weekly Vectors_Consolidated Summary Living ProForma_2011_DRAFT 2" xfId="34968"/>
    <cellStyle name="_Weekly Vectors_Consolidated Summary Living ProForma_2011_Paste Special" xfId="34969"/>
    <cellStyle name="_Weekly Vectors_Consolidated Summary Living ProForma_2011_Paste Special 2" xfId="34970"/>
    <cellStyle name="_Weekly Vectors_Copy of South TX GenTie  0.8x Sale12-31-09 COD BASE CASEvBOD" xfId="34971"/>
    <cellStyle name="_Weekly Vectors_Copy of South TX GenTie  0.8x Sale12-31-09 COD BASE CASEvBOD 2" xfId="34972"/>
    <cellStyle name="_Weekly Vectors_Fees" xfId="34973"/>
    <cellStyle name="_Weekly Vectors_Locked in Gross Margin" xfId="34974"/>
    <cellStyle name="_Weekly Vectors_tx financing revs" xfId="34975"/>
    <cellStyle name="_Weekly Vectors_tx financing revs 2" xfId="34976"/>
    <cellStyle name="_Weekly Vectors2" xfId="34977"/>
    <cellStyle name="_Weekly Vectors2 2" xfId="34978"/>
    <cellStyle name="_Weekly Vectors2 2 2" xfId="34979"/>
    <cellStyle name="_Weekly Vectors2 3" xfId="34980"/>
    <cellStyle name="_Weekly Vectors2 3 2" xfId="34981"/>
    <cellStyle name="_Weekly Vectors2 4" xfId="34982"/>
    <cellStyle name="_Weekly Vectors2_BASIS ADJ" xfId="34983"/>
    <cellStyle name="_Weekly Vectors2_BM Adjustments" xfId="34984"/>
    <cellStyle name="_Weekly Vectors2_Capacity_Factor_Monthly_Forecast_Through_2024 " xfId="34985"/>
    <cellStyle name="_Weekly Vectors2_Capacity_Factor_Monthly_Forecast_Through_2024  2" xfId="34986"/>
    <cellStyle name="_Weekly Vectors2_Consolidated Summary Living ProForma_2011_DRAFT" xfId="34987"/>
    <cellStyle name="_Weekly Vectors2_Consolidated Summary Living ProForma_2011_DRAFT 2" xfId="34988"/>
    <cellStyle name="_Weekly Vectors2_Consolidated Summary Living ProForma_2011_Paste Special" xfId="34989"/>
    <cellStyle name="_Weekly Vectors2_Consolidated Summary Living ProForma_2011_Paste Special 2" xfId="34990"/>
    <cellStyle name="_Weekly Vectors2_Copy of South TX GenTie  0.8x Sale12-31-09 COD BASE CASEvBOD" xfId="34991"/>
    <cellStyle name="_Weekly Vectors2_Copy of South TX GenTie  0.8x Sale12-31-09 COD BASE CASEvBOD 2" xfId="34992"/>
    <cellStyle name="_Weekly Vectors2_Fees" xfId="34993"/>
    <cellStyle name="_Weekly Vectors2_Locked in Gross Margin" xfId="34994"/>
    <cellStyle name="_Weekly Vectors2_tx financing revs" xfId="34995"/>
    <cellStyle name="_Weekly Vectors2_tx financing revs 2" xfId="34996"/>
    <cellStyle name="_West County Unit3_Summary Nov2007 Clean" xfId="34997"/>
    <cellStyle name="_West County Unit3_Summary Nov2007 Clean_Input" xfId="34998"/>
    <cellStyle name="_West County Unit3_Summary Nov2007 Clean_McCoy 250 MW Yingli 280W T-0 NextEra PVO&amp;M Budget (NEW RAMP)_2010-12-10" xfId="34999"/>
    <cellStyle name="_West County Unit3_Summary Nov2007 Clean_McCoy 250 MW Yingli 280W T-0 NextEra PVO&amp;M Budget (NEW RAMP)_2010-12-6" xfId="35000"/>
    <cellStyle name="_West County Unit3_Summary Nov2007 Clean_Staffing and Washing for POD_12-8-2010" xfId="35001"/>
    <cellStyle name="_WF-Waterfall" xfId="35002"/>
    <cellStyle name="_wind" xfId="35003"/>
    <cellStyle name="_Wind 09 Iowa" xfId="35004"/>
    <cellStyle name="_Wind 10 Iowa" xfId="35005"/>
    <cellStyle name="_Wind 11 Iowa" xfId="35006"/>
    <cellStyle name="_Wind comparables v2" xfId="35007"/>
    <cellStyle name="_Wind comps updated 10.30.06 v7" xfId="35008"/>
    <cellStyle name="_Wind comps updated 10.30.06 v7_UPC HoldCo Financial Model (09-07-07) - Working Version" xfId="35009"/>
    <cellStyle name="_Wind comps updated 10.30.06 v7_UPC HoldCo Financial Model (09-07-07) - Working Version 2" xfId="35010"/>
    <cellStyle name="_Wind comps updated 10.30.06 v7_UPC HoldCo Financial Model (09-07-07) - Working Version_Final Internal Accounting UPC toggle Stetson v2 equity method FINAL v55" xfId="35011"/>
    <cellStyle name="_Wind comps updated 10.30.06 v7_UPC HoldCo Financial Model (09-07-07) - Working Version_Final Internal Accounting UPC toggle Stetson v2 equity method FINAL v57" xfId="35012"/>
    <cellStyle name="_Wind comps updated 10.30.06 v7_UPC HoldCo Financial Model (09-07-07) - Working Version_UPC New York Wind 1-8-08 v equity method FINAL" xfId="35013"/>
    <cellStyle name="_Wind EFOR 2008 Monthly Reforecast - February" xfId="35014"/>
    <cellStyle name="_Wind EFOR 2008 Monthly Reforecast FINAL - May" xfId="35015"/>
    <cellStyle name="_Wind EFOR 2008 Monthly Reforecast FINAL - May 2" xfId="35016"/>
    <cellStyle name="_Wind Update" xfId="35017"/>
    <cellStyle name="_Wind Update 2" xfId="35018"/>
    <cellStyle name="_Wind_Est_Std_Template_Rev-I" xfId="35019"/>
    <cellStyle name="_Wind_Est_Std_Template_Rev-I 2" xfId="35020"/>
    <cellStyle name="_Wind_Est_Std_Template_Rev-I_Copy of South TX GenTie  0.8x Sale12-31-09 COD BASE CASEvBOD" xfId="35021"/>
    <cellStyle name="_Wind_Est_Std_Template_Rev-I_Copy of South TX GenTie  0.8x Sale12-31-09 COD BASE CASEvBOD 2" xfId="35022"/>
    <cellStyle name="_Worksheet Template with Print Macro1" xfId="35023"/>
    <cellStyle name="_Worksheet Template with Print Macro1 2" xfId="35024"/>
    <cellStyle name="_Worksheet Template with Print Macro1 2 2" xfId="35025"/>
    <cellStyle name="_Worksheet Template with Print Macro1 3" xfId="35026"/>
    <cellStyle name="_WPP - Ormat 6-5-2007  v19i with internal accounting v3 eq method FINAL" xfId="35027"/>
    <cellStyle name="_WPP 90 Partnership Budget (2005)" xfId="35028"/>
    <cellStyle name="_WPP 90 Partnership Budget (2005) 2" xfId="35029"/>
    <cellStyle name="_WPP 90_91 Ops Summary" xfId="35030"/>
    <cellStyle name="_WPP 90_91 Ops Summary 2" xfId="35031"/>
    <cellStyle name="_WPP 91 Business Management Budget (2005)" xfId="35032"/>
    <cellStyle name="_WPP 91 Business Management Budget (2005) 2" xfId="35033"/>
    <cellStyle name="_WPP 94 Pro Forma_ July 1" xfId="35034"/>
    <cellStyle name="_WPP 94 Pro Forma_ July 1 2" xfId="35035"/>
    <cellStyle name="_WV1 - Monthly" xfId="35036"/>
    <cellStyle name="_WV1 - Monthly 2" xfId="35037"/>
    <cellStyle name="_Y1&amp;2 Summary" xfId="35038"/>
    <cellStyle name="_Y1&amp;2 Summary 2" xfId="35039"/>
    <cellStyle name="_Y1&amp;2 Summary 2 2" xfId="35040"/>
    <cellStyle name="_Y1&amp;2 Summary 3" xfId="35041"/>
    <cellStyle name="_Y1-2 Volumetric NCM" xfId="35042"/>
    <cellStyle name="_Y1-2 Volumetric NCM 2" xfId="35043"/>
    <cellStyle name="_Y1-2 Volumetric NCM 2 2" xfId="35044"/>
    <cellStyle name="_Y1-2 Volumetric NCM 3" xfId="35045"/>
    <cellStyle name="_Y3" xfId="35046"/>
    <cellStyle name="_Y3 2" xfId="35047"/>
    <cellStyle name="_Y3 2 2" xfId="35048"/>
    <cellStyle name="_Y3 3" xfId="35049"/>
    <cellStyle name="_Y3 Volumetric NCM" xfId="35050"/>
    <cellStyle name="_Y3 Volumetric NCM 2" xfId="35051"/>
    <cellStyle name="_Y3 Volumetric NCM 2 2" xfId="35052"/>
    <cellStyle name="_Y3 Volumetric NCM 3" xfId="35053"/>
    <cellStyle name="_Y4" xfId="35054"/>
    <cellStyle name="_Y4 2" xfId="35055"/>
    <cellStyle name="_Y4 2 2" xfId="35056"/>
    <cellStyle name="_Y4 3" xfId="35057"/>
    <cellStyle name="_Y4 Summary" xfId="35058"/>
    <cellStyle name="_Y4 Summary 2" xfId="35059"/>
    <cellStyle name="_Y4 Summary 2 2" xfId="35060"/>
    <cellStyle name="_Y4 Summary 3" xfId="35061"/>
    <cellStyle name="_Y4 Volumetric NCM" xfId="35062"/>
    <cellStyle name="_Y4 Volumetric NCM 2" xfId="35063"/>
    <cellStyle name="_Y4 Volumetric NCM 2 2" xfId="35064"/>
    <cellStyle name="_Y4 Volumetric NCM 3" xfId="35065"/>
    <cellStyle name="_Year" xfId="35066"/>
    <cellStyle name="_Year 2" xfId="35067"/>
    <cellStyle name="_Year_01 Horizon Wind Energy Analytics" xfId="35068"/>
    <cellStyle name="_Year_01 Horizon Wind Energy Analytics_1.Inputs" xfId="35069"/>
    <cellStyle name="_Year_01 Horizon Wind Energy Analytics_Copy of Vento III v27i P50 1st" xfId="35070"/>
    <cellStyle name="_Year_01 Horizon Wind Energy Analytics_G&amp;A_reports" xfId="35071"/>
    <cellStyle name="_Year_01 Horizon Wind Energy Analytics_Vento III v17i (8.9% Haircut, 60% Tax)" xfId="35072"/>
    <cellStyle name="_Year_01 Horizon Wind Energy Analytics_Vento III v22i (Haircut, 6Y CF, 76% tax)" xfId="35073"/>
    <cellStyle name="_Year_01 Horizon Wind Energy Analytics_Vento III v28g Base" xfId="35074"/>
    <cellStyle name="_Year_01 Horizon Wind Energy Analytics_Vento III v28k JPMyyy" xfId="35075"/>
    <cellStyle name="_Year_1.Inputs" xfId="35076"/>
    <cellStyle name="_Year_Copy of G&amp;A_reports_v4" xfId="35077"/>
    <cellStyle name="_Year_Copy of Vento III v27i P50 1st" xfId="35078"/>
    <cellStyle name="_Year_Vento III v17i (8.9% Haircut, 60% Tax)" xfId="35079"/>
    <cellStyle name="_Year_Vento III v22i (Haircut, 6Y CF, 76% tax)" xfId="35080"/>
    <cellStyle name="_Year_Vento III v28g Base" xfId="35081"/>
    <cellStyle name="_Year_Vento III v28k JPMyyy" xfId="35082"/>
    <cellStyle name="~Capacity (0)" xfId="35083"/>
    <cellStyle name="~Capacity (0) 2" xfId="35084"/>
    <cellStyle name="~Capacity (1)" xfId="35085"/>
    <cellStyle name="~Capacity (1) 2" xfId="35086"/>
    <cellStyle name="~Escalation" xfId="35087"/>
    <cellStyle name="~Escalation 2" xfId="35088"/>
    <cellStyle name="~Gas (0)" xfId="35089"/>
    <cellStyle name="~Gas (0) 2" xfId="35090"/>
    <cellStyle name="~Gas Price" xfId="35091"/>
    <cellStyle name="~Gas Price 2" xfId="35092"/>
    <cellStyle name="~Power (0)" xfId="35093"/>
    <cellStyle name="~Power (0) 2" xfId="35094"/>
    <cellStyle name="~Power Price" xfId="35095"/>
    <cellStyle name="~Power Price 2" xfId="35096"/>
    <cellStyle name="˙˙˙˙˙˙˙˙˙˙˙˙˙˙˙˙˙˙˙˙˙˙˙˙˙˙˙˙˙˙˙˙˙˙˙˙˙˙˙˙˙_x0008_" xfId="35097"/>
    <cellStyle name="’Ê‰Ý [0.00]_Cover" xfId="35098"/>
    <cellStyle name="’Ê‰Ý_Cover" xfId="35099"/>
    <cellStyle name="_x0010_“+ˆÉ•?pý¤" xfId="35100"/>
    <cellStyle name="£ BP" xfId="35101"/>
    <cellStyle name="£ BP 2" xfId="35102"/>
    <cellStyle name="£Currency [0]" xfId="35103"/>
    <cellStyle name="£Pounds" xfId="35104"/>
    <cellStyle name="¤@¯ë_pldt" xfId="35105"/>
    <cellStyle name="¥ JY" xfId="35106"/>
    <cellStyle name="¥ JY 2" xfId="35107"/>
    <cellStyle name="=C:\WINDOWS\SYSTEM32\COMMAND.COM" xfId="35108"/>
    <cellStyle name="=C:\WINDOWS\SYSTEM32\COMMAND.COM 2" xfId="35109"/>
    <cellStyle name="=C:\WINNT\SYSTEM32\COMMAND.COM" xfId="35110"/>
    <cellStyle name="=C:\WINNT35\SYSTEM32\COMMAND.COM" xfId="35111"/>
    <cellStyle name="=C:\WINNT35\SYSTEM32\COMMAND.COM 2" xfId="35112"/>
    <cellStyle name="=C:\WINNT35\SYSTEM32\COMMAND.COM 2 2" xfId="35113"/>
    <cellStyle name="=C:\WINNT35\SYSTEM32\COMMAND.COM 3" xfId="35114"/>
    <cellStyle name="=C:\WINNT35\SYSTEM32\COMMAND.COM 3 2" xfId="35115"/>
    <cellStyle name="=C:\WINNT35\SYSTEM32\COMMAND.COM 4" xfId="35116"/>
    <cellStyle name="=C:\WINNT35\SYSTEM32\COMMAND.COM 4 2" xfId="35117"/>
    <cellStyle name="=C:\WINNT35\SYSTEM32\COMMAND.COM 5" xfId="35118"/>
    <cellStyle name="=C:\WINNT35\SYSTEM32\COMMAND.COM__50_50" xfId="35119"/>
    <cellStyle name="•W€_Capital Structure" xfId="35120"/>
    <cellStyle name="•W_Cover" xfId="35121"/>
    <cellStyle name="0" xfId="35122"/>
    <cellStyle name="0 2" xfId="35123"/>
    <cellStyle name="0%" xfId="35124"/>
    <cellStyle name="0,0_x000a__x000a_NA_x000a__x000a_" xfId="35125"/>
    <cellStyle name="0,0_x000d__x000a_NA_x000d__x000a_" xfId="35126"/>
    <cellStyle name="0,0_x000d__x000a_NA_x000d__x000a_ 2" xfId="35127"/>
    <cellStyle name="0.0" xfId="35128"/>
    <cellStyle name="0.0 x" xfId="35129"/>
    <cellStyle name="0.0%" xfId="35130"/>
    <cellStyle name="0.0_041202 - Preusse Valuation Model - FC IV - V09" xfId="35131"/>
    <cellStyle name="0.00" xfId="35132"/>
    <cellStyle name="0.00%" xfId="35133"/>
    <cellStyle name="0.0x" xfId="35134"/>
    <cellStyle name="0;(0);&quot;–&quot;" xfId="35135"/>
    <cellStyle name="0;(0);&quot;–&quot;;Fórmula" xfId="35136"/>
    <cellStyle name="0;(0);&quot;–&quot;_G&amp;A_reports" xfId="35137"/>
    <cellStyle name="0_0702IPP Review Report" xfId="35138"/>
    <cellStyle name="0_0702IPP Review Report_Bridge" xfId="35139"/>
    <cellStyle name="0_0702IPP Review Report_Pro Forma Liberty 9 25 08" xfId="35140"/>
    <cellStyle name="0_0702IPP Review Report_rev" xfId="35141"/>
    <cellStyle name="0_Bullet model 122" xfId="35142"/>
    <cellStyle name="0_CIM_Financials_Revised" xfId="35143"/>
    <cellStyle name="0_CIM_Financials_Revised_B&amp;B Model 4.25.08" xfId="35144"/>
    <cellStyle name="0_CIM_Financials_Revised_Merchant Trent" xfId="35145"/>
    <cellStyle name="0_CIM_Financials_Revised_New Merchant Tab" xfId="35146"/>
    <cellStyle name="0_Grandvision_LBO2" xfId="35147"/>
    <cellStyle name="0_Grandvision_LBO2_Project Clipper Model 7-30-09_AES" xfId="35148"/>
    <cellStyle name="0_preview_analysis0809" xfId="35149"/>
    <cellStyle name="0_Proforma Model 100701 v.5" xfId="35150"/>
    <cellStyle name="0_Proforma Model 100701 v.5_Project Clipper Model 7-30-09_AES" xfId="35151"/>
    <cellStyle name="0_Sempra Financing Modelv8" xfId="35152"/>
    <cellStyle name="0_spot1298" xfId="35153"/>
    <cellStyle name="000" xfId="35154"/>
    <cellStyle name="000,s" xfId="35155"/>
    <cellStyle name="01" xfId="35156"/>
    <cellStyle name="0IsBlank" xfId="35157"/>
    <cellStyle name="1" xfId="35158"/>
    <cellStyle name="-1" xfId="35159"/>
    <cellStyle name="1 2" xfId="35160"/>
    <cellStyle name="1,comma" xfId="35161"/>
    <cellStyle name="1. Table Header 10" xfId="35162"/>
    <cellStyle name="1. Table Header 10 2" xfId="35163"/>
    <cellStyle name="1. Table Header 10 3" xfId="35164"/>
    <cellStyle name="1. Table Header 10 4" xfId="35165"/>
    <cellStyle name="1. Table Header 10 5" xfId="35166"/>
    <cellStyle name="1. Table Header 11" xfId="35167"/>
    <cellStyle name="1. Table Header 2" xfId="35168"/>
    <cellStyle name="1. Table Header 5" xfId="35169"/>
    <cellStyle name="1. Table Header 6" xfId="35170"/>
    <cellStyle name="1. Table Header 7" xfId="35171"/>
    <cellStyle name="1. Table Header 8" xfId="35172"/>
    <cellStyle name="1. Table Header 9" xfId="35173"/>
    <cellStyle name="1_5172171_4" xfId="35174"/>
    <cellStyle name="1_5172171_4 2" xfId="35175"/>
    <cellStyle name="1_5192662_1" xfId="35176"/>
    <cellStyle name="1_5192662_1 2" xfId="35177"/>
    <cellStyle name="1_Book5" xfId="35178"/>
    <cellStyle name="10" xfId="35179"/>
    <cellStyle name="10 2" xfId="35180"/>
    <cellStyle name="1000-sep (2 dec)_Backbone Cost Talkline Internet, Festnetz and Combined" xfId="35181"/>
    <cellStyle name="10Q" xfId="35182"/>
    <cellStyle name="12" xfId="35183"/>
    <cellStyle name="12 2" xfId="35184"/>
    <cellStyle name="14" xfId="35185"/>
    <cellStyle name="14 2" xfId="35186"/>
    <cellStyle name="18" xfId="35187"/>
    <cellStyle name="18 2" xfId="35188"/>
    <cellStyle name="1998" xfId="35189"/>
    <cellStyle name="1p" xfId="35190"/>
    <cellStyle name="1p 2" xfId="35191"/>
    <cellStyle name="2" xfId="35192"/>
    <cellStyle name="2. Dark Blue Table Highlight" xfId="35193"/>
    <cellStyle name="2. Dark Blue Table Highlight 2" xfId="35194"/>
    <cellStyle name="20% - Accent1 10" xfId="35195"/>
    <cellStyle name="20% - Accent1 2" xfId="35196"/>
    <cellStyle name="20% - Accent1 2 2" xfId="35197"/>
    <cellStyle name="20% - Accent1 2 2 2" xfId="35198"/>
    <cellStyle name="20% - Accent1 2 2 2 2" xfId="35199"/>
    <cellStyle name="20% - Accent1 2 2 2 2 2" xfId="35200"/>
    <cellStyle name="20% - Accent1 2 2 2 2 2 2" xfId="35201"/>
    <cellStyle name="20% - Accent1 2 2 2 2 3" xfId="35202"/>
    <cellStyle name="20% - Accent1 2 2 2 3" xfId="35203"/>
    <cellStyle name="20% - Accent1 2 2 2 3 2" xfId="35204"/>
    <cellStyle name="20% - Accent1 2 2 2 4" xfId="35205"/>
    <cellStyle name="20% - Accent1 2 2 3" xfId="35206"/>
    <cellStyle name="20% - Accent1 2 2 3 2" xfId="35207"/>
    <cellStyle name="20% - Accent1 2 2 3 2 2" xfId="35208"/>
    <cellStyle name="20% - Accent1 2 2 3 2 2 2" xfId="35209"/>
    <cellStyle name="20% - Accent1 2 2 3 2 3" xfId="35210"/>
    <cellStyle name="20% - Accent1 2 2 3 3" xfId="35211"/>
    <cellStyle name="20% - Accent1 2 2 3 3 2" xfId="35212"/>
    <cellStyle name="20% - Accent1 2 2 3 4" xfId="35213"/>
    <cellStyle name="20% - Accent1 2 2 4" xfId="35214"/>
    <cellStyle name="20% - Accent1 2 2 4 2" xfId="35215"/>
    <cellStyle name="20% - Accent1 2 2 4 2 2" xfId="35216"/>
    <cellStyle name="20% - Accent1 2 2 4 3" xfId="35217"/>
    <cellStyle name="20% - Accent1 2 2 5" xfId="35218"/>
    <cellStyle name="20% - Accent1 2 2 5 2" xfId="35219"/>
    <cellStyle name="20% - Accent1 2 2 6" xfId="35220"/>
    <cellStyle name="20% - Accent1 2 2 7" xfId="35221"/>
    <cellStyle name="20% - Accent1 2 3" xfId="35222"/>
    <cellStyle name="20% - Accent1 2 3 2" xfId="35223"/>
    <cellStyle name="20% - Accent1 2_Integrys Valuation - 052810 NEPM Curves (3)" xfId="35224"/>
    <cellStyle name="20% - Accent1 3" xfId="35225"/>
    <cellStyle name="20% - Accent1 3 2" xfId="35226"/>
    <cellStyle name="20% - Accent1 3 2 2" xfId="35227"/>
    <cellStyle name="20% - Accent1 3 3" xfId="35228"/>
    <cellStyle name="20% - Accent1 3 3 2" xfId="35229"/>
    <cellStyle name="20% - Accent1 3 3 2 2" xfId="35230"/>
    <cellStyle name="20% - Accent1 3 3 2 2 2" xfId="35231"/>
    <cellStyle name="20% - Accent1 3 3 2 3" xfId="35232"/>
    <cellStyle name="20% - Accent1 3 3 3" xfId="35233"/>
    <cellStyle name="20% - Accent1 3 3 3 2" xfId="35234"/>
    <cellStyle name="20% - Accent1 3 3 4" xfId="35235"/>
    <cellStyle name="20% - Accent1 3 4" xfId="35236"/>
    <cellStyle name="20% - Accent1 3 4 2" xfId="35237"/>
    <cellStyle name="20% - Accent1 3 4 2 2" xfId="35238"/>
    <cellStyle name="20% - Accent1 3 4 2 2 2" xfId="35239"/>
    <cellStyle name="20% - Accent1 3 4 2 3" xfId="35240"/>
    <cellStyle name="20% - Accent1 3 4 3" xfId="35241"/>
    <cellStyle name="20% - Accent1 3 4 3 2" xfId="35242"/>
    <cellStyle name="20% - Accent1 3 4 4" xfId="35243"/>
    <cellStyle name="20% - Accent1 3 5" xfId="35244"/>
    <cellStyle name="20% - Accent1 3 5 2" xfId="35245"/>
    <cellStyle name="20% - Accent1 3 5 2 2" xfId="35246"/>
    <cellStyle name="20% - Accent1 3 5 3" xfId="35247"/>
    <cellStyle name="20% - Accent1 3 6" xfId="35248"/>
    <cellStyle name="20% - Accent1 3 6 2" xfId="35249"/>
    <cellStyle name="20% - Accent1 3 7" xfId="35250"/>
    <cellStyle name="20% - Accent1 3 8" xfId="35251"/>
    <cellStyle name="20% - Accent1 4" xfId="35252"/>
    <cellStyle name="20% - Accent1 4 2" xfId="35253"/>
    <cellStyle name="20% - Accent1 4 2 2" xfId="35254"/>
    <cellStyle name="20% - Accent1 4 2 3" xfId="35255"/>
    <cellStyle name="20% - Accent1 4 3" xfId="35256"/>
    <cellStyle name="20% - Accent1 4 3 2" xfId="35257"/>
    <cellStyle name="20% - Accent1 4 3 2 2" xfId="35258"/>
    <cellStyle name="20% - Accent1 4 3 2 2 2" xfId="35259"/>
    <cellStyle name="20% - Accent1 4 3 2 3" xfId="35260"/>
    <cellStyle name="20% - Accent1 4 3 3" xfId="35261"/>
    <cellStyle name="20% - Accent1 4 3 3 2" xfId="35262"/>
    <cellStyle name="20% - Accent1 4 3 4" xfId="35263"/>
    <cellStyle name="20% - Accent1 4 4" xfId="35264"/>
    <cellStyle name="20% - Accent1 4 4 2" xfId="35265"/>
    <cellStyle name="20% - Accent1 4 4 2 2" xfId="35266"/>
    <cellStyle name="20% - Accent1 4 4 2 2 2" xfId="35267"/>
    <cellStyle name="20% - Accent1 4 4 2 3" xfId="35268"/>
    <cellStyle name="20% - Accent1 4 4 3" xfId="35269"/>
    <cellStyle name="20% - Accent1 4 4 3 2" xfId="35270"/>
    <cellStyle name="20% - Accent1 4 4 4" xfId="35271"/>
    <cellStyle name="20% - Accent1 4 5" xfId="35272"/>
    <cellStyle name="20% - Accent1 4 5 2" xfId="35273"/>
    <cellStyle name="20% - Accent1 4 5 2 2" xfId="35274"/>
    <cellStyle name="20% - Accent1 4 5 3" xfId="35275"/>
    <cellStyle name="20% - Accent1 4 6" xfId="35276"/>
    <cellStyle name="20% - Accent1 4 6 2" xfId="35277"/>
    <cellStyle name="20% - Accent1 4 7" xfId="35278"/>
    <cellStyle name="20% - Accent1 5" xfId="35279"/>
    <cellStyle name="20% - Accent1 5 2" xfId="35280"/>
    <cellStyle name="20% - Accent1 5 2 2" xfId="35281"/>
    <cellStyle name="20% - Accent1 5 2 2 2" xfId="35282"/>
    <cellStyle name="20% - Accent1 5 2 2 2 2" xfId="35283"/>
    <cellStyle name="20% - Accent1 5 2 2 3" xfId="35284"/>
    <cellStyle name="20% - Accent1 5 2 3" xfId="35285"/>
    <cellStyle name="20% - Accent1 5 2 3 2" xfId="35286"/>
    <cellStyle name="20% - Accent1 5 2 4" xfId="35287"/>
    <cellStyle name="20% - Accent1 5 3" xfId="35288"/>
    <cellStyle name="20% - Accent1 5 3 2" xfId="35289"/>
    <cellStyle name="20% - Accent1 5 3 2 2" xfId="35290"/>
    <cellStyle name="20% - Accent1 5 3 2 2 2" xfId="35291"/>
    <cellStyle name="20% - Accent1 5 3 2 3" xfId="35292"/>
    <cellStyle name="20% - Accent1 5 3 3" xfId="35293"/>
    <cellStyle name="20% - Accent1 5 3 3 2" xfId="35294"/>
    <cellStyle name="20% - Accent1 5 3 4" xfId="35295"/>
    <cellStyle name="20% - Accent1 5 4" xfId="35296"/>
    <cellStyle name="20% - Accent1 5 4 2" xfId="35297"/>
    <cellStyle name="20% - Accent1 5 4 2 2" xfId="35298"/>
    <cellStyle name="20% - Accent1 5 4 3" xfId="35299"/>
    <cellStyle name="20% - Accent1 5 5" xfId="35300"/>
    <cellStyle name="20% - Accent1 5 5 2" xfId="35301"/>
    <cellStyle name="20% - Accent1 5 6" xfId="35302"/>
    <cellStyle name="20% - Accent1 6" xfId="35303"/>
    <cellStyle name="20% - Accent1 7" xfId="35304"/>
    <cellStyle name="20% - Accent1 8" xfId="35305"/>
    <cellStyle name="20% - Accent1 9" xfId="35306"/>
    <cellStyle name="20% - Accent2 10" xfId="35307"/>
    <cellStyle name="20% - Accent2 2" xfId="35308"/>
    <cellStyle name="20% - Accent2 2 2" xfId="35309"/>
    <cellStyle name="20% - Accent2 2 2 2" xfId="35310"/>
    <cellStyle name="20% - Accent2 2 2 2 2" xfId="35311"/>
    <cellStyle name="20% - Accent2 2 2 2 2 2" xfId="35312"/>
    <cellStyle name="20% - Accent2 2 2 2 2 2 2" xfId="35313"/>
    <cellStyle name="20% - Accent2 2 2 2 2 3" xfId="35314"/>
    <cellStyle name="20% - Accent2 2 2 2 3" xfId="35315"/>
    <cellStyle name="20% - Accent2 2 2 2 3 2" xfId="35316"/>
    <cellStyle name="20% - Accent2 2 2 2 4" xfId="35317"/>
    <cellStyle name="20% - Accent2 2 2 3" xfId="35318"/>
    <cellStyle name="20% - Accent2 2 2 3 2" xfId="35319"/>
    <cellStyle name="20% - Accent2 2 2 3 2 2" xfId="35320"/>
    <cellStyle name="20% - Accent2 2 2 3 2 2 2" xfId="35321"/>
    <cellStyle name="20% - Accent2 2 2 3 2 3" xfId="35322"/>
    <cellStyle name="20% - Accent2 2 2 3 3" xfId="35323"/>
    <cellStyle name="20% - Accent2 2 2 3 3 2" xfId="35324"/>
    <cellStyle name="20% - Accent2 2 2 3 4" xfId="35325"/>
    <cellStyle name="20% - Accent2 2 2 4" xfId="35326"/>
    <cellStyle name="20% - Accent2 2 2 4 2" xfId="35327"/>
    <cellStyle name="20% - Accent2 2 2 4 2 2" xfId="35328"/>
    <cellStyle name="20% - Accent2 2 2 4 3" xfId="35329"/>
    <cellStyle name="20% - Accent2 2 2 5" xfId="35330"/>
    <cellStyle name="20% - Accent2 2 2 5 2" xfId="35331"/>
    <cellStyle name="20% - Accent2 2 2 6" xfId="35332"/>
    <cellStyle name="20% - Accent2 2 2 7" xfId="35333"/>
    <cellStyle name="20% - Accent2 2 3" xfId="35334"/>
    <cellStyle name="20% - Accent2 2 3 2" xfId="35335"/>
    <cellStyle name="20% - Accent2 2_Integrys Valuation - 052810 NEPM Curves (3)" xfId="35336"/>
    <cellStyle name="20% - Accent2 3" xfId="35337"/>
    <cellStyle name="20% - Accent2 3 2" xfId="35338"/>
    <cellStyle name="20% - Accent2 3 2 2" xfId="35339"/>
    <cellStyle name="20% - Accent2 3 3" xfId="35340"/>
    <cellStyle name="20% - Accent2 3 3 2" xfId="35341"/>
    <cellStyle name="20% - Accent2 3 3 2 2" xfId="35342"/>
    <cellStyle name="20% - Accent2 3 3 2 2 2" xfId="35343"/>
    <cellStyle name="20% - Accent2 3 3 2 3" xfId="35344"/>
    <cellStyle name="20% - Accent2 3 3 3" xfId="35345"/>
    <cellStyle name="20% - Accent2 3 3 3 2" xfId="35346"/>
    <cellStyle name="20% - Accent2 3 3 4" xfId="35347"/>
    <cellStyle name="20% - Accent2 3 4" xfId="35348"/>
    <cellStyle name="20% - Accent2 3 4 2" xfId="35349"/>
    <cellStyle name="20% - Accent2 3 4 2 2" xfId="35350"/>
    <cellStyle name="20% - Accent2 3 4 2 2 2" xfId="35351"/>
    <cellStyle name="20% - Accent2 3 4 2 3" xfId="35352"/>
    <cellStyle name="20% - Accent2 3 4 3" xfId="35353"/>
    <cellStyle name="20% - Accent2 3 4 3 2" xfId="35354"/>
    <cellStyle name="20% - Accent2 3 4 4" xfId="35355"/>
    <cellStyle name="20% - Accent2 3 5" xfId="35356"/>
    <cellStyle name="20% - Accent2 3 5 2" xfId="35357"/>
    <cellStyle name="20% - Accent2 3 5 2 2" xfId="35358"/>
    <cellStyle name="20% - Accent2 3 5 3" xfId="35359"/>
    <cellStyle name="20% - Accent2 3 6" xfId="35360"/>
    <cellStyle name="20% - Accent2 3 6 2" xfId="35361"/>
    <cellStyle name="20% - Accent2 3 7" xfId="35362"/>
    <cellStyle name="20% - Accent2 3 8" xfId="35363"/>
    <cellStyle name="20% - Accent2 4" xfId="35364"/>
    <cellStyle name="20% - Accent2 4 2" xfId="35365"/>
    <cellStyle name="20% - Accent2 4 2 2" xfId="35366"/>
    <cellStyle name="20% - Accent2 4 2 3" xfId="35367"/>
    <cellStyle name="20% - Accent2 4 3" xfId="35368"/>
    <cellStyle name="20% - Accent2 4 3 2" xfId="35369"/>
    <cellStyle name="20% - Accent2 4 3 2 2" xfId="35370"/>
    <cellStyle name="20% - Accent2 4 3 2 2 2" xfId="35371"/>
    <cellStyle name="20% - Accent2 4 3 2 3" xfId="35372"/>
    <cellStyle name="20% - Accent2 4 3 3" xfId="35373"/>
    <cellStyle name="20% - Accent2 4 3 3 2" xfId="35374"/>
    <cellStyle name="20% - Accent2 4 3 4" xfId="35375"/>
    <cellStyle name="20% - Accent2 4 4" xfId="35376"/>
    <cellStyle name="20% - Accent2 4 4 2" xfId="35377"/>
    <cellStyle name="20% - Accent2 4 4 2 2" xfId="35378"/>
    <cellStyle name="20% - Accent2 4 4 2 2 2" xfId="35379"/>
    <cellStyle name="20% - Accent2 4 4 2 3" xfId="35380"/>
    <cellStyle name="20% - Accent2 4 4 3" xfId="35381"/>
    <cellStyle name="20% - Accent2 4 4 3 2" xfId="35382"/>
    <cellStyle name="20% - Accent2 4 4 4" xfId="35383"/>
    <cellStyle name="20% - Accent2 4 5" xfId="35384"/>
    <cellStyle name="20% - Accent2 4 5 2" xfId="35385"/>
    <cellStyle name="20% - Accent2 4 5 2 2" xfId="35386"/>
    <cellStyle name="20% - Accent2 4 5 3" xfId="35387"/>
    <cellStyle name="20% - Accent2 4 6" xfId="35388"/>
    <cellStyle name="20% - Accent2 4 6 2" xfId="35389"/>
    <cellStyle name="20% - Accent2 4 7" xfId="35390"/>
    <cellStyle name="20% - Accent2 5" xfId="35391"/>
    <cellStyle name="20% - Accent2 5 2" xfId="35392"/>
    <cellStyle name="20% - Accent2 5 2 2" xfId="35393"/>
    <cellStyle name="20% - Accent2 5 2 2 2" xfId="35394"/>
    <cellStyle name="20% - Accent2 5 2 2 2 2" xfId="35395"/>
    <cellStyle name="20% - Accent2 5 2 2 3" xfId="35396"/>
    <cellStyle name="20% - Accent2 5 2 3" xfId="35397"/>
    <cellStyle name="20% - Accent2 5 2 3 2" xfId="35398"/>
    <cellStyle name="20% - Accent2 5 2 4" xfId="35399"/>
    <cellStyle name="20% - Accent2 5 3" xfId="35400"/>
    <cellStyle name="20% - Accent2 5 3 2" xfId="35401"/>
    <cellStyle name="20% - Accent2 5 3 2 2" xfId="35402"/>
    <cellStyle name="20% - Accent2 5 3 2 2 2" xfId="35403"/>
    <cellStyle name="20% - Accent2 5 3 2 3" xfId="35404"/>
    <cellStyle name="20% - Accent2 5 3 3" xfId="35405"/>
    <cellStyle name="20% - Accent2 5 3 3 2" xfId="35406"/>
    <cellStyle name="20% - Accent2 5 3 4" xfId="35407"/>
    <cellStyle name="20% - Accent2 5 4" xfId="35408"/>
    <cellStyle name="20% - Accent2 5 4 2" xfId="35409"/>
    <cellStyle name="20% - Accent2 5 4 2 2" xfId="35410"/>
    <cellStyle name="20% - Accent2 5 4 3" xfId="35411"/>
    <cellStyle name="20% - Accent2 5 5" xfId="35412"/>
    <cellStyle name="20% - Accent2 5 5 2" xfId="35413"/>
    <cellStyle name="20% - Accent2 5 6" xfId="35414"/>
    <cellStyle name="20% - Accent2 6" xfId="35415"/>
    <cellStyle name="20% - Accent2 7" xfId="35416"/>
    <cellStyle name="20% - Accent2 8" xfId="35417"/>
    <cellStyle name="20% - Accent2 9" xfId="35418"/>
    <cellStyle name="20% - Accent3 10" xfId="35419"/>
    <cellStyle name="20% - Accent3 2" xfId="35420"/>
    <cellStyle name="20% - Accent3 2 2" xfId="35421"/>
    <cellStyle name="20% - Accent3 2 2 2" xfId="35422"/>
    <cellStyle name="20% - Accent3 2 2 2 2" xfId="35423"/>
    <cellStyle name="20% - Accent3 2 2 2 2 2" xfId="35424"/>
    <cellStyle name="20% - Accent3 2 2 2 2 2 2" xfId="35425"/>
    <cellStyle name="20% - Accent3 2 2 2 2 3" xfId="35426"/>
    <cellStyle name="20% - Accent3 2 2 2 3" xfId="35427"/>
    <cellStyle name="20% - Accent3 2 2 2 3 2" xfId="35428"/>
    <cellStyle name="20% - Accent3 2 2 2 4" xfId="35429"/>
    <cellStyle name="20% - Accent3 2 2 3" xfId="35430"/>
    <cellStyle name="20% - Accent3 2 2 3 2" xfId="35431"/>
    <cellStyle name="20% - Accent3 2 2 3 2 2" xfId="35432"/>
    <cellStyle name="20% - Accent3 2 2 3 2 2 2" xfId="35433"/>
    <cellStyle name="20% - Accent3 2 2 3 2 3" xfId="35434"/>
    <cellStyle name="20% - Accent3 2 2 3 3" xfId="35435"/>
    <cellStyle name="20% - Accent3 2 2 3 3 2" xfId="35436"/>
    <cellStyle name="20% - Accent3 2 2 3 4" xfId="35437"/>
    <cellStyle name="20% - Accent3 2 2 4" xfId="35438"/>
    <cellStyle name="20% - Accent3 2 2 4 2" xfId="35439"/>
    <cellStyle name="20% - Accent3 2 2 4 2 2" xfId="35440"/>
    <cellStyle name="20% - Accent3 2 2 4 3" xfId="35441"/>
    <cellStyle name="20% - Accent3 2 2 5" xfId="35442"/>
    <cellStyle name="20% - Accent3 2 2 5 2" xfId="35443"/>
    <cellStyle name="20% - Accent3 2 2 6" xfId="35444"/>
    <cellStyle name="20% - Accent3 2 2 7" xfId="35445"/>
    <cellStyle name="20% - Accent3 2 3" xfId="35446"/>
    <cellStyle name="20% - Accent3 2 3 2" xfId="35447"/>
    <cellStyle name="20% - Accent3 2_Integrys Valuation - 052810 NEPM Curves (3)" xfId="35448"/>
    <cellStyle name="20% - Accent3 3" xfId="35449"/>
    <cellStyle name="20% - Accent3 3 2" xfId="35450"/>
    <cellStyle name="20% - Accent3 3 2 2" xfId="35451"/>
    <cellStyle name="20% - Accent3 3 3" xfId="35452"/>
    <cellStyle name="20% - Accent3 3 3 2" xfId="35453"/>
    <cellStyle name="20% - Accent3 3 3 2 2" xfId="35454"/>
    <cellStyle name="20% - Accent3 3 3 2 2 2" xfId="35455"/>
    <cellStyle name="20% - Accent3 3 3 2 3" xfId="35456"/>
    <cellStyle name="20% - Accent3 3 3 3" xfId="35457"/>
    <cellStyle name="20% - Accent3 3 3 3 2" xfId="35458"/>
    <cellStyle name="20% - Accent3 3 3 4" xfId="35459"/>
    <cellStyle name="20% - Accent3 3 4" xfId="35460"/>
    <cellStyle name="20% - Accent3 3 4 2" xfId="35461"/>
    <cellStyle name="20% - Accent3 3 4 2 2" xfId="35462"/>
    <cellStyle name="20% - Accent3 3 4 2 2 2" xfId="35463"/>
    <cellStyle name="20% - Accent3 3 4 2 3" xfId="35464"/>
    <cellStyle name="20% - Accent3 3 4 3" xfId="35465"/>
    <cellStyle name="20% - Accent3 3 4 3 2" xfId="35466"/>
    <cellStyle name="20% - Accent3 3 4 4" xfId="35467"/>
    <cellStyle name="20% - Accent3 3 5" xfId="35468"/>
    <cellStyle name="20% - Accent3 3 5 2" xfId="35469"/>
    <cellStyle name="20% - Accent3 3 5 2 2" xfId="35470"/>
    <cellStyle name="20% - Accent3 3 5 3" xfId="35471"/>
    <cellStyle name="20% - Accent3 3 6" xfId="35472"/>
    <cellStyle name="20% - Accent3 3 6 2" xfId="35473"/>
    <cellStyle name="20% - Accent3 3 7" xfId="35474"/>
    <cellStyle name="20% - Accent3 3 8" xfId="35475"/>
    <cellStyle name="20% - Accent3 4" xfId="35476"/>
    <cellStyle name="20% - Accent3 4 2" xfId="35477"/>
    <cellStyle name="20% - Accent3 4 2 2" xfId="35478"/>
    <cellStyle name="20% - Accent3 4 2 3" xfId="35479"/>
    <cellStyle name="20% - Accent3 4 3" xfId="35480"/>
    <cellStyle name="20% - Accent3 4 3 2" xfId="35481"/>
    <cellStyle name="20% - Accent3 4 3 2 2" xfId="35482"/>
    <cellStyle name="20% - Accent3 4 3 2 2 2" xfId="35483"/>
    <cellStyle name="20% - Accent3 4 3 2 3" xfId="35484"/>
    <cellStyle name="20% - Accent3 4 3 3" xfId="35485"/>
    <cellStyle name="20% - Accent3 4 3 3 2" xfId="35486"/>
    <cellStyle name="20% - Accent3 4 3 4" xfId="35487"/>
    <cellStyle name="20% - Accent3 4 4" xfId="35488"/>
    <cellStyle name="20% - Accent3 4 4 2" xfId="35489"/>
    <cellStyle name="20% - Accent3 4 4 2 2" xfId="35490"/>
    <cellStyle name="20% - Accent3 4 4 2 2 2" xfId="35491"/>
    <cellStyle name="20% - Accent3 4 4 2 3" xfId="35492"/>
    <cellStyle name="20% - Accent3 4 4 3" xfId="35493"/>
    <cellStyle name="20% - Accent3 4 4 3 2" xfId="35494"/>
    <cellStyle name="20% - Accent3 4 4 4" xfId="35495"/>
    <cellStyle name="20% - Accent3 4 5" xfId="35496"/>
    <cellStyle name="20% - Accent3 4 5 2" xfId="35497"/>
    <cellStyle name="20% - Accent3 4 5 2 2" xfId="35498"/>
    <cellStyle name="20% - Accent3 4 5 3" xfId="35499"/>
    <cellStyle name="20% - Accent3 4 6" xfId="35500"/>
    <cellStyle name="20% - Accent3 4 6 2" xfId="35501"/>
    <cellStyle name="20% - Accent3 4 7" xfId="35502"/>
    <cellStyle name="20% - Accent3 5" xfId="35503"/>
    <cellStyle name="20% - Accent3 5 2" xfId="35504"/>
    <cellStyle name="20% - Accent3 5 2 2" xfId="35505"/>
    <cellStyle name="20% - Accent3 5 2 2 2" xfId="35506"/>
    <cellStyle name="20% - Accent3 5 2 2 2 2" xfId="35507"/>
    <cellStyle name="20% - Accent3 5 2 2 3" xfId="35508"/>
    <cellStyle name="20% - Accent3 5 2 3" xfId="35509"/>
    <cellStyle name="20% - Accent3 5 2 3 2" xfId="35510"/>
    <cellStyle name="20% - Accent3 5 2 4" xfId="35511"/>
    <cellStyle name="20% - Accent3 5 3" xfId="35512"/>
    <cellStyle name="20% - Accent3 5 3 2" xfId="35513"/>
    <cellStyle name="20% - Accent3 5 3 2 2" xfId="35514"/>
    <cellStyle name="20% - Accent3 5 3 2 2 2" xfId="35515"/>
    <cellStyle name="20% - Accent3 5 3 2 3" xfId="35516"/>
    <cellStyle name="20% - Accent3 5 3 3" xfId="35517"/>
    <cellStyle name="20% - Accent3 5 3 3 2" xfId="35518"/>
    <cellStyle name="20% - Accent3 5 3 4" xfId="35519"/>
    <cellStyle name="20% - Accent3 5 4" xfId="35520"/>
    <cellStyle name="20% - Accent3 5 4 2" xfId="35521"/>
    <cellStyle name="20% - Accent3 5 4 2 2" xfId="35522"/>
    <cellStyle name="20% - Accent3 5 4 3" xfId="35523"/>
    <cellStyle name="20% - Accent3 5 5" xfId="35524"/>
    <cellStyle name="20% - Accent3 5 5 2" xfId="35525"/>
    <cellStyle name="20% - Accent3 5 6" xfId="35526"/>
    <cellStyle name="20% - Accent3 6" xfId="35527"/>
    <cellStyle name="20% - Accent3 7" xfId="35528"/>
    <cellStyle name="20% - Accent3 8" xfId="35529"/>
    <cellStyle name="20% - Accent3 9" xfId="35530"/>
    <cellStyle name="20% - Accent4 10" xfId="35531"/>
    <cellStyle name="20% - Accent4 2" xfId="35532"/>
    <cellStyle name="20% - Accent4 2 2" xfId="35533"/>
    <cellStyle name="20% - Accent4 2 2 2" xfId="35534"/>
    <cellStyle name="20% - Accent4 2 2 2 2" xfId="35535"/>
    <cellStyle name="20% - Accent4 2 2 2 2 2" xfId="35536"/>
    <cellStyle name="20% - Accent4 2 2 2 2 2 2" xfId="35537"/>
    <cellStyle name="20% - Accent4 2 2 2 2 3" xfId="35538"/>
    <cellStyle name="20% - Accent4 2 2 2 3" xfId="35539"/>
    <cellStyle name="20% - Accent4 2 2 2 3 2" xfId="35540"/>
    <cellStyle name="20% - Accent4 2 2 2 4" xfId="35541"/>
    <cellStyle name="20% - Accent4 2 2 3" xfId="35542"/>
    <cellStyle name="20% - Accent4 2 2 3 2" xfId="35543"/>
    <cellStyle name="20% - Accent4 2 2 3 2 2" xfId="35544"/>
    <cellStyle name="20% - Accent4 2 2 3 2 2 2" xfId="35545"/>
    <cellStyle name="20% - Accent4 2 2 3 2 3" xfId="35546"/>
    <cellStyle name="20% - Accent4 2 2 3 3" xfId="35547"/>
    <cellStyle name="20% - Accent4 2 2 3 3 2" xfId="35548"/>
    <cellStyle name="20% - Accent4 2 2 3 4" xfId="35549"/>
    <cellStyle name="20% - Accent4 2 2 4" xfId="35550"/>
    <cellStyle name="20% - Accent4 2 2 4 2" xfId="35551"/>
    <cellStyle name="20% - Accent4 2 2 4 2 2" xfId="35552"/>
    <cellStyle name="20% - Accent4 2 2 4 3" xfId="35553"/>
    <cellStyle name="20% - Accent4 2 2 5" xfId="35554"/>
    <cellStyle name="20% - Accent4 2 2 5 2" xfId="35555"/>
    <cellStyle name="20% - Accent4 2 2 6" xfId="35556"/>
    <cellStyle name="20% - Accent4 2 2 7" xfId="35557"/>
    <cellStyle name="20% - Accent4 2 3" xfId="35558"/>
    <cellStyle name="20% - Accent4 2 3 2" xfId="35559"/>
    <cellStyle name="20% - Accent4 2_Integrys Valuation - 052810 NEPM Curves (3)" xfId="35560"/>
    <cellStyle name="20% - Accent4 3" xfId="35561"/>
    <cellStyle name="20% - Accent4 3 2" xfId="35562"/>
    <cellStyle name="20% - Accent4 3 2 2" xfId="35563"/>
    <cellStyle name="20% - Accent4 3 3" xfId="35564"/>
    <cellStyle name="20% - Accent4 3 3 2" xfId="35565"/>
    <cellStyle name="20% - Accent4 3 3 2 2" xfId="35566"/>
    <cellStyle name="20% - Accent4 3 3 2 2 2" xfId="35567"/>
    <cellStyle name="20% - Accent4 3 3 2 3" xfId="35568"/>
    <cellStyle name="20% - Accent4 3 3 3" xfId="35569"/>
    <cellStyle name="20% - Accent4 3 3 3 2" xfId="35570"/>
    <cellStyle name="20% - Accent4 3 3 4" xfId="35571"/>
    <cellStyle name="20% - Accent4 3 4" xfId="35572"/>
    <cellStyle name="20% - Accent4 3 4 2" xfId="35573"/>
    <cellStyle name="20% - Accent4 3 4 2 2" xfId="35574"/>
    <cellStyle name="20% - Accent4 3 4 2 2 2" xfId="35575"/>
    <cellStyle name="20% - Accent4 3 4 2 3" xfId="35576"/>
    <cellStyle name="20% - Accent4 3 4 3" xfId="35577"/>
    <cellStyle name="20% - Accent4 3 4 3 2" xfId="35578"/>
    <cellStyle name="20% - Accent4 3 4 4" xfId="35579"/>
    <cellStyle name="20% - Accent4 3 5" xfId="35580"/>
    <cellStyle name="20% - Accent4 3 5 2" xfId="35581"/>
    <cellStyle name="20% - Accent4 3 5 2 2" xfId="35582"/>
    <cellStyle name="20% - Accent4 3 5 3" xfId="35583"/>
    <cellStyle name="20% - Accent4 3 6" xfId="35584"/>
    <cellStyle name="20% - Accent4 3 6 2" xfId="35585"/>
    <cellStyle name="20% - Accent4 3 7" xfId="35586"/>
    <cellStyle name="20% - Accent4 3 8" xfId="35587"/>
    <cellStyle name="20% - Accent4 4" xfId="35588"/>
    <cellStyle name="20% - Accent4 4 2" xfId="35589"/>
    <cellStyle name="20% - Accent4 4 2 2" xfId="35590"/>
    <cellStyle name="20% - Accent4 4 2 3" xfId="35591"/>
    <cellStyle name="20% - Accent4 4 3" xfId="35592"/>
    <cellStyle name="20% - Accent4 4 3 2" xfId="35593"/>
    <cellStyle name="20% - Accent4 4 3 2 2" xfId="35594"/>
    <cellStyle name="20% - Accent4 4 3 2 2 2" xfId="35595"/>
    <cellStyle name="20% - Accent4 4 3 2 3" xfId="35596"/>
    <cellStyle name="20% - Accent4 4 3 3" xfId="35597"/>
    <cellStyle name="20% - Accent4 4 3 3 2" xfId="35598"/>
    <cellStyle name="20% - Accent4 4 3 4" xfId="35599"/>
    <cellStyle name="20% - Accent4 4 4" xfId="35600"/>
    <cellStyle name="20% - Accent4 4 4 2" xfId="35601"/>
    <cellStyle name="20% - Accent4 4 4 2 2" xfId="35602"/>
    <cellStyle name="20% - Accent4 4 4 2 2 2" xfId="35603"/>
    <cellStyle name="20% - Accent4 4 4 2 3" xfId="35604"/>
    <cellStyle name="20% - Accent4 4 4 3" xfId="35605"/>
    <cellStyle name="20% - Accent4 4 4 3 2" xfId="35606"/>
    <cellStyle name="20% - Accent4 4 4 4" xfId="35607"/>
    <cellStyle name="20% - Accent4 4 5" xfId="35608"/>
    <cellStyle name="20% - Accent4 4 5 2" xfId="35609"/>
    <cellStyle name="20% - Accent4 4 5 2 2" xfId="35610"/>
    <cellStyle name="20% - Accent4 4 5 3" xfId="35611"/>
    <cellStyle name="20% - Accent4 4 6" xfId="35612"/>
    <cellStyle name="20% - Accent4 4 6 2" xfId="35613"/>
    <cellStyle name="20% - Accent4 4 7" xfId="35614"/>
    <cellStyle name="20% - Accent4 5" xfId="35615"/>
    <cellStyle name="20% - Accent4 5 2" xfId="35616"/>
    <cellStyle name="20% - Accent4 5 2 2" xfId="35617"/>
    <cellStyle name="20% - Accent4 5 2 2 2" xfId="35618"/>
    <cellStyle name="20% - Accent4 5 2 2 2 2" xfId="35619"/>
    <cellStyle name="20% - Accent4 5 2 2 3" xfId="35620"/>
    <cellStyle name="20% - Accent4 5 2 3" xfId="35621"/>
    <cellStyle name="20% - Accent4 5 2 3 2" xfId="35622"/>
    <cellStyle name="20% - Accent4 5 2 4" xfId="35623"/>
    <cellStyle name="20% - Accent4 5 3" xfId="35624"/>
    <cellStyle name="20% - Accent4 5 3 2" xfId="35625"/>
    <cellStyle name="20% - Accent4 5 3 2 2" xfId="35626"/>
    <cellStyle name="20% - Accent4 5 3 2 2 2" xfId="35627"/>
    <cellStyle name="20% - Accent4 5 3 2 3" xfId="35628"/>
    <cellStyle name="20% - Accent4 5 3 3" xfId="35629"/>
    <cellStyle name="20% - Accent4 5 3 3 2" xfId="35630"/>
    <cellStyle name="20% - Accent4 5 3 4" xfId="35631"/>
    <cellStyle name="20% - Accent4 5 4" xfId="35632"/>
    <cellStyle name="20% - Accent4 5 4 2" xfId="35633"/>
    <cellStyle name="20% - Accent4 5 4 2 2" xfId="35634"/>
    <cellStyle name="20% - Accent4 5 4 3" xfId="35635"/>
    <cellStyle name="20% - Accent4 5 5" xfId="35636"/>
    <cellStyle name="20% - Accent4 5 5 2" xfId="35637"/>
    <cellStyle name="20% - Accent4 5 6" xfId="35638"/>
    <cellStyle name="20% - Accent4 6" xfId="35639"/>
    <cellStyle name="20% - Accent4 7" xfId="35640"/>
    <cellStyle name="20% - Accent4 8" xfId="35641"/>
    <cellStyle name="20% - Accent4 9" xfId="35642"/>
    <cellStyle name="20% - Accent5 10" xfId="35643"/>
    <cellStyle name="20% - Accent5 2" xfId="35644"/>
    <cellStyle name="20% - Accent5 2 2" xfId="35645"/>
    <cellStyle name="20% - Accent5 2 2 2" xfId="35646"/>
    <cellStyle name="20% - Accent5 2 3" xfId="35647"/>
    <cellStyle name="20% - Accent5 2_Integrys Valuation - 052810 NEPM Curves (3)" xfId="35648"/>
    <cellStyle name="20% - Accent5 3" xfId="35649"/>
    <cellStyle name="20% - Accent5 3 2" xfId="35650"/>
    <cellStyle name="20% - Accent5 3 2 2" xfId="35651"/>
    <cellStyle name="20% - Accent5 3 3" xfId="35652"/>
    <cellStyle name="20% - Accent5 3 3 2" xfId="35653"/>
    <cellStyle name="20% - Accent5 3 3 2 2" xfId="35654"/>
    <cellStyle name="20% - Accent5 3 3 2 2 2" xfId="35655"/>
    <cellStyle name="20% - Accent5 3 3 2 3" xfId="35656"/>
    <cellStyle name="20% - Accent5 3 3 3" xfId="35657"/>
    <cellStyle name="20% - Accent5 3 3 3 2" xfId="35658"/>
    <cellStyle name="20% - Accent5 3 3 4" xfId="35659"/>
    <cellStyle name="20% - Accent5 3 4" xfId="35660"/>
    <cellStyle name="20% - Accent5 3 4 2" xfId="35661"/>
    <cellStyle name="20% - Accent5 3 4 2 2" xfId="35662"/>
    <cellStyle name="20% - Accent5 3 4 2 2 2" xfId="35663"/>
    <cellStyle name="20% - Accent5 3 4 2 3" xfId="35664"/>
    <cellStyle name="20% - Accent5 3 4 3" xfId="35665"/>
    <cellStyle name="20% - Accent5 3 4 3 2" xfId="35666"/>
    <cellStyle name="20% - Accent5 3 4 4" xfId="35667"/>
    <cellStyle name="20% - Accent5 3 5" xfId="35668"/>
    <cellStyle name="20% - Accent5 3 5 2" xfId="35669"/>
    <cellStyle name="20% - Accent5 3 5 2 2" xfId="35670"/>
    <cellStyle name="20% - Accent5 3 5 3" xfId="35671"/>
    <cellStyle name="20% - Accent5 3 6" xfId="35672"/>
    <cellStyle name="20% - Accent5 3 6 2" xfId="35673"/>
    <cellStyle name="20% - Accent5 3 7" xfId="35674"/>
    <cellStyle name="20% - Accent5 3 8" xfId="35675"/>
    <cellStyle name="20% - Accent5 4" xfId="35676"/>
    <cellStyle name="20% - Accent5 4 2" xfId="35677"/>
    <cellStyle name="20% - Accent5 4 2 2" xfId="35678"/>
    <cellStyle name="20% - Accent5 4 2 3" xfId="35679"/>
    <cellStyle name="20% - Accent5 4 3" xfId="35680"/>
    <cellStyle name="20% - Accent5 4 3 2" xfId="35681"/>
    <cellStyle name="20% - Accent5 4 3 2 2" xfId="35682"/>
    <cellStyle name="20% - Accent5 4 3 2 2 2" xfId="35683"/>
    <cellStyle name="20% - Accent5 4 3 2 3" xfId="35684"/>
    <cellStyle name="20% - Accent5 4 3 3" xfId="35685"/>
    <cellStyle name="20% - Accent5 4 3 3 2" xfId="35686"/>
    <cellStyle name="20% - Accent5 4 3 4" xfId="35687"/>
    <cellStyle name="20% - Accent5 4 4" xfId="35688"/>
    <cellStyle name="20% - Accent5 4 4 2" xfId="35689"/>
    <cellStyle name="20% - Accent5 4 4 2 2" xfId="35690"/>
    <cellStyle name="20% - Accent5 4 4 2 2 2" xfId="35691"/>
    <cellStyle name="20% - Accent5 4 4 2 3" xfId="35692"/>
    <cellStyle name="20% - Accent5 4 4 3" xfId="35693"/>
    <cellStyle name="20% - Accent5 4 4 3 2" xfId="35694"/>
    <cellStyle name="20% - Accent5 4 4 4" xfId="35695"/>
    <cellStyle name="20% - Accent5 4 5" xfId="35696"/>
    <cellStyle name="20% - Accent5 4 5 2" xfId="35697"/>
    <cellStyle name="20% - Accent5 4 5 2 2" xfId="35698"/>
    <cellStyle name="20% - Accent5 4 5 3" xfId="35699"/>
    <cellStyle name="20% - Accent5 4 6" xfId="35700"/>
    <cellStyle name="20% - Accent5 4 6 2" xfId="35701"/>
    <cellStyle name="20% - Accent5 4 7" xfId="35702"/>
    <cellStyle name="20% - Accent5 5" xfId="35703"/>
    <cellStyle name="20% - Accent5 5 2" xfId="35704"/>
    <cellStyle name="20% - Accent5 5 2 2" xfId="35705"/>
    <cellStyle name="20% - Accent5 5 2 2 2" xfId="35706"/>
    <cellStyle name="20% - Accent5 5 2 2 2 2" xfId="35707"/>
    <cellStyle name="20% - Accent5 5 2 2 3" xfId="35708"/>
    <cellStyle name="20% - Accent5 5 2 3" xfId="35709"/>
    <cellStyle name="20% - Accent5 5 2 3 2" xfId="35710"/>
    <cellStyle name="20% - Accent5 5 2 4" xfId="35711"/>
    <cellStyle name="20% - Accent5 5 3" xfId="35712"/>
    <cellStyle name="20% - Accent5 5 3 2" xfId="35713"/>
    <cellStyle name="20% - Accent5 5 3 2 2" xfId="35714"/>
    <cellStyle name="20% - Accent5 5 3 2 2 2" xfId="35715"/>
    <cellStyle name="20% - Accent5 5 3 2 3" xfId="35716"/>
    <cellStyle name="20% - Accent5 5 3 3" xfId="35717"/>
    <cellStyle name="20% - Accent5 5 3 3 2" xfId="35718"/>
    <cellStyle name="20% - Accent5 5 3 4" xfId="35719"/>
    <cellStyle name="20% - Accent5 5 4" xfId="35720"/>
    <cellStyle name="20% - Accent5 5 4 2" xfId="35721"/>
    <cellStyle name="20% - Accent5 5 4 2 2" xfId="35722"/>
    <cellStyle name="20% - Accent5 5 4 3" xfId="35723"/>
    <cellStyle name="20% - Accent5 5 5" xfId="35724"/>
    <cellStyle name="20% - Accent5 5 5 2" xfId="35725"/>
    <cellStyle name="20% - Accent5 5 6" xfId="35726"/>
    <cellStyle name="20% - Accent5 6" xfId="35727"/>
    <cellStyle name="20% - Accent5 7" xfId="35728"/>
    <cellStyle name="20% - Accent5 8" xfId="35729"/>
    <cellStyle name="20% - Accent5 9" xfId="35730"/>
    <cellStyle name="20% - Accent6 10" xfId="35731"/>
    <cellStyle name="20% - Accent6 2" xfId="35732"/>
    <cellStyle name="20% - Accent6 2 2" xfId="35733"/>
    <cellStyle name="20% - Accent6 2 2 2" xfId="35734"/>
    <cellStyle name="20% - Accent6 2 3" xfId="35735"/>
    <cellStyle name="20% - Accent6 2_Integrys Valuation - 052810 NEPM Curves (3)" xfId="35736"/>
    <cellStyle name="20% - Accent6 3" xfId="35737"/>
    <cellStyle name="20% - Accent6 3 2" xfId="35738"/>
    <cellStyle name="20% - Accent6 3 2 2" xfId="35739"/>
    <cellStyle name="20% - Accent6 3 3" xfId="35740"/>
    <cellStyle name="20% - Accent6 3 3 2" xfId="35741"/>
    <cellStyle name="20% - Accent6 3 3 2 2" xfId="35742"/>
    <cellStyle name="20% - Accent6 3 3 2 2 2" xfId="35743"/>
    <cellStyle name="20% - Accent6 3 3 2 3" xfId="35744"/>
    <cellStyle name="20% - Accent6 3 3 3" xfId="35745"/>
    <cellStyle name="20% - Accent6 3 3 3 2" xfId="35746"/>
    <cellStyle name="20% - Accent6 3 3 4" xfId="35747"/>
    <cellStyle name="20% - Accent6 3 4" xfId="35748"/>
    <cellStyle name="20% - Accent6 3 4 2" xfId="35749"/>
    <cellStyle name="20% - Accent6 3 4 2 2" xfId="35750"/>
    <cellStyle name="20% - Accent6 3 4 2 2 2" xfId="35751"/>
    <cellStyle name="20% - Accent6 3 4 2 3" xfId="35752"/>
    <cellStyle name="20% - Accent6 3 4 3" xfId="35753"/>
    <cellStyle name="20% - Accent6 3 4 3 2" xfId="35754"/>
    <cellStyle name="20% - Accent6 3 4 4" xfId="35755"/>
    <cellStyle name="20% - Accent6 3 5" xfId="35756"/>
    <cellStyle name="20% - Accent6 3 5 2" xfId="35757"/>
    <cellStyle name="20% - Accent6 3 5 2 2" xfId="35758"/>
    <cellStyle name="20% - Accent6 3 5 3" xfId="35759"/>
    <cellStyle name="20% - Accent6 3 6" xfId="35760"/>
    <cellStyle name="20% - Accent6 3 6 2" xfId="35761"/>
    <cellStyle name="20% - Accent6 3 7" xfId="35762"/>
    <cellStyle name="20% - Accent6 3 8" xfId="35763"/>
    <cellStyle name="20% - Accent6 4" xfId="35764"/>
    <cellStyle name="20% - Accent6 4 2" xfId="35765"/>
    <cellStyle name="20% - Accent6 4 2 2" xfId="35766"/>
    <cellStyle name="20% - Accent6 4 2 3" xfId="35767"/>
    <cellStyle name="20% - Accent6 4 3" xfId="35768"/>
    <cellStyle name="20% - Accent6 4 3 2" xfId="35769"/>
    <cellStyle name="20% - Accent6 4 3 2 2" xfId="35770"/>
    <cellStyle name="20% - Accent6 4 3 2 2 2" xfId="35771"/>
    <cellStyle name="20% - Accent6 4 3 2 3" xfId="35772"/>
    <cellStyle name="20% - Accent6 4 3 3" xfId="35773"/>
    <cellStyle name="20% - Accent6 4 3 3 2" xfId="35774"/>
    <cellStyle name="20% - Accent6 4 3 4" xfId="35775"/>
    <cellStyle name="20% - Accent6 4 4" xfId="35776"/>
    <cellStyle name="20% - Accent6 4 4 2" xfId="35777"/>
    <cellStyle name="20% - Accent6 4 4 2 2" xfId="35778"/>
    <cellStyle name="20% - Accent6 4 4 2 2 2" xfId="35779"/>
    <cellStyle name="20% - Accent6 4 4 2 3" xfId="35780"/>
    <cellStyle name="20% - Accent6 4 4 3" xfId="35781"/>
    <cellStyle name="20% - Accent6 4 4 3 2" xfId="35782"/>
    <cellStyle name="20% - Accent6 4 4 4" xfId="35783"/>
    <cellStyle name="20% - Accent6 4 5" xfId="35784"/>
    <cellStyle name="20% - Accent6 4 5 2" xfId="35785"/>
    <cellStyle name="20% - Accent6 4 5 2 2" xfId="35786"/>
    <cellStyle name="20% - Accent6 4 5 3" xfId="35787"/>
    <cellStyle name="20% - Accent6 4 6" xfId="35788"/>
    <cellStyle name="20% - Accent6 4 6 2" xfId="35789"/>
    <cellStyle name="20% - Accent6 4 7" xfId="35790"/>
    <cellStyle name="20% - Accent6 5" xfId="35791"/>
    <cellStyle name="20% - Accent6 5 2" xfId="35792"/>
    <cellStyle name="20% - Accent6 5 2 2" xfId="35793"/>
    <cellStyle name="20% - Accent6 5 2 2 2" xfId="35794"/>
    <cellStyle name="20% - Accent6 5 2 2 2 2" xfId="35795"/>
    <cellStyle name="20% - Accent6 5 2 2 3" xfId="35796"/>
    <cellStyle name="20% - Accent6 5 2 3" xfId="35797"/>
    <cellStyle name="20% - Accent6 5 2 3 2" xfId="35798"/>
    <cellStyle name="20% - Accent6 5 2 4" xfId="35799"/>
    <cellStyle name="20% - Accent6 5 3" xfId="35800"/>
    <cellStyle name="20% - Accent6 5 3 2" xfId="35801"/>
    <cellStyle name="20% - Accent6 5 3 2 2" xfId="35802"/>
    <cellStyle name="20% - Accent6 5 3 2 2 2" xfId="35803"/>
    <cellStyle name="20% - Accent6 5 3 2 3" xfId="35804"/>
    <cellStyle name="20% - Accent6 5 3 3" xfId="35805"/>
    <cellStyle name="20% - Accent6 5 3 3 2" xfId="35806"/>
    <cellStyle name="20% - Accent6 5 3 4" xfId="35807"/>
    <cellStyle name="20% - Accent6 5 4" xfId="35808"/>
    <cellStyle name="20% - Accent6 5 4 2" xfId="35809"/>
    <cellStyle name="20% - Accent6 5 4 2 2" xfId="35810"/>
    <cellStyle name="20% - Accent6 5 4 3" xfId="35811"/>
    <cellStyle name="20% - Accent6 5 5" xfId="35812"/>
    <cellStyle name="20% - Accent6 5 5 2" xfId="35813"/>
    <cellStyle name="20% - Accent6 5 6" xfId="35814"/>
    <cellStyle name="20% - Accent6 6" xfId="35815"/>
    <cellStyle name="20% - Accent6 7" xfId="35816"/>
    <cellStyle name="20% - Accent6 8" xfId="35817"/>
    <cellStyle name="20% - Accent6 9" xfId="35818"/>
    <cellStyle name="20% - Akzent1" xfId="35819"/>
    <cellStyle name="20% - Akzent2" xfId="35820"/>
    <cellStyle name="20% - Akzent3" xfId="35821"/>
    <cellStyle name="20% - Akzent4" xfId="35822"/>
    <cellStyle name="20% - Akzent5" xfId="35823"/>
    <cellStyle name="20% - Akzent6" xfId="35824"/>
    <cellStyle name="20% - Énfasis1" xfId="35825"/>
    <cellStyle name="20% - Énfasis2" xfId="35826"/>
    <cellStyle name="20% - Énfasis3" xfId="35827"/>
    <cellStyle name="20% - Énfasis4" xfId="35828"/>
    <cellStyle name="20% - Énfasis5" xfId="35829"/>
    <cellStyle name="20% - Énfasis6" xfId="35830"/>
    <cellStyle name="20% - 强调文字颜色 1" xfId="35831"/>
    <cellStyle name="20% - 强调文字颜色 2" xfId="35832"/>
    <cellStyle name="20% - 强调文字颜色 3" xfId="35833"/>
    <cellStyle name="20% - 强调文字颜色 4" xfId="35834"/>
    <cellStyle name="20% - 强调文字颜色 5" xfId="35835"/>
    <cellStyle name="20% - 强调文字颜色 6" xfId="35836"/>
    <cellStyle name="24" xfId="35837"/>
    <cellStyle name="24 2" xfId="35838"/>
    <cellStyle name="2x" xfId="35839"/>
    <cellStyle name="3" xfId="35840"/>
    <cellStyle name="3 sig fig" xfId="35841"/>
    <cellStyle name="3 sig fig 2" xfId="35842"/>
    <cellStyle name="3 space" xfId="35843"/>
    <cellStyle name="3. Dark Grey Table Highlight" xfId="35844"/>
    <cellStyle name="3. Dark Grey Table Highlight 2" xfId="35845"/>
    <cellStyle name="3. Dark Grey Table Highlight 3" xfId="35846"/>
    <cellStyle name="3. Dark Grey Table Highlight 4" xfId="35847"/>
    <cellStyle name="3. Dark Grey Table Highlight 5" xfId="35848"/>
    <cellStyle name="3. Dark Grey Table Highlight 6" xfId="35849"/>
    <cellStyle name="3. Dark Grey Table Highlight 7" xfId="35850"/>
    <cellStyle name="3. Dark Grey Table Highlight 8" xfId="35851"/>
    <cellStyle name="3_Book5" xfId="35852"/>
    <cellStyle name="3_Liberty+IE+Model++September+2008" xfId="35853"/>
    <cellStyle name="3D.Button.Inhalt" xfId="35854"/>
    <cellStyle name="3D.Button.Links" xfId="35855"/>
    <cellStyle name="3D.Button.LinksOben" xfId="35856"/>
    <cellStyle name="3D.Button.LinksUnten" xfId="35857"/>
    <cellStyle name="3D.Button.Oben" xfId="35858"/>
    <cellStyle name="3D.Button.Rechts" xfId="35859"/>
    <cellStyle name="3D.Button.RechtsOben" xfId="35860"/>
    <cellStyle name="3D.Button.RechtsUnten" xfId="35861"/>
    <cellStyle name="3D.Button.Unten" xfId="35862"/>
    <cellStyle name="3D.Zelle.Inhalt" xfId="35863"/>
    <cellStyle name="3D.Zelle.Links" xfId="35864"/>
    <cellStyle name="3D.Zelle.LinksOben" xfId="35865"/>
    <cellStyle name="3D.Zelle.LinksUnten" xfId="35866"/>
    <cellStyle name="3D.Zelle.Oben" xfId="35867"/>
    <cellStyle name="3D.Zelle.Rechts" xfId="35868"/>
    <cellStyle name="3D.Zelle.RechtsOben" xfId="35869"/>
    <cellStyle name="3D.Zelle.RechtsUnten" xfId="35870"/>
    <cellStyle name="3D.Zelle.Unten" xfId="35871"/>
    <cellStyle name="³f¹ô[0]_pldt" xfId="35872"/>
    <cellStyle name="³f¹ô_pldt" xfId="35873"/>
    <cellStyle name="4. Waterfall" xfId="35874"/>
    <cellStyle name="40% - Accent1 10" xfId="35875"/>
    <cellStyle name="40% - Accent1 2" xfId="35876"/>
    <cellStyle name="40% - Accent1 2 2" xfId="35877"/>
    <cellStyle name="40% - Accent1 2 2 2" xfId="35878"/>
    <cellStyle name="40% - Accent1 2 3" xfId="35879"/>
    <cellStyle name="40% - Accent1 2_Integrys Valuation - 052810 NEPM Curves (3)" xfId="35880"/>
    <cellStyle name="40% - Accent1 3" xfId="35881"/>
    <cellStyle name="40% - Accent1 3 2" xfId="35882"/>
    <cellStyle name="40% - Accent1 3 2 2" xfId="35883"/>
    <cellStyle name="40% - Accent1 3 3" xfId="35884"/>
    <cellStyle name="40% - Accent1 3 3 2" xfId="35885"/>
    <cellStyle name="40% - Accent1 3 3 2 2" xfId="35886"/>
    <cellStyle name="40% - Accent1 3 3 2 2 2" xfId="35887"/>
    <cellStyle name="40% - Accent1 3 3 2 3" xfId="35888"/>
    <cellStyle name="40% - Accent1 3 3 3" xfId="35889"/>
    <cellStyle name="40% - Accent1 3 3 3 2" xfId="35890"/>
    <cellStyle name="40% - Accent1 3 3 4" xfId="35891"/>
    <cellStyle name="40% - Accent1 3 4" xfId="35892"/>
    <cellStyle name="40% - Accent1 3 4 2" xfId="35893"/>
    <cellStyle name="40% - Accent1 3 4 2 2" xfId="35894"/>
    <cellStyle name="40% - Accent1 3 4 2 2 2" xfId="35895"/>
    <cellStyle name="40% - Accent1 3 4 2 3" xfId="35896"/>
    <cellStyle name="40% - Accent1 3 4 3" xfId="35897"/>
    <cellStyle name="40% - Accent1 3 4 3 2" xfId="35898"/>
    <cellStyle name="40% - Accent1 3 4 4" xfId="35899"/>
    <cellStyle name="40% - Accent1 3 5" xfId="35900"/>
    <cellStyle name="40% - Accent1 3 5 2" xfId="35901"/>
    <cellStyle name="40% - Accent1 3 5 2 2" xfId="35902"/>
    <cellStyle name="40% - Accent1 3 5 3" xfId="35903"/>
    <cellStyle name="40% - Accent1 3 6" xfId="35904"/>
    <cellStyle name="40% - Accent1 3 6 2" xfId="35905"/>
    <cellStyle name="40% - Accent1 3 7" xfId="35906"/>
    <cellStyle name="40% - Accent1 3 8" xfId="35907"/>
    <cellStyle name="40% - Accent1 4" xfId="35908"/>
    <cellStyle name="40% - Accent1 4 2" xfId="35909"/>
    <cellStyle name="40% - Accent1 4 2 2" xfId="35910"/>
    <cellStyle name="40% - Accent1 4 2 3" xfId="35911"/>
    <cellStyle name="40% - Accent1 4 3" xfId="35912"/>
    <cellStyle name="40% - Accent1 4 3 2" xfId="35913"/>
    <cellStyle name="40% - Accent1 4 3 2 2" xfId="35914"/>
    <cellStyle name="40% - Accent1 4 3 2 2 2" xfId="35915"/>
    <cellStyle name="40% - Accent1 4 3 2 3" xfId="35916"/>
    <cellStyle name="40% - Accent1 4 3 3" xfId="35917"/>
    <cellStyle name="40% - Accent1 4 3 3 2" xfId="35918"/>
    <cellStyle name="40% - Accent1 4 3 4" xfId="35919"/>
    <cellStyle name="40% - Accent1 4 4" xfId="35920"/>
    <cellStyle name="40% - Accent1 4 4 2" xfId="35921"/>
    <cellStyle name="40% - Accent1 4 4 2 2" xfId="35922"/>
    <cellStyle name="40% - Accent1 4 4 2 2 2" xfId="35923"/>
    <cellStyle name="40% - Accent1 4 4 2 3" xfId="35924"/>
    <cellStyle name="40% - Accent1 4 4 3" xfId="35925"/>
    <cellStyle name="40% - Accent1 4 4 3 2" xfId="35926"/>
    <cellStyle name="40% - Accent1 4 4 4" xfId="35927"/>
    <cellStyle name="40% - Accent1 4 5" xfId="35928"/>
    <cellStyle name="40% - Accent1 4 5 2" xfId="35929"/>
    <cellStyle name="40% - Accent1 4 5 2 2" xfId="35930"/>
    <cellStyle name="40% - Accent1 4 5 3" xfId="35931"/>
    <cellStyle name="40% - Accent1 4 6" xfId="35932"/>
    <cellStyle name="40% - Accent1 4 6 2" xfId="35933"/>
    <cellStyle name="40% - Accent1 4 7" xfId="35934"/>
    <cellStyle name="40% - Accent1 5" xfId="35935"/>
    <cellStyle name="40% - Accent1 5 2" xfId="35936"/>
    <cellStyle name="40% - Accent1 5 2 2" xfId="35937"/>
    <cellStyle name="40% - Accent1 5 2 2 2" xfId="35938"/>
    <cellStyle name="40% - Accent1 5 2 2 2 2" xfId="35939"/>
    <cellStyle name="40% - Accent1 5 2 2 3" xfId="35940"/>
    <cellStyle name="40% - Accent1 5 2 3" xfId="35941"/>
    <cellStyle name="40% - Accent1 5 2 3 2" xfId="35942"/>
    <cellStyle name="40% - Accent1 5 2 4" xfId="35943"/>
    <cellStyle name="40% - Accent1 5 3" xfId="35944"/>
    <cellStyle name="40% - Accent1 5 3 2" xfId="35945"/>
    <cellStyle name="40% - Accent1 5 3 2 2" xfId="35946"/>
    <cellStyle name="40% - Accent1 5 3 2 2 2" xfId="35947"/>
    <cellStyle name="40% - Accent1 5 3 2 3" xfId="35948"/>
    <cellStyle name="40% - Accent1 5 3 3" xfId="35949"/>
    <cellStyle name="40% - Accent1 5 3 3 2" xfId="35950"/>
    <cellStyle name="40% - Accent1 5 3 4" xfId="35951"/>
    <cellStyle name="40% - Accent1 5 4" xfId="35952"/>
    <cellStyle name="40% - Accent1 5 4 2" xfId="35953"/>
    <cellStyle name="40% - Accent1 5 4 2 2" xfId="35954"/>
    <cellStyle name="40% - Accent1 5 4 3" xfId="35955"/>
    <cellStyle name="40% - Accent1 5 5" xfId="35956"/>
    <cellStyle name="40% - Accent1 5 5 2" xfId="35957"/>
    <cellStyle name="40% - Accent1 5 6" xfId="35958"/>
    <cellStyle name="40% - Accent1 6" xfId="35959"/>
    <cellStyle name="40% - Accent1 7" xfId="35960"/>
    <cellStyle name="40% - Accent1 8" xfId="35961"/>
    <cellStyle name="40% - Accent1 9" xfId="35962"/>
    <cellStyle name="40% - Accent2 10" xfId="35963"/>
    <cellStyle name="40% - Accent2 2" xfId="35964"/>
    <cellStyle name="40% - Accent2 2 2" xfId="35965"/>
    <cellStyle name="40% - Accent2 2 2 2" xfId="35966"/>
    <cellStyle name="40% - Accent2 2 3" xfId="35967"/>
    <cellStyle name="40% - Accent2 2_Integrys Valuation - 052810 NEPM Curves (3)" xfId="35968"/>
    <cellStyle name="40% - Accent2 3" xfId="35969"/>
    <cellStyle name="40% - Accent2 3 2" xfId="35970"/>
    <cellStyle name="40% - Accent2 3 2 2" xfId="35971"/>
    <cellStyle name="40% - Accent2 3 3" xfId="35972"/>
    <cellStyle name="40% - Accent2 3 3 2" xfId="35973"/>
    <cellStyle name="40% - Accent2 3 3 2 2" xfId="35974"/>
    <cellStyle name="40% - Accent2 3 3 2 2 2" xfId="35975"/>
    <cellStyle name="40% - Accent2 3 3 2 3" xfId="35976"/>
    <cellStyle name="40% - Accent2 3 3 3" xfId="35977"/>
    <cellStyle name="40% - Accent2 3 3 3 2" xfId="35978"/>
    <cellStyle name="40% - Accent2 3 3 4" xfId="35979"/>
    <cellStyle name="40% - Accent2 3 4" xfId="35980"/>
    <cellStyle name="40% - Accent2 3 4 2" xfId="35981"/>
    <cellStyle name="40% - Accent2 3 4 2 2" xfId="35982"/>
    <cellStyle name="40% - Accent2 3 4 2 2 2" xfId="35983"/>
    <cellStyle name="40% - Accent2 3 4 2 3" xfId="35984"/>
    <cellStyle name="40% - Accent2 3 4 3" xfId="35985"/>
    <cellStyle name="40% - Accent2 3 4 3 2" xfId="35986"/>
    <cellStyle name="40% - Accent2 3 4 4" xfId="35987"/>
    <cellStyle name="40% - Accent2 3 5" xfId="35988"/>
    <cellStyle name="40% - Accent2 3 5 2" xfId="35989"/>
    <cellStyle name="40% - Accent2 3 5 2 2" xfId="35990"/>
    <cellStyle name="40% - Accent2 3 5 3" xfId="35991"/>
    <cellStyle name="40% - Accent2 3 6" xfId="35992"/>
    <cellStyle name="40% - Accent2 3 6 2" xfId="35993"/>
    <cellStyle name="40% - Accent2 3 7" xfId="35994"/>
    <cellStyle name="40% - Accent2 3 8" xfId="35995"/>
    <cellStyle name="40% - Accent2 4" xfId="35996"/>
    <cellStyle name="40% - Accent2 4 2" xfId="35997"/>
    <cellStyle name="40% - Accent2 4 2 2" xfId="35998"/>
    <cellStyle name="40% - Accent2 4 2 3" xfId="35999"/>
    <cellStyle name="40% - Accent2 4 3" xfId="36000"/>
    <cellStyle name="40% - Accent2 4 3 2" xfId="36001"/>
    <cellStyle name="40% - Accent2 4 3 2 2" xfId="36002"/>
    <cellStyle name="40% - Accent2 4 3 2 2 2" xfId="36003"/>
    <cellStyle name="40% - Accent2 4 3 2 3" xfId="36004"/>
    <cellStyle name="40% - Accent2 4 3 3" xfId="36005"/>
    <cellStyle name="40% - Accent2 4 3 3 2" xfId="36006"/>
    <cellStyle name="40% - Accent2 4 3 4" xfId="36007"/>
    <cellStyle name="40% - Accent2 4 4" xfId="36008"/>
    <cellStyle name="40% - Accent2 4 4 2" xfId="36009"/>
    <cellStyle name="40% - Accent2 4 4 2 2" xfId="36010"/>
    <cellStyle name="40% - Accent2 4 4 2 2 2" xfId="36011"/>
    <cellStyle name="40% - Accent2 4 4 2 3" xfId="36012"/>
    <cellStyle name="40% - Accent2 4 4 3" xfId="36013"/>
    <cellStyle name="40% - Accent2 4 4 3 2" xfId="36014"/>
    <cellStyle name="40% - Accent2 4 4 4" xfId="36015"/>
    <cellStyle name="40% - Accent2 4 5" xfId="36016"/>
    <cellStyle name="40% - Accent2 4 5 2" xfId="36017"/>
    <cellStyle name="40% - Accent2 4 5 2 2" xfId="36018"/>
    <cellStyle name="40% - Accent2 4 5 3" xfId="36019"/>
    <cellStyle name="40% - Accent2 4 6" xfId="36020"/>
    <cellStyle name="40% - Accent2 4 6 2" xfId="36021"/>
    <cellStyle name="40% - Accent2 4 7" xfId="36022"/>
    <cellStyle name="40% - Accent2 5" xfId="36023"/>
    <cellStyle name="40% - Accent2 5 2" xfId="36024"/>
    <cellStyle name="40% - Accent2 5 2 2" xfId="36025"/>
    <cellStyle name="40% - Accent2 5 2 2 2" xfId="36026"/>
    <cellStyle name="40% - Accent2 5 2 2 2 2" xfId="36027"/>
    <cellStyle name="40% - Accent2 5 2 2 3" xfId="36028"/>
    <cellStyle name="40% - Accent2 5 2 3" xfId="36029"/>
    <cellStyle name="40% - Accent2 5 2 3 2" xfId="36030"/>
    <cellStyle name="40% - Accent2 5 2 4" xfId="36031"/>
    <cellStyle name="40% - Accent2 5 3" xfId="36032"/>
    <cellStyle name="40% - Accent2 5 3 2" xfId="36033"/>
    <cellStyle name="40% - Accent2 5 3 2 2" xfId="36034"/>
    <cellStyle name="40% - Accent2 5 3 2 2 2" xfId="36035"/>
    <cellStyle name="40% - Accent2 5 3 2 3" xfId="36036"/>
    <cellStyle name="40% - Accent2 5 3 3" xfId="36037"/>
    <cellStyle name="40% - Accent2 5 3 3 2" xfId="36038"/>
    <cellStyle name="40% - Accent2 5 3 4" xfId="36039"/>
    <cellStyle name="40% - Accent2 5 4" xfId="36040"/>
    <cellStyle name="40% - Accent2 5 4 2" xfId="36041"/>
    <cellStyle name="40% - Accent2 5 4 2 2" xfId="36042"/>
    <cellStyle name="40% - Accent2 5 4 3" xfId="36043"/>
    <cellStyle name="40% - Accent2 5 5" xfId="36044"/>
    <cellStyle name="40% - Accent2 5 5 2" xfId="36045"/>
    <cellStyle name="40% - Accent2 5 6" xfId="36046"/>
    <cellStyle name="40% - Accent2 6" xfId="36047"/>
    <cellStyle name="40% - Accent2 7" xfId="36048"/>
    <cellStyle name="40% - Accent2 8" xfId="36049"/>
    <cellStyle name="40% - Accent2 9" xfId="36050"/>
    <cellStyle name="40% - Accent3 10" xfId="36051"/>
    <cellStyle name="40% - Accent3 2" xfId="36052"/>
    <cellStyle name="40% - Accent3 2 2" xfId="36053"/>
    <cellStyle name="40% - Accent3 2 2 2" xfId="36054"/>
    <cellStyle name="40% - Accent3 2 2 2 2" xfId="36055"/>
    <cellStyle name="40% - Accent3 2 2 2 2 2" xfId="36056"/>
    <cellStyle name="40% - Accent3 2 2 2 2 2 2" xfId="36057"/>
    <cellStyle name="40% - Accent3 2 2 2 2 3" xfId="36058"/>
    <cellStyle name="40% - Accent3 2 2 2 3" xfId="36059"/>
    <cellStyle name="40% - Accent3 2 2 2 3 2" xfId="36060"/>
    <cellStyle name="40% - Accent3 2 2 2 4" xfId="36061"/>
    <cellStyle name="40% - Accent3 2 2 3" xfId="36062"/>
    <cellStyle name="40% - Accent3 2 2 3 2" xfId="36063"/>
    <cellStyle name="40% - Accent3 2 2 3 2 2" xfId="36064"/>
    <cellStyle name="40% - Accent3 2 2 3 2 2 2" xfId="36065"/>
    <cellStyle name="40% - Accent3 2 2 3 2 3" xfId="36066"/>
    <cellStyle name="40% - Accent3 2 2 3 3" xfId="36067"/>
    <cellStyle name="40% - Accent3 2 2 3 3 2" xfId="36068"/>
    <cellStyle name="40% - Accent3 2 2 3 4" xfId="36069"/>
    <cellStyle name="40% - Accent3 2 2 4" xfId="36070"/>
    <cellStyle name="40% - Accent3 2 2 4 2" xfId="36071"/>
    <cellStyle name="40% - Accent3 2 2 4 2 2" xfId="36072"/>
    <cellStyle name="40% - Accent3 2 2 4 3" xfId="36073"/>
    <cellStyle name="40% - Accent3 2 2 5" xfId="36074"/>
    <cellStyle name="40% - Accent3 2 2 5 2" xfId="36075"/>
    <cellStyle name="40% - Accent3 2 2 6" xfId="36076"/>
    <cellStyle name="40% - Accent3 2 2 7" xfId="36077"/>
    <cellStyle name="40% - Accent3 2 3" xfId="36078"/>
    <cellStyle name="40% - Accent3 2 3 2" xfId="36079"/>
    <cellStyle name="40% - Accent3 2_Integrys Valuation - 052810 NEPM Curves (3)" xfId="36080"/>
    <cellStyle name="40% - Accent3 3" xfId="36081"/>
    <cellStyle name="40% - Accent3 3 2" xfId="36082"/>
    <cellStyle name="40% - Accent3 3 2 2" xfId="36083"/>
    <cellStyle name="40% - Accent3 3 3" xfId="36084"/>
    <cellStyle name="40% - Accent3 3 3 2" xfId="36085"/>
    <cellStyle name="40% - Accent3 3 3 2 2" xfId="36086"/>
    <cellStyle name="40% - Accent3 3 3 2 2 2" xfId="36087"/>
    <cellStyle name="40% - Accent3 3 3 2 3" xfId="36088"/>
    <cellStyle name="40% - Accent3 3 3 3" xfId="36089"/>
    <cellStyle name="40% - Accent3 3 3 3 2" xfId="36090"/>
    <cellStyle name="40% - Accent3 3 3 4" xfId="36091"/>
    <cellStyle name="40% - Accent3 3 4" xfId="36092"/>
    <cellStyle name="40% - Accent3 3 4 2" xfId="36093"/>
    <cellStyle name="40% - Accent3 3 4 2 2" xfId="36094"/>
    <cellStyle name="40% - Accent3 3 4 2 2 2" xfId="36095"/>
    <cellStyle name="40% - Accent3 3 4 2 3" xfId="36096"/>
    <cellStyle name="40% - Accent3 3 4 3" xfId="36097"/>
    <cellStyle name="40% - Accent3 3 4 3 2" xfId="36098"/>
    <cellStyle name="40% - Accent3 3 4 4" xfId="36099"/>
    <cellStyle name="40% - Accent3 3 5" xfId="36100"/>
    <cellStyle name="40% - Accent3 3 5 2" xfId="36101"/>
    <cellStyle name="40% - Accent3 3 5 2 2" xfId="36102"/>
    <cellStyle name="40% - Accent3 3 5 3" xfId="36103"/>
    <cellStyle name="40% - Accent3 3 6" xfId="36104"/>
    <cellStyle name="40% - Accent3 3 6 2" xfId="36105"/>
    <cellStyle name="40% - Accent3 3 7" xfId="36106"/>
    <cellStyle name="40% - Accent3 3 8" xfId="36107"/>
    <cellStyle name="40% - Accent3 4" xfId="36108"/>
    <cellStyle name="40% - Accent3 4 2" xfId="36109"/>
    <cellStyle name="40% - Accent3 4 2 2" xfId="36110"/>
    <cellStyle name="40% - Accent3 4 2 3" xfId="36111"/>
    <cellStyle name="40% - Accent3 4 3" xfId="36112"/>
    <cellStyle name="40% - Accent3 4 3 2" xfId="36113"/>
    <cellStyle name="40% - Accent3 4 3 2 2" xfId="36114"/>
    <cellStyle name="40% - Accent3 4 3 2 2 2" xfId="36115"/>
    <cellStyle name="40% - Accent3 4 3 2 3" xfId="36116"/>
    <cellStyle name="40% - Accent3 4 3 3" xfId="36117"/>
    <cellStyle name="40% - Accent3 4 3 3 2" xfId="36118"/>
    <cellStyle name="40% - Accent3 4 3 4" xfId="36119"/>
    <cellStyle name="40% - Accent3 4 4" xfId="36120"/>
    <cellStyle name="40% - Accent3 4 4 2" xfId="36121"/>
    <cellStyle name="40% - Accent3 4 4 2 2" xfId="36122"/>
    <cellStyle name="40% - Accent3 4 4 2 2 2" xfId="36123"/>
    <cellStyle name="40% - Accent3 4 4 2 3" xfId="36124"/>
    <cellStyle name="40% - Accent3 4 4 3" xfId="36125"/>
    <cellStyle name="40% - Accent3 4 4 3 2" xfId="36126"/>
    <cellStyle name="40% - Accent3 4 4 4" xfId="36127"/>
    <cellStyle name="40% - Accent3 4 5" xfId="36128"/>
    <cellStyle name="40% - Accent3 4 5 2" xfId="36129"/>
    <cellStyle name="40% - Accent3 4 5 2 2" xfId="36130"/>
    <cellStyle name="40% - Accent3 4 5 3" xfId="36131"/>
    <cellStyle name="40% - Accent3 4 6" xfId="36132"/>
    <cellStyle name="40% - Accent3 4 6 2" xfId="36133"/>
    <cellStyle name="40% - Accent3 4 7" xfId="36134"/>
    <cellStyle name="40% - Accent3 5" xfId="36135"/>
    <cellStyle name="40% - Accent3 5 2" xfId="36136"/>
    <cellStyle name="40% - Accent3 5 2 2" xfId="36137"/>
    <cellStyle name="40% - Accent3 5 2 2 2" xfId="36138"/>
    <cellStyle name="40% - Accent3 5 2 2 2 2" xfId="36139"/>
    <cellStyle name="40% - Accent3 5 2 2 3" xfId="36140"/>
    <cellStyle name="40% - Accent3 5 2 3" xfId="36141"/>
    <cellStyle name="40% - Accent3 5 2 3 2" xfId="36142"/>
    <cellStyle name="40% - Accent3 5 2 4" xfId="36143"/>
    <cellStyle name="40% - Accent3 5 3" xfId="36144"/>
    <cellStyle name="40% - Accent3 5 3 2" xfId="36145"/>
    <cellStyle name="40% - Accent3 5 3 2 2" xfId="36146"/>
    <cellStyle name="40% - Accent3 5 3 2 2 2" xfId="36147"/>
    <cellStyle name="40% - Accent3 5 3 2 3" xfId="36148"/>
    <cellStyle name="40% - Accent3 5 3 3" xfId="36149"/>
    <cellStyle name="40% - Accent3 5 3 3 2" xfId="36150"/>
    <cellStyle name="40% - Accent3 5 3 4" xfId="36151"/>
    <cellStyle name="40% - Accent3 5 4" xfId="36152"/>
    <cellStyle name="40% - Accent3 5 4 2" xfId="36153"/>
    <cellStyle name="40% - Accent3 5 4 2 2" xfId="36154"/>
    <cellStyle name="40% - Accent3 5 4 3" xfId="36155"/>
    <cellStyle name="40% - Accent3 5 5" xfId="36156"/>
    <cellStyle name="40% - Accent3 5 5 2" xfId="36157"/>
    <cellStyle name="40% - Accent3 5 6" xfId="36158"/>
    <cellStyle name="40% - Accent3 6" xfId="36159"/>
    <cellStyle name="40% - Accent3 7" xfId="36160"/>
    <cellStyle name="40% - Accent3 8" xfId="36161"/>
    <cellStyle name="40% - Accent3 9" xfId="36162"/>
    <cellStyle name="40% - Accent4 10" xfId="36163"/>
    <cellStyle name="40% - Accent4 2" xfId="36164"/>
    <cellStyle name="40% - Accent4 2 2" xfId="36165"/>
    <cellStyle name="40% - Accent4 2 2 2" xfId="36166"/>
    <cellStyle name="40% - Accent4 2 3" xfId="36167"/>
    <cellStyle name="40% - Accent4 2_Integrys Valuation - 052810 NEPM Curves (3)" xfId="36168"/>
    <cellStyle name="40% - Accent4 3" xfId="36169"/>
    <cellStyle name="40% - Accent4 3 2" xfId="36170"/>
    <cellStyle name="40% - Accent4 3 2 2" xfId="36171"/>
    <cellStyle name="40% - Accent4 3 3" xfId="36172"/>
    <cellStyle name="40% - Accent4 3 3 2" xfId="36173"/>
    <cellStyle name="40% - Accent4 3 3 2 2" xfId="36174"/>
    <cellStyle name="40% - Accent4 3 3 2 2 2" xfId="36175"/>
    <cellStyle name="40% - Accent4 3 3 2 3" xfId="36176"/>
    <cellStyle name="40% - Accent4 3 3 3" xfId="36177"/>
    <cellStyle name="40% - Accent4 3 3 3 2" xfId="36178"/>
    <cellStyle name="40% - Accent4 3 3 4" xfId="36179"/>
    <cellStyle name="40% - Accent4 3 4" xfId="36180"/>
    <cellStyle name="40% - Accent4 3 4 2" xfId="36181"/>
    <cellStyle name="40% - Accent4 3 4 2 2" xfId="36182"/>
    <cellStyle name="40% - Accent4 3 4 2 2 2" xfId="36183"/>
    <cellStyle name="40% - Accent4 3 4 2 3" xfId="36184"/>
    <cellStyle name="40% - Accent4 3 4 3" xfId="36185"/>
    <cellStyle name="40% - Accent4 3 4 3 2" xfId="36186"/>
    <cellStyle name="40% - Accent4 3 4 4" xfId="36187"/>
    <cellStyle name="40% - Accent4 3 5" xfId="36188"/>
    <cellStyle name="40% - Accent4 3 5 2" xfId="36189"/>
    <cellStyle name="40% - Accent4 3 5 2 2" xfId="36190"/>
    <cellStyle name="40% - Accent4 3 5 3" xfId="36191"/>
    <cellStyle name="40% - Accent4 3 6" xfId="36192"/>
    <cellStyle name="40% - Accent4 3 6 2" xfId="36193"/>
    <cellStyle name="40% - Accent4 3 7" xfId="36194"/>
    <cellStyle name="40% - Accent4 3 8" xfId="36195"/>
    <cellStyle name="40% - Accent4 4" xfId="36196"/>
    <cellStyle name="40% - Accent4 4 2" xfId="36197"/>
    <cellStyle name="40% - Accent4 4 2 2" xfId="36198"/>
    <cellStyle name="40% - Accent4 4 2 3" xfId="36199"/>
    <cellStyle name="40% - Accent4 4 3" xfId="36200"/>
    <cellStyle name="40% - Accent4 4 3 2" xfId="36201"/>
    <cellStyle name="40% - Accent4 4 3 2 2" xfId="36202"/>
    <cellStyle name="40% - Accent4 4 3 2 2 2" xfId="36203"/>
    <cellStyle name="40% - Accent4 4 3 2 3" xfId="36204"/>
    <cellStyle name="40% - Accent4 4 3 3" xfId="36205"/>
    <cellStyle name="40% - Accent4 4 3 3 2" xfId="36206"/>
    <cellStyle name="40% - Accent4 4 3 4" xfId="36207"/>
    <cellStyle name="40% - Accent4 4 4" xfId="36208"/>
    <cellStyle name="40% - Accent4 4 4 2" xfId="36209"/>
    <cellStyle name="40% - Accent4 4 4 2 2" xfId="36210"/>
    <cellStyle name="40% - Accent4 4 4 2 2 2" xfId="36211"/>
    <cellStyle name="40% - Accent4 4 4 2 3" xfId="36212"/>
    <cellStyle name="40% - Accent4 4 4 3" xfId="36213"/>
    <cellStyle name="40% - Accent4 4 4 3 2" xfId="36214"/>
    <cellStyle name="40% - Accent4 4 4 4" xfId="36215"/>
    <cellStyle name="40% - Accent4 4 5" xfId="36216"/>
    <cellStyle name="40% - Accent4 4 5 2" xfId="36217"/>
    <cellStyle name="40% - Accent4 4 5 2 2" xfId="36218"/>
    <cellStyle name="40% - Accent4 4 5 3" xfId="36219"/>
    <cellStyle name="40% - Accent4 4 6" xfId="36220"/>
    <cellStyle name="40% - Accent4 4 6 2" xfId="36221"/>
    <cellStyle name="40% - Accent4 4 7" xfId="36222"/>
    <cellStyle name="40% - Accent4 5" xfId="36223"/>
    <cellStyle name="40% - Accent4 5 2" xfId="36224"/>
    <cellStyle name="40% - Accent4 5 2 2" xfId="36225"/>
    <cellStyle name="40% - Accent4 5 2 2 2" xfId="36226"/>
    <cellStyle name="40% - Accent4 5 2 2 2 2" xfId="36227"/>
    <cellStyle name="40% - Accent4 5 2 2 3" xfId="36228"/>
    <cellStyle name="40% - Accent4 5 2 3" xfId="36229"/>
    <cellStyle name="40% - Accent4 5 2 3 2" xfId="36230"/>
    <cellStyle name="40% - Accent4 5 2 4" xfId="36231"/>
    <cellStyle name="40% - Accent4 5 3" xfId="36232"/>
    <cellStyle name="40% - Accent4 5 3 2" xfId="36233"/>
    <cellStyle name="40% - Accent4 5 3 2 2" xfId="36234"/>
    <cellStyle name="40% - Accent4 5 3 2 2 2" xfId="36235"/>
    <cellStyle name="40% - Accent4 5 3 2 3" xfId="36236"/>
    <cellStyle name="40% - Accent4 5 3 3" xfId="36237"/>
    <cellStyle name="40% - Accent4 5 3 3 2" xfId="36238"/>
    <cellStyle name="40% - Accent4 5 3 4" xfId="36239"/>
    <cellStyle name="40% - Accent4 5 4" xfId="36240"/>
    <cellStyle name="40% - Accent4 5 4 2" xfId="36241"/>
    <cellStyle name="40% - Accent4 5 4 2 2" xfId="36242"/>
    <cellStyle name="40% - Accent4 5 4 3" xfId="36243"/>
    <cellStyle name="40% - Accent4 5 5" xfId="36244"/>
    <cellStyle name="40% - Accent4 5 5 2" xfId="36245"/>
    <cellStyle name="40% - Accent4 5 6" xfId="36246"/>
    <cellStyle name="40% - Accent4 6" xfId="36247"/>
    <cellStyle name="40% - Accent4 7" xfId="36248"/>
    <cellStyle name="40% - Accent4 8" xfId="36249"/>
    <cellStyle name="40% - Accent4 9" xfId="36250"/>
    <cellStyle name="40% - Accent5 10" xfId="36251"/>
    <cellStyle name="40% - Accent5 2" xfId="36252"/>
    <cellStyle name="40% - Accent5 2 2" xfId="36253"/>
    <cellStyle name="40% - Accent5 2 2 2" xfId="36254"/>
    <cellStyle name="40% - Accent5 2 3" xfId="36255"/>
    <cellStyle name="40% - Accent5 2_Integrys Valuation - 052810 NEPM Curves (3)" xfId="36256"/>
    <cellStyle name="40% - Accent5 3" xfId="36257"/>
    <cellStyle name="40% - Accent5 3 2" xfId="36258"/>
    <cellStyle name="40% - Accent5 3 2 2" xfId="36259"/>
    <cellStyle name="40% - Accent5 3 3" xfId="36260"/>
    <cellStyle name="40% - Accent5 3 3 2" xfId="36261"/>
    <cellStyle name="40% - Accent5 3 3 2 2" xfId="36262"/>
    <cellStyle name="40% - Accent5 3 3 2 2 2" xfId="36263"/>
    <cellStyle name="40% - Accent5 3 3 2 3" xfId="36264"/>
    <cellStyle name="40% - Accent5 3 3 3" xfId="36265"/>
    <cellStyle name="40% - Accent5 3 3 3 2" xfId="36266"/>
    <cellStyle name="40% - Accent5 3 3 4" xfId="36267"/>
    <cellStyle name="40% - Accent5 3 4" xfId="36268"/>
    <cellStyle name="40% - Accent5 3 4 2" xfId="36269"/>
    <cellStyle name="40% - Accent5 3 4 2 2" xfId="36270"/>
    <cellStyle name="40% - Accent5 3 4 2 2 2" xfId="36271"/>
    <cellStyle name="40% - Accent5 3 4 2 3" xfId="36272"/>
    <cellStyle name="40% - Accent5 3 4 3" xfId="36273"/>
    <cellStyle name="40% - Accent5 3 4 3 2" xfId="36274"/>
    <cellStyle name="40% - Accent5 3 4 4" xfId="36275"/>
    <cellStyle name="40% - Accent5 3 5" xfId="36276"/>
    <cellStyle name="40% - Accent5 3 5 2" xfId="36277"/>
    <cellStyle name="40% - Accent5 3 5 2 2" xfId="36278"/>
    <cellStyle name="40% - Accent5 3 5 3" xfId="36279"/>
    <cellStyle name="40% - Accent5 3 6" xfId="36280"/>
    <cellStyle name="40% - Accent5 3 6 2" xfId="36281"/>
    <cellStyle name="40% - Accent5 3 7" xfId="36282"/>
    <cellStyle name="40% - Accent5 3 8" xfId="36283"/>
    <cellStyle name="40% - Accent5 4" xfId="36284"/>
    <cellStyle name="40% - Accent5 4 2" xfId="36285"/>
    <cellStyle name="40% - Accent5 4 2 2" xfId="36286"/>
    <cellStyle name="40% - Accent5 4 2 3" xfId="36287"/>
    <cellStyle name="40% - Accent5 4 3" xfId="36288"/>
    <cellStyle name="40% - Accent5 4 3 2" xfId="36289"/>
    <cellStyle name="40% - Accent5 4 3 2 2" xfId="36290"/>
    <cellStyle name="40% - Accent5 4 3 2 2 2" xfId="36291"/>
    <cellStyle name="40% - Accent5 4 3 2 3" xfId="36292"/>
    <cellStyle name="40% - Accent5 4 3 3" xfId="36293"/>
    <cellStyle name="40% - Accent5 4 3 3 2" xfId="36294"/>
    <cellStyle name="40% - Accent5 4 3 4" xfId="36295"/>
    <cellStyle name="40% - Accent5 4 4" xfId="36296"/>
    <cellStyle name="40% - Accent5 4 4 2" xfId="36297"/>
    <cellStyle name="40% - Accent5 4 4 2 2" xfId="36298"/>
    <cellStyle name="40% - Accent5 4 4 2 2 2" xfId="36299"/>
    <cellStyle name="40% - Accent5 4 4 2 3" xfId="36300"/>
    <cellStyle name="40% - Accent5 4 4 3" xfId="36301"/>
    <cellStyle name="40% - Accent5 4 4 3 2" xfId="36302"/>
    <cellStyle name="40% - Accent5 4 4 4" xfId="36303"/>
    <cellStyle name="40% - Accent5 4 5" xfId="36304"/>
    <cellStyle name="40% - Accent5 4 5 2" xfId="36305"/>
    <cellStyle name="40% - Accent5 4 5 2 2" xfId="36306"/>
    <cellStyle name="40% - Accent5 4 5 3" xfId="36307"/>
    <cellStyle name="40% - Accent5 4 6" xfId="36308"/>
    <cellStyle name="40% - Accent5 4 6 2" xfId="36309"/>
    <cellStyle name="40% - Accent5 4 7" xfId="36310"/>
    <cellStyle name="40% - Accent5 5" xfId="36311"/>
    <cellStyle name="40% - Accent5 5 2" xfId="36312"/>
    <cellStyle name="40% - Accent5 5 2 2" xfId="36313"/>
    <cellStyle name="40% - Accent5 5 2 2 2" xfId="36314"/>
    <cellStyle name="40% - Accent5 5 2 2 2 2" xfId="36315"/>
    <cellStyle name="40% - Accent5 5 2 2 3" xfId="36316"/>
    <cellStyle name="40% - Accent5 5 2 3" xfId="36317"/>
    <cellStyle name="40% - Accent5 5 2 3 2" xfId="36318"/>
    <cellStyle name="40% - Accent5 5 2 4" xfId="36319"/>
    <cellStyle name="40% - Accent5 5 3" xfId="36320"/>
    <cellStyle name="40% - Accent5 5 3 2" xfId="36321"/>
    <cellStyle name="40% - Accent5 5 3 2 2" xfId="36322"/>
    <cellStyle name="40% - Accent5 5 3 2 2 2" xfId="36323"/>
    <cellStyle name="40% - Accent5 5 3 2 3" xfId="36324"/>
    <cellStyle name="40% - Accent5 5 3 3" xfId="36325"/>
    <cellStyle name="40% - Accent5 5 3 3 2" xfId="36326"/>
    <cellStyle name="40% - Accent5 5 3 4" xfId="36327"/>
    <cellStyle name="40% - Accent5 5 4" xfId="36328"/>
    <cellStyle name="40% - Accent5 5 4 2" xfId="36329"/>
    <cellStyle name="40% - Accent5 5 4 2 2" xfId="36330"/>
    <cellStyle name="40% - Accent5 5 4 3" xfId="36331"/>
    <cellStyle name="40% - Accent5 5 5" xfId="36332"/>
    <cellStyle name="40% - Accent5 5 5 2" xfId="36333"/>
    <cellStyle name="40% - Accent5 5 6" xfId="36334"/>
    <cellStyle name="40% - Accent5 6" xfId="36335"/>
    <cellStyle name="40% - Accent5 7" xfId="36336"/>
    <cellStyle name="40% - Accent5 8" xfId="36337"/>
    <cellStyle name="40% - Accent5 9" xfId="36338"/>
    <cellStyle name="40% - Accent6 10" xfId="36339"/>
    <cellStyle name="40% - Accent6 2" xfId="36340"/>
    <cellStyle name="40% - Accent6 2 2" xfId="36341"/>
    <cellStyle name="40% - Accent6 2 2 2" xfId="36342"/>
    <cellStyle name="40% - Accent6 2 3" xfId="36343"/>
    <cellStyle name="40% - Accent6 2_Integrys Valuation - 052810 NEPM Curves (3)" xfId="36344"/>
    <cellStyle name="40% - Accent6 3" xfId="36345"/>
    <cellStyle name="40% - Accent6 3 2" xfId="36346"/>
    <cellStyle name="40% - Accent6 3 2 2" xfId="36347"/>
    <cellStyle name="40% - Accent6 3 3" xfId="36348"/>
    <cellStyle name="40% - Accent6 3 3 2" xfId="36349"/>
    <cellStyle name="40% - Accent6 3 3 2 2" xfId="36350"/>
    <cellStyle name="40% - Accent6 3 3 2 2 2" xfId="36351"/>
    <cellStyle name="40% - Accent6 3 3 2 3" xfId="36352"/>
    <cellStyle name="40% - Accent6 3 3 3" xfId="36353"/>
    <cellStyle name="40% - Accent6 3 3 3 2" xfId="36354"/>
    <cellStyle name="40% - Accent6 3 3 4" xfId="36355"/>
    <cellStyle name="40% - Accent6 3 4" xfId="36356"/>
    <cellStyle name="40% - Accent6 3 4 2" xfId="36357"/>
    <cellStyle name="40% - Accent6 3 4 2 2" xfId="36358"/>
    <cellStyle name="40% - Accent6 3 4 2 2 2" xfId="36359"/>
    <cellStyle name="40% - Accent6 3 4 2 3" xfId="36360"/>
    <cellStyle name="40% - Accent6 3 4 3" xfId="36361"/>
    <cellStyle name="40% - Accent6 3 4 3 2" xfId="36362"/>
    <cellStyle name="40% - Accent6 3 4 4" xfId="36363"/>
    <cellStyle name="40% - Accent6 3 5" xfId="36364"/>
    <cellStyle name="40% - Accent6 3 5 2" xfId="36365"/>
    <cellStyle name="40% - Accent6 3 5 2 2" xfId="36366"/>
    <cellStyle name="40% - Accent6 3 5 3" xfId="36367"/>
    <cellStyle name="40% - Accent6 3 6" xfId="36368"/>
    <cellStyle name="40% - Accent6 3 6 2" xfId="36369"/>
    <cellStyle name="40% - Accent6 3 7" xfId="36370"/>
    <cellStyle name="40% - Accent6 3 8" xfId="36371"/>
    <cellStyle name="40% - Accent6 4" xfId="36372"/>
    <cellStyle name="40% - Accent6 4 2" xfId="36373"/>
    <cellStyle name="40% - Accent6 4 2 2" xfId="36374"/>
    <cellStyle name="40% - Accent6 4 2 3" xfId="36375"/>
    <cellStyle name="40% - Accent6 4 3" xfId="36376"/>
    <cellStyle name="40% - Accent6 4 3 2" xfId="36377"/>
    <cellStyle name="40% - Accent6 4 3 2 2" xfId="36378"/>
    <cellStyle name="40% - Accent6 4 3 2 2 2" xfId="36379"/>
    <cellStyle name="40% - Accent6 4 3 2 3" xfId="36380"/>
    <cellStyle name="40% - Accent6 4 3 3" xfId="36381"/>
    <cellStyle name="40% - Accent6 4 3 3 2" xfId="36382"/>
    <cellStyle name="40% - Accent6 4 3 4" xfId="36383"/>
    <cellStyle name="40% - Accent6 4 4" xfId="36384"/>
    <cellStyle name="40% - Accent6 4 4 2" xfId="36385"/>
    <cellStyle name="40% - Accent6 4 4 2 2" xfId="36386"/>
    <cellStyle name="40% - Accent6 4 4 2 2 2" xfId="36387"/>
    <cellStyle name="40% - Accent6 4 4 2 3" xfId="36388"/>
    <cellStyle name="40% - Accent6 4 4 3" xfId="36389"/>
    <cellStyle name="40% - Accent6 4 4 3 2" xfId="36390"/>
    <cellStyle name="40% - Accent6 4 4 4" xfId="36391"/>
    <cellStyle name="40% - Accent6 4 5" xfId="36392"/>
    <cellStyle name="40% - Accent6 4 5 2" xfId="36393"/>
    <cellStyle name="40% - Accent6 4 5 2 2" xfId="36394"/>
    <cellStyle name="40% - Accent6 4 5 3" xfId="36395"/>
    <cellStyle name="40% - Accent6 4 6" xfId="36396"/>
    <cellStyle name="40% - Accent6 4 6 2" xfId="36397"/>
    <cellStyle name="40% - Accent6 4 7" xfId="36398"/>
    <cellStyle name="40% - Accent6 5" xfId="36399"/>
    <cellStyle name="40% - Accent6 5 2" xfId="36400"/>
    <cellStyle name="40% - Accent6 5 2 2" xfId="36401"/>
    <cellStyle name="40% - Accent6 5 2 2 2" xfId="36402"/>
    <cellStyle name="40% - Accent6 5 2 2 2 2" xfId="36403"/>
    <cellStyle name="40% - Accent6 5 2 2 3" xfId="36404"/>
    <cellStyle name="40% - Accent6 5 2 3" xfId="36405"/>
    <cellStyle name="40% - Accent6 5 2 3 2" xfId="36406"/>
    <cellStyle name="40% - Accent6 5 2 4" xfId="36407"/>
    <cellStyle name="40% - Accent6 5 3" xfId="36408"/>
    <cellStyle name="40% - Accent6 5 3 2" xfId="36409"/>
    <cellStyle name="40% - Accent6 5 3 2 2" xfId="36410"/>
    <cellStyle name="40% - Accent6 5 3 2 2 2" xfId="36411"/>
    <cellStyle name="40% - Accent6 5 3 2 3" xfId="36412"/>
    <cellStyle name="40% - Accent6 5 3 3" xfId="36413"/>
    <cellStyle name="40% - Accent6 5 3 3 2" xfId="36414"/>
    <cellStyle name="40% - Accent6 5 3 4" xfId="36415"/>
    <cellStyle name="40% - Accent6 5 4" xfId="36416"/>
    <cellStyle name="40% - Accent6 5 4 2" xfId="36417"/>
    <cellStyle name="40% - Accent6 5 4 2 2" xfId="36418"/>
    <cellStyle name="40% - Accent6 5 4 3" xfId="36419"/>
    <cellStyle name="40% - Accent6 5 5" xfId="36420"/>
    <cellStyle name="40% - Accent6 5 5 2" xfId="36421"/>
    <cellStyle name="40% - Accent6 5 6" xfId="36422"/>
    <cellStyle name="40% - Accent6 6" xfId="36423"/>
    <cellStyle name="40% - Accent6 7" xfId="36424"/>
    <cellStyle name="40% - Accent6 8" xfId="36425"/>
    <cellStyle name="40% - Accent6 9" xfId="36426"/>
    <cellStyle name="40% - Akzent1" xfId="36427"/>
    <cellStyle name="40% - Akzent2" xfId="36428"/>
    <cellStyle name="40% - Akzent3" xfId="36429"/>
    <cellStyle name="40% - Akzent4" xfId="36430"/>
    <cellStyle name="40% - Akzent5" xfId="36431"/>
    <cellStyle name="40% - Akzent6" xfId="36432"/>
    <cellStyle name="40% - Énfasis1" xfId="36433"/>
    <cellStyle name="40% - Énfasis2" xfId="36434"/>
    <cellStyle name="40% - Énfasis3" xfId="36435"/>
    <cellStyle name="40% - Énfasis4" xfId="36436"/>
    <cellStyle name="40% - Énfasis5" xfId="36437"/>
    <cellStyle name="40% - Énfasis6" xfId="36438"/>
    <cellStyle name="40% - 强调文字颜色 1" xfId="36439"/>
    <cellStyle name="40% - 强调文字颜色 2" xfId="36440"/>
    <cellStyle name="40% - 强调文字颜色 3" xfId="36441"/>
    <cellStyle name="40% - 强调文字颜色 4" xfId="36442"/>
    <cellStyle name="40% - 强调文字颜色 5" xfId="36443"/>
    <cellStyle name="40% - 强调文字颜色 6" xfId="36444"/>
    <cellStyle name="5" xfId="36445"/>
    <cellStyle name="5 2" xfId="36446"/>
    <cellStyle name="6" xfId="36447"/>
    <cellStyle name="6 2" xfId="36448"/>
    <cellStyle name="6. Plain White Cell" xfId="36449"/>
    <cellStyle name="60% - Accent1 2" xfId="36450"/>
    <cellStyle name="60% - Accent1 2 2" xfId="36451"/>
    <cellStyle name="60% - Accent1 2 2 2" xfId="36452"/>
    <cellStyle name="60% - Accent1 2 3" xfId="36453"/>
    <cellStyle name="60% - Accent1 3" xfId="36454"/>
    <cellStyle name="60% - Accent1 3 2" xfId="36455"/>
    <cellStyle name="60% - Accent1 3 2 2" xfId="36456"/>
    <cellStyle name="60% - Accent1 3 3" xfId="36457"/>
    <cellStyle name="60% - Accent1 4" xfId="36458"/>
    <cellStyle name="60% - Accent1 4 2" xfId="36459"/>
    <cellStyle name="60% - Accent2 2" xfId="36460"/>
    <cellStyle name="60% - Accent2 2 2" xfId="36461"/>
    <cellStyle name="60% - Accent2 2 2 2" xfId="36462"/>
    <cellStyle name="60% - Accent2 2 3" xfId="36463"/>
    <cellStyle name="60% - Accent2 3" xfId="36464"/>
    <cellStyle name="60% - Accent2 3 2" xfId="36465"/>
    <cellStyle name="60% - Accent2 3 2 2" xfId="36466"/>
    <cellStyle name="60% - Accent2 3 3" xfId="36467"/>
    <cellStyle name="60% - Accent2 4" xfId="36468"/>
    <cellStyle name="60% - Accent2 4 2" xfId="36469"/>
    <cellStyle name="60% - Accent3 2" xfId="36470"/>
    <cellStyle name="60% - Accent3 2 2" xfId="36471"/>
    <cellStyle name="60% - Accent3 2 2 2" xfId="36472"/>
    <cellStyle name="60% - Accent3 2 3" xfId="36473"/>
    <cellStyle name="60% - Accent3 2 3 2" xfId="36474"/>
    <cellStyle name="60% - Accent3 3" xfId="36475"/>
    <cellStyle name="60% - Accent3 3 2" xfId="36476"/>
    <cellStyle name="60% - Accent3 3 2 2" xfId="36477"/>
    <cellStyle name="60% - Accent3 3 3" xfId="36478"/>
    <cellStyle name="60% - Accent3 4" xfId="36479"/>
    <cellStyle name="60% - Accent3 4 2" xfId="36480"/>
    <cellStyle name="60% - Accent4 2" xfId="36481"/>
    <cellStyle name="60% - Accent4 2 2" xfId="36482"/>
    <cellStyle name="60% - Accent4 2 2 2" xfId="36483"/>
    <cellStyle name="60% - Accent4 2 3" xfId="36484"/>
    <cellStyle name="60% - Accent4 2 3 2" xfId="36485"/>
    <cellStyle name="60% - Accent4 3" xfId="36486"/>
    <cellStyle name="60% - Accent4 3 2" xfId="36487"/>
    <cellStyle name="60% - Accent4 3 2 2" xfId="36488"/>
    <cellStyle name="60% - Accent4 3 3" xfId="36489"/>
    <cellStyle name="60% - Accent4 4" xfId="36490"/>
    <cellStyle name="60% - Accent4 4 2" xfId="36491"/>
    <cellStyle name="60% - Accent5 2" xfId="36492"/>
    <cellStyle name="60% - Accent5 2 2" xfId="36493"/>
    <cellStyle name="60% - Accent5 2 2 2" xfId="36494"/>
    <cellStyle name="60% - Accent5 2 3" xfId="36495"/>
    <cellStyle name="60% - Accent5 3" xfId="36496"/>
    <cellStyle name="60% - Accent5 3 2" xfId="36497"/>
    <cellStyle name="60% - Accent5 3 2 2" xfId="36498"/>
    <cellStyle name="60% - Accent5 3 3" xfId="36499"/>
    <cellStyle name="60% - Accent5 4" xfId="36500"/>
    <cellStyle name="60% - Accent5 4 2" xfId="36501"/>
    <cellStyle name="60% - Accent6 2" xfId="36502"/>
    <cellStyle name="60% - Accent6 2 2" xfId="36503"/>
    <cellStyle name="60% - Accent6 2 2 2" xfId="36504"/>
    <cellStyle name="60% - Accent6 2 3" xfId="36505"/>
    <cellStyle name="60% - Accent6 2 3 2" xfId="36506"/>
    <cellStyle name="60% - Accent6 3" xfId="36507"/>
    <cellStyle name="60% - Accent6 3 2" xfId="36508"/>
    <cellStyle name="60% - Accent6 3 2 2" xfId="36509"/>
    <cellStyle name="60% - Accent6 3 3" xfId="36510"/>
    <cellStyle name="60% - Accent6 4" xfId="36511"/>
    <cellStyle name="60% - Accent6 4 2" xfId="36512"/>
    <cellStyle name="60% - Akzent1" xfId="36513"/>
    <cellStyle name="60% - Akzent2" xfId="36514"/>
    <cellStyle name="60% - Akzent3" xfId="36515"/>
    <cellStyle name="60% - Akzent4" xfId="36516"/>
    <cellStyle name="60% - Akzent5" xfId="36517"/>
    <cellStyle name="60% - Akzent6" xfId="36518"/>
    <cellStyle name="60% - Énfasis1" xfId="36519"/>
    <cellStyle name="60% - Énfasis2" xfId="36520"/>
    <cellStyle name="60% - Énfasis3" xfId="36521"/>
    <cellStyle name="60% - Énfasis4" xfId="36522"/>
    <cellStyle name="60% - Énfasis5" xfId="36523"/>
    <cellStyle name="60% - Énfasis6" xfId="36524"/>
    <cellStyle name="60% - 强调文字颜色 1" xfId="36525"/>
    <cellStyle name="60% - 强调文字颜色 2" xfId="36526"/>
    <cellStyle name="60% - 强调文字颜色 3" xfId="36527"/>
    <cellStyle name="60% - 强调文字颜色 4" xfId="36528"/>
    <cellStyle name="60% - 强调文字颜色 5" xfId="36529"/>
    <cellStyle name="60% - 强调文字颜色 6" xfId="36530"/>
    <cellStyle name="752131" xfId="36531"/>
    <cellStyle name="8" xfId="36532"/>
    <cellStyle name="8 2" xfId="36533"/>
    <cellStyle name="8. Plain" xfId="36534"/>
    <cellStyle name="8_AM 03-22-2009 - Citi Cash Grant - 1st qtr cash grant" xfId="36535"/>
    <cellStyle name="8_Bali_Biomass_Fin_Model_082107" xfId="36536"/>
    <cellStyle name="8_G&amp;A_reports" xfId="36537"/>
    <cellStyle name="86.584" xfId="36538"/>
    <cellStyle name="9" xfId="36539"/>
    <cellStyle name="9 2" xfId="36540"/>
    <cellStyle name="a" xfId="36541"/>
    <cellStyle name="a 2" xfId="36542"/>
    <cellStyle name="a_Sheet" xfId="36543"/>
    <cellStyle name="a_Sheet_GTI model v7.0" xfId="36544"/>
    <cellStyle name="a_Sheet_Horizon round 1 model vFINAL" xfId="36545"/>
    <cellStyle name="a_Sheet_Horizon round 1 model vFINAL_1" xfId="36546"/>
    <cellStyle name="a_Sheet_Horizon round 1 model vFINAL_1_Project Farwest III Model 03-20-07 v135" xfId="36547"/>
    <cellStyle name="a_Sheet_Horizon round 1 model vFINAL_1_Project Farwest III Model 03-20-07 v135_UPC G&amp;A (5-3-07)" xfId="36548"/>
    <cellStyle name="a_Sheet_Horizon round 1 model vFINAL_1_Project Makani Model 04-11-07 v6" xfId="36549"/>
    <cellStyle name="a_Sheet_Horizon round 1 model vFINAL_1_Project Makani Model 04-11-07 v6_UPC G&amp;A (5-3-07)" xfId="36550"/>
    <cellStyle name="A¨­¢¬¢Ò_Spectre_23_Mar_00" xfId="36551"/>
    <cellStyle name="a1" xfId="36552"/>
    <cellStyle name="a1 2" xfId="36553"/>
    <cellStyle name="A3 297 x 420 mm" xfId="36554"/>
    <cellStyle name="Absolute Change" xfId="36555"/>
    <cellStyle name="ac" xfId="36556"/>
    <cellStyle name="Accent1 - 20%" xfId="36557"/>
    <cellStyle name="Accent1 - 20% 2" xfId="36558"/>
    <cellStyle name="Accent1 - 20% 2 2" xfId="36559"/>
    <cellStyle name="Accent1 - 20% 2 2 2" xfId="36560"/>
    <cellStyle name="Accent1 - 20% 2 3" xfId="36561"/>
    <cellStyle name="Accent1 - 20% 3" xfId="36562"/>
    <cellStyle name="Accent1 - 20% 3 2" xfId="36563"/>
    <cellStyle name="Accent1 - 20% 4" xfId="36564"/>
    <cellStyle name="Accent1 - 20% 4 2" xfId="36565"/>
    <cellStyle name="Accent1 - 40%" xfId="36566"/>
    <cellStyle name="Accent1 - 40% 2" xfId="36567"/>
    <cellStyle name="Accent1 - 40% 2 2" xfId="36568"/>
    <cellStyle name="Accent1 - 40% 2 2 2" xfId="36569"/>
    <cellStyle name="Accent1 - 40% 2 3" xfId="36570"/>
    <cellStyle name="Accent1 - 40% 3" xfId="36571"/>
    <cellStyle name="Accent1 - 40% 3 2" xfId="36572"/>
    <cellStyle name="Accent1 - 40% 4" xfId="36573"/>
    <cellStyle name="Accent1 - 40% 4 2" xfId="36574"/>
    <cellStyle name="Accent1 - 60%" xfId="36575"/>
    <cellStyle name="Accent1 - 60% 2" xfId="36576"/>
    <cellStyle name="Accent1 - 60% 2 2" xfId="36577"/>
    <cellStyle name="Accent1 - 60% 2 2 2" xfId="36578"/>
    <cellStyle name="Accent1 - 60% 2 3" xfId="36579"/>
    <cellStyle name="Accent1 - 60% 3" xfId="36580"/>
    <cellStyle name="Accent1 - 60% 4" xfId="36581"/>
    <cellStyle name="Accent1 10" xfId="36582"/>
    <cellStyle name="Accent1 10 2" xfId="36583"/>
    <cellStyle name="Accent1 100" xfId="36584"/>
    <cellStyle name="Accent1 101" xfId="36585"/>
    <cellStyle name="Accent1 102" xfId="36586"/>
    <cellStyle name="Accent1 103" xfId="36587"/>
    <cellStyle name="Accent1 104" xfId="36588"/>
    <cellStyle name="Accent1 105" xfId="36589"/>
    <cellStyle name="Accent1 106" xfId="36590"/>
    <cellStyle name="Accent1 107" xfId="36591"/>
    <cellStyle name="Accent1 108" xfId="36592"/>
    <cellStyle name="Accent1 109" xfId="36593"/>
    <cellStyle name="Accent1 11" xfId="36594"/>
    <cellStyle name="Accent1 11 2" xfId="36595"/>
    <cellStyle name="Accent1 110" xfId="36596"/>
    <cellStyle name="Accent1 111" xfId="36597"/>
    <cellStyle name="Accent1 112" xfId="36598"/>
    <cellStyle name="Accent1 113" xfId="36599"/>
    <cellStyle name="Accent1 114" xfId="36600"/>
    <cellStyle name="Accent1 115" xfId="36601"/>
    <cellStyle name="Accent1 116" xfId="36602"/>
    <cellStyle name="Accent1 117" xfId="36603"/>
    <cellStyle name="Accent1 118" xfId="36604"/>
    <cellStyle name="Accent1 119" xfId="36605"/>
    <cellStyle name="Accent1 12" xfId="36606"/>
    <cellStyle name="Accent1 12 2" xfId="36607"/>
    <cellStyle name="Accent1 120" xfId="36608"/>
    <cellStyle name="Accent1 121" xfId="36609"/>
    <cellStyle name="Accent1 122" xfId="36610"/>
    <cellStyle name="Accent1 123" xfId="36611"/>
    <cellStyle name="Accent1 124" xfId="36612"/>
    <cellStyle name="Accent1 125" xfId="36613"/>
    <cellStyle name="Accent1 126" xfId="36614"/>
    <cellStyle name="Accent1 127" xfId="36615"/>
    <cellStyle name="Accent1 128" xfId="36616"/>
    <cellStyle name="Accent1 129" xfId="36617"/>
    <cellStyle name="Accent1 13" xfId="36618"/>
    <cellStyle name="Accent1 13 2" xfId="36619"/>
    <cellStyle name="Accent1 130" xfId="36620"/>
    <cellStyle name="Accent1 131" xfId="36621"/>
    <cellStyle name="Accent1 132" xfId="36622"/>
    <cellStyle name="Accent1 133" xfId="36623"/>
    <cellStyle name="Accent1 134" xfId="36624"/>
    <cellStyle name="Accent1 135" xfId="36625"/>
    <cellStyle name="Accent1 136" xfId="36626"/>
    <cellStyle name="Accent1 137" xfId="36627"/>
    <cellStyle name="Accent1 138" xfId="36628"/>
    <cellStyle name="Accent1 139" xfId="36629"/>
    <cellStyle name="Accent1 14" xfId="36630"/>
    <cellStyle name="Accent1 14 2" xfId="36631"/>
    <cellStyle name="Accent1 140" xfId="36632"/>
    <cellStyle name="Accent1 141" xfId="36633"/>
    <cellStyle name="Accent1 142" xfId="36634"/>
    <cellStyle name="Accent1 15" xfId="36635"/>
    <cellStyle name="Accent1 15 2" xfId="36636"/>
    <cellStyle name="Accent1 16" xfId="36637"/>
    <cellStyle name="Accent1 16 2" xfId="36638"/>
    <cellStyle name="Accent1 17" xfId="36639"/>
    <cellStyle name="Accent1 17 2" xfId="36640"/>
    <cellStyle name="Accent1 18" xfId="36641"/>
    <cellStyle name="Accent1 18 2" xfId="36642"/>
    <cellStyle name="Accent1 19" xfId="36643"/>
    <cellStyle name="Accent1 19 2" xfId="36644"/>
    <cellStyle name="Accent1 2" xfId="36645"/>
    <cellStyle name="Accent1 2 2" xfId="36646"/>
    <cellStyle name="Accent1 2 2 2" xfId="36647"/>
    <cellStyle name="Accent1 2 2 3" xfId="36648"/>
    <cellStyle name="Accent1 2 3" xfId="36649"/>
    <cellStyle name="Accent1 20" xfId="36650"/>
    <cellStyle name="Accent1 21" xfId="36651"/>
    <cellStyle name="Accent1 22" xfId="36652"/>
    <cellStyle name="Accent1 23" xfId="36653"/>
    <cellStyle name="Accent1 24" xfId="36654"/>
    <cellStyle name="Accent1 25" xfId="36655"/>
    <cellStyle name="Accent1 26" xfId="36656"/>
    <cellStyle name="Accent1 27" xfId="36657"/>
    <cellStyle name="Accent1 28" xfId="36658"/>
    <cellStyle name="Accent1 29" xfId="36659"/>
    <cellStyle name="Accent1 3" xfId="36660"/>
    <cellStyle name="Accent1 3 2" xfId="36661"/>
    <cellStyle name="Accent1 3 2 2" xfId="36662"/>
    <cellStyle name="Accent1 3 2 3" xfId="36663"/>
    <cellStyle name="Accent1 30" xfId="36664"/>
    <cellStyle name="Accent1 31" xfId="36665"/>
    <cellStyle name="Accent1 32" xfId="36666"/>
    <cellStyle name="Accent1 33" xfId="36667"/>
    <cellStyle name="Accent1 34" xfId="36668"/>
    <cellStyle name="Accent1 35" xfId="36669"/>
    <cellStyle name="Accent1 36" xfId="36670"/>
    <cellStyle name="Accent1 37" xfId="36671"/>
    <cellStyle name="Accent1 38" xfId="36672"/>
    <cellStyle name="Accent1 39" xfId="36673"/>
    <cellStyle name="Accent1 4" xfId="36674"/>
    <cellStyle name="Accent1 4 2" xfId="36675"/>
    <cellStyle name="Accent1 40" xfId="36676"/>
    <cellStyle name="Accent1 41" xfId="36677"/>
    <cellStyle name="Accent1 42" xfId="36678"/>
    <cellStyle name="Accent1 43" xfId="36679"/>
    <cellStyle name="Accent1 44" xfId="36680"/>
    <cellStyle name="Accent1 45" xfId="36681"/>
    <cellStyle name="Accent1 46" xfId="36682"/>
    <cellStyle name="Accent1 47" xfId="36683"/>
    <cellStyle name="Accent1 48" xfId="36684"/>
    <cellStyle name="Accent1 49" xfId="36685"/>
    <cellStyle name="Accent1 5" xfId="36686"/>
    <cellStyle name="Accent1 5 2" xfId="36687"/>
    <cellStyle name="Accent1 50" xfId="36688"/>
    <cellStyle name="Accent1 51" xfId="36689"/>
    <cellStyle name="Accent1 52" xfId="36690"/>
    <cellStyle name="Accent1 53" xfId="36691"/>
    <cellStyle name="Accent1 54" xfId="36692"/>
    <cellStyle name="Accent1 55" xfId="36693"/>
    <cellStyle name="Accent1 56" xfId="36694"/>
    <cellStyle name="Accent1 57" xfId="36695"/>
    <cellStyle name="Accent1 58" xfId="36696"/>
    <cellStyle name="Accent1 59" xfId="36697"/>
    <cellStyle name="Accent1 6" xfId="36698"/>
    <cellStyle name="Accent1 6 2" xfId="36699"/>
    <cellStyle name="Accent1 60" xfId="36700"/>
    <cellStyle name="Accent1 61" xfId="36701"/>
    <cellStyle name="Accent1 62" xfId="36702"/>
    <cellStyle name="Accent1 63" xfId="36703"/>
    <cellStyle name="Accent1 64" xfId="36704"/>
    <cellStyle name="Accent1 65" xfId="36705"/>
    <cellStyle name="Accent1 66" xfId="36706"/>
    <cellStyle name="Accent1 67" xfId="36707"/>
    <cellStyle name="Accent1 68" xfId="36708"/>
    <cellStyle name="Accent1 69" xfId="36709"/>
    <cellStyle name="Accent1 7" xfId="36710"/>
    <cellStyle name="Accent1 7 2" xfId="36711"/>
    <cellStyle name="Accent1 70" xfId="36712"/>
    <cellStyle name="Accent1 71" xfId="36713"/>
    <cellStyle name="Accent1 72" xfId="36714"/>
    <cellStyle name="Accent1 73" xfId="36715"/>
    <cellStyle name="Accent1 74" xfId="36716"/>
    <cellStyle name="Accent1 75" xfId="36717"/>
    <cellStyle name="Accent1 76" xfId="36718"/>
    <cellStyle name="Accent1 77" xfId="36719"/>
    <cellStyle name="Accent1 78" xfId="36720"/>
    <cellStyle name="Accent1 79" xfId="36721"/>
    <cellStyle name="Accent1 8" xfId="36722"/>
    <cellStyle name="Accent1 8 2" xfId="36723"/>
    <cellStyle name="Accent1 80" xfId="36724"/>
    <cellStyle name="Accent1 81" xfId="36725"/>
    <cellStyle name="Accent1 82" xfId="36726"/>
    <cellStyle name="Accent1 83" xfId="36727"/>
    <cellStyle name="Accent1 84" xfId="36728"/>
    <cellStyle name="Accent1 85" xfId="36729"/>
    <cellStyle name="Accent1 86" xfId="36730"/>
    <cellStyle name="Accent1 87" xfId="36731"/>
    <cellStyle name="Accent1 88" xfId="36732"/>
    <cellStyle name="Accent1 89" xfId="36733"/>
    <cellStyle name="Accent1 9" xfId="36734"/>
    <cellStyle name="Accent1 9 2" xfId="36735"/>
    <cellStyle name="Accent1 90" xfId="36736"/>
    <cellStyle name="Accent1 91" xfId="36737"/>
    <cellStyle name="Accent1 92" xfId="36738"/>
    <cellStyle name="Accent1 93" xfId="36739"/>
    <cellStyle name="Accent1 94" xfId="36740"/>
    <cellStyle name="Accent1 95" xfId="36741"/>
    <cellStyle name="Accent1 96" xfId="36742"/>
    <cellStyle name="Accent1 97" xfId="36743"/>
    <cellStyle name="Accent1 98" xfId="36744"/>
    <cellStyle name="Accent1 99" xfId="36745"/>
    <cellStyle name="Accent2 - 20%" xfId="36746"/>
    <cellStyle name="Accent2 - 20% 2" xfId="36747"/>
    <cellStyle name="Accent2 - 20% 2 2" xfId="36748"/>
    <cellStyle name="Accent2 - 20% 2 2 2" xfId="36749"/>
    <cellStyle name="Accent2 - 20% 2 3" xfId="36750"/>
    <cellStyle name="Accent2 - 20% 3" xfId="36751"/>
    <cellStyle name="Accent2 - 20% 3 2" xfId="36752"/>
    <cellStyle name="Accent2 - 20% 4" xfId="36753"/>
    <cellStyle name="Accent2 - 20% 4 2" xfId="36754"/>
    <cellStyle name="Accent2 - 40%" xfId="36755"/>
    <cellStyle name="Accent2 - 40% 2" xfId="36756"/>
    <cellStyle name="Accent2 - 40% 2 2" xfId="36757"/>
    <cellStyle name="Accent2 - 40% 2 2 2" xfId="36758"/>
    <cellStyle name="Accent2 - 40% 2 3" xfId="36759"/>
    <cellStyle name="Accent2 - 40% 3" xfId="36760"/>
    <cellStyle name="Accent2 - 40% 3 2" xfId="36761"/>
    <cellStyle name="Accent2 - 40% 4" xfId="36762"/>
    <cellStyle name="Accent2 - 40% 4 2" xfId="36763"/>
    <cellStyle name="Accent2 - 60%" xfId="36764"/>
    <cellStyle name="Accent2 - 60% 2" xfId="36765"/>
    <cellStyle name="Accent2 - 60% 2 2" xfId="36766"/>
    <cellStyle name="Accent2 - 60% 2 2 2" xfId="36767"/>
    <cellStyle name="Accent2 - 60% 2 3" xfId="36768"/>
    <cellStyle name="Accent2 - 60% 3" xfId="36769"/>
    <cellStyle name="Accent2 - 60% 4" xfId="36770"/>
    <cellStyle name="Accent2 10" xfId="36771"/>
    <cellStyle name="Accent2 10 2" xfId="36772"/>
    <cellStyle name="Accent2 100" xfId="36773"/>
    <cellStyle name="Accent2 101" xfId="36774"/>
    <cellStyle name="Accent2 102" xfId="36775"/>
    <cellStyle name="Accent2 103" xfId="36776"/>
    <cellStyle name="Accent2 104" xfId="36777"/>
    <cellStyle name="Accent2 105" xfId="36778"/>
    <cellStyle name="Accent2 106" xfId="36779"/>
    <cellStyle name="Accent2 107" xfId="36780"/>
    <cellStyle name="Accent2 108" xfId="36781"/>
    <cellStyle name="Accent2 109" xfId="36782"/>
    <cellStyle name="Accent2 11" xfId="36783"/>
    <cellStyle name="Accent2 11 2" xfId="36784"/>
    <cellStyle name="Accent2 110" xfId="36785"/>
    <cellStyle name="Accent2 111" xfId="36786"/>
    <cellStyle name="Accent2 112" xfId="36787"/>
    <cellStyle name="Accent2 113" xfId="36788"/>
    <cellStyle name="Accent2 114" xfId="36789"/>
    <cellStyle name="Accent2 115" xfId="36790"/>
    <cellStyle name="Accent2 116" xfId="36791"/>
    <cellStyle name="Accent2 117" xfId="36792"/>
    <cellStyle name="Accent2 118" xfId="36793"/>
    <cellStyle name="Accent2 119" xfId="36794"/>
    <cellStyle name="Accent2 12" xfId="36795"/>
    <cellStyle name="Accent2 12 2" xfId="36796"/>
    <cellStyle name="Accent2 120" xfId="36797"/>
    <cellStyle name="Accent2 121" xfId="36798"/>
    <cellStyle name="Accent2 122" xfId="36799"/>
    <cellStyle name="Accent2 123" xfId="36800"/>
    <cellStyle name="Accent2 124" xfId="36801"/>
    <cellStyle name="Accent2 125" xfId="36802"/>
    <cellStyle name="Accent2 126" xfId="36803"/>
    <cellStyle name="Accent2 127" xfId="36804"/>
    <cellStyle name="Accent2 128" xfId="36805"/>
    <cellStyle name="Accent2 129" xfId="36806"/>
    <cellStyle name="Accent2 13" xfId="36807"/>
    <cellStyle name="Accent2 13 2" xfId="36808"/>
    <cellStyle name="Accent2 130" xfId="36809"/>
    <cellStyle name="Accent2 131" xfId="36810"/>
    <cellStyle name="Accent2 132" xfId="36811"/>
    <cellStyle name="Accent2 133" xfId="36812"/>
    <cellStyle name="Accent2 134" xfId="36813"/>
    <cellStyle name="Accent2 135" xfId="36814"/>
    <cellStyle name="Accent2 136" xfId="36815"/>
    <cellStyle name="Accent2 137" xfId="36816"/>
    <cellStyle name="Accent2 138" xfId="36817"/>
    <cellStyle name="Accent2 139" xfId="36818"/>
    <cellStyle name="Accent2 14" xfId="36819"/>
    <cellStyle name="Accent2 14 2" xfId="36820"/>
    <cellStyle name="Accent2 140" xfId="36821"/>
    <cellStyle name="Accent2 141" xfId="36822"/>
    <cellStyle name="Accent2 142" xfId="36823"/>
    <cellStyle name="Accent2 15" xfId="36824"/>
    <cellStyle name="Accent2 15 2" xfId="36825"/>
    <cellStyle name="Accent2 16" xfId="36826"/>
    <cellStyle name="Accent2 16 2" xfId="36827"/>
    <cellStyle name="Accent2 17" xfId="36828"/>
    <cellStyle name="Accent2 17 2" xfId="36829"/>
    <cellStyle name="Accent2 18" xfId="36830"/>
    <cellStyle name="Accent2 18 2" xfId="36831"/>
    <cellStyle name="Accent2 19" xfId="36832"/>
    <cellStyle name="Accent2 19 2" xfId="36833"/>
    <cellStyle name="Accent2 2" xfId="36834"/>
    <cellStyle name="Accent2 2 2" xfId="36835"/>
    <cellStyle name="Accent2 2 2 2" xfId="36836"/>
    <cellStyle name="Accent2 2 2 3" xfId="36837"/>
    <cellStyle name="Accent2 2 3" xfId="36838"/>
    <cellStyle name="Accent2 20" xfId="36839"/>
    <cellStyle name="Accent2 21" xfId="36840"/>
    <cellStyle name="Accent2 22" xfId="36841"/>
    <cellStyle name="Accent2 23" xfId="36842"/>
    <cellStyle name="Accent2 24" xfId="36843"/>
    <cellStyle name="Accent2 25" xfId="36844"/>
    <cellStyle name="Accent2 26" xfId="36845"/>
    <cellStyle name="Accent2 27" xfId="36846"/>
    <cellStyle name="Accent2 28" xfId="36847"/>
    <cellStyle name="Accent2 29" xfId="36848"/>
    <cellStyle name="Accent2 3" xfId="36849"/>
    <cellStyle name="Accent2 3 2" xfId="36850"/>
    <cellStyle name="Accent2 3 2 2" xfId="36851"/>
    <cellStyle name="Accent2 3 2 3" xfId="36852"/>
    <cellStyle name="Accent2 30" xfId="36853"/>
    <cellStyle name="Accent2 31" xfId="36854"/>
    <cellStyle name="Accent2 32" xfId="36855"/>
    <cellStyle name="Accent2 33" xfId="36856"/>
    <cellStyle name="Accent2 34" xfId="36857"/>
    <cellStyle name="Accent2 35" xfId="36858"/>
    <cellStyle name="Accent2 36" xfId="36859"/>
    <cellStyle name="Accent2 37" xfId="36860"/>
    <cellStyle name="Accent2 38" xfId="36861"/>
    <cellStyle name="Accent2 39" xfId="36862"/>
    <cellStyle name="Accent2 4" xfId="36863"/>
    <cellStyle name="Accent2 4 2" xfId="36864"/>
    <cellStyle name="Accent2 40" xfId="36865"/>
    <cellStyle name="Accent2 41" xfId="36866"/>
    <cellStyle name="Accent2 42" xfId="36867"/>
    <cellStyle name="Accent2 43" xfId="36868"/>
    <cellStyle name="Accent2 44" xfId="36869"/>
    <cellStyle name="Accent2 45" xfId="36870"/>
    <cellStyle name="Accent2 46" xfId="36871"/>
    <cellStyle name="Accent2 47" xfId="36872"/>
    <cellStyle name="Accent2 48" xfId="36873"/>
    <cellStyle name="Accent2 49" xfId="36874"/>
    <cellStyle name="Accent2 5" xfId="36875"/>
    <cellStyle name="Accent2 5 2" xfId="36876"/>
    <cellStyle name="Accent2 50" xfId="36877"/>
    <cellStyle name="Accent2 51" xfId="36878"/>
    <cellStyle name="Accent2 52" xfId="36879"/>
    <cellStyle name="Accent2 53" xfId="36880"/>
    <cellStyle name="Accent2 54" xfId="36881"/>
    <cellStyle name="Accent2 55" xfId="36882"/>
    <cellStyle name="Accent2 56" xfId="36883"/>
    <cellStyle name="Accent2 57" xfId="36884"/>
    <cellStyle name="Accent2 58" xfId="36885"/>
    <cellStyle name="Accent2 59" xfId="36886"/>
    <cellStyle name="Accent2 6" xfId="36887"/>
    <cellStyle name="Accent2 6 2" xfId="36888"/>
    <cellStyle name="Accent2 60" xfId="36889"/>
    <cellStyle name="Accent2 61" xfId="36890"/>
    <cellStyle name="Accent2 62" xfId="36891"/>
    <cellStyle name="Accent2 63" xfId="36892"/>
    <cellStyle name="Accent2 64" xfId="36893"/>
    <cellStyle name="Accent2 65" xfId="36894"/>
    <cellStyle name="Accent2 66" xfId="36895"/>
    <cellStyle name="Accent2 67" xfId="36896"/>
    <cellStyle name="Accent2 68" xfId="36897"/>
    <cellStyle name="Accent2 69" xfId="36898"/>
    <cellStyle name="Accent2 7" xfId="36899"/>
    <cellStyle name="Accent2 7 2" xfId="36900"/>
    <cellStyle name="Accent2 70" xfId="36901"/>
    <cellStyle name="Accent2 71" xfId="36902"/>
    <cellStyle name="Accent2 72" xfId="36903"/>
    <cellStyle name="Accent2 73" xfId="36904"/>
    <cellStyle name="Accent2 74" xfId="36905"/>
    <cellStyle name="Accent2 75" xfId="36906"/>
    <cellStyle name="Accent2 76" xfId="36907"/>
    <cellStyle name="Accent2 77" xfId="36908"/>
    <cellStyle name="Accent2 78" xfId="36909"/>
    <cellStyle name="Accent2 79" xfId="36910"/>
    <cellStyle name="Accent2 8" xfId="36911"/>
    <cellStyle name="Accent2 8 2" xfId="36912"/>
    <cellStyle name="Accent2 80" xfId="36913"/>
    <cellStyle name="Accent2 81" xfId="36914"/>
    <cellStyle name="Accent2 82" xfId="36915"/>
    <cellStyle name="Accent2 83" xfId="36916"/>
    <cellStyle name="Accent2 84" xfId="36917"/>
    <cellStyle name="Accent2 85" xfId="36918"/>
    <cellStyle name="Accent2 86" xfId="36919"/>
    <cellStyle name="Accent2 87" xfId="36920"/>
    <cellStyle name="Accent2 88" xfId="36921"/>
    <cellStyle name="Accent2 89" xfId="36922"/>
    <cellStyle name="Accent2 9" xfId="36923"/>
    <cellStyle name="Accent2 9 2" xfId="36924"/>
    <cellStyle name="Accent2 90" xfId="36925"/>
    <cellStyle name="Accent2 91" xfId="36926"/>
    <cellStyle name="Accent2 92" xfId="36927"/>
    <cellStyle name="Accent2 93" xfId="36928"/>
    <cellStyle name="Accent2 94" xfId="36929"/>
    <cellStyle name="Accent2 95" xfId="36930"/>
    <cellStyle name="Accent2 96" xfId="36931"/>
    <cellStyle name="Accent2 97" xfId="36932"/>
    <cellStyle name="Accent2 98" xfId="36933"/>
    <cellStyle name="Accent2 99" xfId="36934"/>
    <cellStyle name="Accent3 - 20%" xfId="36935"/>
    <cellStyle name="Accent3 - 20% 2" xfId="36936"/>
    <cellStyle name="Accent3 - 20% 2 2" xfId="36937"/>
    <cellStyle name="Accent3 - 20% 2 2 2" xfId="36938"/>
    <cellStyle name="Accent3 - 20% 2 3" xfId="36939"/>
    <cellStyle name="Accent3 - 20% 3" xfId="36940"/>
    <cellStyle name="Accent3 - 20% 3 2" xfId="36941"/>
    <cellStyle name="Accent3 - 20% 4" xfId="36942"/>
    <cellStyle name="Accent3 - 20% 4 2" xfId="36943"/>
    <cellStyle name="Accent3 - 40%" xfId="36944"/>
    <cellStyle name="Accent3 - 40% 2" xfId="36945"/>
    <cellStyle name="Accent3 - 40% 2 2" xfId="36946"/>
    <cellStyle name="Accent3 - 40% 2 2 2" xfId="36947"/>
    <cellStyle name="Accent3 - 40% 2 3" xfId="36948"/>
    <cellStyle name="Accent3 - 40% 3" xfId="36949"/>
    <cellStyle name="Accent3 - 40% 3 2" xfId="36950"/>
    <cellStyle name="Accent3 - 40% 4" xfId="36951"/>
    <cellStyle name="Accent3 - 40% 4 2" xfId="36952"/>
    <cellStyle name="Accent3 - 60%" xfId="36953"/>
    <cellStyle name="Accent3 - 60% 2" xfId="36954"/>
    <cellStyle name="Accent3 - 60% 2 2" xfId="36955"/>
    <cellStyle name="Accent3 - 60% 2 2 2" xfId="36956"/>
    <cellStyle name="Accent3 - 60% 2 3" xfId="36957"/>
    <cellStyle name="Accent3 - 60% 3" xfId="36958"/>
    <cellStyle name="Accent3 - 60% 4" xfId="36959"/>
    <cellStyle name="Accent3 10" xfId="36960"/>
    <cellStyle name="Accent3 10 2" xfId="36961"/>
    <cellStyle name="Accent3 100" xfId="36962"/>
    <cellStyle name="Accent3 101" xfId="36963"/>
    <cellStyle name="Accent3 102" xfId="36964"/>
    <cellStyle name="Accent3 103" xfId="36965"/>
    <cellStyle name="Accent3 104" xfId="36966"/>
    <cellStyle name="Accent3 105" xfId="36967"/>
    <cellStyle name="Accent3 105 2" xfId="36968"/>
    <cellStyle name="Accent3 105 3" xfId="36969"/>
    <cellStyle name="Accent3 106" xfId="36970"/>
    <cellStyle name="Accent3 106 2" xfId="36971"/>
    <cellStyle name="Accent3 106 3" xfId="36972"/>
    <cellStyle name="Accent3 107" xfId="36973"/>
    <cellStyle name="Accent3 107 2" xfId="36974"/>
    <cellStyle name="Accent3 107 3" xfId="36975"/>
    <cellStyle name="Accent3 108" xfId="36976"/>
    <cellStyle name="Accent3 109" xfId="36977"/>
    <cellStyle name="Accent3 11" xfId="36978"/>
    <cellStyle name="Accent3 11 2" xfId="36979"/>
    <cellStyle name="Accent3 110" xfId="36980"/>
    <cellStyle name="Accent3 111" xfId="36981"/>
    <cellStyle name="Accent3 112" xfId="36982"/>
    <cellStyle name="Accent3 113" xfId="36983"/>
    <cellStyle name="Accent3 114" xfId="36984"/>
    <cellStyle name="Accent3 115" xfId="36985"/>
    <cellStyle name="Accent3 116" xfId="36986"/>
    <cellStyle name="Accent3 117" xfId="36987"/>
    <cellStyle name="Accent3 118" xfId="36988"/>
    <cellStyle name="Accent3 119" xfId="36989"/>
    <cellStyle name="Accent3 12" xfId="36990"/>
    <cellStyle name="Accent3 12 2" xfId="36991"/>
    <cellStyle name="Accent3 120" xfId="36992"/>
    <cellStyle name="Accent3 121" xfId="36993"/>
    <cellStyle name="Accent3 122" xfId="36994"/>
    <cellStyle name="Accent3 123" xfId="36995"/>
    <cellStyle name="Accent3 124" xfId="36996"/>
    <cellStyle name="Accent3 125" xfId="36997"/>
    <cellStyle name="Accent3 126" xfId="36998"/>
    <cellStyle name="Accent3 127" xfId="36999"/>
    <cellStyle name="Accent3 128" xfId="37000"/>
    <cellStyle name="Accent3 129" xfId="37001"/>
    <cellStyle name="Accent3 13" xfId="37002"/>
    <cellStyle name="Accent3 13 2" xfId="37003"/>
    <cellStyle name="Accent3 130" xfId="37004"/>
    <cellStyle name="Accent3 131" xfId="37005"/>
    <cellStyle name="Accent3 132" xfId="37006"/>
    <cellStyle name="Accent3 133" xfId="37007"/>
    <cellStyle name="Accent3 134" xfId="37008"/>
    <cellStyle name="Accent3 135" xfId="37009"/>
    <cellStyle name="Accent3 136" xfId="37010"/>
    <cellStyle name="Accent3 137" xfId="37011"/>
    <cellStyle name="Accent3 138" xfId="37012"/>
    <cellStyle name="Accent3 139" xfId="37013"/>
    <cellStyle name="Accent3 14" xfId="37014"/>
    <cellStyle name="Accent3 14 2" xfId="37015"/>
    <cellStyle name="Accent3 140" xfId="37016"/>
    <cellStyle name="Accent3 141" xfId="37017"/>
    <cellStyle name="Accent3 142" xfId="37018"/>
    <cellStyle name="Accent3 143" xfId="37019"/>
    <cellStyle name="Accent3 144" xfId="37020"/>
    <cellStyle name="Accent3 145" xfId="37021"/>
    <cellStyle name="Accent3 146" xfId="37022"/>
    <cellStyle name="Accent3 147" xfId="37023"/>
    <cellStyle name="Accent3 148" xfId="37024"/>
    <cellStyle name="Accent3 149" xfId="37025"/>
    <cellStyle name="Accent3 15" xfId="37026"/>
    <cellStyle name="Accent3 15 2" xfId="37027"/>
    <cellStyle name="Accent3 150" xfId="37028"/>
    <cellStyle name="Accent3 151" xfId="37029"/>
    <cellStyle name="Accent3 152" xfId="37030"/>
    <cellStyle name="Accent3 153" xfId="37031"/>
    <cellStyle name="Accent3 154" xfId="37032"/>
    <cellStyle name="Accent3 155" xfId="37033"/>
    <cellStyle name="Accent3 156" xfId="37034"/>
    <cellStyle name="Accent3 157" xfId="37035"/>
    <cellStyle name="Accent3 158" xfId="37036"/>
    <cellStyle name="Accent3 159" xfId="37037"/>
    <cellStyle name="Accent3 16" xfId="37038"/>
    <cellStyle name="Accent3 16 2" xfId="37039"/>
    <cellStyle name="Accent3 160" xfId="37040"/>
    <cellStyle name="Accent3 161" xfId="37041"/>
    <cellStyle name="Accent3 162" xfId="37042"/>
    <cellStyle name="Accent3 163" xfId="37043"/>
    <cellStyle name="Accent3 164" xfId="37044"/>
    <cellStyle name="Accent3 165" xfId="37045"/>
    <cellStyle name="Accent3 166" xfId="37046"/>
    <cellStyle name="Accent3 167" xfId="37047"/>
    <cellStyle name="Accent3 168" xfId="37048"/>
    <cellStyle name="Accent3 169" xfId="37049"/>
    <cellStyle name="Accent3 17" xfId="37050"/>
    <cellStyle name="Accent3 17 2" xfId="37051"/>
    <cellStyle name="Accent3 170" xfId="37052"/>
    <cellStyle name="Accent3 171" xfId="37053"/>
    <cellStyle name="Accent3 172" xfId="37054"/>
    <cellStyle name="Accent3 173" xfId="37055"/>
    <cellStyle name="Accent3 174" xfId="37056"/>
    <cellStyle name="Accent3 175" xfId="37057"/>
    <cellStyle name="Accent3 176" xfId="37058"/>
    <cellStyle name="Accent3 177" xfId="37059"/>
    <cellStyle name="Accent3 178" xfId="37060"/>
    <cellStyle name="Accent3 179" xfId="37061"/>
    <cellStyle name="Accent3 18" xfId="37062"/>
    <cellStyle name="Accent3 18 2" xfId="37063"/>
    <cellStyle name="Accent3 19" xfId="37064"/>
    <cellStyle name="Accent3 19 2" xfId="37065"/>
    <cellStyle name="Accent3 2" xfId="37066"/>
    <cellStyle name="Accent3 2 2" xfId="37067"/>
    <cellStyle name="Accent3 2 2 2" xfId="37068"/>
    <cellStyle name="Accent3 2 2 3" xfId="37069"/>
    <cellStyle name="Accent3 2 3" xfId="37070"/>
    <cellStyle name="Accent3 20" xfId="37071"/>
    <cellStyle name="Accent3 20 2" xfId="37072"/>
    <cellStyle name="Accent3 21" xfId="37073"/>
    <cellStyle name="Accent3 21 2" xfId="37074"/>
    <cellStyle name="Accent3 22" xfId="37075"/>
    <cellStyle name="Accent3 22 2" xfId="37076"/>
    <cellStyle name="Accent3 23" xfId="37077"/>
    <cellStyle name="Accent3 23 2" xfId="37078"/>
    <cellStyle name="Accent3 24" xfId="37079"/>
    <cellStyle name="Accent3 24 2" xfId="37080"/>
    <cellStyle name="Accent3 25" xfId="37081"/>
    <cellStyle name="Accent3 25 2" xfId="37082"/>
    <cellStyle name="Accent3 26" xfId="37083"/>
    <cellStyle name="Accent3 27" xfId="37084"/>
    <cellStyle name="Accent3 27 2" xfId="37085"/>
    <cellStyle name="Accent3 28" xfId="37086"/>
    <cellStyle name="Accent3 28 2" xfId="37087"/>
    <cellStyle name="Accent3 29" xfId="37088"/>
    <cellStyle name="Accent3 29 2" xfId="37089"/>
    <cellStyle name="Accent3 3" xfId="37090"/>
    <cellStyle name="Accent3 3 2" xfId="37091"/>
    <cellStyle name="Accent3 3 2 2" xfId="37092"/>
    <cellStyle name="Accent3 3 2 3" xfId="37093"/>
    <cellStyle name="Accent3 3 3" xfId="37094"/>
    <cellStyle name="Accent3 30" xfId="37095"/>
    <cellStyle name="Accent3 30 2" xfId="37096"/>
    <cellStyle name="Accent3 31" xfId="37097"/>
    <cellStyle name="Accent3 31 2" xfId="37098"/>
    <cellStyle name="Accent3 32" xfId="37099"/>
    <cellStyle name="Accent3 32 2" xfId="37100"/>
    <cellStyle name="Accent3 33" xfId="37101"/>
    <cellStyle name="Accent3 33 2" xfId="37102"/>
    <cellStyle name="Accent3 34" xfId="37103"/>
    <cellStyle name="Accent3 34 2" xfId="37104"/>
    <cellStyle name="Accent3 35" xfId="37105"/>
    <cellStyle name="Accent3 35 2" xfId="37106"/>
    <cellStyle name="Accent3 36" xfId="37107"/>
    <cellStyle name="Accent3 36 2" xfId="37108"/>
    <cellStyle name="Accent3 37" xfId="37109"/>
    <cellStyle name="Accent3 37 2" xfId="37110"/>
    <cellStyle name="Accent3 38" xfId="37111"/>
    <cellStyle name="Accent3 39" xfId="37112"/>
    <cellStyle name="Accent3 39 2" xfId="37113"/>
    <cellStyle name="Accent3 4" xfId="37114"/>
    <cellStyle name="Accent3 4 2" xfId="37115"/>
    <cellStyle name="Accent3 4 2 2" xfId="37116"/>
    <cellStyle name="Accent3 40" xfId="37117"/>
    <cellStyle name="Accent3 40 2" xfId="37118"/>
    <cellStyle name="Accent3 41" xfId="37119"/>
    <cellStyle name="Accent3 41 2" xfId="37120"/>
    <cellStyle name="Accent3 42" xfId="37121"/>
    <cellStyle name="Accent3 42 2" xfId="37122"/>
    <cellStyle name="Accent3 43" xfId="37123"/>
    <cellStyle name="Accent3 43 2" xfId="37124"/>
    <cellStyle name="Accent3 44" xfId="37125"/>
    <cellStyle name="Accent3 44 2" xfId="37126"/>
    <cellStyle name="Accent3 45" xfId="37127"/>
    <cellStyle name="Accent3 45 2" xfId="37128"/>
    <cellStyle name="Accent3 46" xfId="37129"/>
    <cellStyle name="Accent3 47" xfId="37130"/>
    <cellStyle name="Accent3 48" xfId="37131"/>
    <cellStyle name="Accent3 48 2" xfId="37132"/>
    <cellStyle name="Accent3 49" xfId="37133"/>
    <cellStyle name="Accent3 49 2" xfId="37134"/>
    <cellStyle name="Accent3 5" xfId="37135"/>
    <cellStyle name="Accent3 5 2" xfId="37136"/>
    <cellStyle name="Accent3 50" xfId="37137"/>
    <cellStyle name="Accent3 50 2" xfId="37138"/>
    <cellStyle name="Accent3 51" xfId="37139"/>
    <cellStyle name="Accent3 51 2" xfId="37140"/>
    <cellStyle name="Accent3 52" xfId="37141"/>
    <cellStyle name="Accent3 52 2" xfId="37142"/>
    <cellStyle name="Accent3 53" xfId="37143"/>
    <cellStyle name="Accent3 53 2" xfId="37144"/>
    <cellStyle name="Accent3 54" xfId="37145"/>
    <cellStyle name="Accent3 54 2" xfId="37146"/>
    <cellStyle name="Accent3 55" xfId="37147"/>
    <cellStyle name="Accent3 56" xfId="37148"/>
    <cellStyle name="Accent3 57" xfId="37149"/>
    <cellStyle name="Accent3 58" xfId="37150"/>
    <cellStyle name="Accent3 59" xfId="37151"/>
    <cellStyle name="Accent3 6" xfId="37152"/>
    <cellStyle name="Accent3 6 2" xfId="37153"/>
    <cellStyle name="Accent3 60" xfId="37154"/>
    <cellStyle name="Accent3 61" xfId="37155"/>
    <cellStyle name="Accent3 62" xfId="37156"/>
    <cellStyle name="Accent3 63" xfId="37157"/>
    <cellStyle name="Accent3 63 2" xfId="37158"/>
    <cellStyle name="Accent3 63 3" xfId="37159"/>
    <cellStyle name="Accent3 64" xfId="37160"/>
    <cellStyle name="Accent3 64 2" xfId="37161"/>
    <cellStyle name="Accent3 64 3" xfId="37162"/>
    <cellStyle name="Accent3 65" xfId="37163"/>
    <cellStyle name="Accent3 65 2" xfId="37164"/>
    <cellStyle name="Accent3 65 3" xfId="37165"/>
    <cellStyle name="Accent3 66" xfId="37166"/>
    <cellStyle name="Accent3 66 2" xfId="37167"/>
    <cellStyle name="Accent3 66 3" xfId="37168"/>
    <cellStyle name="Accent3 67" xfId="37169"/>
    <cellStyle name="Accent3 67 2" xfId="37170"/>
    <cellStyle name="Accent3 67 3" xfId="37171"/>
    <cellStyle name="Accent3 68" xfId="37172"/>
    <cellStyle name="Accent3 68 2" xfId="37173"/>
    <cellStyle name="Accent3 68 3" xfId="37174"/>
    <cellStyle name="Accent3 69" xfId="37175"/>
    <cellStyle name="Accent3 69 2" xfId="37176"/>
    <cellStyle name="Accent3 69 3" xfId="37177"/>
    <cellStyle name="Accent3 7" xfId="37178"/>
    <cellStyle name="Accent3 7 2" xfId="37179"/>
    <cellStyle name="Accent3 7 3" xfId="37180"/>
    <cellStyle name="Accent3 70" xfId="37181"/>
    <cellStyle name="Accent3 70 2" xfId="37182"/>
    <cellStyle name="Accent3 70 3" xfId="37183"/>
    <cellStyle name="Accent3 71" xfId="37184"/>
    <cellStyle name="Accent3 72" xfId="37185"/>
    <cellStyle name="Accent3 73" xfId="37186"/>
    <cellStyle name="Accent3 74" xfId="37187"/>
    <cellStyle name="Accent3 75" xfId="37188"/>
    <cellStyle name="Accent3 76" xfId="37189"/>
    <cellStyle name="Accent3 77" xfId="37190"/>
    <cellStyle name="Accent3 78" xfId="37191"/>
    <cellStyle name="Accent3 79" xfId="37192"/>
    <cellStyle name="Accent3 8" xfId="37193"/>
    <cellStyle name="Accent3 8 2" xfId="37194"/>
    <cellStyle name="Accent3 8 3" xfId="37195"/>
    <cellStyle name="Accent3 80" xfId="37196"/>
    <cellStyle name="Accent3 81" xfId="37197"/>
    <cellStyle name="Accent3 82" xfId="37198"/>
    <cellStyle name="Accent3 83" xfId="37199"/>
    <cellStyle name="Accent3 84" xfId="37200"/>
    <cellStyle name="Accent3 85" xfId="37201"/>
    <cellStyle name="Accent3 86" xfId="37202"/>
    <cellStyle name="Accent3 87" xfId="37203"/>
    <cellStyle name="Accent3 88" xfId="37204"/>
    <cellStyle name="Accent3 89" xfId="37205"/>
    <cellStyle name="Accent3 9" xfId="37206"/>
    <cellStyle name="Accent3 9 2" xfId="37207"/>
    <cellStyle name="Accent3 90" xfId="37208"/>
    <cellStyle name="Accent3 91" xfId="37209"/>
    <cellStyle name="Accent3 92" xfId="37210"/>
    <cellStyle name="Accent3 93" xfId="37211"/>
    <cellStyle name="Accent3 94" xfId="37212"/>
    <cellStyle name="Accent3 95" xfId="37213"/>
    <cellStyle name="Accent3 96" xfId="37214"/>
    <cellStyle name="Accent3 96 2" xfId="37215"/>
    <cellStyle name="Accent3 96 3" xfId="37216"/>
    <cellStyle name="Accent3 97" xfId="37217"/>
    <cellStyle name="Accent3 98" xfId="37218"/>
    <cellStyle name="Accent3 99" xfId="37219"/>
    <cellStyle name="Accent4 - 20%" xfId="37220"/>
    <cellStyle name="Accent4 - 20% 2" xfId="37221"/>
    <cellStyle name="Accent4 - 20% 2 2" xfId="37222"/>
    <cellStyle name="Accent4 - 20% 2 2 2" xfId="37223"/>
    <cellStyle name="Accent4 - 20% 2 3" xfId="37224"/>
    <cellStyle name="Accent4 - 20% 3" xfId="37225"/>
    <cellStyle name="Accent4 - 20% 3 2" xfId="37226"/>
    <cellStyle name="Accent4 - 20% 4" xfId="37227"/>
    <cellStyle name="Accent4 - 20% 4 2" xfId="37228"/>
    <cellStyle name="Accent4 - 40%" xfId="37229"/>
    <cellStyle name="Accent4 - 40% 2" xfId="37230"/>
    <cellStyle name="Accent4 - 40% 2 2" xfId="37231"/>
    <cellStyle name="Accent4 - 40% 2 2 2" xfId="37232"/>
    <cellStyle name="Accent4 - 40% 2 3" xfId="37233"/>
    <cellStyle name="Accent4 - 40% 3" xfId="37234"/>
    <cellStyle name="Accent4 - 40% 3 2" xfId="37235"/>
    <cellStyle name="Accent4 - 40% 4" xfId="37236"/>
    <cellStyle name="Accent4 - 40% 4 2" xfId="37237"/>
    <cellStyle name="Accent4 - 60%" xfId="37238"/>
    <cellStyle name="Accent4 - 60% 2" xfId="37239"/>
    <cellStyle name="Accent4 - 60% 2 2" xfId="37240"/>
    <cellStyle name="Accent4 - 60% 2 2 2" xfId="37241"/>
    <cellStyle name="Accent4 - 60% 2 3" xfId="37242"/>
    <cellStyle name="Accent4 - 60% 3" xfId="37243"/>
    <cellStyle name="Accent4 - 60% 4" xfId="37244"/>
    <cellStyle name="Accent4 10" xfId="37245"/>
    <cellStyle name="Accent4 10 2" xfId="37246"/>
    <cellStyle name="Accent4 100" xfId="37247"/>
    <cellStyle name="Accent4 101" xfId="37248"/>
    <cellStyle name="Accent4 102" xfId="37249"/>
    <cellStyle name="Accent4 103" xfId="37250"/>
    <cellStyle name="Accent4 104" xfId="37251"/>
    <cellStyle name="Accent4 105" xfId="37252"/>
    <cellStyle name="Accent4 105 2" xfId="37253"/>
    <cellStyle name="Accent4 105 3" xfId="37254"/>
    <cellStyle name="Accent4 106" xfId="37255"/>
    <cellStyle name="Accent4 106 2" xfId="37256"/>
    <cellStyle name="Accent4 106 3" xfId="37257"/>
    <cellStyle name="Accent4 107" xfId="37258"/>
    <cellStyle name="Accent4 107 2" xfId="37259"/>
    <cellStyle name="Accent4 107 3" xfId="37260"/>
    <cellStyle name="Accent4 108" xfId="37261"/>
    <cellStyle name="Accent4 109" xfId="37262"/>
    <cellStyle name="Accent4 11" xfId="37263"/>
    <cellStyle name="Accent4 11 2" xfId="37264"/>
    <cellStyle name="Accent4 110" xfId="37265"/>
    <cellStyle name="Accent4 111" xfId="37266"/>
    <cellStyle name="Accent4 112" xfId="37267"/>
    <cellStyle name="Accent4 113" xfId="37268"/>
    <cellStyle name="Accent4 114" xfId="37269"/>
    <cellStyle name="Accent4 115" xfId="37270"/>
    <cellStyle name="Accent4 116" xfId="37271"/>
    <cellStyle name="Accent4 117" xfId="37272"/>
    <cellStyle name="Accent4 118" xfId="37273"/>
    <cellStyle name="Accent4 119" xfId="37274"/>
    <cellStyle name="Accent4 12" xfId="37275"/>
    <cellStyle name="Accent4 12 2" xfId="37276"/>
    <cellStyle name="Accent4 120" xfId="37277"/>
    <cellStyle name="Accent4 121" xfId="37278"/>
    <cellStyle name="Accent4 122" xfId="37279"/>
    <cellStyle name="Accent4 123" xfId="37280"/>
    <cellStyle name="Accent4 124" xfId="37281"/>
    <cellStyle name="Accent4 125" xfId="37282"/>
    <cellStyle name="Accent4 126" xfId="37283"/>
    <cellStyle name="Accent4 127" xfId="37284"/>
    <cellStyle name="Accent4 128" xfId="37285"/>
    <cellStyle name="Accent4 129" xfId="37286"/>
    <cellStyle name="Accent4 13" xfId="37287"/>
    <cellStyle name="Accent4 13 2" xfId="37288"/>
    <cellStyle name="Accent4 130" xfId="37289"/>
    <cellStyle name="Accent4 131" xfId="37290"/>
    <cellStyle name="Accent4 132" xfId="37291"/>
    <cellStyle name="Accent4 133" xfId="37292"/>
    <cellStyle name="Accent4 134" xfId="37293"/>
    <cellStyle name="Accent4 135" xfId="37294"/>
    <cellStyle name="Accent4 136" xfId="37295"/>
    <cellStyle name="Accent4 137" xfId="37296"/>
    <cellStyle name="Accent4 138" xfId="37297"/>
    <cellStyle name="Accent4 139" xfId="37298"/>
    <cellStyle name="Accent4 14" xfId="37299"/>
    <cellStyle name="Accent4 14 2" xfId="37300"/>
    <cellStyle name="Accent4 140" xfId="37301"/>
    <cellStyle name="Accent4 141" xfId="37302"/>
    <cellStyle name="Accent4 142" xfId="37303"/>
    <cellStyle name="Accent4 143" xfId="37304"/>
    <cellStyle name="Accent4 144" xfId="37305"/>
    <cellStyle name="Accent4 145" xfId="37306"/>
    <cellStyle name="Accent4 146" xfId="37307"/>
    <cellStyle name="Accent4 147" xfId="37308"/>
    <cellStyle name="Accent4 148" xfId="37309"/>
    <cellStyle name="Accent4 149" xfId="37310"/>
    <cellStyle name="Accent4 15" xfId="37311"/>
    <cellStyle name="Accent4 15 2" xfId="37312"/>
    <cellStyle name="Accent4 150" xfId="37313"/>
    <cellStyle name="Accent4 151" xfId="37314"/>
    <cellStyle name="Accent4 152" xfId="37315"/>
    <cellStyle name="Accent4 153" xfId="37316"/>
    <cellStyle name="Accent4 154" xfId="37317"/>
    <cellStyle name="Accent4 155" xfId="37318"/>
    <cellStyle name="Accent4 156" xfId="37319"/>
    <cellStyle name="Accent4 157" xfId="37320"/>
    <cellStyle name="Accent4 158" xfId="37321"/>
    <cellStyle name="Accent4 159" xfId="37322"/>
    <cellStyle name="Accent4 16" xfId="37323"/>
    <cellStyle name="Accent4 16 2" xfId="37324"/>
    <cellStyle name="Accent4 160" xfId="37325"/>
    <cellStyle name="Accent4 161" xfId="37326"/>
    <cellStyle name="Accent4 162" xfId="37327"/>
    <cellStyle name="Accent4 163" xfId="37328"/>
    <cellStyle name="Accent4 164" xfId="37329"/>
    <cellStyle name="Accent4 165" xfId="37330"/>
    <cellStyle name="Accent4 166" xfId="37331"/>
    <cellStyle name="Accent4 167" xfId="37332"/>
    <cellStyle name="Accent4 168" xfId="37333"/>
    <cellStyle name="Accent4 169" xfId="37334"/>
    <cellStyle name="Accent4 17" xfId="37335"/>
    <cellStyle name="Accent4 17 2" xfId="37336"/>
    <cellStyle name="Accent4 170" xfId="37337"/>
    <cellStyle name="Accent4 171" xfId="37338"/>
    <cellStyle name="Accent4 172" xfId="37339"/>
    <cellStyle name="Accent4 173" xfId="37340"/>
    <cellStyle name="Accent4 174" xfId="37341"/>
    <cellStyle name="Accent4 175" xfId="37342"/>
    <cellStyle name="Accent4 176" xfId="37343"/>
    <cellStyle name="Accent4 177" xfId="37344"/>
    <cellStyle name="Accent4 178" xfId="37345"/>
    <cellStyle name="Accent4 179" xfId="37346"/>
    <cellStyle name="Accent4 18" xfId="37347"/>
    <cellStyle name="Accent4 18 2" xfId="37348"/>
    <cellStyle name="Accent4 19" xfId="37349"/>
    <cellStyle name="Accent4 19 2" xfId="37350"/>
    <cellStyle name="Accent4 2" xfId="37351"/>
    <cellStyle name="Accent4 2 2" xfId="37352"/>
    <cellStyle name="Accent4 2 2 2" xfId="37353"/>
    <cellStyle name="Accent4 2 2 3" xfId="37354"/>
    <cellStyle name="Accent4 2 3" xfId="37355"/>
    <cellStyle name="Accent4 20" xfId="37356"/>
    <cellStyle name="Accent4 20 2" xfId="37357"/>
    <cellStyle name="Accent4 21" xfId="37358"/>
    <cellStyle name="Accent4 21 2" xfId="37359"/>
    <cellStyle name="Accent4 22" xfId="37360"/>
    <cellStyle name="Accent4 22 2" xfId="37361"/>
    <cellStyle name="Accent4 23" xfId="37362"/>
    <cellStyle name="Accent4 23 2" xfId="37363"/>
    <cellStyle name="Accent4 24" xfId="37364"/>
    <cellStyle name="Accent4 24 2" xfId="37365"/>
    <cellStyle name="Accent4 25" xfId="37366"/>
    <cellStyle name="Accent4 25 2" xfId="37367"/>
    <cellStyle name="Accent4 26" xfId="37368"/>
    <cellStyle name="Accent4 27" xfId="37369"/>
    <cellStyle name="Accent4 27 2" xfId="37370"/>
    <cellStyle name="Accent4 28" xfId="37371"/>
    <cellStyle name="Accent4 28 2" xfId="37372"/>
    <cellStyle name="Accent4 29" xfId="37373"/>
    <cellStyle name="Accent4 29 2" xfId="37374"/>
    <cellStyle name="Accent4 3" xfId="37375"/>
    <cellStyle name="Accent4 3 2" xfId="37376"/>
    <cellStyle name="Accent4 3 2 2" xfId="37377"/>
    <cellStyle name="Accent4 3 2 3" xfId="37378"/>
    <cellStyle name="Accent4 3 3" xfId="37379"/>
    <cellStyle name="Accent4 30" xfId="37380"/>
    <cellStyle name="Accent4 30 2" xfId="37381"/>
    <cellStyle name="Accent4 31" xfId="37382"/>
    <cellStyle name="Accent4 31 2" xfId="37383"/>
    <cellStyle name="Accent4 32" xfId="37384"/>
    <cellStyle name="Accent4 32 2" xfId="37385"/>
    <cellStyle name="Accent4 33" xfId="37386"/>
    <cellStyle name="Accent4 33 2" xfId="37387"/>
    <cellStyle name="Accent4 34" xfId="37388"/>
    <cellStyle name="Accent4 34 2" xfId="37389"/>
    <cellStyle name="Accent4 35" xfId="37390"/>
    <cellStyle name="Accent4 35 2" xfId="37391"/>
    <cellStyle name="Accent4 36" xfId="37392"/>
    <cellStyle name="Accent4 36 2" xfId="37393"/>
    <cellStyle name="Accent4 37" xfId="37394"/>
    <cellStyle name="Accent4 37 2" xfId="37395"/>
    <cellStyle name="Accent4 38" xfId="37396"/>
    <cellStyle name="Accent4 39" xfId="37397"/>
    <cellStyle name="Accent4 39 2" xfId="37398"/>
    <cellStyle name="Accent4 4" xfId="37399"/>
    <cellStyle name="Accent4 4 2" xfId="37400"/>
    <cellStyle name="Accent4 4 2 2" xfId="37401"/>
    <cellStyle name="Accent4 40" xfId="37402"/>
    <cellStyle name="Accent4 40 2" xfId="37403"/>
    <cellStyle name="Accent4 41" xfId="37404"/>
    <cellStyle name="Accent4 41 2" xfId="37405"/>
    <cellStyle name="Accent4 42" xfId="37406"/>
    <cellStyle name="Accent4 42 2" xfId="37407"/>
    <cellStyle name="Accent4 43" xfId="37408"/>
    <cellStyle name="Accent4 43 2" xfId="37409"/>
    <cellStyle name="Accent4 44" xfId="37410"/>
    <cellStyle name="Accent4 44 2" xfId="37411"/>
    <cellStyle name="Accent4 45" xfId="37412"/>
    <cellStyle name="Accent4 45 2" xfId="37413"/>
    <cellStyle name="Accent4 46" xfId="37414"/>
    <cellStyle name="Accent4 47" xfId="37415"/>
    <cellStyle name="Accent4 48" xfId="37416"/>
    <cellStyle name="Accent4 48 2" xfId="37417"/>
    <cellStyle name="Accent4 49" xfId="37418"/>
    <cellStyle name="Accent4 49 2" xfId="37419"/>
    <cellStyle name="Accent4 5" xfId="37420"/>
    <cellStyle name="Accent4 5 2" xfId="37421"/>
    <cellStyle name="Accent4 50" xfId="37422"/>
    <cellStyle name="Accent4 50 2" xfId="37423"/>
    <cellStyle name="Accent4 51" xfId="37424"/>
    <cellStyle name="Accent4 51 2" xfId="37425"/>
    <cellStyle name="Accent4 52" xfId="37426"/>
    <cellStyle name="Accent4 52 2" xfId="37427"/>
    <cellStyle name="Accent4 53" xfId="37428"/>
    <cellStyle name="Accent4 53 2" xfId="37429"/>
    <cellStyle name="Accent4 54" xfId="37430"/>
    <cellStyle name="Accent4 54 2" xfId="37431"/>
    <cellStyle name="Accent4 55" xfId="37432"/>
    <cellStyle name="Accent4 56" xfId="37433"/>
    <cellStyle name="Accent4 57" xfId="37434"/>
    <cellStyle name="Accent4 58" xfId="37435"/>
    <cellStyle name="Accent4 59" xfId="37436"/>
    <cellStyle name="Accent4 6" xfId="37437"/>
    <cellStyle name="Accent4 6 2" xfId="37438"/>
    <cellStyle name="Accent4 60" xfId="37439"/>
    <cellStyle name="Accent4 61" xfId="37440"/>
    <cellStyle name="Accent4 62" xfId="37441"/>
    <cellStyle name="Accent4 63" xfId="37442"/>
    <cellStyle name="Accent4 63 2" xfId="37443"/>
    <cellStyle name="Accent4 63 3" xfId="37444"/>
    <cellStyle name="Accent4 64" xfId="37445"/>
    <cellStyle name="Accent4 64 2" xfId="37446"/>
    <cellStyle name="Accent4 64 3" xfId="37447"/>
    <cellStyle name="Accent4 65" xfId="37448"/>
    <cellStyle name="Accent4 65 2" xfId="37449"/>
    <cellStyle name="Accent4 65 3" xfId="37450"/>
    <cellStyle name="Accent4 66" xfId="37451"/>
    <cellStyle name="Accent4 66 2" xfId="37452"/>
    <cellStyle name="Accent4 66 3" xfId="37453"/>
    <cellStyle name="Accent4 67" xfId="37454"/>
    <cellStyle name="Accent4 67 2" xfId="37455"/>
    <cellStyle name="Accent4 67 3" xfId="37456"/>
    <cellStyle name="Accent4 68" xfId="37457"/>
    <cellStyle name="Accent4 68 2" xfId="37458"/>
    <cellStyle name="Accent4 68 3" xfId="37459"/>
    <cellStyle name="Accent4 69" xfId="37460"/>
    <cellStyle name="Accent4 69 2" xfId="37461"/>
    <cellStyle name="Accent4 69 3" xfId="37462"/>
    <cellStyle name="Accent4 7" xfId="37463"/>
    <cellStyle name="Accent4 7 2" xfId="37464"/>
    <cellStyle name="Accent4 7 3" xfId="37465"/>
    <cellStyle name="Accent4 70" xfId="37466"/>
    <cellStyle name="Accent4 70 2" xfId="37467"/>
    <cellStyle name="Accent4 70 3" xfId="37468"/>
    <cellStyle name="Accent4 71" xfId="37469"/>
    <cellStyle name="Accent4 72" xfId="37470"/>
    <cellStyle name="Accent4 73" xfId="37471"/>
    <cellStyle name="Accent4 74" xfId="37472"/>
    <cellStyle name="Accent4 75" xfId="37473"/>
    <cellStyle name="Accent4 76" xfId="37474"/>
    <cellStyle name="Accent4 77" xfId="37475"/>
    <cellStyle name="Accent4 78" xfId="37476"/>
    <cellStyle name="Accent4 79" xfId="37477"/>
    <cellStyle name="Accent4 8" xfId="37478"/>
    <cellStyle name="Accent4 8 2" xfId="37479"/>
    <cellStyle name="Accent4 8 3" xfId="37480"/>
    <cellStyle name="Accent4 80" xfId="37481"/>
    <cellStyle name="Accent4 81" xfId="37482"/>
    <cellStyle name="Accent4 82" xfId="37483"/>
    <cellStyle name="Accent4 83" xfId="37484"/>
    <cellStyle name="Accent4 84" xfId="37485"/>
    <cellStyle name="Accent4 85" xfId="37486"/>
    <cellStyle name="Accent4 86" xfId="37487"/>
    <cellStyle name="Accent4 87" xfId="37488"/>
    <cellStyle name="Accent4 88" xfId="37489"/>
    <cellStyle name="Accent4 89" xfId="37490"/>
    <cellStyle name="Accent4 9" xfId="37491"/>
    <cellStyle name="Accent4 9 2" xfId="37492"/>
    <cellStyle name="Accent4 90" xfId="37493"/>
    <cellStyle name="Accent4 91" xfId="37494"/>
    <cellStyle name="Accent4 92" xfId="37495"/>
    <cellStyle name="Accent4 93" xfId="37496"/>
    <cellStyle name="Accent4 94" xfId="37497"/>
    <cellStyle name="Accent4 95" xfId="37498"/>
    <cellStyle name="Accent4 96" xfId="37499"/>
    <cellStyle name="Accent4 96 2" xfId="37500"/>
    <cellStyle name="Accent4 96 3" xfId="37501"/>
    <cellStyle name="Accent4 97" xfId="37502"/>
    <cellStyle name="Accent4 98" xfId="37503"/>
    <cellStyle name="Accent4 99" xfId="37504"/>
    <cellStyle name="Accent5 - 20%" xfId="37505"/>
    <cellStyle name="Accent5 - 20% 2" xfId="37506"/>
    <cellStyle name="Accent5 - 20% 2 2" xfId="37507"/>
    <cellStyle name="Accent5 - 20% 2 2 2" xfId="37508"/>
    <cellStyle name="Accent5 - 20% 2 3" xfId="37509"/>
    <cellStyle name="Accent5 - 20% 3" xfId="37510"/>
    <cellStyle name="Accent5 - 20% 3 2" xfId="37511"/>
    <cellStyle name="Accent5 - 20% 4" xfId="37512"/>
    <cellStyle name="Accent5 - 20% 4 2" xfId="37513"/>
    <cellStyle name="Accent5 - 40%" xfId="37514"/>
    <cellStyle name="Accent5 - 40% 2" xfId="37515"/>
    <cellStyle name="Accent5 - 40% 2 2" xfId="37516"/>
    <cellStyle name="Accent5 - 40% 3" xfId="37517"/>
    <cellStyle name="Accent5 - 60%" xfId="37518"/>
    <cellStyle name="Accent5 - 60% 2" xfId="37519"/>
    <cellStyle name="Accent5 - 60% 2 2" xfId="37520"/>
    <cellStyle name="Accent5 - 60% 2 2 2" xfId="37521"/>
    <cellStyle name="Accent5 - 60% 2 3" xfId="37522"/>
    <cellStyle name="Accent5 - 60% 3" xfId="37523"/>
    <cellStyle name="Accent5 - 60% 4" xfId="37524"/>
    <cellStyle name="Accent5 10" xfId="37525"/>
    <cellStyle name="Accent5 10 2" xfId="37526"/>
    <cellStyle name="Accent5 100" xfId="37527"/>
    <cellStyle name="Accent5 101" xfId="37528"/>
    <cellStyle name="Accent5 102" xfId="37529"/>
    <cellStyle name="Accent5 103" xfId="37530"/>
    <cellStyle name="Accent5 104" xfId="37531"/>
    <cellStyle name="Accent5 105" xfId="37532"/>
    <cellStyle name="Accent5 105 2" xfId="37533"/>
    <cellStyle name="Accent5 105 3" xfId="37534"/>
    <cellStyle name="Accent5 106" xfId="37535"/>
    <cellStyle name="Accent5 106 2" xfId="37536"/>
    <cellStyle name="Accent5 106 3" xfId="37537"/>
    <cellStyle name="Accent5 107" xfId="37538"/>
    <cellStyle name="Accent5 107 2" xfId="37539"/>
    <cellStyle name="Accent5 107 3" xfId="37540"/>
    <cellStyle name="Accent5 108" xfId="37541"/>
    <cellStyle name="Accent5 109" xfId="37542"/>
    <cellStyle name="Accent5 11" xfId="37543"/>
    <cellStyle name="Accent5 11 2" xfId="37544"/>
    <cellStyle name="Accent5 110" xfId="37545"/>
    <cellStyle name="Accent5 111" xfId="37546"/>
    <cellStyle name="Accent5 112" xfId="37547"/>
    <cellStyle name="Accent5 113" xfId="37548"/>
    <cellStyle name="Accent5 114" xfId="37549"/>
    <cellStyle name="Accent5 115" xfId="37550"/>
    <cellStyle name="Accent5 116" xfId="37551"/>
    <cellStyle name="Accent5 117" xfId="37552"/>
    <cellStyle name="Accent5 118" xfId="37553"/>
    <cellStyle name="Accent5 119" xfId="37554"/>
    <cellStyle name="Accent5 12" xfId="37555"/>
    <cellStyle name="Accent5 12 2" xfId="37556"/>
    <cellStyle name="Accent5 120" xfId="37557"/>
    <cellStyle name="Accent5 121" xfId="37558"/>
    <cellStyle name="Accent5 122" xfId="37559"/>
    <cellStyle name="Accent5 123" xfId="37560"/>
    <cellStyle name="Accent5 124" xfId="37561"/>
    <cellStyle name="Accent5 125" xfId="37562"/>
    <cellStyle name="Accent5 126" xfId="37563"/>
    <cellStyle name="Accent5 127" xfId="37564"/>
    <cellStyle name="Accent5 128" xfId="37565"/>
    <cellStyle name="Accent5 129" xfId="37566"/>
    <cellStyle name="Accent5 13" xfId="37567"/>
    <cellStyle name="Accent5 13 2" xfId="37568"/>
    <cellStyle name="Accent5 130" xfId="37569"/>
    <cellStyle name="Accent5 131" xfId="37570"/>
    <cellStyle name="Accent5 132" xfId="37571"/>
    <cellStyle name="Accent5 133" xfId="37572"/>
    <cellStyle name="Accent5 134" xfId="37573"/>
    <cellStyle name="Accent5 135" xfId="37574"/>
    <cellStyle name="Accent5 136" xfId="37575"/>
    <cellStyle name="Accent5 137" xfId="37576"/>
    <cellStyle name="Accent5 138" xfId="37577"/>
    <cellStyle name="Accent5 139" xfId="37578"/>
    <cellStyle name="Accent5 14" xfId="37579"/>
    <cellStyle name="Accent5 14 2" xfId="37580"/>
    <cellStyle name="Accent5 140" xfId="37581"/>
    <cellStyle name="Accent5 141" xfId="37582"/>
    <cellStyle name="Accent5 142" xfId="37583"/>
    <cellStyle name="Accent5 143" xfId="37584"/>
    <cellStyle name="Accent5 144" xfId="37585"/>
    <cellStyle name="Accent5 145" xfId="37586"/>
    <cellStyle name="Accent5 146" xfId="37587"/>
    <cellStyle name="Accent5 147" xfId="37588"/>
    <cellStyle name="Accent5 148" xfId="37589"/>
    <cellStyle name="Accent5 149" xfId="37590"/>
    <cellStyle name="Accent5 15" xfId="37591"/>
    <cellStyle name="Accent5 15 2" xfId="37592"/>
    <cellStyle name="Accent5 150" xfId="37593"/>
    <cellStyle name="Accent5 151" xfId="37594"/>
    <cellStyle name="Accent5 152" xfId="37595"/>
    <cellStyle name="Accent5 153" xfId="37596"/>
    <cellStyle name="Accent5 154" xfId="37597"/>
    <cellStyle name="Accent5 155" xfId="37598"/>
    <cellStyle name="Accent5 156" xfId="37599"/>
    <cellStyle name="Accent5 157" xfId="37600"/>
    <cellStyle name="Accent5 158" xfId="37601"/>
    <cellStyle name="Accent5 159" xfId="37602"/>
    <cellStyle name="Accent5 16" xfId="37603"/>
    <cellStyle name="Accent5 16 2" xfId="37604"/>
    <cellStyle name="Accent5 160" xfId="37605"/>
    <cellStyle name="Accent5 161" xfId="37606"/>
    <cellStyle name="Accent5 162" xfId="37607"/>
    <cellStyle name="Accent5 163" xfId="37608"/>
    <cellStyle name="Accent5 164" xfId="37609"/>
    <cellStyle name="Accent5 165" xfId="37610"/>
    <cellStyle name="Accent5 166" xfId="37611"/>
    <cellStyle name="Accent5 167" xfId="37612"/>
    <cellStyle name="Accent5 168" xfId="37613"/>
    <cellStyle name="Accent5 169" xfId="37614"/>
    <cellStyle name="Accent5 17" xfId="37615"/>
    <cellStyle name="Accent5 17 2" xfId="37616"/>
    <cellStyle name="Accent5 170" xfId="37617"/>
    <cellStyle name="Accent5 171" xfId="37618"/>
    <cellStyle name="Accent5 172" xfId="37619"/>
    <cellStyle name="Accent5 173" xfId="37620"/>
    <cellStyle name="Accent5 174" xfId="37621"/>
    <cellStyle name="Accent5 175" xfId="37622"/>
    <cellStyle name="Accent5 176" xfId="37623"/>
    <cellStyle name="Accent5 177" xfId="37624"/>
    <cellStyle name="Accent5 178" xfId="37625"/>
    <cellStyle name="Accent5 179" xfId="37626"/>
    <cellStyle name="Accent5 18" xfId="37627"/>
    <cellStyle name="Accent5 18 2" xfId="37628"/>
    <cellStyle name="Accent5 19" xfId="37629"/>
    <cellStyle name="Accent5 19 2" xfId="37630"/>
    <cellStyle name="Accent5 2" xfId="37631"/>
    <cellStyle name="Accent5 2 2" xfId="37632"/>
    <cellStyle name="Accent5 2 2 2" xfId="37633"/>
    <cellStyle name="Accent5 2 2 3" xfId="37634"/>
    <cellStyle name="Accent5 2 3" xfId="37635"/>
    <cellStyle name="Accent5 20" xfId="37636"/>
    <cellStyle name="Accent5 20 2" xfId="37637"/>
    <cellStyle name="Accent5 21" xfId="37638"/>
    <cellStyle name="Accent5 21 2" xfId="37639"/>
    <cellStyle name="Accent5 22" xfId="37640"/>
    <cellStyle name="Accent5 22 2" xfId="37641"/>
    <cellStyle name="Accent5 23" xfId="37642"/>
    <cellStyle name="Accent5 23 2" xfId="37643"/>
    <cellStyle name="Accent5 24" xfId="37644"/>
    <cellStyle name="Accent5 24 2" xfId="37645"/>
    <cellStyle name="Accent5 25" xfId="37646"/>
    <cellStyle name="Accent5 25 2" xfId="37647"/>
    <cellStyle name="Accent5 26" xfId="37648"/>
    <cellStyle name="Accent5 27" xfId="37649"/>
    <cellStyle name="Accent5 27 2" xfId="37650"/>
    <cellStyle name="Accent5 28" xfId="37651"/>
    <cellStyle name="Accent5 28 2" xfId="37652"/>
    <cellStyle name="Accent5 29" xfId="37653"/>
    <cellStyle name="Accent5 29 2" xfId="37654"/>
    <cellStyle name="Accent5 3" xfId="37655"/>
    <cellStyle name="Accent5 3 2" xfId="37656"/>
    <cellStyle name="Accent5 3 2 2" xfId="37657"/>
    <cellStyle name="Accent5 3 2 3" xfId="37658"/>
    <cellStyle name="Accent5 3 3" xfId="37659"/>
    <cellStyle name="Accent5 30" xfId="37660"/>
    <cellStyle name="Accent5 30 2" xfId="37661"/>
    <cellStyle name="Accent5 31" xfId="37662"/>
    <cellStyle name="Accent5 31 2" xfId="37663"/>
    <cellStyle name="Accent5 32" xfId="37664"/>
    <cellStyle name="Accent5 32 2" xfId="37665"/>
    <cellStyle name="Accent5 33" xfId="37666"/>
    <cellStyle name="Accent5 33 2" xfId="37667"/>
    <cellStyle name="Accent5 34" xfId="37668"/>
    <cellStyle name="Accent5 34 2" xfId="37669"/>
    <cellStyle name="Accent5 35" xfId="37670"/>
    <cellStyle name="Accent5 35 2" xfId="37671"/>
    <cellStyle name="Accent5 36" xfId="37672"/>
    <cellStyle name="Accent5 36 2" xfId="37673"/>
    <cellStyle name="Accent5 37" xfId="37674"/>
    <cellStyle name="Accent5 37 2" xfId="37675"/>
    <cellStyle name="Accent5 38" xfId="37676"/>
    <cellStyle name="Accent5 39" xfId="37677"/>
    <cellStyle name="Accent5 39 2" xfId="37678"/>
    <cellStyle name="Accent5 4" xfId="37679"/>
    <cellStyle name="Accent5 4 2" xfId="37680"/>
    <cellStyle name="Accent5 4 2 2" xfId="37681"/>
    <cellStyle name="Accent5 40" xfId="37682"/>
    <cellStyle name="Accent5 40 2" xfId="37683"/>
    <cellStyle name="Accent5 41" xfId="37684"/>
    <cellStyle name="Accent5 41 2" xfId="37685"/>
    <cellStyle name="Accent5 42" xfId="37686"/>
    <cellStyle name="Accent5 42 2" xfId="37687"/>
    <cellStyle name="Accent5 43" xfId="37688"/>
    <cellStyle name="Accent5 43 2" xfId="37689"/>
    <cellStyle name="Accent5 44" xfId="37690"/>
    <cellStyle name="Accent5 44 2" xfId="37691"/>
    <cellStyle name="Accent5 45" xfId="37692"/>
    <cellStyle name="Accent5 45 2" xfId="37693"/>
    <cellStyle name="Accent5 46" xfId="37694"/>
    <cellStyle name="Accent5 47" xfId="37695"/>
    <cellStyle name="Accent5 48" xfId="37696"/>
    <cellStyle name="Accent5 48 2" xfId="37697"/>
    <cellStyle name="Accent5 49" xfId="37698"/>
    <cellStyle name="Accent5 49 2" xfId="37699"/>
    <cellStyle name="Accent5 5" xfId="37700"/>
    <cellStyle name="Accent5 5 2" xfId="37701"/>
    <cellStyle name="Accent5 50" xfId="37702"/>
    <cellStyle name="Accent5 50 2" xfId="37703"/>
    <cellStyle name="Accent5 51" xfId="37704"/>
    <cellStyle name="Accent5 51 2" xfId="37705"/>
    <cellStyle name="Accent5 52" xfId="37706"/>
    <cellStyle name="Accent5 52 2" xfId="37707"/>
    <cellStyle name="Accent5 53" xfId="37708"/>
    <cellStyle name="Accent5 53 2" xfId="37709"/>
    <cellStyle name="Accent5 54" xfId="37710"/>
    <cellStyle name="Accent5 54 2" xfId="37711"/>
    <cellStyle name="Accent5 55" xfId="37712"/>
    <cellStyle name="Accent5 56" xfId="37713"/>
    <cellStyle name="Accent5 57" xfId="37714"/>
    <cellStyle name="Accent5 58" xfId="37715"/>
    <cellStyle name="Accent5 59" xfId="37716"/>
    <cellStyle name="Accent5 6" xfId="37717"/>
    <cellStyle name="Accent5 6 2" xfId="37718"/>
    <cellStyle name="Accent5 60" xfId="37719"/>
    <cellStyle name="Accent5 61" xfId="37720"/>
    <cellStyle name="Accent5 62" xfId="37721"/>
    <cellStyle name="Accent5 63" xfId="37722"/>
    <cellStyle name="Accent5 63 2" xfId="37723"/>
    <cellStyle name="Accent5 63 3" xfId="37724"/>
    <cellStyle name="Accent5 64" xfId="37725"/>
    <cellStyle name="Accent5 64 2" xfId="37726"/>
    <cellStyle name="Accent5 64 3" xfId="37727"/>
    <cellStyle name="Accent5 65" xfId="37728"/>
    <cellStyle name="Accent5 65 2" xfId="37729"/>
    <cellStyle name="Accent5 65 3" xfId="37730"/>
    <cellStyle name="Accent5 66" xfId="37731"/>
    <cellStyle name="Accent5 66 2" xfId="37732"/>
    <cellStyle name="Accent5 66 3" xfId="37733"/>
    <cellStyle name="Accent5 67" xfId="37734"/>
    <cellStyle name="Accent5 67 2" xfId="37735"/>
    <cellStyle name="Accent5 67 3" xfId="37736"/>
    <cellStyle name="Accent5 68" xfId="37737"/>
    <cellStyle name="Accent5 68 2" xfId="37738"/>
    <cellStyle name="Accent5 68 3" xfId="37739"/>
    <cellStyle name="Accent5 69" xfId="37740"/>
    <cellStyle name="Accent5 69 2" xfId="37741"/>
    <cellStyle name="Accent5 69 3" xfId="37742"/>
    <cellStyle name="Accent5 7" xfId="37743"/>
    <cellStyle name="Accent5 7 2" xfId="37744"/>
    <cellStyle name="Accent5 7 3" xfId="37745"/>
    <cellStyle name="Accent5 70" xfId="37746"/>
    <cellStyle name="Accent5 70 2" xfId="37747"/>
    <cellStyle name="Accent5 70 3" xfId="37748"/>
    <cellStyle name="Accent5 71" xfId="37749"/>
    <cellStyle name="Accent5 72" xfId="37750"/>
    <cellStyle name="Accent5 73" xfId="37751"/>
    <cellStyle name="Accent5 74" xfId="37752"/>
    <cellStyle name="Accent5 75" xfId="37753"/>
    <cellStyle name="Accent5 76" xfId="37754"/>
    <cellStyle name="Accent5 77" xfId="37755"/>
    <cellStyle name="Accent5 78" xfId="37756"/>
    <cellStyle name="Accent5 79" xfId="37757"/>
    <cellStyle name="Accent5 8" xfId="37758"/>
    <cellStyle name="Accent5 8 2" xfId="37759"/>
    <cellStyle name="Accent5 8 3" xfId="37760"/>
    <cellStyle name="Accent5 80" xfId="37761"/>
    <cellStyle name="Accent5 81" xfId="37762"/>
    <cellStyle name="Accent5 82" xfId="37763"/>
    <cellStyle name="Accent5 83" xfId="37764"/>
    <cellStyle name="Accent5 84" xfId="37765"/>
    <cellStyle name="Accent5 85" xfId="37766"/>
    <cellStyle name="Accent5 86" xfId="37767"/>
    <cellStyle name="Accent5 87" xfId="37768"/>
    <cellStyle name="Accent5 88" xfId="37769"/>
    <cellStyle name="Accent5 89" xfId="37770"/>
    <cellStyle name="Accent5 9" xfId="37771"/>
    <cellStyle name="Accent5 9 2" xfId="37772"/>
    <cellStyle name="Accent5 90" xfId="37773"/>
    <cellStyle name="Accent5 91" xfId="37774"/>
    <cellStyle name="Accent5 92" xfId="37775"/>
    <cellStyle name="Accent5 93" xfId="37776"/>
    <cellStyle name="Accent5 94" xfId="37777"/>
    <cellStyle name="Accent5 95" xfId="37778"/>
    <cellStyle name="Accent5 96" xfId="37779"/>
    <cellStyle name="Accent5 96 2" xfId="37780"/>
    <cellStyle name="Accent5 96 3" xfId="37781"/>
    <cellStyle name="Accent5 97" xfId="37782"/>
    <cellStyle name="Accent5 98" xfId="37783"/>
    <cellStyle name="Accent5 99" xfId="37784"/>
    <cellStyle name="Accent6 - 20%" xfId="37785"/>
    <cellStyle name="Accent6 - 20% 2" xfId="37786"/>
    <cellStyle name="Accent6 - 20% 2 2" xfId="37787"/>
    <cellStyle name="Accent6 - 20% 3" xfId="37788"/>
    <cellStyle name="Accent6 - 40%" xfId="37789"/>
    <cellStyle name="Accent6 - 40% 2" xfId="37790"/>
    <cellStyle name="Accent6 - 40% 2 2" xfId="37791"/>
    <cellStyle name="Accent6 - 40% 2 2 2" xfId="37792"/>
    <cellStyle name="Accent6 - 40% 2 3" xfId="37793"/>
    <cellStyle name="Accent6 - 40% 3" xfId="37794"/>
    <cellStyle name="Accent6 - 40% 3 2" xfId="37795"/>
    <cellStyle name="Accent6 - 40% 4" xfId="37796"/>
    <cellStyle name="Accent6 - 40% 4 2" xfId="37797"/>
    <cellStyle name="Accent6 - 60%" xfId="37798"/>
    <cellStyle name="Accent6 - 60% 2" xfId="37799"/>
    <cellStyle name="Accent6 - 60% 2 2" xfId="37800"/>
    <cellStyle name="Accent6 - 60% 2 2 2" xfId="37801"/>
    <cellStyle name="Accent6 - 60% 2 3" xfId="37802"/>
    <cellStyle name="Accent6 - 60% 3" xfId="37803"/>
    <cellStyle name="Accent6 - 60% 4" xfId="37804"/>
    <cellStyle name="Accent6 10" xfId="37805"/>
    <cellStyle name="Accent6 10 2" xfId="37806"/>
    <cellStyle name="Accent6 100" xfId="37807"/>
    <cellStyle name="Accent6 101" xfId="37808"/>
    <cellStyle name="Accent6 102" xfId="37809"/>
    <cellStyle name="Accent6 103" xfId="37810"/>
    <cellStyle name="Accent6 104" xfId="37811"/>
    <cellStyle name="Accent6 105" xfId="37812"/>
    <cellStyle name="Accent6 105 2" xfId="37813"/>
    <cellStyle name="Accent6 105 3" xfId="37814"/>
    <cellStyle name="Accent6 106" xfId="37815"/>
    <cellStyle name="Accent6 106 2" xfId="37816"/>
    <cellStyle name="Accent6 106 3" xfId="37817"/>
    <cellStyle name="Accent6 107" xfId="37818"/>
    <cellStyle name="Accent6 107 2" xfId="37819"/>
    <cellStyle name="Accent6 107 3" xfId="37820"/>
    <cellStyle name="Accent6 108" xfId="37821"/>
    <cellStyle name="Accent6 109" xfId="37822"/>
    <cellStyle name="Accent6 11" xfId="37823"/>
    <cellStyle name="Accent6 11 2" xfId="37824"/>
    <cellStyle name="Accent6 110" xfId="37825"/>
    <cellStyle name="Accent6 111" xfId="37826"/>
    <cellStyle name="Accent6 112" xfId="37827"/>
    <cellStyle name="Accent6 113" xfId="37828"/>
    <cellStyle name="Accent6 114" xfId="37829"/>
    <cellStyle name="Accent6 115" xfId="37830"/>
    <cellStyle name="Accent6 116" xfId="37831"/>
    <cellStyle name="Accent6 117" xfId="37832"/>
    <cellStyle name="Accent6 118" xfId="37833"/>
    <cellStyle name="Accent6 119" xfId="37834"/>
    <cellStyle name="Accent6 12" xfId="37835"/>
    <cellStyle name="Accent6 12 2" xfId="37836"/>
    <cellStyle name="Accent6 120" xfId="37837"/>
    <cellStyle name="Accent6 121" xfId="37838"/>
    <cellStyle name="Accent6 122" xfId="37839"/>
    <cellStyle name="Accent6 123" xfId="37840"/>
    <cellStyle name="Accent6 124" xfId="37841"/>
    <cellStyle name="Accent6 125" xfId="37842"/>
    <cellStyle name="Accent6 126" xfId="37843"/>
    <cellStyle name="Accent6 127" xfId="37844"/>
    <cellStyle name="Accent6 128" xfId="37845"/>
    <cellStyle name="Accent6 129" xfId="37846"/>
    <cellStyle name="Accent6 13" xfId="37847"/>
    <cellStyle name="Accent6 13 2" xfId="37848"/>
    <cellStyle name="Accent6 130" xfId="37849"/>
    <cellStyle name="Accent6 131" xfId="37850"/>
    <cellStyle name="Accent6 132" xfId="37851"/>
    <cellStyle name="Accent6 133" xfId="37852"/>
    <cellStyle name="Accent6 134" xfId="37853"/>
    <cellStyle name="Accent6 135" xfId="37854"/>
    <cellStyle name="Accent6 136" xfId="37855"/>
    <cellStyle name="Accent6 137" xfId="37856"/>
    <cellStyle name="Accent6 138" xfId="37857"/>
    <cellStyle name="Accent6 139" xfId="37858"/>
    <cellStyle name="Accent6 14" xfId="37859"/>
    <cellStyle name="Accent6 14 2" xfId="37860"/>
    <cellStyle name="Accent6 140" xfId="37861"/>
    <cellStyle name="Accent6 141" xfId="37862"/>
    <cellStyle name="Accent6 142" xfId="37863"/>
    <cellStyle name="Accent6 143" xfId="37864"/>
    <cellStyle name="Accent6 144" xfId="37865"/>
    <cellStyle name="Accent6 145" xfId="37866"/>
    <cellStyle name="Accent6 146" xfId="37867"/>
    <cellStyle name="Accent6 147" xfId="37868"/>
    <cellStyle name="Accent6 148" xfId="37869"/>
    <cellStyle name="Accent6 149" xfId="37870"/>
    <cellStyle name="Accent6 15" xfId="37871"/>
    <cellStyle name="Accent6 15 2" xfId="37872"/>
    <cellStyle name="Accent6 150" xfId="37873"/>
    <cellStyle name="Accent6 151" xfId="37874"/>
    <cellStyle name="Accent6 152" xfId="37875"/>
    <cellStyle name="Accent6 153" xfId="37876"/>
    <cellStyle name="Accent6 154" xfId="37877"/>
    <cellStyle name="Accent6 155" xfId="37878"/>
    <cellStyle name="Accent6 156" xfId="37879"/>
    <cellStyle name="Accent6 157" xfId="37880"/>
    <cellStyle name="Accent6 158" xfId="37881"/>
    <cellStyle name="Accent6 159" xfId="37882"/>
    <cellStyle name="Accent6 16" xfId="37883"/>
    <cellStyle name="Accent6 16 2" xfId="37884"/>
    <cellStyle name="Accent6 160" xfId="37885"/>
    <cellStyle name="Accent6 161" xfId="37886"/>
    <cellStyle name="Accent6 162" xfId="37887"/>
    <cellStyle name="Accent6 163" xfId="37888"/>
    <cellStyle name="Accent6 164" xfId="37889"/>
    <cellStyle name="Accent6 165" xfId="37890"/>
    <cellStyle name="Accent6 166" xfId="37891"/>
    <cellStyle name="Accent6 167" xfId="37892"/>
    <cellStyle name="Accent6 168" xfId="37893"/>
    <cellStyle name="Accent6 169" xfId="37894"/>
    <cellStyle name="Accent6 17" xfId="37895"/>
    <cellStyle name="Accent6 17 2" xfId="37896"/>
    <cellStyle name="Accent6 170" xfId="37897"/>
    <cellStyle name="Accent6 171" xfId="37898"/>
    <cellStyle name="Accent6 172" xfId="37899"/>
    <cellStyle name="Accent6 173" xfId="37900"/>
    <cellStyle name="Accent6 174" xfId="37901"/>
    <cellStyle name="Accent6 175" xfId="37902"/>
    <cellStyle name="Accent6 176" xfId="37903"/>
    <cellStyle name="Accent6 177" xfId="37904"/>
    <cellStyle name="Accent6 178" xfId="37905"/>
    <cellStyle name="Accent6 179" xfId="37906"/>
    <cellStyle name="Accent6 18" xfId="37907"/>
    <cellStyle name="Accent6 18 2" xfId="37908"/>
    <cellStyle name="Accent6 19" xfId="37909"/>
    <cellStyle name="Accent6 19 2" xfId="37910"/>
    <cellStyle name="Accent6 2" xfId="37911"/>
    <cellStyle name="Accent6 2 2" xfId="37912"/>
    <cellStyle name="Accent6 2 2 2" xfId="37913"/>
    <cellStyle name="Accent6 2 2 3" xfId="37914"/>
    <cellStyle name="Accent6 2 3" xfId="37915"/>
    <cellStyle name="Accent6 20" xfId="37916"/>
    <cellStyle name="Accent6 20 2" xfId="37917"/>
    <cellStyle name="Accent6 21" xfId="37918"/>
    <cellStyle name="Accent6 21 2" xfId="37919"/>
    <cellStyle name="Accent6 22" xfId="37920"/>
    <cellStyle name="Accent6 22 2" xfId="37921"/>
    <cellStyle name="Accent6 23" xfId="37922"/>
    <cellStyle name="Accent6 23 2" xfId="37923"/>
    <cellStyle name="Accent6 24" xfId="37924"/>
    <cellStyle name="Accent6 24 2" xfId="37925"/>
    <cellStyle name="Accent6 25" xfId="37926"/>
    <cellStyle name="Accent6 25 2" xfId="37927"/>
    <cellStyle name="Accent6 26" xfId="37928"/>
    <cellStyle name="Accent6 27" xfId="37929"/>
    <cellStyle name="Accent6 27 2" xfId="37930"/>
    <cellStyle name="Accent6 28" xfId="37931"/>
    <cellStyle name="Accent6 28 2" xfId="37932"/>
    <cellStyle name="Accent6 29" xfId="37933"/>
    <cellStyle name="Accent6 29 2" xfId="37934"/>
    <cellStyle name="Accent6 3" xfId="37935"/>
    <cellStyle name="Accent6 3 2" xfId="37936"/>
    <cellStyle name="Accent6 3 2 2" xfId="37937"/>
    <cellStyle name="Accent6 3 2 3" xfId="37938"/>
    <cellStyle name="Accent6 3 3" xfId="37939"/>
    <cellStyle name="Accent6 30" xfId="37940"/>
    <cellStyle name="Accent6 30 2" xfId="37941"/>
    <cellStyle name="Accent6 31" xfId="37942"/>
    <cellStyle name="Accent6 31 2" xfId="37943"/>
    <cellStyle name="Accent6 32" xfId="37944"/>
    <cellStyle name="Accent6 32 2" xfId="37945"/>
    <cellStyle name="Accent6 33" xfId="37946"/>
    <cellStyle name="Accent6 33 2" xfId="37947"/>
    <cellStyle name="Accent6 34" xfId="37948"/>
    <cellStyle name="Accent6 34 2" xfId="37949"/>
    <cellStyle name="Accent6 35" xfId="37950"/>
    <cellStyle name="Accent6 35 2" xfId="37951"/>
    <cellStyle name="Accent6 36" xfId="37952"/>
    <cellStyle name="Accent6 36 2" xfId="37953"/>
    <cellStyle name="Accent6 37" xfId="37954"/>
    <cellStyle name="Accent6 37 2" xfId="37955"/>
    <cellStyle name="Accent6 38" xfId="37956"/>
    <cellStyle name="Accent6 39" xfId="37957"/>
    <cellStyle name="Accent6 39 2" xfId="37958"/>
    <cellStyle name="Accent6 4" xfId="37959"/>
    <cellStyle name="Accent6 4 2" xfId="37960"/>
    <cellStyle name="Accent6 4 2 2" xfId="37961"/>
    <cellStyle name="Accent6 40" xfId="37962"/>
    <cellStyle name="Accent6 40 2" xfId="37963"/>
    <cellStyle name="Accent6 41" xfId="37964"/>
    <cellStyle name="Accent6 41 2" xfId="37965"/>
    <cellStyle name="Accent6 42" xfId="37966"/>
    <cellStyle name="Accent6 42 2" xfId="37967"/>
    <cellStyle name="Accent6 43" xfId="37968"/>
    <cellStyle name="Accent6 43 2" xfId="37969"/>
    <cellStyle name="Accent6 44" xfId="37970"/>
    <cellStyle name="Accent6 44 2" xfId="37971"/>
    <cellStyle name="Accent6 45" xfId="37972"/>
    <cellStyle name="Accent6 45 2" xfId="37973"/>
    <cellStyle name="Accent6 46" xfId="37974"/>
    <cellStyle name="Accent6 47" xfId="37975"/>
    <cellStyle name="Accent6 48" xfId="37976"/>
    <cellStyle name="Accent6 48 2" xfId="37977"/>
    <cellStyle name="Accent6 49" xfId="37978"/>
    <cellStyle name="Accent6 49 2" xfId="37979"/>
    <cellStyle name="Accent6 5" xfId="37980"/>
    <cellStyle name="Accent6 5 2" xfId="37981"/>
    <cellStyle name="Accent6 50" xfId="37982"/>
    <cellStyle name="Accent6 50 2" xfId="37983"/>
    <cellStyle name="Accent6 51" xfId="37984"/>
    <cellStyle name="Accent6 51 2" xfId="37985"/>
    <cellStyle name="Accent6 52" xfId="37986"/>
    <cellStyle name="Accent6 52 2" xfId="37987"/>
    <cellStyle name="Accent6 53" xfId="37988"/>
    <cellStyle name="Accent6 53 2" xfId="37989"/>
    <cellStyle name="Accent6 54" xfId="37990"/>
    <cellStyle name="Accent6 54 2" xfId="37991"/>
    <cellStyle name="Accent6 55" xfId="37992"/>
    <cellStyle name="Accent6 56" xfId="37993"/>
    <cellStyle name="Accent6 57" xfId="37994"/>
    <cellStyle name="Accent6 58" xfId="37995"/>
    <cellStyle name="Accent6 59" xfId="37996"/>
    <cellStyle name="Accent6 6" xfId="37997"/>
    <cellStyle name="Accent6 6 2" xfId="37998"/>
    <cellStyle name="Accent6 60" xfId="37999"/>
    <cellStyle name="Accent6 61" xfId="38000"/>
    <cellStyle name="Accent6 62" xfId="38001"/>
    <cellStyle name="Accent6 63" xfId="38002"/>
    <cellStyle name="Accent6 63 2" xfId="38003"/>
    <cellStyle name="Accent6 63 3" xfId="38004"/>
    <cellStyle name="Accent6 64" xfId="38005"/>
    <cellStyle name="Accent6 64 2" xfId="38006"/>
    <cellStyle name="Accent6 64 3" xfId="38007"/>
    <cellStyle name="Accent6 65" xfId="38008"/>
    <cellStyle name="Accent6 65 2" xfId="38009"/>
    <cellStyle name="Accent6 65 3" xfId="38010"/>
    <cellStyle name="Accent6 66" xfId="38011"/>
    <cellStyle name="Accent6 66 2" xfId="38012"/>
    <cellStyle name="Accent6 66 3" xfId="38013"/>
    <cellStyle name="Accent6 67" xfId="38014"/>
    <cellStyle name="Accent6 67 2" xfId="38015"/>
    <cellStyle name="Accent6 67 3" xfId="38016"/>
    <cellStyle name="Accent6 68" xfId="38017"/>
    <cellStyle name="Accent6 68 2" xfId="38018"/>
    <cellStyle name="Accent6 68 3" xfId="38019"/>
    <cellStyle name="Accent6 69" xfId="38020"/>
    <cellStyle name="Accent6 69 2" xfId="38021"/>
    <cellStyle name="Accent6 69 3" xfId="38022"/>
    <cellStyle name="Accent6 7" xfId="38023"/>
    <cellStyle name="Accent6 7 2" xfId="38024"/>
    <cellStyle name="Accent6 7 3" xfId="38025"/>
    <cellStyle name="Accent6 70" xfId="38026"/>
    <cellStyle name="Accent6 70 2" xfId="38027"/>
    <cellStyle name="Accent6 70 3" xfId="38028"/>
    <cellStyle name="Accent6 71" xfId="38029"/>
    <cellStyle name="Accent6 72" xfId="38030"/>
    <cellStyle name="Accent6 73" xfId="38031"/>
    <cellStyle name="Accent6 74" xfId="38032"/>
    <cellStyle name="Accent6 75" xfId="38033"/>
    <cellStyle name="Accent6 76" xfId="38034"/>
    <cellStyle name="Accent6 77" xfId="38035"/>
    <cellStyle name="Accent6 78" xfId="38036"/>
    <cellStyle name="Accent6 79" xfId="38037"/>
    <cellStyle name="Accent6 8" xfId="38038"/>
    <cellStyle name="Accent6 8 2" xfId="38039"/>
    <cellStyle name="Accent6 8 3" xfId="38040"/>
    <cellStyle name="Accent6 80" xfId="38041"/>
    <cellStyle name="Accent6 81" xfId="38042"/>
    <cellStyle name="Accent6 82" xfId="38043"/>
    <cellStyle name="Accent6 83" xfId="38044"/>
    <cellStyle name="Accent6 84" xfId="38045"/>
    <cellStyle name="Accent6 85" xfId="38046"/>
    <cellStyle name="Accent6 86" xfId="38047"/>
    <cellStyle name="Accent6 87" xfId="38048"/>
    <cellStyle name="Accent6 88" xfId="38049"/>
    <cellStyle name="Accent6 89" xfId="38050"/>
    <cellStyle name="Accent6 9" xfId="38051"/>
    <cellStyle name="Accent6 9 2" xfId="38052"/>
    <cellStyle name="Accent6 90" xfId="38053"/>
    <cellStyle name="Accent6 91" xfId="38054"/>
    <cellStyle name="Accent6 92" xfId="38055"/>
    <cellStyle name="Accent6 93" xfId="38056"/>
    <cellStyle name="Accent6 94" xfId="38057"/>
    <cellStyle name="Accent6 95" xfId="38058"/>
    <cellStyle name="Accent6 96" xfId="38059"/>
    <cellStyle name="Accent6 96 2" xfId="38060"/>
    <cellStyle name="Accent6 96 3" xfId="38061"/>
    <cellStyle name="Accent6 97" xfId="38062"/>
    <cellStyle name="Accent6 98" xfId="38063"/>
    <cellStyle name="Accent6 99" xfId="38064"/>
    <cellStyle name="Accounting" xfId="38065"/>
    <cellStyle name="Accounting $" xfId="38066"/>
    <cellStyle name="Accounting 2" xfId="38067"/>
    <cellStyle name="Accounting_Accounting" xfId="38068"/>
    <cellStyle name="Acctg" xfId="38069"/>
    <cellStyle name="Acctg 2" xfId="38070"/>
    <cellStyle name="Accting 1 dec 12 pt" xfId="38071"/>
    <cellStyle name="Across" xfId="38072"/>
    <cellStyle name="Across 2" xfId="38073"/>
    <cellStyle name="Active" xfId="38074"/>
    <cellStyle name="Active 2" xfId="38075"/>
    <cellStyle name="Active 3" xfId="38076"/>
    <cellStyle name="Active 4" xfId="38077"/>
    <cellStyle name="Actual data" xfId="38078"/>
    <cellStyle name="Actual Date" xfId="38079"/>
    <cellStyle name="Actual Date 2" xfId="38080"/>
    <cellStyle name="Actual Date 2 2" xfId="38081"/>
    <cellStyle name="Actual Date 3" xfId="38082"/>
    <cellStyle name="Actual Date 4" xfId="38083"/>
    <cellStyle name="Actual Date 5" xfId="38084"/>
    <cellStyle name="Actual year" xfId="38085"/>
    <cellStyle name="Actual year 2" xfId="38086"/>
    <cellStyle name="Actual year 2 2" xfId="38087"/>
    <cellStyle name="Actual year 2 3" xfId="38088"/>
    <cellStyle name="Actual year 2 4" xfId="38089"/>
    <cellStyle name="Actual year 2 5" xfId="38090"/>
    <cellStyle name="Actual year 2 6" xfId="38091"/>
    <cellStyle name="Actual year 3" xfId="38092"/>
    <cellStyle name="Actual year 4" xfId="38093"/>
    <cellStyle name="Actual year 5" xfId="38094"/>
    <cellStyle name="Actual year 6" xfId="38095"/>
    <cellStyle name="Actual year 7" xfId="38096"/>
    <cellStyle name="Actuals" xfId="38097"/>
    <cellStyle name="Actuals 2" xfId="38098"/>
    <cellStyle name="Actuals Cells" xfId="38099"/>
    <cellStyle name="Addl Dim 1 Rollup" xfId="38100"/>
    <cellStyle name="Addl Dim 1 Rollup$ZP$" xfId="38101"/>
    <cellStyle name="Addl Dim 2 Rollup" xfId="38102"/>
    <cellStyle name="Addl Dim 2 Rollup$ZP$" xfId="38103"/>
    <cellStyle name="Addl Dim 3 Rollup" xfId="38104"/>
    <cellStyle name="Addl Dim 3 Rollup$ZP$" xfId="38105"/>
    <cellStyle name="Addl Dim 4 Rollup" xfId="38106"/>
    <cellStyle name="Addl Dim 4 Rollup$ZP$" xfId="38107"/>
    <cellStyle name="Addl Dim 5 Rollup" xfId="38108"/>
    <cellStyle name="Addl Dim 5 Rollup$ZP$" xfId="38109"/>
    <cellStyle name="Addl Dim 6 Rollup" xfId="38110"/>
    <cellStyle name="Addl Dim 6 Rollup$ZP$" xfId="38111"/>
    <cellStyle name="Adjustable" xfId="38112"/>
    <cellStyle name="adjusted" xfId="38113"/>
    <cellStyle name="adjusted 2" xfId="38114"/>
    <cellStyle name="adjusted 2 2" xfId="38115"/>
    <cellStyle name="adjusted 3" xfId="38116"/>
    <cellStyle name="adjusted 3 2" xfId="38117"/>
    <cellStyle name="adjusted 4" xfId="38118"/>
    <cellStyle name="adjusted_Consolidated Summary Living ProForma_2011_DRAFT" xfId="38119"/>
    <cellStyle name="AeE­ [0]_INQUIRY ¿µ¾÷AßAø " xfId="38120"/>
    <cellStyle name="AeE­_INQUIRY ¿µ¾÷AßAø " xfId="38121"/>
    <cellStyle name="AFE" xfId="38122"/>
    <cellStyle name="AFE 2" xfId="38123"/>
    <cellStyle name="AJHCustom" xfId="38124"/>
    <cellStyle name="al" xfId="38125"/>
    <cellStyle name="Anos" xfId="38126"/>
    <cellStyle name="args.style" xfId="38127"/>
    <cellStyle name="arial" xfId="38128"/>
    <cellStyle name="Arial 10" xfId="38129"/>
    <cellStyle name="Arial 10 2" xfId="38130"/>
    <cellStyle name="Arial 12" xfId="38131"/>
    <cellStyle name="Arial6Bold" xfId="38132"/>
    <cellStyle name="Arial6Bold 2" xfId="38133"/>
    <cellStyle name="Arial6Bold 2 2" xfId="38134"/>
    <cellStyle name="Arial6Bold 2 3" xfId="38135"/>
    <cellStyle name="Arial6Bold 2 4" xfId="38136"/>
    <cellStyle name="Arial6Bold 2 5" xfId="38137"/>
    <cellStyle name="Arial6Bold 2 6" xfId="38138"/>
    <cellStyle name="Arial6Bold 3" xfId="38139"/>
    <cellStyle name="Arial6Bold 4" xfId="38140"/>
    <cellStyle name="Arial6Bold 5" xfId="38141"/>
    <cellStyle name="Arial6Bold 6" xfId="38142"/>
    <cellStyle name="Arial6Bold 7" xfId="38143"/>
    <cellStyle name="Arial8Bold" xfId="38144"/>
    <cellStyle name="Arial8Bold 2" xfId="38145"/>
    <cellStyle name="Arial8Bold 2 2" xfId="38146"/>
    <cellStyle name="Arial8Bold 2 3" xfId="38147"/>
    <cellStyle name="Arial8Bold 2 4" xfId="38148"/>
    <cellStyle name="Arial8Bold 2 5" xfId="38149"/>
    <cellStyle name="Arial8Bold 2 6" xfId="38150"/>
    <cellStyle name="Arial8Bold 3" xfId="38151"/>
    <cellStyle name="Arial8Bold 4" xfId="38152"/>
    <cellStyle name="Arial8Bold 5" xfId="38153"/>
    <cellStyle name="Arial8Bold 6" xfId="38154"/>
    <cellStyle name="Arial8Bold 7" xfId="38155"/>
    <cellStyle name="Arial8Italic" xfId="38156"/>
    <cellStyle name="Arial8Italic 2" xfId="38157"/>
    <cellStyle name="Arial8Italic 2 2" xfId="38158"/>
    <cellStyle name="Arial8Italic 2 3" xfId="38159"/>
    <cellStyle name="Arial8Italic 2 4" xfId="38160"/>
    <cellStyle name="Arial8Italic 2 5" xfId="38161"/>
    <cellStyle name="Arial8Italic 2 6" xfId="38162"/>
    <cellStyle name="Arial8Italic 3" xfId="38163"/>
    <cellStyle name="Arial8Italic 4" xfId="38164"/>
    <cellStyle name="Arial8Italic 5" xfId="38165"/>
    <cellStyle name="Arial8Italic 6" xfId="38166"/>
    <cellStyle name="Arial8Italic 7" xfId="38167"/>
    <cellStyle name="ArialNormal" xfId="38168"/>
    <cellStyle name="ArialNormal 2" xfId="38169"/>
    <cellStyle name="ArialNormal 2 2" xfId="38170"/>
    <cellStyle name="ArialNormal 2 3" xfId="38171"/>
    <cellStyle name="ArialNormal 2 4" xfId="38172"/>
    <cellStyle name="ArialNormal 2 5" xfId="38173"/>
    <cellStyle name="ArialNormal 2 6" xfId="38174"/>
    <cellStyle name="ArialNormal 3" xfId="38175"/>
    <cellStyle name="ArialNormal 4" xfId="38176"/>
    <cellStyle name="ArialNormal 5" xfId="38177"/>
    <cellStyle name="ArialNormal 6" xfId="38178"/>
    <cellStyle name="ArialNormal 7" xfId="38179"/>
    <cellStyle name="ariel 7" xfId="38180"/>
    <cellStyle name="Ariel 7 pt. plain" xfId="38181"/>
    <cellStyle name="Array" xfId="38182"/>
    <cellStyle name="Array Enter" xfId="38183"/>
    <cellStyle name="Assumption" xfId="38184"/>
    <cellStyle name="Assumptions" xfId="38185"/>
    <cellStyle name="Assumptions 2" xfId="38186"/>
    <cellStyle name="AÞ¸¶ [0]_INQUIRY ¿µ¾÷AßAø " xfId="38187"/>
    <cellStyle name="AÞ¸¶_INQUIRY ¿µ¾÷AßAø " xfId="38188"/>
    <cellStyle name="b" xfId="38189"/>
    <cellStyle name="b'" xfId="38190"/>
    <cellStyle name="B 2" xfId="38191"/>
    <cellStyle name="b' 2" xfId="38192"/>
    <cellStyle name="b." xfId="38193"/>
    <cellStyle name="b. 2" xfId="38194"/>
    <cellStyle name="b;ll" xfId="38195"/>
    <cellStyle name="b;ll 2" xfId="38196"/>
    <cellStyle name="b_diamond2" xfId="38197"/>
    <cellStyle name="b_diamond2 2" xfId="38198"/>
    <cellStyle name="B_MERGER" xfId="38199"/>
    <cellStyle name="B_MERGER 2" xfId="38200"/>
    <cellStyle name="b_Sheet2" xfId="38201"/>
    <cellStyle name="b_Sheet2 2" xfId="38202"/>
    <cellStyle name="b0" xfId="38203"/>
    <cellStyle name="b1" xfId="38204"/>
    <cellStyle name="b2" xfId="38205"/>
    <cellStyle name="b3" xfId="38206"/>
    <cellStyle name="b4" xfId="38207"/>
    <cellStyle name="Background" xfId="38208"/>
    <cellStyle name="BACKGROUND 2" xfId="38209"/>
    <cellStyle name="BACKGROUND$ZPercent$" xfId="38210"/>
    <cellStyle name="Bad 2" xfId="38211"/>
    <cellStyle name="Bad 2 2" xfId="38212"/>
    <cellStyle name="Bad 2 2 2" xfId="38213"/>
    <cellStyle name="Bad 2 2 2 2" xfId="38214"/>
    <cellStyle name="Bad 2 2 3" xfId="38215"/>
    <cellStyle name="Bad 2 3" xfId="38216"/>
    <cellStyle name="Bad 3" xfId="38217"/>
    <cellStyle name="Bad 3 2" xfId="38218"/>
    <cellStyle name="Bad 4" xfId="38219"/>
    <cellStyle name="Bad 4 2" xfId="38220"/>
    <cellStyle name="Bad 4 3" xfId="38221"/>
    <cellStyle name="Bad 5" xfId="38222"/>
    <cellStyle name="Bad 5 2" xfId="38223"/>
    <cellStyle name="BalanceSheet" xfId="38224"/>
    <cellStyle name="balnk" xfId="38225"/>
    <cellStyle name="balnk 2" xfId="38226"/>
    <cellStyle name="balnk 3" xfId="38227"/>
    <cellStyle name="balnk 4" xfId="38228"/>
    <cellStyle name="Bank1" xfId="38229"/>
    <cellStyle name="Banner" xfId="38230"/>
    <cellStyle name="Banner 2" xfId="38231"/>
    <cellStyle name="Basic" xfId="38232"/>
    <cellStyle name="Basic - Style1" xfId="38233"/>
    <cellStyle name="Basic - Style1 2" xfId="38234"/>
    <cellStyle name="Basic 2" xfId="38235"/>
    <cellStyle name="bc" xfId="38236"/>
    <cellStyle name="bc 2" xfId="38237"/>
    <cellStyle name="BigHead" xfId="38238"/>
    <cellStyle name="BigHead 2" xfId="38239"/>
    <cellStyle name="bl" xfId="38240"/>
    <cellStyle name="bl'" xfId="38241"/>
    <cellStyle name="bl 2" xfId="38242"/>
    <cellStyle name="bl' 2" xfId="38243"/>
    <cellStyle name="bl_Conemsco" xfId="38244"/>
    <cellStyle name="Black" xfId="38245"/>
    <cellStyle name="Black Days" xfId="38246"/>
    <cellStyle name="Black Days 2" xfId="38247"/>
    <cellStyle name="Black Decimal" xfId="38248"/>
    <cellStyle name="Black Decimal 2" xfId="38249"/>
    <cellStyle name="Black Dollar" xfId="38250"/>
    <cellStyle name="Black Dollar 2" xfId="38251"/>
    <cellStyle name="Black EPS" xfId="38252"/>
    <cellStyle name="Black EPS 2" xfId="38253"/>
    <cellStyle name="Black Percent" xfId="38254"/>
    <cellStyle name="Black Percent 2" xfId="38255"/>
    <cellStyle name="Black Percent2" xfId="38256"/>
    <cellStyle name="Black Percent2 2" xfId="38257"/>
    <cellStyle name="Black Times" xfId="38258"/>
    <cellStyle name="Black Times 2" xfId="38259"/>
    <cellStyle name="Black Times Two Deci" xfId="38260"/>
    <cellStyle name="Black Times Two Deci 2" xfId="38261"/>
    <cellStyle name="Black Times Two Deci2" xfId="38262"/>
    <cellStyle name="Black Times Two Deci2 2" xfId="38263"/>
    <cellStyle name="Black Times_283324_91" xfId="38264"/>
    <cellStyle name="Black Times2" xfId="38265"/>
    <cellStyle name="Black Times2 2" xfId="38266"/>
    <cellStyle name="BlackStrike" xfId="38267"/>
    <cellStyle name="BlackText" xfId="38268"/>
    <cellStyle name="blank" xfId="38269"/>
    <cellStyle name="Blank [$]" xfId="38270"/>
    <cellStyle name="Blank [%]" xfId="38271"/>
    <cellStyle name="Blank [,]" xfId="38272"/>
    <cellStyle name="Blank [1$]" xfId="38273"/>
    <cellStyle name="Blank [1,]" xfId="38274"/>
    <cellStyle name="Blank [2$]" xfId="38275"/>
    <cellStyle name="Blank [2%]" xfId="38276"/>
    <cellStyle name="Blank [2,]" xfId="38277"/>
    <cellStyle name="blank 2" xfId="38278"/>
    <cellStyle name="blank 2 2" xfId="38279"/>
    <cellStyle name="blank 3" xfId="38280"/>
    <cellStyle name="blank 3 2" xfId="38281"/>
    <cellStyle name="blank 4" xfId="38282"/>
    <cellStyle name="blank 5" xfId="38283"/>
    <cellStyle name="blank_~5164998" xfId="38284"/>
    <cellStyle name="BldUnd - Style3" xfId="38285"/>
    <cellStyle name="Blue" xfId="38286"/>
    <cellStyle name="Blue 2" xfId="38287"/>
    <cellStyle name="Blue 3" xfId="38288"/>
    <cellStyle name="Blue 4" xfId="38289"/>
    <cellStyle name="Blue 5" xfId="38290"/>
    <cellStyle name="Blue Decimal" xfId="38291"/>
    <cellStyle name="Blue Decimal 2" xfId="38292"/>
    <cellStyle name="Blue Dollar" xfId="38293"/>
    <cellStyle name="Blue Dollar 2" xfId="38294"/>
    <cellStyle name="Blue EPS" xfId="38295"/>
    <cellStyle name="Blue EPS 2" xfId="38296"/>
    <cellStyle name="blue shading" xfId="38297"/>
    <cellStyle name="Blue Text" xfId="38298"/>
    <cellStyle name="Blue Text 2" xfId="38299"/>
    <cellStyle name="Blue Title" xfId="38300"/>
    <cellStyle name="Blue Zero Deci" xfId="38301"/>
    <cellStyle name="Blue Zero Deci 2" xfId="38302"/>
    <cellStyle name="blue$00" xfId="38303"/>
    <cellStyle name="blue_01 Horizon Wind Energy Analytics" xfId="38304"/>
    <cellStyle name="BlueCell" xfId="38305"/>
    <cellStyle name="BlueCell 2" xfId="38306"/>
    <cellStyle name="BlueCell 3" xfId="38307"/>
    <cellStyle name="BLuedashZero" xfId="38308"/>
    <cellStyle name="bluenodec" xfId="38309"/>
    <cellStyle name="bluenodec 2" xfId="38310"/>
    <cellStyle name="bluepercent" xfId="38311"/>
    <cellStyle name="bluepercent 2" xfId="38312"/>
    <cellStyle name="bn0" xfId="38313"/>
    <cellStyle name="Body" xfId="38314"/>
    <cellStyle name="bold" xfId="38315"/>
    <cellStyle name="Bold/Border" xfId="38316"/>
    <cellStyle name="Bold/Border 2" xfId="38317"/>
    <cellStyle name="Bold/Border 3" xfId="38318"/>
    <cellStyle name="Bold/Border 4" xfId="38319"/>
    <cellStyle name="Bold/Border 5" xfId="38320"/>
    <cellStyle name="BoldText" xfId="38321"/>
    <cellStyle name="BoldText 2" xfId="38322"/>
    <cellStyle name="BoldUnderlineNumber" xfId="38323"/>
    <cellStyle name="BoldUnderlineNumber 2" xfId="38324"/>
    <cellStyle name="BoldUnderlineNumber 3" xfId="38325"/>
    <cellStyle name="BoldUnderlineNumber 4" xfId="38326"/>
    <cellStyle name="BoldUnderlineNumber 5" xfId="38327"/>
    <cellStyle name="BoldUnderlineNumber 6" xfId="38328"/>
    <cellStyle name="BoldUnderlineNumber 7" xfId="38329"/>
    <cellStyle name="BoldUnderlineRate" xfId="38330"/>
    <cellStyle name="BoldUnderlineRate 2" xfId="38331"/>
    <cellStyle name="BoldUnderlineRate 3" xfId="38332"/>
    <cellStyle name="BoldUnderlineRate 4" xfId="38333"/>
    <cellStyle name="BoldUnderlineRate 5" xfId="38334"/>
    <cellStyle name="BoldUnderlineRate 6" xfId="38335"/>
    <cellStyle name="BoldUnderlineRate 7" xfId="38336"/>
    <cellStyle name="Border" xfId="38337"/>
    <cellStyle name="Border 2" xfId="38338"/>
    <cellStyle name="Border 2 2" xfId="38339"/>
    <cellStyle name="Border 2 3" xfId="38340"/>
    <cellStyle name="Border 2 4" xfId="38341"/>
    <cellStyle name="Border 2 5" xfId="38342"/>
    <cellStyle name="Border 3" xfId="38343"/>
    <cellStyle name="Border 4" xfId="38344"/>
    <cellStyle name="Border 5" xfId="38345"/>
    <cellStyle name="Border 6" xfId="38346"/>
    <cellStyle name="Border Heavy" xfId="38347"/>
    <cellStyle name="Border Heavy 2" xfId="38348"/>
    <cellStyle name="Border Thin" xfId="38349"/>
    <cellStyle name="Border Thin 2" xfId="38350"/>
    <cellStyle name="Border, Bottom" xfId="38351"/>
    <cellStyle name="Border, Bottom 2" xfId="38352"/>
    <cellStyle name="Border, Bottom 3" xfId="38353"/>
    <cellStyle name="Border, Bottom 4" xfId="38354"/>
    <cellStyle name="Border, Bottom 5" xfId="38355"/>
    <cellStyle name="Border, Left" xfId="38356"/>
    <cellStyle name="Border, Left 2" xfId="38357"/>
    <cellStyle name="Border, Left 2 2" xfId="38358"/>
    <cellStyle name="Border, Left 3" xfId="38359"/>
    <cellStyle name="Border, Right" xfId="38360"/>
    <cellStyle name="Border, Right 2" xfId="38361"/>
    <cellStyle name="Border, Top" xfId="38362"/>
    <cellStyle name="Border, Top 2" xfId="38363"/>
    <cellStyle name="Border, Top 2 2" xfId="38364"/>
    <cellStyle name="Border, Top 2 3" xfId="38365"/>
    <cellStyle name="Border, Top 2 4" xfId="38366"/>
    <cellStyle name="Border, Top 2 5" xfId="38367"/>
    <cellStyle name="Border, Top 3" xfId="38368"/>
    <cellStyle name="Border, Top 4" xfId="38369"/>
    <cellStyle name="Border, Top 5" xfId="38370"/>
    <cellStyle name="Border, Top 6" xfId="38371"/>
    <cellStyle name="Border_01 Horizon Wind Energy Analytics" xfId="38372"/>
    <cellStyle name="Bottom" xfId="38373"/>
    <cellStyle name="Bottom 2" xfId="38374"/>
    <cellStyle name="Bottom bold border" xfId="38375"/>
    <cellStyle name="Bottom Edge" xfId="38376"/>
    <cellStyle name="Bottom Edge 2" xfId="38377"/>
    <cellStyle name="Bottom Edge 3" xfId="38378"/>
    <cellStyle name="Bottom Line" xfId="38379"/>
    <cellStyle name="Bottom single border" xfId="38380"/>
    <cellStyle name="British Pound" xfId="38381"/>
    <cellStyle name="Bud Sum Normal" xfId="38382"/>
    <cellStyle name="Budget" xfId="38383"/>
    <cellStyle name="Budget 2" xfId="38384"/>
    <cellStyle name="Buena" xfId="38385"/>
    <cellStyle name="Bullet" xfId="38386"/>
    <cellStyle name="Bullet 2" xfId="38387"/>
    <cellStyle name="c" xfId="38388"/>
    <cellStyle name="c 2" xfId="38389"/>
    <cellStyle name="C?AØ_¿µ¾÷CoE² " xfId="38390"/>
    <cellStyle name="c_AAT Bank Model 10.29.2004v11" xfId="38391"/>
    <cellStyle name="c_Acc (Dil) Matrix (2)" xfId="38392"/>
    <cellStyle name="c_Acc (Dil) Matrix (2) 2" xfId="38393"/>
    <cellStyle name="c_Araraquara 2b" xfId="38394"/>
    <cellStyle name="c_Ariz_Nevada (2)" xfId="38395"/>
    <cellStyle name="c_Ariz_Nevada (2) 2" xfId="38396"/>
    <cellStyle name="c_BH Pickle Projections.020201" xfId="38397"/>
    <cellStyle name="c_BH Pickle Projections.020201 2" xfId="38398"/>
    <cellStyle name="c_CA Cases (2)" xfId="38399"/>
    <cellStyle name="c_CA Cases (2) 2" xfId="38400"/>
    <cellStyle name="c_Cal. (2)" xfId="38401"/>
    <cellStyle name="c_Cal. (2) 2" xfId="38402"/>
    <cellStyle name="c_Cases (2)" xfId="38403"/>
    <cellStyle name="c_Cases (2) 2" xfId="38404"/>
    <cellStyle name="c_Celtic DCF" xfId="38405"/>
    <cellStyle name="c_Celtic DCF 2" xfId="38406"/>
    <cellStyle name="c_Celtic DCF Inputs" xfId="38407"/>
    <cellStyle name="c_Celtic DCF Inputs 2" xfId="38408"/>
    <cellStyle name="c_Credit Buildup (2)" xfId="38409"/>
    <cellStyle name="c_Credit Buildup (2) 2" xfId="38410"/>
    <cellStyle name="c_CredSens" xfId="38411"/>
    <cellStyle name="c_CredSens 2" xfId="38412"/>
    <cellStyle name="c_DCF Inputs (2)" xfId="38413"/>
    <cellStyle name="c_DCF Inputs (2) 2" xfId="38414"/>
    <cellStyle name="c_DCF Matrix (2)" xfId="38415"/>
    <cellStyle name="c_DCF Matrix (2) 2" xfId="38416"/>
    <cellStyle name="c_Deal" xfId="38417"/>
    <cellStyle name="c_Deal 2" xfId="38418"/>
    <cellStyle name="c_Dental (2)" xfId="38419"/>
    <cellStyle name="c_Dental (2) 2" xfId="38420"/>
    <cellStyle name="c_East Coast (2)" xfId="38421"/>
    <cellStyle name="c_East Coast (2) 2" xfId="38422"/>
    <cellStyle name="c_Florida (2)" xfId="38423"/>
    <cellStyle name="c_Florida (2) 2" xfId="38424"/>
    <cellStyle name="c_Georgia (2)" xfId="38425"/>
    <cellStyle name="c_Georgia (2) 2" xfId="38426"/>
    <cellStyle name="c_Hard Rock" xfId="38427"/>
    <cellStyle name="c_Hard Rock (2)" xfId="38428"/>
    <cellStyle name="c_Hard Rock (2) 2" xfId="38429"/>
    <cellStyle name="c_Hard Rock 2" xfId="38430"/>
    <cellStyle name="c_HardInc " xfId="38431"/>
    <cellStyle name="c_HardInc  (2)" xfId="38432"/>
    <cellStyle name="c_HardInc  (2) 2" xfId="38433"/>
    <cellStyle name="c_HardInc  2" xfId="38434"/>
    <cellStyle name="c_Has-Gets (2)" xfId="38435"/>
    <cellStyle name="c_Has-Gets (2) 2" xfId="38436"/>
    <cellStyle name="c_IRR Sensitivity (2)" xfId="38437"/>
    <cellStyle name="c_IRR Sensitivity (2) 2" xfId="38438"/>
    <cellStyle name="c_Macros" xfId="38439"/>
    <cellStyle name="c_Macros 2" xfId="38440"/>
    <cellStyle name="c_Mango Merger" xfId="38441"/>
    <cellStyle name="c_Mango Merger 2" xfId="38442"/>
    <cellStyle name="c_Mango Merger 3" xfId="38443"/>
    <cellStyle name="c_Mango Merger 3 2" xfId="38444"/>
    <cellStyle name="c_MERGERBlackhawk" xfId="38445"/>
    <cellStyle name="c_MERGERBlackhawk 2" xfId="38446"/>
    <cellStyle name="c_Model Assumptions (2)" xfId="38447"/>
    <cellStyle name="c_Model Assumptions (2) 2" xfId="38448"/>
    <cellStyle name="c_OBGYN (2)" xfId="38449"/>
    <cellStyle name="c_OBGYN (2) 2" xfId="38450"/>
    <cellStyle name="c_Other Businesses (2)" xfId="38451"/>
    <cellStyle name="c_Other Businesses (2) 2" xfId="38452"/>
    <cellStyle name="c_Ownership" xfId="38453"/>
    <cellStyle name="c_Ownership 2" xfId="38454"/>
    <cellStyle name="c_PFMA Income (2)" xfId="38455"/>
    <cellStyle name="c_PFMA Income (2) 2" xfId="38456"/>
    <cellStyle name="c_Pippen (2)" xfId="38457"/>
    <cellStyle name="c_Pippen (2) 2" xfId="38458"/>
    <cellStyle name="c_Pippen Cases (2)" xfId="38459"/>
    <cellStyle name="c_Pippen Cases (2) 2" xfId="38460"/>
    <cellStyle name="c_Pippen ValMatrix (2)" xfId="38461"/>
    <cellStyle name="c_Pippen ValMatrix (2) 2" xfId="38462"/>
    <cellStyle name="c_PMAT (2)" xfId="38463"/>
    <cellStyle name="c_PMAT (2) 2" xfId="38464"/>
    <cellStyle name="c_PMAT (3)" xfId="38465"/>
    <cellStyle name="c_PMAT (3) 2" xfId="38466"/>
    <cellStyle name="c_PoundInc" xfId="38467"/>
    <cellStyle name="c_PoundInc (2)" xfId="38468"/>
    <cellStyle name="c_PoundInc (2) 2" xfId="38469"/>
    <cellStyle name="c_PoundInc 2" xfId="38470"/>
    <cellStyle name="c_Poundstone (2)" xfId="38471"/>
    <cellStyle name="c_Poundstone (2) 2" xfId="38472"/>
    <cellStyle name="c_Preliminary Poundstone (2)" xfId="38473"/>
    <cellStyle name="c_Preliminary Poundstone (2) 2" xfId="38474"/>
    <cellStyle name="c_RushValSum (2)" xfId="38475"/>
    <cellStyle name="c_RushValSum (2) 2" xfId="38476"/>
    <cellStyle name="c_Stub Value" xfId="38477"/>
    <cellStyle name="c_Stub Value 2" xfId="38478"/>
    <cellStyle name="c_Summary of Pro Forma (2)" xfId="38479"/>
    <cellStyle name="c_Summary of Pro Forma (2) 2" xfId="38480"/>
    <cellStyle name="c_Summary of Pro Forma (3)" xfId="38481"/>
    <cellStyle name="c_Summary of Pro Forma (3) 2" xfId="38482"/>
    <cellStyle name="c_SZA DF Valuation.Base.4" xfId="38483"/>
    <cellStyle name="c_SZA DF Valuation.Base.4 2" xfId="38484"/>
    <cellStyle name="c_Texas_Louisiana (2)" xfId="38485"/>
    <cellStyle name="c_Texas_Louisiana (2) 2" xfId="38486"/>
    <cellStyle name="c_Timex-Gucci Merger2" xfId="38487"/>
    <cellStyle name="c_Timex-Gucci Merger2 2" xfId="38488"/>
    <cellStyle name="c_Valuation Summary" xfId="38489"/>
    <cellStyle name="c_Valuation Summary (2)" xfId="38490"/>
    <cellStyle name="c_Valuation Summary (2) 2" xfId="38491"/>
    <cellStyle name="c_Valuation Summary 2" xfId="38492"/>
    <cellStyle name="c_Warrant" xfId="38493"/>
    <cellStyle name="c_Warrant 2" xfId="38494"/>
    <cellStyle name="Ç¥ÁØ_¿ù°£¿ä¾àº¸°í" xfId="38495"/>
    <cellStyle name="c0" xfId="38496"/>
    <cellStyle name="c0'" xfId="38497"/>
    <cellStyle name="c0-" xfId="38498"/>
    <cellStyle name="'c0" xfId="38499"/>
    <cellStyle name="c0\" xfId="38500"/>
    <cellStyle name="c0]" xfId="38501"/>
    <cellStyle name="c0_Araraquara 2b" xfId="38502"/>
    <cellStyle name="c0-_Book5" xfId="38503"/>
    <cellStyle name="c09" xfId="38504"/>
    <cellStyle name="c1" xfId="38505"/>
    <cellStyle name="c2" xfId="38506"/>
    <cellStyle name="c3" xfId="38507"/>
    <cellStyle name="c9" xfId="38508"/>
    <cellStyle name="Cabecera 1" xfId="38509"/>
    <cellStyle name="Cabecera 2" xfId="38510"/>
    <cellStyle name="Calc" xfId="38511"/>
    <cellStyle name="calc 0dp" xfId="38512"/>
    <cellStyle name="calc 0dp 2" xfId="38513"/>
    <cellStyle name="Calc Cells" xfId="38514"/>
    <cellStyle name="Calc Currency (0)" xfId="38515"/>
    <cellStyle name="Calc Currency (0) 2" xfId="38516"/>
    <cellStyle name="Calc Currency (0) 2 2" xfId="38517"/>
    <cellStyle name="Calc Currency (2)" xfId="38518"/>
    <cellStyle name="Calc Percent (0)" xfId="38519"/>
    <cellStyle name="Calc Percent (1)" xfId="38520"/>
    <cellStyle name="Calc Percent (1) 2" xfId="38521"/>
    <cellStyle name="Calc Percent (2)" xfId="38522"/>
    <cellStyle name="Calc Percent (2) 2" xfId="38523"/>
    <cellStyle name="Calc Units (0)" xfId="38524"/>
    <cellStyle name="Calc Units (1)" xfId="38525"/>
    <cellStyle name="Calc Units (2)" xfId="38526"/>
    <cellStyle name="Calc$" xfId="38527"/>
    <cellStyle name="Calculated" xfId="38528"/>
    <cellStyle name="Calculation 10" xfId="38529"/>
    <cellStyle name="Calculation 2" xfId="38530"/>
    <cellStyle name="Calculation 2 10" xfId="38531"/>
    <cellStyle name="Calculation 2 10 2" xfId="38532"/>
    <cellStyle name="Calculation 2 10 3" xfId="38533"/>
    <cellStyle name="Calculation 2 10 4" xfId="38534"/>
    <cellStyle name="Calculation 2 11" xfId="38535"/>
    <cellStyle name="Calculation 2 11 2" xfId="38536"/>
    <cellStyle name="Calculation 2 11 3" xfId="38537"/>
    <cellStyle name="Calculation 2 11 4" xfId="38538"/>
    <cellStyle name="Calculation 2 12" xfId="38539"/>
    <cellStyle name="Calculation 2 12 2" xfId="38540"/>
    <cellStyle name="Calculation 2 12 3" xfId="38541"/>
    <cellStyle name="Calculation 2 12 4" xfId="38542"/>
    <cellStyle name="Calculation 2 13" xfId="38543"/>
    <cellStyle name="Calculation 2 14" xfId="38544"/>
    <cellStyle name="Calculation 2 15" xfId="38545"/>
    <cellStyle name="Calculation 2 16" xfId="38546"/>
    <cellStyle name="Calculation 2 17" xfId="38547"/>
    <cellStyle name="Calculation 2 18" xfId="38548"/>
    <cellStyle name="Calculation 2 19" xfId="38549"/>
    <cellStyle name="Calculation 2 2" xfId="38550"/>
    <cellStyle name="Calculation 2 2 2" xfId="38551"/>
    <cellStyle name="Calculation 2 2 2 2" xfId="38552"/>
    <cellStyle name="Calculation 2 2 2 2 2" xfId="38553"/>
    <cellStyle name="Calculation 2 2 2 2 3" xfId="38554"/>
    <cellStyle name="Calculation 2 2 2 2 4" xfId="38555"/>
    <cellStyle name="Calculation 2 2 2 3" xfId="38556"/>
    <cellStyle name="Calculation 2 2 2 3 2" xfId="38557"/>
    <cellStyle name="Calculation 2 2 2 4" xfId="38558"/>
    <cellStyle name="Calculation 2 2 2 4 2" xfId="38559"/>
    <cellStyle name="Calculation 2 2 2 5" xfId="38560"/>
    <cellStyle name="Calculation 2 2 3" xfId="38561"/>
    <cellStyle name="Calculation 2 2 3 2" xfId="38562"/>
    <cellStyle name="Calculation 2 2 3 3" xfId="38563"/>
    <cellStyle name="Calculation 2 2 3 4" xfId="38564"/>
    <cellStyle name="Calculation 2 2 4" xfId="38565"/>
    <cellStyle name="Calculation 2 2 4 2" xfId="38566"/>
    <cellStyle name="Calculation 2 2 4 3" xfId="38567"/>
    <cellStyle name="Calculation 2 2 4 4" xfId="38568"/>
    <cellStyle name="Calculation 2 2 5" xfId="38569"/>
    <cellStyle name="Calculation 2 2 5 2" xfId="38570"/>
    <cellStyle name="Calculation 2 2 5 3" xfId="38571"/>
    <cellStyle name="Calculation 2 2 6" xfId="38572"/>
    <cellStyle name="Calculation 2 2 7" xfId="38573"/>
    <cellStyle name="Calculation 2 3" xfId="38574"/>
    <cellStyle name="Calculation 2 3 2" xfId="38575"/>
    <cellStyle name="Calculation 2 3 2 2" xfId="38576"/>
    <cellStyle name="Calculation 2 3 3" xfId="38577"/>
    <cellStyle name="Calculation 2 3 3 2" xfId="38578"/>
    <cellStyle name="Calculation 2 3 4" xfId="38579"/>
    <cellStyle name="Calculation 2 3 5" xfId="38580"/>
    <cellStyle name="Calculation 2 4" xfId="38581"/>
    <cellStyle name="Calculation 2 4 2" xfId="38582"/>
    <cellStyle name="Calculation 2 4 2 2" xfId="38583"/>
    <cellStyle name="Calculation 2 4 3" xfId="38584"/>
    <cellStyle name="Calculation 2 4 3 2" xfId="38585"/>
    <cellStyle name="Calculation 2 4 4" xfId="38586"/>
    <cellStyle name="Calculation 2 4 5" xfId="38587"/>
    <cellStyle name="Calculation 2 5" xfId="38588"/>
    <cellStyle name="Calculation 2 5 2" xfId="38589"/>
    <cellStyle name="Calculation 2 5 2 2" xfId="38590"/>
    <cellStyle name="Calculation 2 5 3" xfId="38591"/>
    <cellStyle name="Calculation 2 5 3 2" xfId="38592"/>
    <cellStyle name="Calculation 2 5 4" xfId="38593"/>
    <cellStyle name="Calculation 2 5 5" xfId="38594"/>
    <cellStyle name="Calculation 2 6" xfId="38595"/>
    <cellStyle name="Calculation 2 6 2" xfId="38596"/>
    <cellStyle name="Calculation 2 6 2 2" xfId="38597"/>
    <cellStyle name="Calculation 2 6 3" xfId="38598"/>
    <cellStyle name="Calculation 2 6 4" xfId="38599"/>
    <cellStyle name="Calculation 2 6 5" xfId="38600"/>
    <cellStyle name="Calculation 2 7" xfId="38601"/>
    <cellStyle name="Calculation 2 7 2" xfId="38602"/>
    <cellStyle name="Calculation 2 7 3" xfId="38603"/>
    <cellStyle name="Calculation 2 7 4" xfId="38604"/>
    <cellStyle name="Calculation 2 7 5" xfId="38605"/>
    <cellStyle name="Calculation 2 8" xfId="38606"/>
    <cellStyle name="Calculation 2 8 2" xfId="38607"/>
    <cellStyle name="Calculation 2 8 3" xfId="38608"/>
    <cellStyle name="Calculation 2 8 4" xfId="38609"/>
    <cellStyle name="Calculation 2 9" xfId="38610"/>
    <cellStyle name="Calculation 2 9 2" xfId="38611"/>
    <cellStyle name="Calculation 2 9 3" xfId="38612"/>
    <cellStyle name="Calculation 2 9 4" xfId="38613"/>
    <cellStyle name="Calculation 2_Integrys Valuation 3-19-2010_Std  Amort" xfId="38614"/>
    <cellStyle name="Calculation 3" xfId="38615"/>
    <cellStyle name="Calculation 3 10" xfId="38616"/>
    <cellStyle name="Calculation 3 10 2" xfId="38617"/>
    <cellStyle name="Calculation 3 10 3" xfId="38618"/>
    <cellStyle name="Calculation 3 10 4" xfId="38619"/>
    <cellStyle name="Calculation 3 10 5" xfId="38620"/>
    <cellStyle name="Calculation 3 11" xfId="38621"/>
    <cellStyle name="Calculation 3 12" xfId="38622"/>
    <cellStyle name="Calculation 3 13" xfId="38623"/>
    <cellStyle name="Calculation 3 14" xfId="38624"/>
    <cellStyle name="Calculation 3 15" xfId="38625"/>
    <cellStyle name="Calculation 3 16" xfId="38626"/>
    <cellStyle name="Calculation 3 2" xfId="38627"/>
    <cellStyle name="Calculation 3 2 2" xfId="38628"/>
    <cellStyle name="Calculation 3 2 2 2" xfId="38629"/>
    <cellStyle name="Calculation 3 2 2 3" xfId="38630"/>
    <cellStyle name="Calculation 3 2 2 4" xfId="38631"/>
    <cellStyle name="Calculation 3 2 3" xfId="38632"/>
    <cellStyle name="Calculation 3 2 3 2" xfId="38633"/>
    <cellStyle name="Calculation 3 2 3 3" xfId="38634"/>
    <cellStyle name="Calculation 3 2 3 4" xfId="38635"/>
    <cellStyle name="Calculation 3 2 4" xfId="38636"/>
    <cellStyle name="Calculation 3 2 4 2" xfId="38637"/>
    <cellStyle name="Calculation 3 2 4 3" xfId="38638"/>
    <cellStyle name="Calculation 3 2 4 4" xfId="38639"/>
    <cellStyle name="Calculation 3 2 5" xfId="38640"/>
    <cellStyle name="Calculation 3 2 5 2" xfId="38641"/>
    <cellStyle name="Calculation 3 2 6" xfId="38642"/>
    <cellStyle name="Calculation 3 2 7" xfId="38643"/>
    <cellStyle name="Calculation 3 3" xfId="38644"/>
    <cellStyle name="Calculation 3 3 2" xfId="38645"/>
    <cellStyle name="Calculation 3 3 2 2" xfId="38646"/>
    <cellStyle name="Calculation 3 3 2 3" xfId="38647"/>
    <cellStyle name="Calculation 3 3 2 4" xfId="38648"/>
    <cellStyle name="Calculation 3 3 3" xfId="38649"/>
    <cellStyle name="Calculation 3 3 3 2" xfId="38650"/>
    <cellStyle name="Calculation 3 3 4" xfId="38651"/>
    <cellStyle name="Calculation 3 3 4 2" xfId="38652"/>
    <cellStyle name="Calculation 3 3 5" xfId="38653"/>
    <cellStyle name="Calculation 3 4" xfId="38654"/>
    <cellStyle name="Calculation 3 4 2" xfId="38655"/>
    <cellStyle name="Calculation 3 4 2 2" xfId="38656"/>
    <cellStyle name="Calculation 3 4 3" xfId="38657"/>
    <cellStyle name="Calculation 3 4 3 2" xfId="38658"/>
    <cellStyle name="Calculation 3 4 4" xfId="38659"/>
    <cellStyle name="Calculation 3 4 5" xfId="38660"/>
    <cellStyle name="Calculation 3 5" xfId="38661"/>
    <cellStyle name="Calculation 3 5 2" xfId="38662"/>
    <cellStyle name="Calculation 3 5 2 2" xfId="38663"/>
    <cellStyle name="Calculation 3 5 3" xfId="38664"/>
    <cellStyle name="Calculation 3 5 3 2" xfId="38665"/>
    <cellStyle name="Calculation 3 5 4" xfId="38666"/>
    <cellStyle name="Calculation 3 5 5" xfId="38667"/>
    <cellStyle name="Calculation 3 6" xfId="38668"/>
    <cellStyle name="Calculation 3 6 2" xfId="38669"/>
    <cellStyle name="Calculation 3 6 2 2" xfId="38670"/>
    <cellStyle name="Calculation 3 6 3" xfId="38671"/>
    <cellStyle name="Calculation 3 6 3 2" xfId="38672"/>
    <cellStyle name="Calculation 3 6 4" xfId="38673"/>
    <cellStyle name="Calculation 3 6 5" xfId="38674"/>
    <cellStyle name="Calculation 3 7" xfId="38675"/>
    <cellStyle name="Calculation 3 7 2" xfId="38676"/>
    <cellStyle name="Calculation 3 7 2 2" xfId="38677"/>
    <cellStyle name="Calculation 3 7 3" xfId="38678"/>
    <cellStyle name="Calculation 3 7 4" xfId="38679"/>
    <cellStyle name="Calculation 3 7 5" xfId="38680"/>
    <cellStyle name="Calculation 3 8" xfId="38681"/>
    <cellStyle name="Calculation 3 8 2" xfId="38682"/>
    <cellStyle name="Calculation 3 8 3" xfId="38683"/>
    <cellStyle name="Calculation 3 8 4" xfId="38684"/>
    <cellStyle name="Calculation 3 8 5" xfId="38685"/>
    <cellStyle name="Calculation 3 9" xfId="38686"/>
    <cellStyle name="Calculation 3 9 2" xfId="38687"/>
    <cellStyle name="Calculation 3 9 3" xfId="38688"/>
    <cellStyle name="Calculation 3 9 4" xfId="38689"/>
    <cellStyle name="Calculation 3 9 5" xfId="38690"/>
    <cellStyle name="Calculation 4" xfId="38691"/>
    <cellStyle name="Calculation 4 10" xfId="38692"/>
    <cellStyle name="Calculation 4 10 2" xfId="38693"/>
    <cellStyle name="Calculation 4 10 3" xfId="38694"/>
    <cellStyle name="Calculation 4 10 4" xfId="38695"/>
    <cellStyle name="Calculation 4 11" xfId="38696"/>
    <cellStyle name="Calculation 4 11 2" xfId="38697"/>
    <cellStyle name="Calculation 4 11 3" xfId="38698"/>
    <cellStyle name="Calculation 4 11 4" xfId="38699"/>
    <cellStyle name="Calculation 4 12" xfId="38700"/>
    <cellStyle name="Calculation 4 13" xfId="38701"/>
    <cellStyle name="Calculation 4 14" xfId="38702"/>
    <cellStyle name="Calculation 4 15" xfId="38703"/>
    <cellStyle name="Calculation 4 16" xfId="38704"/>
    <cellStyle name="Calculation 4 17" xfId="38705"/>
    <cellStyle name="Calculation 4 18" xfId="38706"/>
    <cellStyle name="Calculation 4 2" xfId="38707"/>
    <cellStyle name="Calculation 4 2 2" xfId="38708"/>
    <cellStyle name="Calculation 4 2 2 2" xfId="38709"/>
    <cellStyle name="Calculation 4 2 3" xfId="38710"/>
    <cellStyle name="Calculation 4 2 3 2" xfId="38711"/>
    <cellStyle name="Calculation 4 2 4" xfId="38712"/>
    <cellStyle name="Calculation 4 2 5" xfId="38713"/>
    <cellStyle name="Calculation 4 3" xfId="38714"/>
    <cellStyle name="Calculation 4 3 2" xfId="38715"/>
    <cellStyle name="Calculation 4 3 2 2" xfId="38716"/>
    <cellStyle name="Calculation 4 3 3" xfId="38717"/>
    <cellStyle name="Calculation 4 3 3 2" xfId="38718"/>
    <cellStyle name="Calculation 4 3 4" xfId="38719"/>
    <cellStyle name="Calculation 4 3 5" xfId="38720"/>
    <cellStyle name="Calculation 4 4" xfId="38721"/>
    <cellStyle name="Calculation 4 4 2" xfId="38722"/>
    <cellStyle name="Calculation 4 4 2 2" xfId="38723"/>
    <cellStyle name="Calculation 4 4 3" xfId="38724"/>
    <cellStyle name="Calculation 4 4 3 2" xfId="38725"/>
    <cellStyle name="Calculation 4 4 4" xfId="38726"/>
    <cellStyle name="Calculation 4 4 5" xfId="38727"/>
    <cellStyle name="Calculation 4 5" xfId="38728"/>
    <cellStyle name="Calculation 4 5 2" xfId="38729"/>
    <cellStyle name="Calculation 4 5 2 2" xfId="38730"/>
    <cellStyle name="Calculation 4 5 3" xfId="38731"/>
    <cellStyle name="Calculation 4 5 4" xfId="38732"/>
    <cellStyle name="Calculation 4 5 5" xfId="38733"/>
    <cellStyle name="Calculation 4 6" xfId="38734"/>
    <cellStyle name="Calculation 4 6 2" xfId="38735"/>
    <cellStyle name="Calculation 4 6 3" xfId="38736"/>
    <cellStyle name="Calculation 4 6 4" xfId="38737"/>
    <cellStyle name="Calculation 4 6 5" xfId="38738"/>
    <cellStyle name="Calculation 4 7" xfId="38739"/>
    <cellStyle name="Calculation 4 7 2" xfId="38740"/>
    <cellStyle name="Calculation 4 7 3" xfId="38741"/>
    <cellStyle name="Calculation 4 7 4" xfId="38742"/>
    <cellStyle name="Calculation 4 8" xfId="38743"/>
    <cellStyle name="Calculation 4 8 2" xfId="38744"/>
    <cellStyle name="Calculation 4 8 3" xfId="38745"/>
    <cellStyle name="Calculation 4 8 4" xfId="38746"/>
    <cellStyle name="Calculation 4 9" xfId="38747"/>
    <cellStyle name="Calculation 4 9 2" xfId="38748"/>
    <cellStyle name="Calculation 4 9 3" xfId="38749"/>
    <cellStyle name="Calculation 4 9 4" xfId="38750"/>
    <cellStyle name="Calculation 5" xfId="38751"/>
    <cellStyle name="Calculation 5 2" xfId="38752"/>
    <cellStyle name="Calculation 5 2 2" xfId="38753"/>
    <cellStyle name="Calculation 5 2 3" xfId="38754"/>
    <cellStyle name="Calculation 5 3" xfId="38755"/>
    <cellStyle name="Calculation 5 3 2" xfId="38756"/>
    <cellStyle name="Calculation 5 3 3" xfId="38757"/>
    <cellStyle name="Calculation 5 4" xfId="38758"/>
    <cellStyle name="Calculation 5 4 2" xfId="38759"/>
    <cellStyle name="Calculation 5 4 3" xfId="38760"/>
    <cellStyle name="Calculation 5 5" xfId="38761"/>
    <cellStyle name="Calculation 5 5 2" xfId="38762"/>
    <cellStyle name="Calculation 5 6" xfId="38763"/>
    <cellStyle name="Calculation 5 7" xfId="38764"/>
    <cellStyle name="Calculation 6" xfId="38765"/>
    <cellStyle name="Calculation 6 2" xfId="38766"/>
    <cellStyle name="Calculation 6 3" xfId="38767"/>
    <cellStyle name="Calculation 7" xfId="38768"/>
    <cellStyle name="Calculation 8" xfId="38769"/>
    <cellStyle name="Calculation 9" xfId="38770"/>
    <cellStyle name="Cálculo" xfId="38771"/>
    <cellStyle name="Cálculo 2" xfId="38772"/>
    <cellStyle name="Cálculo 3" xfId="38773"/>
    <cellStyle name="CALDAS" xfId="38774"/>
    <cellStyle name="CALDAS 2" xfId="38775"/>
    <cellStyle name="CALDAS 2 2" xfId="38776"/>
    <cellStyle name="CALDAS 3" xfId="38777"/>
    <cellStyle name="Caption" xfId="38778"/>
    <cellStyle name="Case" xfId="38779"/>
    <cellStyle name="Case 2" xfId="38780"/>
    <cellStyle name="CashFlow" xfId="38781"/>
    <cellStyle name="category" xfId="38782"/>
    <cellStyle name="cc2" xfId="38783"/>
    <cellStyle name="CComma" xfId="38784"/>
    <cellStyle name="CComma (0)" xfId="38785"/>
    <cellStyle name="CCurrency (0)" xfId="38786"/>
    <cellStyle name="cd" xfId="38787"/>
    <cellStyle name="cd 2" xfId="38788"/>
    <cellStyle name="cd_071212 Unlevered McCormick Model - 2003 version" xfId="38789"/>
    <cellStyle name="Celda de comprobación" xfId="38790"/>
    <cellStyle name="Celda vinculada" xfId="38791"/>
    <cellStyle name="Cell-Input" xfId="38792"/>
    <cellStyle name="Center" xfId="38793"/>
    <cellStyle name="Center - Style5" xfId="38794"/>
    <cellStyle name="Center_Pro Forma - Liberty - rev 08.13.08" xfId="38795"/>
    <cellStyle name="Centered Heading" xfId="38796"/>
    <cellStyle name="Cents" xfId="38797"/>
    <cellStyle name="CHANGE" xfId="38798"/>
    <cellStyle name="Changeable" xfId="38799"/>
    <cellStyle name="CHARTArea" xfId="38800"/>
    <cellStyle name="CHARTBar" xfId="38801"/>
    <cellStyle name="ChartingText" xfId="38802"/>
    <cellStyle name="CHARTScatter" xfId="38803"/>
    <cellStyle name="Check" xfId="38804"/>
    <cellStyle name="Check Cell 2" xfId="38805"/>
    <cellStyle name="Check Cell 2 2" xfId="38806"/>
    <cellStyle name="Check Cell 2 2 2" xfId="38807"/>
    <cellStyle name="Check Cell 2 2 2 2" xfId="38808"/>
    <cellStyle name="Check Cell 2 2 3" xfId="38809"/>
    <cellStyle name="Check Cell 2 3" xfId="38810"/>
    <cellStyle name="Check Cell 2_Integrys Valuation 3-19-2010_Std  Amort" xfId="38811"/>
    <cellStyle name="Check Cell 3" xfId="38812"/>
    <cellStyle name="Check Cell 3 2" xfId="38813"/>
    <cellStyle name="Check Cell 4" xfId="38814"/>
    <cellStyle name="Check Cell 4 2" xfId="38815"/>
    <cellStyle name="Check Cell 4 3" xfId="38816"/>
    <cellStyle name="Check Cell 5" xfId="38817"/>
    <cellStyle name="Check Cell 5 2" xfId="38818"/>
    <cellStyle name="claire" xfId="38819"/>
    <cellStyle name="claire 2" xfId="38820"/>
    <cellStyle name="co" xfId="38821"/>
    <cellStyle name="Co. Names" xfId="38822"/>
    <cellStyle name="Co. Names - Bold" xfId="38823"/>
    <cellStyle name="Co. Names_Copy of Montezuma II_OpComm_FINAL1.0" xfId="38824"/>
    <cellStyle name="co_Book5" xfId="38825"/>
    <cellStyle name="Code" xfId="38826"/>
    <cellStyle name="Code 2" xfId="38827"/>
    <cellStyle name="Code Section" xfId="38828"/>
    <cellStyle name="Code Section 2" xfId="38829"/>
    <cellStyle name="COL HEADINGS" xfId="38830"/>
    <cellStyle name="ColC" xfId="38831"/>
    <cellStyle name="ColD" xfId="38832"/>
    <cellStyle name="COLHDR" xfId="38833"/>
    <cellStyle name="COLHDR$ZP$" xfId="38834"/>
    <cellStyle name="Colhead" xfId="38835"/>
    <cellStyle name="ColHeading" xfId="38836"/>
    <cellStyle name="Color" xfId="38837"/>
    <cellStyle name="Column Headings" xfId="38838"/>
    <cellStyle name="column1" xfId="38839"/>
    <cellStyle name="column1 2" xfId="38840"/>
    <cellStyle name="column1Big" xfId="38841"/>
    <cellStyle name="column1Big 2" xfId="38842"/>
    <cellStyle name="column1Date" xfId="38843"/>
    <cellStyle name="ColumnHeader" xfId="38844"/>
    <cellStyle name="ColumnHeader 10" xfId="38845"/>
    <cellStyle name="ColumnHeader 11" xfId="38846"/>
    <cellStyle name="ColumnHeader 2" xfId="38847"/>
    <cellStyle name="ColumnHeader 3" xfId="38848"/>
    <cellStyle name="ColumnHeader 4" xfId="38849"/>
    <cellStyle name="ColumnHeader 5" xfId="38850"/>
    <cellStyle name="ColumnHeader 6" xfId="38851"/>
    <cellStyle name="ColumnHeader 7" xfId="38852"/>
    <cellStyle name="ColumnHeader 8" xfId="38853"/>
    <cellStyle name="ColumnHeader 9" xfId="38854"/>
    <cellStyle name="ColumnHeaderNormal" xfId="38855"/>
    <cellStyle name="ColumnHeading" xfId="38856"/>
    <cellStyle name="ColumnHeading 2" xfId="38857"/>
    <cellStyle name="coma" xfId="38858"/>
    <cellStyle name="Comma  - Style1" xfId="38859"/>
    <cellStyle name="Comma  - Style2" xfId="38860"/>
    <cellStyle name="Comma  - Style3" xfId="38861"/>
    <cellStyle name="Comma  - Style4" xfId="38862"/>
    <cellStyle name="Comma  - Style5" xfId="38863"/>
    <cellStyle name="Comma  - Style6" xfId="38864"/>
    <cellStyle name="Comma  - Style7" xfId="38865"/>
    <cellStyle name="Comma  - Style8" xfId="38866"/>
    <cellStyle name="Comma (0)" xfId="38867"/>
    <cellStyle name="Comma (1)_9_28BIL" xfId="38868"/>
    <cellStyle name="Comma [0] 2" xfId="38869"/>
    <cellStyle name="Comma [0] 2 2" xfId="38870"/>
    <cellStyle name="Comma [0] 3" xfId="38871"/>
    <cellStyle name="Comma [0] 4" xfId="38872"/>
    <cellStyle name="Comma [0] 5" xfId="38873"/>
    <cellStyle name="Comma [0] 6" xfId="38874"/>
    <cellStyle name="Comma [0] 7" xfId="38875"/>
    <cellStyle name="Comma [0] 8" xfId="38876"/>
    <cellStyle name="Comma [00]" xfId="38877"/>
    <cellStyle name="Comma [1]" xfId="38878"/>
    <cellStyle name="Comma [1] 2" xfId="38879"/>
    <cellStyle name="Comma [1] 3" xfId="38880"/>
    <cellStyle name="Comma [1] 4" xfId="38881"/>
    <cellStyle name="Comma [1] 5" xfId="38882"/>
    <cellStyle name="Comma [2]" xfId="38883"/>
    <cellStyle name="Comma [2] 2" xfId="38884"/>
    <cellStyle name="Comma [2] 3" xfId="38885"/>
    <cellStyle name="Comma [2] 4" xfId="38886"/>
    <cellStyle name="Comma [2] 5" xfId="38887"/>
    <cellStyle name="Comma [3]" xfId="38888"/>
    <cellStyle name="Comma [4]" xfId="38889"/>
    <cellStyle name="Comma 0" xfId="38890"/>
    <cellStyle name="Comma 0 [0]" xfId="38891"/>
    <cellStyle name="Comma 0 2" xfId="38892"/>
    <cellStyle name="Comma 0*" xfId="38893"/>
    <cellStyle name="Comma 0_01 Horizon Wind Energy Analytics" xfId="38894"/>
    <cellStyle name="Comma 10" xfId="38895"/>
    <cellStyle name="Comma 10 10" xfId="38896"/>
    <cellStyle name="Comma 10 10 2" xfId="38897"/>
    <cellStyle name="Comma 10 10 2 2" xfId="38898"/>
    <cellStyle name="Comma 10 10 3" xfId="38899"/>
    <cellStyle name="Comma 10 11" xfId="38900"/>
    <cellStyle name="Comma 10 11 2" xfId="38901"/>
    <cellStyle name="Comma 10 11 2 2" xfId="38902"/>
    <cellStyle name="Comma 10 11 3" xfId="38903"/>
    <cellStyle name="Comma 10 12" xfId="38904"/>
    <cellStyle name="Comma 10 12 2" xfId="38905"/>
    <cellStyle name="Comma 10 12 2 2" xfId="38906"/>
    <cellStyle name="Comma 10 12 3" xfId="38907"/>
    <cellStyle name="Comma 10 2" xfId="38908"/>
    <cellStyle name="Comma 10 2 2" xfId="38909"/>
    <cellStyle name="Comma 10 2 2 2" xfId="38910"/>
    <cellStyle name="Comma 10 2 3" xfId="38911"/>
    <cellStyle name="Comma 10 2 4" xfId="38912"/>
    <cellStyle name="Comma 10 2 5" xfId="38913"/>
    <cellStyle name="Comma 10 2 6" xfId="38914"/>
    <cellStyle name="Comma 10 3" xfId="38915"/>
    <cellStyle name="Comma 10 3 2" xfId="38916"/>
    <cellStyle name="Comma 10 3 3" xfId="38917"/>
    <cellStyle name="Comma 10 4" xfId="38918"/>
    <cellStyle name="Comma 10 4 2" xfId="38919"/>
    <cellStyle name="Comma 10 4 3" xfId="38920"/>
    <cellStyle name="Comma 10 5" xfId="38921"/>
    <cellStyle name="Comma 10 5 2" xfId="38922"/>
    <cellStyle name="Comma 10 5 2 2" xfId="38923"/>
    <cellStyle name="Comma 10 5 2 2 2" xfId="38924"/>
    <cellStyle name="Comma 10 5 2 2 2 2" xfId="38925"/>
    <cellStyle name="Comma 10 5 2 2 3" xfId="38926"/>
    <cellStyle name="Comma 10 5 2 3" xfId="38927"/>
    <cellStyle name="Comma 10 5 2 3 2" xfId="38928"/>
    <cellStyle name="Comma 10 5 2 4" xfId="38929"/>
    <cellStyle name="Comma 10 5 3" xfId="38930"/>
    <cellStyle name="Comma 10 5 3 2" xfId="38931"/>
    <cellStyle name="Comma 10 5 3 2 2" xfId="38932"/>
    <cellStyle name="Comma 10 5 3 3" xfId="38933"/>
    <cellStyle name="Comma 10 5 4" xfId="38934"/>
    <cellStyle name="Comma 10 5 4 2" xfId="38935"/>
    <cellStyle name="Comma 10 5 5" xfId="38936"/>
    <cellStyle name="Comma 10 6" xfId="38937"/>
    <cellStyle name="Comma 10 6 2" xfId="38938"/>
    <cellStyle name="Comma 10 6 2 2" xfId="38939"/>
    <cellStyle name="Comma 10 6 2 2 2" xfId="38940"/>
    <cellStyle name="Comma 10 6 2 3" xfId="38941"/>
    <cellStyle name="Comma 10 6 3" xfId="38942"/>
    <cellStyle name="Comma 10 6 3 2" xfId="38943"/>
    <cellStyle name="Comma 10 6 4" xfId="38944"/>
    <cellStyle name="Comma 10 7" xfId="38945"/>
    <cellStyle name="Comma 10 7 2" xfId="38946"/>
    <cellStyle name="Comma 10 7 2 2" xfId="38947"/>
    <cellStyle name="Comma 10 7 2 2 2" xfId="38948"/>
    <cellStyle name="Comma 10 7 2 3" xfId="38949"/>
    <cellStyle name="Comma 10 7 3" xfId="38950"/>
    <cellStyle name="Comma 10 7 3 2" xfId="38951"/>
    <cellStyle name="Comma 10 7 4" xfId="38952"/>
    <cellStyle name="Comma 10 8" xfId="38953"/>
    <cellStyle name="Comma 10 8 2" xfId="38954"/>
    <cellStyle name="Comma 10 8 2 2" xfId="38955"/>
    <cellStyle name="Comma 10 8 2 2 2" xfId="38956"/>
    <cellStyle name="Comma 10 8 2 3" xfId="38957"/>
    <cellStyle name="Comma 10 8 3" xfId="38958"/>
    <cellStyle name="Comma 10 8 3 2" xfId="38959"/>
    <cellStyle name="Comma 10 8 4" xfId="38960"/>
    <cellStyle name="Comma 10 9" xfId="38961"/>
    <cellStyle name="Comma 10 9 2" xfId="38962"/>
    <cellStyle name="Comma 10 9 2 2" xfId="38963"/>
    <cellStyle name="Comma 10 9 2 2 2" xfId="38964"/>
    <cellStyle name="Comma 10 9 2 3" xfId="38965"/>
    <cellStyle name="Comma 10 9 3" xfId="38966"/>
    <cellStyle name="Comma 10 9 3 2" xfId="38967"/>
    <cellStyle name="Comma 10 9 4" xfId="38968"/>
    <cellStyle name="Comma 100" xfId="38969"/>
    <cellStyle name="Comma 101" xfId="38970"/>
    <cellStyle name="Comma 102" xfId="38971"/>
    <cellStyle name="Comma 103" xfId="38972"/>
    <cellStyle name="Comma 104" xfId="38973"/>
    <cellStyle name="Comma 105" xfId="38974"/>
    <cellStyle name="Comma 106" xfId="38975"/>
    <cellStyle name="Comma 107" xfId="38976"/>
    <cellStyle name="Comma 108" xfId="38977"/>
    <cellStyle name="Comma 109" xfId="38978"/>
    <cellStyle name="Comma 11" xfId="38979"/>
    <cellStyle name="Comma 11 10" xfId="38980"/>
    <cellStyle name="Comma 11 10 2" xfId="38981"/>
    <cellStyle name="Comma 11 10 2 2" xfId="38982"/>
    <cellStyle name="Comma 11 10 3" xfId="38983"/>
    <cellStyle name="Comma 11 11" xfId="38984"/>
    <cellStyle name="Comma 11 11 2" xfId="38985"/>
    <cellStyle name="Comma 11 11 2 2" xfId="38986"/>
    <cellStyle name="Comma 11 11 3" xfId="38987"/>
    <cellStyle name="Comma 11 12" xfId="38988"/>
    <cellStyle name="Comma 11 12 2" xfId="38989"/>
    <cellStyle name="Comma 11 12 2 2" xfId="38990"/>
    <cellStyle name="Comma 11 12 3" xfId="38991"/>
    <cellStyle name="Comma 11 2" xfId="38992"/>
    <cellStyle name="Comma 11 2 2" xfId="38993"/>
    <cellStyle name="Comma 11 2 3" xfId="38994"/>
    <cellStyle name="Comma 11 2 4" xfId="38995"/>
    <cellStyle name="Comma 11 2 5" xfId="38996"/>
    <cellStyle name="Comma 11 2 6" xfId="38997"/>
    <cellStyle name="Comma 11 2 7" xfId="38998"/>
    <cellStyle name="Comma 11 2 8" xfId="38999"/>
    <cellStyle name="Comma 11 2 9" xfId="39000"/>
    <cellStyle name="Comma 11 3" xfId="39001"/>
    <cellStyle name="Comma 11 3 2" xfId="39002"/>
    <cellStyle name="Comma 11 4" xfId="39003"/>
    <cellStyle name="Comma 11 5" xfId="39004"/>
    <cellStyle name="Comma 11 5 2" xfId="39005"/>
    <cellStyle name="Comma 11 5 2 2" xfId="39006"/>
    <cellStyle name="Comma 11 5 2 2 2" xfId="39007"/>
    <cellStyle name="Comma 11 5 2 2 2 2" xfId="39008"/>
    <cellStyle name="Comma 11 5 2 2 3" xfId="39009"/>
    <cellStyle name="Comma 11 5 2 3" xfId="39010"/>
    <cellStyle name="Comma 11 5 2 3 2" xfId="39011"/>
    <cellStyle name="Comma 11 5 2 4" xfId="39012"/>
    <cellStyle name="Comma 11 5 3" xfId="39013"/>
    <cellStyle name="Comma 11 5 3 2" xfId="39014"/>
    <cellStyle name="Comma 11 5 3 2 2" xfId="39015"/>
    <cellStyle name="Comma 11 5 3 3" xfId="39016"/>
    <cellStyle name="Comma 11 5 4" xfId="39017"/>
    <cellStyle name="Comma 11 5 4 2" xfId="39018"/>
    <cellStyle name="Comma 11 5 5" xfId="39019"/>
    <cellStyle name="Comma 11 6" xfId="39020"/>
    <cellStyle name="Comma 11 6 2" xfId="39021"/>
    <cellStyle name="Comma 11 6 2 2" xfId="39022"/>
    <cellStyle name="Comma 11 6 2 2 2" xfId="39023"/>
    <cellStyle name="Comma 11 6 2 3" xfId="39024"/>
    <cellStyle name="Comma 11 6 3" xfId="39025"/>
    <cellStyle name="Comma 11 6 3 2" xfId="39026"/>
    <cellStyle name="Comma 11 6 4" xfId="39027"/>
    <cellStyle name="Comma 11 7" xfId="39028"/>
    <cellStyle name="Comma 11 7 2" xfId="39029"/>
    <cellStyle name="Comma 11 7 2 2" xfId="39030"/>
    <cellStyle name="Comma 11 7 2 2 2" xfId="39031"/>
    <cellStyle name="Comma 11 7 2 3" xfId="39032"/>
    <cellStyle name="Comma 11 7 3" xfId="39033"/>
    <cellStyle name="Comma 11 7 3 2" xfId="39034"/>
    <cellStyle name="Comma 11 7 4" xfId="39035"/>
    <cellStyle name="Comma 11 8" xfId="39036"/>
    <cellStyle name="Comma 11 8 2" xfId="39037"/>
    <cellStyle name="Comma 11 8 2 2" xfId="39038"/>
    <cellStyle name="Comma 11 8 2 2 2" xfId="39039"/>
    <cellStyle name="Comma 11 8 2 3" xfId="39040"/>
    <cellStyle name="Comma 11 8 3" xfId="39041"/>
    <cellStyle name="Comma 11 8 3 2" xfId="39042"/>
    <cellStyle name="Comma 11 8 4" xfId="39043"/>
    <cellStyle name="Comma 11 9" xfId="39044"/>
    <cellStyle name="Comma 11 9 2" xfId="39045"/>
    <cellStyle name="Comma 11 9 2 2" xfId="39046"/>
    <cellStyle name="Comma 11 9 2 2 2" xfId="39047"/>
    <cellStyle name="Comma 11 9 2 3" xfId="39048"/>
    <cellStyle name="Comma 11 9 3" xfId="39049"/>
    <cellStyle name="Comma 11 9 3 2" xfId="39050"/>
    <cellStyle name="Comma 11 9 4" xfId="39051"/>
    <cellStyle name="Comma 110" xfId="39052"/>
    <cellStyle name="Comma 111" xfId="39053"/>
    <cellStyle name="Comma 112" xfId="39054"/>
    <cellStyle name="Comma 113" xfId="39055"/>
    <cellStyle name="Comma 114" xfId="39056"/>
    <cellStyle name="Comma 115" xfId="39057"/>
    <cellStyle name="Comma 116" xfId="39058"/>
    <cellStyle name="Comma 117" xfId="39059"/>
    <cellStyle name="Comma 118" xfId="39060"/>
    <cellStyle name="Comma 119" xfId="39061"/>
    <cellStyle name="Comma 12" xfId="39062"/>
    <cellStyle name="Comma 12 2" xfId="39063"/>
    <cellStyle name="Comma 12 2 2" xfId="39064"/>
    <cellStyle name="Comma 12 3" xfId="39065"/>
    <cellStyle name="Comma 120" xfId="39066"/>
    <cellStyle name="Comma 121" xfId="39067"/>
    <cellStyle name="Comma 122" xfId="39068"/>
    <cellStyle name="Comma 123" xfId="39069"/>
    <cellStyle name="Comma 124" xfId="39070"/>
    <cellStyle name="Comma 125" xfId="39071"/>
    <cellStyle name="Comma 126" xfId="39072"/>
    <cellStyle name="Comma 127" xfId="39073"/>
    <cellStyle name="Comma 128" xfId="39074"/>
    <cellStyle name="Comma 129" xfId="39075"/>
    <cellStyle name="Comma 13" xfId="39076"/>
    <cellStyle name="Comma 13 2" xfId="39077"/>
    <cellStyle name="Comma 13 2 2" xfId="39078"/>
    <cellStyle name="Comma 13 3" xfId="39079"/>
    <cellStyle name="Comma 130" xfId="39080"/>
    <cellStyle name="Comma 131" xfId="39081"/>
    <cellStyle name="Comma 132" xfId="39082"/>
    <cellStyle name="Comma 133" xfId="39083"/>
    <cellStyle name="Comma 134" xfId="39084"/>
    <cellStyle name="Comma 135" xfId="39085"/>
    <cellStyle name="Comma 136" xfId="39086"/>
    <cellStyle name="Comma 137" xfId="39087"/>
    <cellStyle name="Comma 137 2" xfId="39088"/>
    <cellStyle name="Comma 138" xfId="39089"/>
    <cellStyle name="Comma 138 2" xfId="39090"/>
    <cellStyle name="Comma 139" xfId="39091"/>
    <cellStyle name="Comma 139 2" xfId="39092"/>
    <cellStyle name="Comma 14" xfId="39093"/>
    <cellStyle name="Comma 14 2" xfId="39094"/>
    <cellStyle name="Comma 140" xfId="39095"/>
    <cellStyle name="Comma 140 2" xfId="39096"/>
    <cellStyle name="Comma 141" xfId="39097"/>
    <cellStyle name="Comma 141 2" xfId="39098"/>
    <cellStyle name="Comma 142" xfId="39099"/>
    <cellStyle name="Comma 143" xfId="39100"/>
    <cellStyle name="Comma 144" xfId="39101"/>
    <cellStyle name="Comma 145" xfId="39102"/>
    <cellStyle name="Comma 146" xfId="39103"/>
    <cellStyle name="Comma 147" xfId="39104"/>
    <cellStyle name="Comma 148" xfId="39105"/>
    <cellStyle name="Comma 15" xfId="39106"/>
    <cellStyle name="Comma 15 2" xfId="39107"/>
    <cellStyle name="Comma 16" xfId="39108"/>
    <cellStyle name="Comma 16 2" xfId="39109"/>
    <cellStyle name="Comma 17" xfId="39110"/>
    <cellStyle name="Comma 17 2" xfId="39111"/>
    <cellStyle name="Comma 18" xfId="39112"/>
    <cellStyle name="Comma 18 2" xfId="39113"/>
    <cellStyle name="Comma 19" xfId="39114"/>
    <cellStyle name="Comma 19 2" xfId="39115"/>
    <cellStyle name="Comma 2" xfId="39116"/>
    <cellStyle name="Comma 2 10" xfId="39117"/>
    <cellStyle name="Comma 2 10 2" xfId="39118"/>
    <cellStyle name="Comma 2 11" xfId="39119"/>
    <cellStyle name="Comma 2 12" xfId="39120"/>
    <cellStyle name="Comma 2 13" xfId="39121"/>
    <cellStyle name="Comma 2 2" xfId="39122"/>
    <cellStyle name="Comma 2 2 2" xfId="39123"/>
    <cellStyle name="Comma 2 2 2 2" xfId="64984"/>
    <cellStyle name="Comma 2 2 3" xfId="39124"/>
    <cellStyle name="Comma 2 2 4" xfId="39125"/>
    <cellStyle name="Comma 2 3" xfId="39126"/>
    <cellStyle name="Comma 2 3 2" xfId="39127"/>
    <cellStyle name="Comma 2 3 2 13" xfId="39128"/>
    <cellStyle name="Comma 2 3 2 2" xfId="39129"/>
    <cellStyle name="Comma 2 3 3" xfId="39130"/>
    <cellStyle name="Comma 2 3 3 2" xfId="64940"/>
    <cellStyle name="Comma 2 3 4" xfId="64941"/>
    <cellStyle name="Comma 2 4" xfId="39131"/>
    <cellStyle name="Comma 2 4 2" xfId="39132"/>
    <cellStyle name="Comma 2 4 2 2" xfId="39133"/>
    <cellStyle name="Comma 2 4 2 2 2" xfId="39134"/>
    <cellStyle name="Comma 2 4 2 2 2 2" xfId="39135"/>
    <cellStyle name="Comma 2 4 2 2 2 2 2" xfId="39136"/>
    <cellStyle name="Comma 2 4 2 2 2 3" xfId="39137"/>
    <cellStyle name="Comma 2 4 2 2 3" xfId="39138"/>
    <cellStyle name="Comma 2 4 2 2 3 2" xfId="39139"/>
    <cellStyle name="Comma 2 4 2 2 4" xfId="39140"/>
    <cellStyle name="Comma 2 4 2 3" xfId="39141"/>
    <cellStyle name="Comma 2 4 2 3 2" xfId="39142"/>
    <cellStyle name="Comma 2 4 2 3 2 2" xfId="39143"/>
    <cellStyle name="Comma 2 4 2 3 2 2 2" xfId="39144"/>
    <cellStyle name="Comma 2 4 2 3 2 3" xfId="39145"/>
    <cellStyle name="Comma 2 4 2 3 3" xfId="39146"/>
    <cellStyle name="Comma 2 4 2 3 3 2" xfId="39147"/>
    <cellStyle name="Comma 2 4 2 3 4" xfId="39148"/>
    <cellStyle name="Comma 2 4 2 4" xfId="39149"/>
    <cellStyle name="Comma 2 4 2 4 2" xfId="39150"/>
    <cellStyle name="Comma 2 4 2 4 2 2" xfId="39151"/>
    <cellStyle name="Comma 2 4 2 4 3" xfId="39152"/>
    <cellStyle name="Comma 2 4 2 5" xfId="39153"/>
    <cellStyle name="Comma 2 4 2 5 2" xfId="39154"/>
    <cellStyle name="Comma 2 4 2 6" xfId="39155"/>
    <cellStyle name="Comma 2 4 3" xfId="39156"/>
    <cellStyle name="Comma 2 4 4" xfId="39157"/>
    <cellStyle name="Comma 2 4 4 2" xfId="39158"/>
    <cellStyle name="Comma 2 4 4 2 2" xfId="39159"/>
    <cellStyle name="Comma 2 4 4 2 2 2" xfId="39160"/>
    <cellStyle name="Comma 2 4 4 2 3" xfId="39161"/>
    <cellStyle name="Comma 2 4 4 3" xfId="39162"/>
    <cellStyle name="Comma 2 4 4 3 2" xfId="39163"/>
    <cellStyle name="Comma 2 4 4 4" xfId="39164"/>
    <cellStyle name="Comma 2 4 5" xfId="39165"/>
    <cellStyle name="Comma 2 4 5 2" xfId="39166"/>
    <cellStyle name="Comma 2 4 5 2 2" xfId="39167"/>
    <cellStyle name="Comma 2 4 5 2 2 2" xfId="39168"/>
    <cellStyle name="Comma 2 4 5 2 3" xfId="39169"/>
    <cellStyle name="Comma 2 4 5 3" xfId="39170"/>
    <cellStyle name="Comma 2 4 5 3 2" xfId="39171"/>
    <cellStyle name="Comma 2 4 5 4" xfId="39172"/>
    <cellStyle name="Comma 2 4 6" xfId="39173"/>
    <cellStyle name="Comma 2 4 6 2" xfId="39174"/>
    <cellStyle name="Comma 2 4 6 2 2" xfId="39175"/>
    <cellStyle name="Comma 2 4 6 3" xfId="39176"/>
    <cellStyle name="Comma 2 4 7" xfId="39177"/>
    <cellStyle name="Comma 2 4 7 2" xfId="39178"/>
    <cellStyle name="Comma 2 4 8" xfId="39179"/>
    <cellStyle name="Comma 2 4 9" xfId="39180"/>
    <cellStyle name="Comma 2 5" xfId="39181"/>
    <cellStyle name="Comma 2 5 2" xfId="39182"/>
    <cellStyle name="Comma 2 5 2 2" xfId="39183"/>
    <cellStyle name="Comma 2 5 2 2 2" xfId="39184"/>
    <cellStyle name="Comma 2 5 2 2 2 2" xfId="39185"/>
    <cellStyle name="Comma 2 5 2 2 3" xfId="39186"/>
    <cellStyle name="Comma 2 5 2 3" xfId="39187"/>
    <cellStyle name="Comma 2 5 2 3 2" xfId="39188"/>
    <cellStyle name="Comma 2 5 2 4" xfId="39189"/>
    <cellStyle name="Comma 2 5 3" xfId="39190"/>
    <cellStyle name="Comma 2 5 3 2" xfId="39191"/>
    <cellStyle name="Comma 2 5 3 2 2" xfId="39192"/>
    <cellStyle name="Comma 2 5 3 2 2 2" xfId="39193"/>
    <cellStyle name="Comma 2 5 3 2 3" xfId="39194"/>
    <cellStyle name="Comma 2 5 3 3" xfId="39195"/>
    <cellStyle name="Comma 2 5 3 3 2" xfId="39196"/>
    <cellStyle name="Comma 2 5 3 4" xfId="39197"/>
    <cellStyle name="Comma 2 5 4" xfId="39198"/>
    <cellStyle name="Comma 2 5 4 2" xfId="39199"/>
    <cellStyle name="Comma 2 5 4 2 2" xfId="39200"/>
    <cellStyle name="Comma 2 5 4 3" xfId="39201"/>
    <cellStyle name="Comma 2 5 5" xfId="39202"/>
    <cellStyle name="Comma 2 5 5 2" xfId="39203"/>
    <cellStyle name="Comma 2 5 6" xfId="39204"/>
    <cellStyle name="Comma 2 5 7" xfId="39205"/>
    <cellStyle name="Comma 2 6" xfId="8"/>
    <cellStyle name="Comma 2 6 2" xfId="39206"/>
    <cellStyle name="Comma 2 6 2 2" xfId="39207"/>
    <cellStyle name="Comma 2 6 2 2 2" xfId="39208"/>
    <cellStyle name="Comma 2 6 2 2 2 2" xfId="39209"/>
    <cellStyle name="Comma 2 6 2 2 3" xfId="39210"/>
    <cellStyle name="Comma 2 6 2 3" xfId="39211"/>
    <cellStyle name="Comma 2 6 2 3 2" xfId="39212"/>
    <cellStyle name="Comma 2 6 2 4" xfId="39213"/>
    <cellStyle name="Comma 2 6 3" xfId="39214"/>
    <cellStyle name="Comma 2 6 3 2" xfId="39215"/>
    <cellStyle name="Comma 2 6 3 2 2" xfId="39216"/>
    <cellStyle name="Comma 2 6 3 2 2 2" xfId="39217"/>
    <cellStyle name="Comma 2 6 3 2 3" xfId="39218"/>
    <cellStyle name="Comma 2 6 3 3" xfId="39219"/>
    <cellStyle name="Comma 2 6 3 3 2" xfId="39220"/>
    <cellStyle name="Comma 2 6 3 4" xfId="39221"/>
    <cellStyle name="Comma 2 6 4" xfId="39222"/>
    <cellStyle name="Comma 2 6 4 2" xfId="39223"/>
    <cellStyle name="Comma 2 6 4 2 2" xfId="39224"/>
    <cellStyle name="Comma 2 6 4 3" xfId="39225"/>
    <cellStyle name="Comma 2 6 5" xfId="39226"/>
    <cellStyle name="Comma 2 6 5 2" xfId="39227"/>
    <cellStyle name="Comma 2 6 6" xfId="39228"/>
    <cellStyle name="Comma 2 6 7" xfId="39229"/>
    <cellStyle name="Comma 2 7" xfId="39230"/>
    <cellStyle name="Comma 2 7 2" xfId="39231"/>
    <cellStyle name="Comma 2 7 2 2" xfId="39232"/>
    <cellStyle name="Comma 2 7 2 2 2" xfId="39233"/>
    <cellStyle name="Comma 2 7 2 3" xfId="39234"/>
    <cellStyle name="Comma 2 7 3" xfId="39235"/>
    <cellStyle name="Comma 2 7 3 2" xfId="39236"/>
    <cellStyle name="Comma 2 7 4" xfId="39237"/>
    <cellStyle name="Comma 2 8" xfId="5"/>
    <cellStyle name="Comma 2 8 2" xfId="39238"/>
    <cellStyle name="Comma 2 8 2 2" xfId="39239"/>
    <cellStyle name="Comma 2 8 2 2 2" xfId="39240"/>
    <cellStyle name="Comma 2 8 2 3" xfId="39241"/>
    <cellStyle name="Comma 2 8 3" xfId="39242"/>
    <cellStyle name="Comma 2 8 3 2" xfId="39243"/>
    <cellStyle name="Comma 2 8 4" xfId="39244"/>
    <cellStyle name="Comma 2 9" xfId="39245"/>
    <cellStyle name="Comma 2 9 2" xfId="39246"/>
    <cellStyle name="Comma 2 9 2 2" xfId="39247"/>
    <cellStyle name="Comma 2 9 3" xfId="39248"/>
    <cellStyle name="Comma 2*" xfId="39249"/>
    <cellStyle name="Comma 2__50_50" xfId="39250"/>
    <cellStyle name="Comma 20" xfId="39251"/>
    <cellStyle name="Comma 20 2" xfId="39252"/>
    <cellStyle name="Comma 21" xfId="39253"/>
    <cellStyle name="Comma 22" xfId="39254"/>
    <cellStyle name="Comma 22 2" xfId="39255"/>
    <cellStyle name="Comma 23" xfId="39256"/>
    <cellStyle name="Comma 24" xfId="39257"/>
    <cellStyle name="Comma 24 2" xfId="39258"/>
    <cellStyle name="Comma 24 3" xfId="39259"/>
    <cellStyle name="Comma 25" xfId="39260"/>
    <cellStyle name="Comma 25 2" xfId="39261"/>
    <cellStyle name="Comma 25 3" xfId="39262"/>
    <cellStyle name="Comma 26" xfId="39263"/>
    <cellStyle name="Comma 26 2" xfId="39264"/>
    <cellStyle name="Comma 26 3" xfId="39265"/>
    <cellStyle name="Comma 27" xfId="39266"/>
    <cellStyle name="Comma 27 2" xfId="39267"/>
    <cellStyle name="Comma 27 3" xfId="39268"/>
    <cellStyle name="Comma 28" xfId="39269"/>
    <cellStyle name="Comma 28 2" xfId="39270"/>
    <cellStyle name="Comma 28 3" xfId="39271"/>
    <cellStyle name="Comma 29" xfId="39272"/>
    <cellStyle name="Comma 29 2" xfId="39273"/>
    <cellStyle name="Comma 29 3" xfId="39274"/>
    <cellStyle name="Comma 3" xfId="2"/>
    <cellStyle name="Comma 3 2" xfId="39275"/>
    <cellStyle name="Comma 3 2 2" xfId="39276"/>
    <cellStyle name="Comma 3 2 2 2" xfId="39277"/>
    <cellStyle name="Comma 3 2 3" xfId="39278"/>
    <cellStyle name="Comma 3 3" xfId="39279"/>
    <cellStyle name="Comma 3 3 2" xfId="39280"/>
    <cellStyle name="Comma 3 4" xfId="39281"/>
    <cellStyle name="Comma 3*" xfId="39282"/>
    <cellStyle name="Comma 3__50_50" xfId="39283"/>
    <cellStyle name="Comma 30" xfId="39284"/>
    <cellStyle name="Comma 30 2" xfId="39285"/>
    <cellStyle name="Comma 30 3" xfId="39286"/>
    <cellStyle name="Comma 31" xfId="39287"/>
    <cellStyle name="Comma 31 2" xfId="39288"/>
    <cellStyle name="Comma 31 3" xfId="39289"/>
    <cellStyle name="Comma 32" xfId="39290"/>
    <cellStyle name="Comma 32 2" xfId="39291"/>
    <cellStyle name="Comma 32 3" xfId="39292"/>
    <cellStyle name="Comma 33" xfId="39293"/>
    <cellStyle name="Comma 33 2" xfId="39294"/>
    <cellStyle name="Comma 33 3" xfId="39295"/>
    <cellStyle name="Comma 34" xfId="39296"/>
    <cellStyle name="Comma 34 2" xfId="39297"/>
    <cellStyle name="Comma 34 3" xfId="39298"/>
    <cellStyle name="Comma 35" xfId="39299"/>
    <cellStyle name="Comma 36" xfId="39300"/>
    <cellStyle name="Comma 36 2" xfId="39301"/>
    <cellStyle name="Comma 37" xfId="39302"/>
    <cellStyle name="Comma 37 2" xfId="39303"/>
    <cellStyle name="Comma 38" xfId="39304"/>
    <cellStyle name="Comma 38 2" xfId="39305"/>
    <cellStyle name="Comma 39" xfId="39306"/>
    <cellStyle name="Comma 39 2" xfId="39307"/>
    <cellStyle name="Comma 4" xfId="39308"/>
    <cellStyle name="Comma 4 2" xfId="39309"/>
    <cellStyle name="Comma 4 2 2" xfId="39310"/>
    <cellStyle name="Comma 4 3" xfId="39311"/>
    <cellStyle name="Comma 4 3 2" xfId="39312"/>
    <cellStyle name="Comma 4 3 3" xfId="39313"/>
    <cellStyle name="Comma 4 4" xfId="39314"/>
    <cellStyle name="Comma 40" xfId="39315"/>
    <cellStyle name="Comma 41" xfId="39316"/>
    <cellStyle name="Comma 41 2" xfId="39317"/>
    <cellStyle name="Comma 42" xfId="39318"/>
    <cellStyle name="Comma 42 2" xfId="39319"/>
    <cellStyle name="Comma 43" xfId="39320"/>
    <cellStyle name="Comma 43 2" xfId="39321"/>
    <cellStyle name="Comma 44" xfId="39322"/>
    <cellStyle name="Comma 44 2" xfId="39323"/>
    <cellStyle name="Comma 45" xfId="39324"/>
    <cellStyle name="Comma 45 2" xfId="39325"/>
    <cellStyle name="Comma 46" xfId="39326"/>
    <cellStyle name="Comma 46 2" xfId="39327"/>
    <cellStyle name="Comma 46 3" xfId="39328"/>
    <cellStyle name="Comma 47" xfId="39329"/>
    <cellStyle name="Comma 47 2" xfId="39330"/>
    <cellStyle name="Comma 47 3" xfId="39331"/>
    <cellStyle name="Comma 48" xfId="39332"/>
    <cellStyle name="Comma 49" xfId="39333"/>
    <cellStyle name="Comma 49 2" xfId="39334"/>
    <cellStyle name="Comma 49 2 2" xfId="39335"/>
    <cellStyle name="Comma 49 3" xfId="39336"/>
    <cellStyle name="Comma 49 4" xfId="39337"/>
    <cellStyle name="Comma 49 5" xfId="39338"/>
    <cellStyle name="Comma 49 6" xfId="39339"/>
    <cellStyle name="Comma 5" xfId="39340"/>
    <cellStyle name="Comma 5 2" xfId="39341"/>
    <cellStyle name="Comma 5 2 2" xfId="39342"/>
    <cellStyle name="Comma 5 3" xfId="39343"/>
    <cellStyle name="Comma 5 3 2" xfId="39344"/>
    <cellStyle name="Comma 50" xfId="39345"/>
    <cellStyle name="Comma 50 2" xfId="39346"/>
    <cellStyle name="Comma 50 2 2" xfId="39347"/>
    <cellStyle name="Comma 50 3" xfId="39348"/>
    <cellStyle name="Comma 50 4" xfId="39349"/>
    <cellStyle name="Comma 50 5" xfId="39350"/>
    <cellStyle name="Comma 50 6" xfId="39351"/>
    <cellStyle name="Comma 51" xfId="39352"/>
    <cellStyle name="Comma 51 2" xfId="39353"/>
    <cellStyle name="Comma 51 2 2" xfId="39354"/>
    <cellStyle name="Comma 51 3" xfId="39355"/>
    <cellStyle name="Comma 51 4" xfId="39356"/>
    <cellStyle name="Comma 51 5" xfId="39357"/>
    <cellStyle name="Comma 51 6" xfId="39358"/>
    <cellStyle name="Comma 52" xfId="39359"/>
    <cellStyle name="Comma 52 2" xfId="39360"/>
    <cellStyle name="Comma 52 2 2" xfId="39361"/>
    <cellStyle name="Comma 52 3" xfId="39362"/>
    <cellStyle name="Comma 52 4" xfId="39363"/>
    <cellStyle name="Comma 52 5" xfId="39364"/>
    <cellStyle name="Comma 52 6" xfId="39365"/>
    <cellStyle name="Comma 53" xfId="39366"/>
    <cellStyle name="Comma 53 2" xfId="39367"/>
    <cellStyle name="Comma 53 2 2" xfId="39368"/>
    <cellStyle name="Comma 53 3" xfId="39369"/>
    <cellStyle name="Comma 53 4" xfId="39370"/>
    <cellStyle name="Comma 53 5" xfId="39371"/>
    <cellStyle name="Comma 53 6" xfId="39372"/>
    <cellStyle name="Comma 54" xfId="39373"/>
    <cellStyle name="Comma 54 2" xfId="39374"/>
    <cellStyle name="Comma 54 2 2" xfId="39375"/>
    <cellStyle name="Comma 54 3" xfId="39376"/>
    <cellStyle name="Comma 54 4" xfId="39377"/>
    <cellStyle name="Comma 54 5" xfId="39378"/>
    <cellStyle name="Comma 54 6" xfId="39379"/>
    <cellStyle name="Comma 55" xfId="39380"/>
    <cellStyle name="Comma 55 2" xfId="39381"/>
    <cellStyle name="Comma 55 2 2" xfId="39382"/>
    <cellStyle name="Comma 55 3" xfId="39383"/>
    <cellStyle name="Comma 55 4" xfId="39384"/>
    <cellStyle name="Comma 55 5" xfId="39385"/>
    <cellStyle name="Comma 55 6" xfId="39386"/>
    <cellStyle name="Comma 56" xfId="39387"/>
    <cellStyle name="Comma 56 2" xfId="39388"/>
    <cellStyle name="Comma 56 2 2" xfId="39389"/>
    <cellStyle name="Comma 56 3" xfId="39390"/>
    <cellStyle name="Comma 56 4" xfId="39391"/>
    <cellStyle name="Comma 56 5" xfId="39392"/>
    <cellStyle name="Comma 56 6" xfId="39393"/>
    <cellStyle name="Comma 57" xfId="39394"/>
    <cellStyle name="Comma 57 2" xfId="39395"/>
    <cellStyle name="Comma 57 2 2" xfId="39396"/>
    <cellStyle name="Comma 57 3" xfId="39397"/>
    <cellStyle name="Comma 57 4" xfId="39398"/>
    <cellStyle name="Comma 57 5" xfId="39399"/>
    <cellStyle name="Comma 57 6" xfId="39400"/>
    <cellStyle name="Comma 58" xfId="39401"/>
    <cellStyle name="Comma 58 2" xfId="39402"/>
    <cellStyle name="Comma 58 2 2" xfId="39403"/>
    <cellStyle name="Comma 58 3" xfId="39404"/>
    <cellStyle name="Comma 58 4" xfId="39405"/>
    <cellStyle name="Comma 58 5" xfId="39406"/>
    <cellStyle name="Comma 58 6" xfId="39407"/>
    <cellStyle name="Comma 59" xfId="39408"/>
    <cellStyle name="Comma 59 2" xfId="39409"/>
    <cellStyle name="Comma 59 2 2" xfId="39410"/>
    <cellStyle name="Comma 59 3" xfId="39411"/>
    <cellStyle name="Comma 59 4" xfId="39412"/>
    <cellStyle name="Comma 59 5" xfId="39413"/>
    <cellStyle name="Comma 59 6" xfId="39414"/>
    <cellStyle name="Comma 6" xfId="39415"/>
    <cellStyle name="Comma 6 2" xfId="39416"/>
    <cellStyle name="Comma 6 2 2" xfId="39417"/>
    <cellStyle name="Comma 6 2 3" xfId="39418"/>
    <cellStyle name="Comma 6 3" xfId="39419"/>
    <cellStyle name="Comma 6 4" xfId="39420"/>
    <cellStyle name="Comma 6 5" xfId="39421"/>
    <cellStyle name="Comma 60" xfId="39422"/>
    <cellStyle name="Comma 60 2" xfId="39423"/>
    <cellStyle name="Comma 60 2 2" xfId="39424"/>
    <cellStyle name="Comma 60 3" xfId="39425"/>
    <cellStyle name="Comma 60 4" xfId="39426"/>
    <cellStyle name="Comma 60 5" xfId="39427"/>
    <cellStyle name="Comma 60 6" xfId="39428"/>
    <cellStyle name="Comma 61" xfId="39429"/>
    <cellStyle name="Comma 61 2" xfId="39430"/>
    <cellStyle name="Comma 61 2 2" xfId="39431"/>
    <cellStyle name="Comma 61 3" xfId="39432"/>
    <cellStyle name="Comma 61 4" xfId="39433"/>
    <cellStyle name="Comma 61 5" xfId="39434"/>
    <cellStyle name="Comma 61 6" xfId="39435"/>
    <cellStyle name="Comma 62" xfId="39436"/>
    <cellStyle name="Comma 62 2" xfId="39437"/>
    <cellStyle name="Comma 62 2 2" xfId="39438"/>
    <cellStyle name="Comma 62 3" xfId="39439"/>
    <cellStyle name="Comma 62 4" xfId="39440"/>
    <cellStyle name="Comma 62 5" xfId="39441"/>
    <cellStyle name="Comma 62 6" xfId="39442"/>
    <cellStyle name="Comma 63" xfId="39443"/>
    <cellStyle name="Comma 63 2" xfId="39444"/>
    <cellStyle name="Comma 63 2 2" xfId="39445"/>
    <cellStyle name="Comma 63 3" xfId="39446"/>
    <cellStyle name="Comma 63 4" xfId="39447"/>
    <cellStyle name="Comma 63 5" xfId="39448"/>
    <cellStyle name="Comma 63 6" xfId="39449"/>
    <cellStyle name="Comma 64" xfId="39450"/>
    <cellStyle name="Comma 64 2" xfId="39451"/>
    <cellStyle name="Comma 64 2 2" xfId="39452"/>
    <cellStyle name="Comma 64 3" xfId="39453"/>
    <cellStyle name="Comma 64 4" xfId="39454"/>
    <cellStyle name="Comma 64 5" xfId="39455"/>
    <cellStyle name="Comma 64 6" xfId="39456"/>
    <cellStyle name="Comma 65" xfId="39457"/>
    <cellStyle name="Comma 65 2" xfId="39458"/>
    <cellStyle name="Comma 66" xfId="39459"/>
    <cellStyle name="Comma 67" xfId="39460"/>
    <cellStyle name="Comma 68" xfId="39461"/>
    <cellStyle name="Comma 69" xfId="39462"/>
    <cellStyle name="Comma 7" xfId="39463"/>
    <cellStyle name="Comma 7 2" xfId="39464"/>
    <cellStyle name="Comma 7 2 2" xfId="39465"/>
    <cellStyle name="Comma 7 2 3" xfId="39466"/>
    <cellStyle name="Comma 7 3" xfId="39467"/>
    <cellStyle name="Comma 7 4" xfId="39468"/>
    <cellStyle name="Comma 7 5" xfId="39469"/>
    <cellStyle name="Comma 7 6" xfId="39470"/>
    <cellStyle name="Comma 70" xfId="39471"/>
    <cellStyle name="Comma 71" xfId="39472"/>
    <cellStyle name="Comma 72" xfId="39473"/>
    <cellStyle name="Comma 72 2" xfId="39474"/>
    <cellStyle name="Comma 73" xfId="39475"/>
    <cellStyle name="Comma 74" xfId="39476"/>
    <cellStyle name="Comma 75" xfId="39477"/>
    <cellStyle name="Comma 76" xfId="39478"/>
    <cellStyle name="Comma 77" xfId="39479"/>
    <cellStyle name="Comma 78" xfId="39480"/>
    <cellStyle name="Comma 79" xfId="39481"/>
    <cellStyle name="Comma 8" xfId="39482"/>
    <cellStyle name="Comma 8 2" xfId="39483"/>
    <cellStyle name="Comma 8 2 2" xfId="39484"/>
    <cellStyle name="Comma 8 2 3" xfId="39485"/>
    <cellStyle name="Comma 8 3" xfId="39486"/>
    <cellStyle name="Comma 8 4" xfId="39487"/>
    <cellStyle name="Comma 80" xfId="39488"/>
    <cellStyle name="Comma 81" xfId="39489"/>
    <cellStyle name="Comma 82" xfId="39490"/>
    <cellStyle name="Comma 83" xfId="39491"/>
    <cellStyle name="Comma 84" xfId="39492"/>
    <cellStyle name="Comma 85" xfId="39493"/>
    <cellStyle name="Comma 86" xfId="39494"/>
    <cellStyle name="Comma 87" xfId="39495"/>
    <cellStyle name="Comma 88" xfId="39496"/>
    <cellStyle name="Comma 89" xfId="39497"/>
    <cellStyle name="Comma 9" xfId="39498"/>
    <cellStyle name="Comma 9 10" xfId="39499"/>
    <cellStyle name="Comma 9 2" xfId="39500"/>
    <cellStyle name="Comma 9 2 2" xfId="39501"/>
    <cellStyle name="Comma 9 2 2 2" xfId="39502"/>
    <cellStyle name="Comma 9 2 2 2 2" xfId="39503"/>
    <cellStyle name="Comma 9 2 2 2 2 2" xfId="39504"/>
    <cellStyle name="Comma 9 2 2 2 3" xfId="39505"/>
    <cellStyle name="Comma 9 2 2 3" xfId="39506"/>
    <cellStyle name="Comma 9 2 2 3 2" xfId="39507"/>
    <cellStyle name="Comma 9 2 2 4" xfId="39508"/>
    <cellStyle name="Comma 9 2 3" xfId="39509"/>
    <cellStyle name="Comma 9 2 3 2" xfId="39510"/>
    <cellStyle name="Comma 9 2 3 2 2" xfId="39511"/>
    <cellStyle name="Comma 9 2 3 3" xfId="39512"/>
    <cellStyle name="Comma 9 2 4" xfId="39513"/>
    <cellStyle name="Comma 9 2 4 2" xfId="39514"/>
    <cellStyle name="Comma 9 2 5" xfId="39515"/>
    <cellStyle name="Comma 9 3" xfId="39516"/>
    <cellStyle name="Comma 9 3 2" xfId="39517"/>
    <cellStyle name="Comma 9 3 2 2" xfId="39518"/>
    <cellStyle name="Comma 9 3 2 2 2" xfId="39519"/>
    <cellStyle name="Comma 9 3 2 3" xfId="39520"/>
    <cellStyle name="Comma 9 3 3" xfId="39521"/>
    <cellStyle name="Comma 9 3 3 2" xfId="39522"/>
    <cellStyle name="Comma 9 3 4" xfId="39523"/>
    <cellStyle name="Comma 9 4" xfId="39524"/>
    <cellStyle name="Comma 9 4 2" xfId="39525"/>
    <cellStyle name="Comma 9 4 2 2" xfId="39526"/>
    <cellStyle name="Comma 9 4 2 2 2" xfId="39527"/>
    <cellStyle name="Comma 9 4 2 3" xfId="39528"/>
    <cellStyle name="Comma 9 4 3" xfId="39529"/>
    <cellStyle name="Comma 9 4 3 2" xfId="39530"/>
    <cellStyle name="Comma 9 4 4" xfId="39531"/>
    <cellStyle name="Comma 9 5" xfId="39532"/>
    <cellStyle name="Comma 9 5 2" xfId="39533"/>
    <cellStyle name="Comma 9 5 2 2" xfId="39534"/>
    <cellStyle name="Comma 9 5 2 2 2" xfId="39535"/>
    <cellStyle name="Comma 9 5 2 3" xfId="39536"/>
    <cellStyle name="Comma 9 5 3" xfId="39537"/>
    <cellStyle name="Comma 9 5 3 2" xfId="39538"/>
    <cellStyle name="Comma 9 5 4" xfId="39539"/>
    <cellStyle name="Comma 9 6" xfId="39540"/>
    <cellStyle name="Comma 9 6 2" xfId="39541"/>
    <cellStyle name="Comma 9 6 2 2" xfId="39542"/>
    <cellStyle name="Comma 9 6 2 2 2" xfId="39543"/>
    <cellStyle name="Comma 9 6 2 3" xfId="39544"/>
    <cellStyle name="Comma 9 6 3" xfId="39545"/>
    <cellStyle name="Comma 9 6 3 2" xfId="39546"/>
    <cellStyle name="Comma 9 6 4" xfId="39547"/>
    <cellStyle name="Comma 9 7" xfId="39548"/>
    <cellStyle name="Comma 9 7 2" xfId="39549"/>
    <cellStyle name="Comma 9 7 2 2" xfId="39550"/>
    <cellStyle name="Comma 9 7 3" xfId="39551"/>
    <cellStyle name="Comma 9 8" xfId="39552"/>
    <cellStyle name="Comma 9 8 2" xfId="39553"/>
    <cellStyle name="Comma 9 8 2 2" xfId="39554"/>
    <cellStyle name="Comma 9 8 3" xfId="39555"/>
    <cellStyle name="Comma 9 9" xfId="39556"/>
    <cellStyle name="Comma 9 9 2" xfId="39557"/>
    <cellStyle name="Comma 9 9 2 2" xfId="39558"/>
    <cellStyle name="Comma 9 9 3" xfId="39559"/>
    <cellStyle name="Comma 90" xfId="39560"/>
    <cellStyle name="Comma 91" xfId="39561"/>
    <cellStyle name="Comma 92" xfId="39562"/>
    <cellStyle name="Comma 93" xfId="39563"/>
    <cellStyle name="Comma 94" xfId="39564"/>
    <cellStyle name="Comma 95" xfId="39565"/>
    <cellStyle name="Comma 96" xfId="39566"/>
    <cellStyle name="Comma 97" xfId="39567"/>
    <cellStyle name="Comma 98" xfId="39568"/>
    <cellStyle name="Comma 99" xfId="39569"/>
    <cellStyle name="Comma Cents" xfId="39570"/>
    <cellStyle name="Comma Input" xfId="39571"/>
    <cellStyle name="comma zerodec" xfId="39572"/>
    <cellStyle name="Comma(%)" xfId="39573"/>
    <cellStyle name="Comma*" xfId="39574"/>
    <cellStyle name="comma, 0" xfId="39575"/>
    <cellStyle name="comma[0]" xfId="39576"/>
    <cellStyle name="Comma[1]" xfId="39577"/>
    <cellStyle name="Comma[2]" xfId="39578"/>
    <cellStyle name="Comma0" xfId="39579"/>
    <cellStyle name="Comma0 - Style1" xfId="39580"/>
    <cellStyle name="Comma0 - Style2" xfId="39581"/>
    <cellStyle name="Comma0 - Style4" xfId="39582"/>
    <cellStyle name="Comma0 - Style5" xfId="39583"/>
    <cellStyle name="Comma0 2" xfId="39584"/>
    <cellStyle name="Comma1 - Style1" xfId="39585"/>
    <cellStyle name="CommaDU" xfId="39586"/>
    <cellStyle name="Comma-Rounded" xfId="39587"/>
    <cellStyle name="commas" xfId="39588"/>
    <cellStyle name="CommaU" xfId="39589"/>
    <cellStyle name="Comment" xfId="39590"/>
    <cellStyle name="Company" xfId="39591"/>
    <cellStyle name="Company Name" xfId="39592"/>
    <cellStyle name="Company_01 Horizon Wind Energy Analytics" xfId="39593"/>
    <cellStyle name="CompanyName" xfId="39594"/>
    <cellStyle name="CompanyTitle" xfId="39595"/>
    <cellStyle name="Constant" xfId="39596"/>
    <cellStyle name="Content - Name" xfId="39597"/>
    <cellStyle name="ContentsHyperlink" xfId="39598"/>
    <cellStyle name="Copied" xfId="39599"/>
    <cellStyle name="COST1" xfId="39600"/>
    <cellStyle name="Cover Date" xfId="39601"/>
    <cellStyle name="Cover Subtitle" xfId="39602"/>
    <cellStyle name="Cover Title" xfId="39603"/>
    <cellStyle name="Coverage" xfId="39604"/>
    <cellStyle name="CPM_Total" xfId="39605"/>
    <cellStyle name="CreamCell" xfId="39606"/>
    <cellStyle name="CreamCell 2" xfId="39607"/>
    <cellStyle name="CreamCell 3" xfId="39608"/>
    <cellStyle name="Cur" xfId="39609"/>
    <cellStyle name="Curr" xfId="39610"/>
    <cellStyle name="Curr 2" xfId="39611"/>
    <cellStyle name="Curr_Accounting" xfId="39612"/>
    <cellStyle name="CurRatio" xfId="39613"/>
    <cellStyle name="CurrDU" xfId="39614"/>
    <cellStyle name="Curren - Style1" xfId="39615"/>
    <cellStyle name="Curren - Style3" xfId="39616"/>
    <cellStyle name="Curren - Style4" xfId="39617"/>
    <cellStyle name="Curren - Style5" xfId="39618"/>
    <cellStyle name="Curren - Style6" xfId="39619"/>
    <cellStyle name="Currency" xfId="64974" builtinId="4"/>
    <cellStyle name="Currency  " xfId="39620"/>
    <cellStyle name="Currency $" xfId="39621"/>
    <cellStyle name="Currency $ 2" xfId="39622"/>
    <cellStyle name="Currency ($)" xfId="39623"/>
    <cellStyle name="Currency (£)" xfId="39624"/>
    <cellStyle name="Currency (€)" xfId="39625"/>
    <cellStyle name="Currency (3)" xfId="39626"/>
    <cellStyle name="Currency [$0]" xfId="39627"/>
    <cellStyle name="Currency [£0]" xfId="39628"/>
    <cellStyle name="Currency [0] 2" xfId="39629"/>
    <cellStyle name="Currency [0] 2 2" xfId="39630"/>
    <cellStyle name="Currency [0] 3" xfId="39631"/>
    <cellStyle name="Currency [0] 4" xfId="39632"/>
    <cellStyle name="Currency [0] 5" xfId="39633"/>
    <cellStyle name="Currency [0] 6" xfId="39634"/>
    <cellStyle name="Currency [0] 7" xfId="39635"/>
    <cellStyle name="Currency [0] 8" xfId="39636"/>
    <cellStyle name="Currency [00]" xfId="39637"/>
    <cellStyle name="Currency [1]" xfId="39638"/>
    <cellStyle name="Currency [1] 2" xfId="39639"/>
    <cellStyle name="Currency [1] 3" xfId="39640"/>
    <cellStyle name="Currency [1] 4" xfId="39641"/>
    <cellStyle name="Currency [1] 5" xfId="39642"/>
    <cellStyle name="Currency [2]" xfId="39643"/>
    <cellStyle name="Currency [2] 2" xfId="39644"/>
    <cellStyle name="Currency [2] 3" xfId="39645"/>
    <cellStyle name="Currency [2] 4" xfId="39646"/>
    <cellStyle name="Currency [2] 5" xfId="39647"/>
    <cellStyle name="Currency [3]" xfId="39648"/>
    <cellStyle name="Currency 0" xfId="39649"/>
    <cellStyle name="Currency 0 2" xfId="39650"/>
    <cellStyle name="Currency 10" xfId="39651"/>
    <cellStyle name="Currency 10 10" xfId="39652"/>
    <cellStyle name="Currency 10 10 2" xfId="39653"/>
    <cellStyle name="Currency 10 10 2 2" xfId="39654"/>
    <cellStyle name="Currency 10 10 3" xfId="39655"/>
    <cellStyle name="Currency 10 11" xfId="39656"/>
    <cellStyle name="Currency 10 11 2" xfId="39657"/>
    <cellStyle name="Currency 10 12" xfId="39658"/>
    <cellStyle name="Currency 10 13" xfId="39659"/>
    <cellStyle name="Currency 10 2" xfId="39660"/>
    <cellStyle name="Currency 10 2 2" xfId="39661"/>
    <cellStyle name="Currency 10 2 2 2" xfId="39662"/>
    <cellStyle name="Currency 10 2 2 2 2" xfId="39663"/>
    <cellStyle name="Currency 10 2 2 3" xfId="39664"/>
    <cellStyle name="Currency 10 2 3" xfId="39665"/>
    <cellStyle name="Currency 10 2 3 2" xfId="39666"/>
    <cellStyle name="Currency 10 2 4" xfId="39667"/>
    <cellStyle name="Currency 10 3" xfId="39668"/>
    <cellStyle name="Currency 10 3 2" xfId="39669"/>
    <cellStyle name="Currency 10 3 2 2" xfId="39670"/>
    <cellStyle name="Currency 10 3 2 2 2" xfId="39671"/>
    <cellStyle name="Currency 10 3 2 3" xfId="39672"/>
    <cellStyle name="Currency 10 3 3" xfId="39673"/>
    <cellStyle name="Currency 10 3 3 2" xfId="39674"/>
    <cellStyle name="Currency 10 3 4" xfId="39675"/>
    <cellStyle name="Currency 10 4" xfId="39676"/>
    <cellStyle name="Currency 10 4 2" xfId="39677"/>
    <cellStyle name="Currency 10 4 2 2" xfId="39678"/>
    <cellStyle name="Currency 10 4 2 2 2" xfId="39679"/>
    <cellStyle name="Currency 10 4 2 3" xfId="39680"/>
    <cellStyle name="Currency 10 4 3" xfId="39681"/>
    <cellStyle name="Currency 10 4 3 2" xfId="39682"/>
    <cellStyle name="Currency 10 4 4" xfId="39683"/>
    <cellStyle name="Currency 10 5" xfId="39684"/>
    <cellStyle name="Currency 10 5 2" xfId="39685"/>
    <cellStyle name="Currency 10 5 2 2" xfId="39686"/>
    <cellStyle name="Currency 10 5 2 2 2" xfId="39687"/>
    <cellStyle name="Currency 10 5 2 3" xfId="39688"/>
    <cellStyle name="Currency 10 5 3" xfId="39689"/>
    <cellStyle name="Currency 10 5 3 2" xfId="39690"/>
    <cellStyle name="Currency 10 5 4" xfId="39691"/>
    <cellStyle name="Currency 10 6" xfId="39692"/>
    <cellStyle name="Currency 10 6 2" xfId="39693"/>
    <cellStyle name="Currency 10 6 2 2" xfId="39694"/>
    <cellStyle name="Currency 10 6 2 2 2" xfId="39695"/>
    <cellStyle name="Currency 10 6 2 3" xfId="39696"/>
    <cellStyle name="Currency 10 6 3" xfId="39697"/>
    <cellStyle name="Currency 10 6 3 2" xfId="39698"/>
    <cellStyle name="Currency 10 6 4" xfId="39699"/>
    <cellStyle name="Currency 10 7" xfId="39700"/>
    <cellStyle name="Currency 10 7 2" xfId="39701"/>
    <cellStyle name="Currency 10 7 2 2" xfId="39702"/>
    <cellStyle name="Currency 10 7 3" xfId="39703"/>
    <cellStyle name="Currency 10 8" xfId="39704"/>
    <cellStyle name="Currency 10 8 2" xfId="39705"/>
    <cellStyle name="Currency 10 8 2 2" xfId="39706"/>
    <cellStyle name="Currency 10 8 3" xfId="39707"/>
    <cellStyle name="Currency 10 9" xfId="39708"/>
    <cellStyle name="Currency 10 9 2" xfId="39709"/>
    <cellStyle name="Currency 10 9 2 2" xfId="39710"/>
    <cellStyle name="Currency 10 9 3" xfId="39711"/>
    <cellStyle name="Currency 100" xfId="39712"/>
    <cellStyle name="Currency 101" xfId="39713"/>
    <cellStyle name="Currency 102" xfId="39714"/>
    <cellStyle name="Currency 103" xfId="39715"/>
    <cellStyle name="Currency 104" xfId="39716"/>
    <cellStyle name="Currency 105" xfId="39717"/>
    <cellStyle name="Currency 106" xfId="39718"/>
    <cellStyle name="Currency 107" xfId="39719"/>
    <cellStyle name="Currency 108" xfId="39720"/>
    <cellStyle name="Currency 109" xfId="39721"/>
    <cellStyle name="Currency 11" xfId="39722"/>
    <cellStyle name="Currency 11 10" xfId="39723"/>
    <cellStyle name="Currency 11 10 2" xfId="39724"/>
    <cellStyle name="Currency 11 10 2 2" xfId="39725"/>
    <cellStyle name="Currency 11 10 3" xfId="39726"/>
    <cellStyle name="Currency 11 11" xfId="39727"/>
    <cellStyle name="Currency 11 11 2" xfId="39728"/>
    <cellStyle name="Currency 11 12" xfId="39729"/>
    <cellStyle name="Currency 11 13" xfId="39730"/>
    <cellStyle name="Currency 11 2" xfId="39731"/>
    <cellStyle name="Currency 11 2 2" xfId="39732"/>
    <cellStyle name="Currency 11 2 2 2" xfId="39733"/>
    <cellStyle name="Currency 11 2 2 2 2" xfId="39734"/>
    <cellStyle name="Currency 11 2 2 3" xfId="39735"/>
    <cellStyle name="Currency 11 2 3" xfId="39736"/>
    <cellStyle name="Currency 11 2 3 2" xfId="39737"/>
    <cellStyle name="Currency 11 2 4" xfId="39738"/>
    <cellStyle name="Currency 11 3" xfId="39739"/>
    <cellStyle name="Currency 11 3 2" xfId="39740"/>
    <cellStyle name="Currency 11 3 2 2" xfId="39741"/>
    <cellStyle name="Currency 11 3 2 2 2" xfId="39742"/>
    <cellStyle name="Currency 11 3 2 3" xfId="39743"/>
    <cellStyle name="Currency 11 3 3" xfId="39744"/>
    <cellStyle name="Currency 11 3 3 2" xfId="39745"/>
    <cellStyle name="Currency 11 3 4" xfId="39746"/>
    <cellStyle name="Currency 11 4" xfId="39747"/>
    <cellStyle name="Currency 11 4 2" xfId="39748"/>
    <cellStyle name="Currency 11 4 2 2" xfId="39749"/>
    <cellStyle name="Currency 11 4 2 2 2" xfId="39750"/>
    <cellStyle name="Currency 11 4 2 3" xfId="39751"/>
    <cellStyle name="Currency 11 4 3" xfId="39752"/>
    <cellStyle name="Currency 11 4 3 2" xfId="39753"/>
    <cellStyle name="Currency 11 4 4" xfId="39754"/>
    <cellStyle name="Currency 11 5" xfId="39755"/>
    <cellStyle name="Currency 11 5 2" xfId="39756"/>
    <cellStyle name="Currency 11 5 2 2" xfId="39757"/>
    <cellStyle name="Currency 11 5 2 2 2" xfId="39758"/>
    <cellStyle name="Currency 11 5 2 3" xfId="39759"/>
    <cellStyle name="Currency 11 5 3" xfId="39760"/>
    <cellStyle name="Currency 11 5 3 2" xfId="39761"/>
    <cellStyle name="Currency 11 5 4" xfId="39762"/>
    <cellStyle name="Currency 11 6" xfId="39763"/>
    <cellStyle name="Currency 11 6 2" xfId="39764"/>
    <cellStyle name="Currency 11 6 2 2" xfId="39765"/>
    <cellStyle name="Currency 11 6 2 2 2" xfId="39766"/>
    <cellStyle name="Currency 11 6 2 3" xfId="39767"/>
    <cellStyle name="Currency 11 6 3" xfId="39768"/>
    <cellStyle name="Currency 11 6 3 2" xfId="39769"/>
    <cellStyle name="Currency 11 6 4" xfId="39770"/>
    <cellStyle name="Currency 11 7" xfId="39771"/>
    <cellStyle name="Currency 11 7 2" xfId="39772"/>
    <cellStyle name="Currency 11 7 2 2" xfId="39773"/>
    <cellStyle name="Currency 11 7 3" xfId="39774"/>
    <cellStyle name="Currency 11 8" xfId="39775"/>
    <cellStyle name="Currency 11 8 2" xfId="39776"/>
    <cellStyle name="Currency 11 8 2 2" xfId="39777"/>
    <cellStyle name="Currency 11 8 3" xfId="39778"/>
    <cellStyle name="Currency 11 9" xfId="39779"/>
    <cellStyle name="Currency 11 9 2" xfId="39780"/>
    <cellStyle name="Currency 11 9 2 2" xfId="39781"/>
    <cellStyle name="Currency 11 9 3" xfId="39782"/>
    <cellStyle name="Currency 110" xfId="39783"/>
    <cellStyle name="Currency 111" xfId="39784"/>
    <cellStyle name="Currency 112" xfId="39785"/>
    <cellStyle name="Currency 113" xfId="39786"/>
    <cellStyle name="Currency 114" xfId="39787"/>
    <cellStyle name="Currency 115" xfId="39788"/>
    <cellStyle name="Currency 116" xfId="39789"/>
    <cellStyle name="Currency 117" xfId="39790"/>
    <cellStyle name="Currency 118" xfId="39791"/>
    <cellStyle name="Currency 119" xfId="39792"/>
    <cellStyle name="Currency 12" xfId="39793"/>
    <cellStyle name="Currency 12 10" xfId="39794"/>
    <cellStyle name="Currency 12 10 2" xfId="39795"/>
    <cellStyle name="Currency 12 10 2 2" xfId="39796"/>
    <cellStyle name="Currency 12 10 3" xfId="39797"/>
    <cellStyle name="Currency 12 11" xfId="39798"/>
    <cellStyle name="Currency 12 11 2" xfId="39799"/>
    <cellStyle name="Currency 12 12" xfId="39800"/>
    <cellStyle name="Currency 12 13" xfId="39801"/>
    <cellStyle name="Currency 12 2" xfId="39802"/>
    <cellStyle name="Currency 12 2 2" xfId="39803"/>
    <cellStyle name="Currency 12 2 2 2" xfId="39804"/>
    <cellStyle name="Currency 12 2 2 2 2" xfId="39805"/>
    <cellStyle name="Currency 12 2 2 3" xfId="39806"/>
    <cellStyle name="Currency 12 2 3" xfId="39807"/>
    <cellStyle name="Currency 12 2 3 2" xfId="39808"/>
    <cellStyle name="Currency 12 2 4" xfId="39809"/>
    <cellStyle name="Currency 12 3" xfId="39810"/>
    <cellStyle name="Currency 12 3 2" xfId="39811"/>
    <cellStyle name="Currency 12 3 2 2" xfId="39812"/>
    <cellStyle name="Currency 12 3 2 2 2" xfId="39813"/>
    <cellStyle name="Currency 12 3 2 3" xfId="39814"/>
    <cellStyle name="Currency 12 3 3" xfId="39815"/>
    <cellStyle name="Currency 12 3 3 2" xfId="39816"/>
    <cellStyle name="Currency 12 3 4" xfId="39817"/>
    <cellStyle name="Currency 12 4" xfId="39818"/>
    <cellStyle name="Currency 12 4 2" xfId="39819"/>
    <cellStyle name="Currency 12 4 2 2" xfId="39820"/>
    <cellStyle name="Currency 12 4 2 2 2" xfId="39821"/>
    <cellStyle name="Currency 12 4 2 3" xfId="39822"/>
    <cellStyle name="Currency 12 4 3" xfId="39823"/>
    <cellStyle name="Currency 12 4 3 2" xfId="39824"/>
    <cellStyle name="Currency 12 4 4" xfId="39825"/>
    <cellStyle name="Currency 12 5" xfId="39826"/>
    <cellStyle name="Currency 12 5 2" xfId="39827"/>
    <cellStyle name="Currency 12 5 2 2" xfId="39828"/>
    <cellStyle name="Currency 12 5 2 2 2" xfId="39829"/>
    <cellStyle name="Currency 12 5 2 3" xfId="39830"/>
    <cellStyle name="Currency 12 5 3" xfId="39831"/>
    <cellStyle name="Currency 12 5 3 2" xfId="39832"/>
    <cellStyle name="Currency 12 5 4" xfId="39833"/>
    <cellStyle name="Currency 12 6" xfId="39834"/>
    <cellStyle name="Currency 12 6 2" xfId="39835"/>
    <cellStyle name="Currency 12 6 2 2" xfId="39836"/>
    <cellStyle name="Currency 12 6 2 2 2" xfId="39837"/>
    <cellStyle name="Currency 12 6 2 3" xfId="39838"/>
    <cellStyle name="Currency 12 6 3" xfId="39839"/>
    <cellStyle name="Currency 12 6 3 2" xfId="39840"/>
    <cellStyle name="Currency 12 6 4" xfId="39841"/>
    <cellStyle name="Currency 12 7" xfId="39842"/>
    <cellStyle name="Currency 12 7 2" xfId="39843"/>
    <cellStyle name="Currency 12 7 2 2" xfId="39844"/>
    <cellStyle name="Currency 12 7 3" xfId="39845"/>
    <cellStyle name="Currency 12 8" xfId="39846"/>
    <cellStyle name="Currency 12 8 2" xfId="39847"/>
    <cellStyle name="Currency 12 8 2 2" xfId="39848"/>
    <cellStyle name="Currency 12 8 3" xfId="39849"/>
    <cellStyle name="Currency 12 9" xfId="39850"/>
    <cellStyle name="Currency 12 9 2" xfId="39851"/>
    <cellStyle name="Currency 12 9 2 2" xfId="39852"/>
    <cellStyle name="Currency 12 9 3" xfId="39853"/>
    <cellStyle name="Currency 120" xfId="39854"/>
    <cellStyle name="Currency 121" xfId="39855"/>
    <cellStyle name="Currency 122" xfId="39856"/>
    <cellStyle name="Currency 123" xfId="39857"/>
    <cellStyle name="Currency 124" xfId="39858"/>
    <cellStyle name="Currency 125" xfId="39859"/>
    <cellStyle name="Currency 126" xfId="39860"/>
    <cellStyle name="Currency 127" xfId="39861"/>
    <cellStyle name="Currency 128" xfId="39862"/>
    <cellStyle name="Currency 129" xfId="39863"/>
    <cellStyle name="Currency 13" xfId="39864"/>
    <cellStyle name="Currency 13 2" xfId="39865"/>
    <cellStyle name="Currency 13 3" xfId="39866"/>
    <cellStyle name="Currency 130" xfId="39867"/>
    <cellStyle name="Currency 131" xfId="39868"/>
    <cellStyle name="Currency 132" xfId="39869"/>
    <cellStyle name="Currency 133" xfId="39870"/>
    <cellStyle name="Currency 134" xfId="39871"/>
    <cellStyle name="Currency 135" xfId="39872"/>
    <cellStyle name="Currency 136" xfId="39873"/>
    <cellStyle name="Currency 137" xfId="39874"/>
    <cellStyle name="Currency 138" xfId="39875"/>
    <cellStyle name="Currency 139" xfId="39876"/>
    <cellStyle name="Currency 14" xfId="39877"/>
    <cellStyle name="Currency 14 2" xfId="39878"/>
    <cellStyle name="Currency 14 3" xfId="39879"/>
    <cellStyle name="Currency 140" xfId="39880"/>
    <cellStyle name="Currency 141" xfId="39881"/>
    <cellStyle name="Currency 142" xfId="39882"/>
    <cellStyle name="Currency 143" xfId="39883"/>
    <cellStyle name="Currency 144" xfId="39884"/>
    <cellStyle name="Currency 145" xfId="39885"/>
    <cellStyle name="Currency 15" xfId="39886"/>
    <cellStyle name="Currency 15 2" xfId="39887"/>
    <cellStyle name="Currency 15 3" xfId="39888"/>
    <cellStyle name="Currency 16" xfId="39889"/>
    <cellStyle name="Currency 16 2" xfId="39890"/>
    <cellStyle name="Currency 16 3" xfId="39891"/>
    <cellStyle name="Currency 17" xfId="39892"/>
    <cellStyle name="Currency 17 2" xfId="39893"/>
    <cellStyle name="Currency 17 3" xfId="39894"/>
    <cellStyle name="Currency 18" xfId="39895"/>
    <cellStyle name="Currency 18 2" xfId="39896"/>
    <cellStyle name="Currency 18 3" xfId="39897"/>
    <cellStyle name="Currency 19" xfId="39898"/>
    <cellStyle name="Currency 19 2" xfId="39899"/>
    <cellStyle name="Currency 19 2 2" xfId="39900"/>
    <cellStyle name="Currency 19 3" xfId="39901"/>
    <cellStyle name="Currency 19 4" xfId="39902"/>
    <cellStyle name="Currency 2" xfId="39903"/>
    <cellStyle name="Currency 2 10" xfId="39904"/>
    <cellStyle name="Currency 2 10 2" xfId="39905"/>
    <cellStyle name="Currency 2 11" xfId="39906"/>
    <cellStyle name="Currency 2 12" xfId="39907"/>
    <cellStyle name="Currency 2 2" xfId="39908"/>
    <cellStyle name="Currency 2 2 2" xfId="39909"/>
    <cellStyle name="Currency 2 2 2 13" xfId="39910"/>
    <cellStyle name="Currency 2 3" xfId="39911"/>
    <cellStyle name="Currency 2 3 2" xfId="39912"/>
    <cellStyle name="Currency 2 4" xfId="39913"/>
    <cellStyle name="Currency 2 4 2" xfId="39914"/>
    <cellStyle name="Currency 2 4 2 2" xfId="39915"/>
    <cellStyle name="Currency 2 4 2 2 2" xfId="39916"/>
    <cellStyle name="Currency 2 4 2 2 2 2" xfId="39917"/>
    <cellStyle name="Currency 2 4 2 2 2 2 2" xfId="39918"/>
    <cellStyle name="Currency 2 4 2 2 2 3" xfId="39919"/>
    <cellStyle name="Currency 2 4 2 2 3" xfId="39920"/>
    <cellStyle name="Currency 2 4 2 2 3 2" xfId="39921"/>
    <cellStyle name="Currency 2 4 2 2 4" xfId="39922"/>
    <cellStyle name="Currency 2 4 2 3" xfId="39923"/>
    <cellStyle name="Currency 2 4 2 3 2" xfId="39924"/>
    <cellStyle name="Currency 2 4 2 3 2 2" xfId="39925"/>
    <cellStyle name="Currency 2 4 2 3 2 2 2" xfId="39926"/>
    <cellStyle name="Currency 2 4 2 3 2 3" xfId="39927"/>
    <cellStyle name="Currency 2 4 2 3 3" xfId="39928"/>
    <cellStyle name="Currency 2 4 2 3 3 2" xfId="39929"/>
    <cellStyle name="Currency 2 4 2 3 4" xfId="39930"/>
    <cellStyle name="Currency 2 4 2 4" xfId="39931"/>
    <cellStyle name="Currency 2 4 2 4 2" xfId="39932"/>
    <cellStyle name="Currency 2 4 2 4 2 2" xfId="39933"/>
    <cellStyle name="Currency 2 4 2 4 3" xfId="39934"/>
    <cellStyle name="Currency 2 4 2 5" xfId="39935"/>
    <cellStyle name="Currency 2 4 2 5 2" xfId="39936"/>
    <cellStyle name="Currency 2 4 2 6" xfId="39937"/>
    <cellStyle name="Currency 2 4 3" xfId="39938"/>
    <cellStyle name="Currency 2 4 3 2" xfId="39939"/>
    <cellStyle name="Currency 2 4 3 2 2" xfId="39940"/>
    <cellStyle name="Currency 2 4 3 2 2 2" xfId="39941"/>
    <cellStyle name="Currency 2 4 3 2 3" xfId="39942"/>
    <cellStyle name="Currency 2 4 3 3" xfId="39943"/>
    <cellStyle name="Currency 2 4 3 3 2" xfId="39944"/>
    <cellStyle name="Currency 2 4 3 4" xfId="39945"/>
    <cellStyle name="Currency 2 4 4" xfId="39946"/>
    <cellStyle name="Currency 2 4 4 2" xfId="39947"/>
    <cellStyle name="Currency 2 4 4 2 2" xfId="39948"/>
    <cellStyle name="Currency 2 4 4 2 2 2" xfId="39949"/>
    <cellStyle name="Currency 2 4 4 2 3" xfId="39950"/>
    <cellStyle name="Currency 2 4 4 3" xfId="39951"/>
    <cellStyle name="Currency 2 4 4 3 2" xfId="39952"/>
    <cellStyle name="Currency 2 4 4 4" xfId="39953"/>
    <cellStyle name="Currency 2 4 5" xfId="39954"/>
    <cellStyle name="Currency 2 4 5 2" xfId="39955"/>
    <cellStyle name="Currency 2 4 5 2 2" xfId="39956"/>
    <cellStyle name="Currency 2 4 5 3" xfId="39957"/>
    <cellStyle name="Currency 2 4 6" xfId="39958"/>
    <cellStyle name="Currency 2 4 6 2" xfId="39959"/>
    <cellStyle name="Currency 2 4 7" xfId="39960"/>
    <cellStyle name="Currency 2 4 8" xfId="39961"/>
    <cellStyle name="Currency 2 5" xfId="39962"/>
    <cellStyle name="Currency 2 5 2" xfId="39963"/>
    <cellStyle name="Currency 2 5 2 2" xfId="39964"/>
    <cellStyle name="Currency 2 5 2 2 2" xfId="39965"/>
    <cellStyle name="Currency 2 5 2 2 2 2" xfId="39966"/>
    <cellStyle name="Currency 2 5 2 2 3" xfId="39967"/>
    <cellStyle name="Currency 2 5 2 3" xfId="39968"/>
    <cellStyle name="Currency 2 5 2 3 2" xfId="39969"/>
    <cellStyle name="Currency 2 5 2 4" xfId="39970"/>
    <cellStyle name="Currency 2 5 3" xfId="39971"/>
    <cellStyle name="Currency 2 5 3 2" xfId="39972"/>
    <cellStyle name="Currency 2 5 3 2 2" xfId="39973"/>
    <cellStyle name="Currency 2 5 3 2 2 2" xfId="39974"/>
    <cellStyle name="Currency 2 5 3 2 3" xfId="39975"/>
    <cellStyle name="Currency 2 5 3 3" xfId="39976"/>
    <cellStyle name="Currency 2 5 3 3 2" xfId="39977"/>
    <cellStyle name="Currency 2 5 3 4" xfId="39978"/>
    <cellStyle name="Currency 2 5 4" xfId="39979"/>
    <cellStyle name="Currency 2 5 4 2" xfId="39980"/>
    <cellStyle name="Currency 2 5 4 2 2" xfId="39981"/>
    <cellStyle name="Currency 2 5 4 3" xfId="39982"/>
    <cellStyle name="Currency 2 5 5" xfId="39983"/>
    <cellStyle name="Currency 2 5 5 2" xfId="39984"/>
    <cellStyle name="Currency 2 5 6" xfId="39985"/>
    <cellStyle name="Currency 2 6" xfId="39986"/>
    <cellStyle name="Currency 2 6 2" xfId="39987"/>
    <cellStyle name="Currency 2 6 2 2" xfId="39988"/>
    <cellStyle name="Currency 2 6 2 2 2" xfId="39989"/>
    <cellStyle name="Currency 2 6 2 2 2 2" xfId="39990"/>
    <cellStyle name="Currency 2 6 2 2 3" xfId="39991"/>
    <cellStyle name="Currency 2 6 2 3" xfId="39992"/>
    <cellStyle name="Currency 2 6 2 3 2" xfId="39993"/>
    <cellStyle name="Currency 2 6 2 4" xfId="39994"/>
    <cellStyle name="Currency 2 6 3" xfId="39995"/>
    <cellStyle name="Currency 2 6 3 2" xfId="39996"/>
    <cellStyle name="Currency 2 6 3 2 2" xfId="39997"/>
    <cellStyle name="Currency 2 6 3 2 2 2" xfId="39998"/>
    <cellStyle name="Currency 2 6 3 2 3" xfId="39999"/>
    <cellStyle name="Currency 2 6 3 3" xfId="40000"/>
    <cellStyle name="Currency 2 6 3 3 2" xfId="40001"/>
    <cellStyle name="Currency 2 6 3 4" xfId="40002"/>
    <cellStyle name="Currency 2 6 4" xfId="40003"/>
    <cellStyle name="Currency 2 6 4 2" xfId="40004"/>
    <cellStyle name="Currency 2 6 4 2 2" xfId="40005"/>
    <cellStyle name="Currency 2 6 4 3" xfId="40006"/>
    <cellStyle name="Currency 2 6 5" xfId="40007"/>
    <cellStyle name="Currency 2 6 5 2" xfId="40008"/>
    <cellStyle name="Currency 2 6 6" xfId="40009"/>
    <cellStyle name="Currency 2 7" xfId="40010"/>
    <cellStyle name="Currency 2 7 2" xfId="40011"/>
    <cellStyle name="Currency 2 7 2 2" xfId="40012"/>
    <cellStyle name="Currency 2 7 2 2 2" xfId="40013"/>
    <cellStyle name="Currency 2 7 2 3" xfId="40014"/>
    <cellStyle name="Currency 2 7 3" xfId="40015"/>
    <cellStyle name="Currency 2 7 3 2" xfId="40016"/>
    <cellStyle name="Currency 2 7 4" xfId="40017"/>
    <cellStyle name="Currency 2 8" xfId="40018"/>
    <cellStyle name="Currency 2 8 2" xfId="40019"/>
    <cellStyle name="Currency 2 8 2 2" xfId="40020"/>
    <cellStyle name="Currency 2 8 2 2 2" xfId="40021"/>
    <cellStyle name="Currency 2 8 2 3" xfId="40022"/>
    <cellStyle name="Currency 2 8 3" xfId="40023"/>
    <cellStyle name="Currency 2 8 3 2" xfId="40024"/>
    <cellStyle name="Currency 2 8 4" xfId="40025"/>
    <cellStyle name="Currency 2 9" xfId="40026"/>
    <cellStyle name="Currency 2 9 2" xfId="40027"/>
    <cellStyle name="Currency 2 9 2 2" xfId="40028"/>
    <cellStyle name="Currency 2 9 3" xfId="40029"/>
    <cellStyle name="Currency 2*" xfId="40030"/>
    <cellStyle name="Currency 2__50_50" xfId="40031"/>
    <cellStyle name="Currency 20" xfId="40032"/>
    <cellStyle name="Currency 20 2" xfId="40033"/>
    <cellStyle name="Currency 20 2 2" xfId="40034"/>
    <cellStyle name="Currency 20 3" xfId="40035"/>
    <cellStyle name="Currency 20 4" xfId="40036"/>
    <cellStyle name="Currency 21" xfId="40037"/>
    <cellStyle name="Currency 21 2" xfId="40038"/>
    <cellStyle name="Currency 21 3" xfId="40039"/>
    <cellStyle name="Currency 22" xfId="40040"/>
    <cellStyle name="Currency 23" xfId="40041"/>
    <cellStyle name="Currency 24" xfId="40042"/>
    <cellStyle name="Currency 25" xfId="40043"/>
    <cellStyle name="Currency 26" xfId="40044"/>
    <cellStyle name="Currency 27" xfId="40045"/>
    <cellStyle name="Currency 28" xfId="40046"/>
    <cellStyle name="Currency 29" xfId="40047"/>
    <cellStyle name="Currency 3" xfId="40048"/>
    <cellStyle name="Currency 3 2" xfId="40049"/>
    <cellStyle name="Currency 3 2 2" xfId="40050"/>
    <cellStyle name="Currency 3 3" xfId="40051"/>
    <cellStyle name="Currency 3 3 2" xfId="40052"/>
    <cellStyle name="Currency 3 4" xfId="40053"/>
    <cellStyle name="Currency 3*" xfId="40054"/>
    <cellStyle name="Currency 30" xfId="40055"/>
    <cellStyle name="Currency 31" xfId="40056"/>
    <cellStyle name="Currency 32" xfId="40057"/>
    <cellStyle name="Currency 33" xfId="40058"/>
    <cellStyle name="Currency 34" xfId="40059"/>
    <cellStyle name="Currency 35" xfId="40060"/>
    <cellStyle name="Currency 36" xfId="40061"/>
    <cellStyle name="Currency 37" xfId="40062"/>
    <cellStyle name="Currency 38" xfId="40063"/>
    <cellStyle name="Currency 39" xfId="40064"/>
    <cellStyle name="Currency 4" xfId="40065"/>
    <cellStyle name="Currency 4 2" xfId="40066"/>
    <cellStyle name="Currency 4 2 2" xfId="40067"/>
    <cellStyle name="Currency 40" xfId="40068"/>
    <cellStyle name="Currency 41" xfId="40069"/>
    <cellStyle name="Currency 42" xfId="40070"/>
    <cellStyle name="Currency 43" xfId="40071"/>
    <cellStyle name="Currency 44" xfId="40072"/>
    <cellStyle name="Currency 45" xfId="40073"/>
    <cellStyle name="Currency 46" xfId="40074"/>
    <cellStyle name="Currency 47" xfId="40075"/>
    <cellStyle name="Currency 48" xfId="40076"/>
    <cellStyle name="Currency 49" xfId="40077"/>
    <cellStyle name="Currency 5" xfId="40078"/>
    <cellStyle name="Currency 5 2" xfId="40079"/>
    <cellStyle name="Currency 5 2 2" xfId="40080"/>
    <cellStyle name="Currency 5 2 3" xfId="40081"/>
    <cellStyle name="Currency 5 3" xfId="40082"/>
    <cellStyle name="Currency 5 4" xfId="40083"/>
    <cellStyle name="Currency 50" xfId="40084"/>
    <cellStyle name="Currency 51" xfId="40085"/>
    <cellStyle name="Currency 52" xfId="40086"/>
    <cellStyle name="Currency 53" xfId="40087"/>
    <cellStyle name="Currency 54" xfId="40088"/>
    <cellStyle name="Currency 55" xfId="40089"/>
    <cellStyle name="Currency 56" xfId="40090"/>
    <cellStyle name="Currency 57" xfId="40091"/>
    <cellStyle name="Currency 58" xfId="40092"/>
    <cellStyle name="Currency 59" xfId="40093"/>
    <cellStyle name="Currency 6" xfId="40094"/>
    <cellStyle name="Currency 6 2" xfId="40095"/>
    <cellStyle name="Currency 6 2 2" xfId="40096"/>
    <cellStyle name="Currency 6 2 3" xfId="40097"/>
    <cellStyle name="Currency 6 3" xfId="40098"/>
    <cellStyle name="Currency 6 3 2" xfId="40099"/>
    <cellStyle name="Currency 6 4" xfId="40100"/>
    <cellStyle name="Currency 60" xfId="40101"/>
    <cellStyle name="Currency 61" xfId="40102"/>
    <cellStyle name="Currency 62" xfId="40103"/>
    <cellStyle name="Currency 63" xfId="40104"/>
    <cellStyle name="Currency 64" xfId="40105"/>
    <cellStyle name="Currency 65" xfId="40106"/>
    <cellStyle name="Currency 66" xfId="40107"/>
    <cellStyle name="Currency 67" xfId="40108"/>
    <cellStyle name="Currency 68" xfId="40109"/>
    <cellStyle name="Currency 69" xfId="40110"/>
    <cellStyle name="Currency 7" xfId="40111"/>
    <cellStyle name="Currency 7 2" xfId="40112"/>
    <cellStyle name="Currency 7 2 2" xfId="40113"/>
    <cellStyle name="Currency 7 2 3" xfId="40114"/>
    <cellStyle name="Currency 7 3" xfId="40115"/>
    <cellStyle name="Currency 7 4" xfId="40116"/>
    <cellStyle name="Currency 70" xfId="40117"/>
    <cellStyle name="Currency 71" xfId="40118"/>
    <cellStyle name="Currency 72" xfId="40119"/>
    <cellStyle name="Currency 73" xfId="40120"/>
    <cellStyle name="Currency 74" xfId="40121"/>
    <cellStyle name="Currency 75" xfId="40122"/>
    <cellStyle name="Currency 76" xfId="40123"/>
    <cellStyle name="Currency 77" xfId="40124"/>
    <cellStyle name="Currency 78" xfId="40125"/>
    <cellStyle name="Currency 79" xfId="40126"/>
    <cellStyle name="Currency 8" xfId="40127"/>
    <cellStyle name="Currency 8 2" xfId="40128"/>
    <cellStyle name="Currency 8 2 2" xfId="40129"/>
    <cellStyle name="Currency 8 2 3" xfId="40130"/>
    <cellStyle name="Currency 8 3" xfId="40131"/>
    <cellStyle name="Currency 8 4" xfId="40132"/>
    <cellStyle name="Currency 8 5" xfId="40133"/>
    <cellStyle name="Currency 8 6" xfId="40134"/>
    <cellStyle name="Currency 80" xfId="40135"/>
    <cellStyle name="Currency 81" xfId="40136"/>
    <cellStyle name="Currency 82" xfId="40137"/>
    <cellStyle name="Currency 83" xfId="40138"/>
    <cellStyle name="Currency 84" xfId="40139"/>
    <cellStyle name="Currency 85" xfId="40140"/>
    <cellStyle name="Currency 86" xfId="40141"/>
    <cellStyle name="Currency 87" xfId="40142"/>
    <cellStyle name="Currency 88" xfId="40143"/>
    <cellStyle name="Currency 89" xfId="40144"/>
    <cellStyle name="Currency 9" xfId="40145"/>
    <cellStyle name="Currency 9 2" xfId="40146"/>
    <cellStyle name="Currency 90" xfId="40147"/>
    <cellStyle name="Currency 91" xfId="40148"/>
    <cellStyle name="Currency 92" xfId="40149"/>
    <cellStyle name="Currency 93" xfId="40150"/>
    <cellStyle name="Currency 94" xfId="40151"/>
    <cellStyle name="Currency 95" xfId="40152"/>
    <cellStyle name="Currency 96" xfId="40153"/>
    <cellStyle name="Currency 97" xfId="40154"/>
    <cellStyle name="Currency 98" xfId="40155"/>
    <cellStyle name="Currency 99" xfId="40156"/>
    <cellStyle name="Currency Input" xfId="40157"/>
    <cellStyle name="Currency Per Share" xfId="40158"/>
    <cellStyle name="Currency$" xfId="40159"/>
    <cellStyle name="Currency(1)" xfId="40160"/>
    <cellStyle name="Currency*" xfId="40161"/>
    <cellStyle name="Currency[1]" xfId="40162"/>
    <cellStyle name="Currency[2]" xfId="40163"/>
    <cellStyle name="Currency0" xfId="40164"/>
    <cellStyle name="Currency0 2" xfId="40165"/>
    <cellStyle name="Currency0 3" xfId="40166"/>
    <cellStyle name="Currency0 4" xfId="40167"/>
    <cellStyle name="Currency0 5" xfId="40168"/>
    <cellStyle name="Currency1" xfId="40169"/>
    <cellStyle name="Currency2" xfId="40170"/>
    <cellStyle name="Currency-Rounded" xfId="40171"/>
    <cellStyle name="Currencyunder" xfId="40172"/>
    <cellStyle name="Currsmall" xfId="40173"/>
    <cellStyle name="CurrU" xfId="40174"/>
    <cellStyle name="Custom" xfId="40175"/>
    <cellStyle name="Custom 2" xfId="40176"/>
    <cellStyle name="cv0" xfId="40177"/>
    <cellStyle name="d" xfId="40178"/>
    <cellStyle name="d_NEW - Pop Quarterly LBOv70" xfId="40179"/>
    <cellStyle name="d_RACH LBO Model 04.14.04 - stub" xfId="40180"/>
    <cellStyle name="d_yield" xfId="40181"/>
    <cellStyle name="d_yield 2" xfId="40182"/>
    <cellStyle name="d_yield_CompSheet" xfId="40183"/>
    <cellStyle name="d_yield_CompSheet_LANCE_Model_v0.6.DCF.MASTER.Name" xfId="40184"/>
    <cellStyle name="d_yield_Proj10_WACC-CableCar_LANCE_Model_v0.6.DCF.MASTER.Name" xfId="40185"/>
    <cellStyle name="Dash" xfId="40186"/>
    <cellStyle name="Data" xfId="40187"/>
    <cellStyle name="Data Comma" xfId="40188"/>
    <cellStyle name="Data Dollar" xfId="40189"/>
    <cellStyle name="Data Entry" xfId="40190"/>
    <cellStyle name="Data Link" xfId="40191"/>
    <cellStyle name="Data_Pro Forma - Liberty - rev 08.13.08" xfId="40192"/>
    <cellStyle name="Date" xfId="40193"/>
    <cellStyle name="Date - Style3" xfId="40194"/>
    <cellStyle name="Date - Style4" xfId="40195"/>
    <cellStyle name="Date [D-M-Y]" xfId="40196"/>
    <cellStyle name="Date [M/D/Y]" xfId="40197"/>
    <cellStyle name="Date [M/Y]" xfId="40198"/>
    <cellStyle name="Date [mm-d-yyyy]" xfId="40199"/>
    <cellStyle name="Date [mmm-d-yyyy]" xfId="40200"/>
    <cellStyle name="Date [MMM-YY]" xfId="40201"/>
    <cellStyle name="Date [mmm-yyyy]" xfId="40202"/>
    <cellStyle name="Date [Y]" xfId="40203"/>
    <cellStyle name="Date 2" xfId="40204"/>
    <cellStyle name="Date 3" xfId="40205"/>
    <cellStyle name="Date 4" xfId="40206"/>
    <cellStyle name="Date 5" xfId="40207"/>
    <cellStyle name="Date Aligned" xfId="40208"/>
    <cellStyle name="Date Aligned*" xfId="40209"/>
    <cellStyle name="Date Short" xfId="40210"/>
    <cellStyle name="Date_~5164998" xfId="40211"/>
    <cellStyle name="Date1" xfId="40212"/>
    <cellStyle name="Date2" xfId="40213"/>
    <cellStyle name="Dates" xfId="40214"/>
    <cellStyle name="DateYear" xfId="40215"/>
    <cellStyle name="decimal" xfId="40216"/>
    <cellStyle name="DefaultStyle" xfId="40217"/>
    <cellStyle name="DefaultStyle 10" xfId="40218"/>
    <cellStyle name="DefaultStyle 100" xfId="40219"/>
    <cellStyle name="DefaultStyle 101" xfId="40220"/>
    <cellStyle name="DefaultStyle 102" xfId="40221"/>
    <cellStyle name="DefaultStyle 103" xfId="40222"/>
    <cellStyle name="DefaultStyle 104" xfId="40223"/>
    <cellStyle name="DefaultStyle 105" xfId="40224"/>
    <cellStyle name="DefaultStyle 106" xfId="40225"/>
    <cellStyle name="DefaultStyle 107" xfId="40226"/>
    <cellStyle name="DefaultStyle 108" xfId="40227"/>
    <cellStyle name="DefaultStyle 109" xfId="40228"/>
    <cellStyle name="DefaultStyle 11" xfId="40229"/>
    <cellStyle name="DefaultStyle 12" xfId="40230"/>
    <cellStyle name="DefaultStyle 13" xfId="40231"/>
    <cellStyle name="DefaultStyle 14" xfId="40232"/>
    <cellStyle name="DefaultStyle 15" xfId="40233"/>
    <cellStyle name="DefaultStyle 16" xfId="40234"/>
    <cellStyle name="DefaultStyle 17" xfId="40235"/>
    <cellStyle name="DefaultStyle 18" xfId="40236"/>
    <cellStyle name="DefaultStyle 19" xfId="40237"/>
    <cellStyle name="DefaultStyle 2" xfId="40238"/>
    <cellStyle name="DefaultStyle 20" xfId="40239"/>
    <cellStyle name="DefaultStyle 21" xfId="40240"/>
    <cellStyle name="DefaultStyle 22" xfId="40241"/>
    <cellStyle name="DefaultStyle 23" xfId="40242"/>
    <cellStyle name="DefaultStyle 24" xfId="40243"/>
    <cellStyle name="DefaultStyle 25" xfId="40244"/>
    <cellStyle name="DefaultStyle 26" xfId="40245"/>
    <cellStyle name="DefaultStyle 27" xfId="40246"/>
    <cellStyle name="DefaultStyle 28" xfId="40247"/>
    <cellStyle name="DefaultStyle 29" xfId="40248"/>
    <cellStyle name="DefaultStyle 3" xfId="40249"/>
    <cellStyle name="DefaultStyle 30" xfId="40250"/>
    <cellStyle name="DefaultStyle 31" xfId="40251"/>
    <cellStyle name="DefaultStyle 32" xfId="40252"/>
    <cellStyle name="DefaultStyle 33" xfId="40253"/>
    <cellStyle name="DefaultStyle 34" xfId="40254"/>
    <cellStyle name="DefaultStyle 35" xfId="40255"/>
    <cellStyle name="DefaultStyle 36" xfId="40256"/>
    <cellStyle name="DefaultStyle 37" xfId="40257"/>
    <cellStyle name="DefaultStyle 38" xfId="40258"/>
    <cellStyle name="DefaultStyle 39" xfId="40259"/>
    <cellStyle name="DefaultStyle 4" xfId="40260"/>
    <cellStyle name="DefaultStyle 40" xfId="40261"/>
    <cellStyle name="DefaultStyle 41" xfId="40262"/>
    <cellStyle name="DefaultStyle 42" xfId="40263"/>
    <cellStyle name="DefaultStyle 43" xfId="40264"/>
    <cellStyle name="DefaultStyle 44" xfId="40265"/>
    <cellStyle name="DefaultStyle 45" xfId="40266"/>
    <cellStyle name="DefaultStyle 46" xfId="40267"/>
    <cellStyle name="DefaultStyle 47" xfId="40268"/>
    <cellStyle name="DefaultStyle 48" xfId="40269"/>
    <cellStyle name="DefaultStyle 49" xfId="40270"/>
    <cellStyle name="DefaultStyle 5" xfId="40271"/>
    <cellStyle name="DefaultStyle 50" xfId="40272"/>
    <cellStyle name="DefaultStyle 51" xfId="40273"/>
    <cellStyle name="DefaultStyle 52" xfId="40274"/>
    <cellStyle name="DefaultStyle 53" xfId="40275"/>
    <cellStyle name="DefaultStyle 54" xfId="40276"/>
    <cellStyle name="DefaultStyle 55" xfId="40277"/>
    <cellStyle name="DefaultStyle 56" xfId="40278"/>
    <cellStyle name="DefaultStyle 57" xfId="40279"/>
    <cellStyle name="DefaultStyle 58" xfId="40280"/>
    <cellStyle name="DefaultStyle 59" xfId="40281"/>
    <cellStyle name="DefaultStyle 6" xfId="40282"/>
    <cellStyle name="DefaultStyle 60" xfId="40283"/>
    <cellStyle name="DefaultStyle 61" xfId="40284"/>
    <cellStyle name="DefaultStyle 62" xfId="40285"/>
    <cellStyle name="DefaultStyle 63" xfId="40286"/>
    <cellStyle name="DefaultStyle 64" xfId="40287"/>
    <cellStyle name="DefaultStyle 65" xfId="40288"/>
    <cellStyle name="DefaultStyle 66" xfId="40289"/>
    <cellStyle name="DefaultStyle 67" xfId="40290"/>
    <cellStyle name="DefaultStyle 68" xfId="40291"/>
    <cellStyle name="DefaultStyle 69" xfId="40292"/>
    <cellStyle name="DefaultStyle 7" xfId="40293"/>
    <cellStyle name="DefaultStyle 70" xfId="40294"/>
    <cellStyle name="DefaultStyle 71" xfId="40295"/>
    <cellStyle name="DefaultStyle 72" xfId="40296"/>
    <cellStyle name="DefaultStyle 73" xfId="40297"/>
    <cellStyle name="DefaultStyle 74" xfId="40298"/>
    <cellStyle name="DefaultStyle 75" xfId="40299"/>
    <cellStyle name="DefaultStyle 76" xfId="40300"/>
    <cellStyle name="DefaultStyle 77" xfId="40301"/>
    <cellStyle name="DefaultStyle 78" xfId="40302"/>
    <cellStyle name="DefaultStyle 79" xfId="40303"/>
    <cellStyle name="DefaultStyle 8" xfId="40304"/>
    <cellStyle name="DefaultStyle 80" xfId="40305"/>
    <cellStyle name="DefaultStyle 81" xfId="40306"/>
    <cellStyle name="DefaultStyle 82" xfId="40307"/>
    <cellStyle name="DefaultStyle 83" xfId="40308"/>
    <cellStyle name="DefaultStyle 84" xfId="40309"/>
    <cellStyle name="DefaultStyle 85" xfId="40310"/>
    <cellStyle name="DefaultStyle 86" xfId="40311"/>
    <cellStyle name="DefaultStyle 87" xfId="40312"/>
    <cellStyle name="DefaultStyle 88" xfId="40313"/>
    <cellStyle name="DefaultStyle 89" xfId="40314"/>
    <cellStyle name="DefaultStyle 9" xfId="40315"/>
    <cellStyle name="DefaultStyle 90" xfId="40316"/>
    <cellStyle name="DefaultStyle 91" xfId="40317"/>
    <cellStyle name="DefaultStyle 92" xfId="40318"/>
    <cellStyle name="DefaultStyle 93" xfId="40319"/>
    <cellStyle name="DefaultStyle 94" xfId="40320"/>
    <cellStyle name="DefaultStyle 95" xfId="40321"/>
    <cellStyle name="DefaultStyle 96" xfId="40322"/>
    <cellStyle name="DefaultStyle 97" xfId="40323"/>
    <cellStyle name="DefaultStyle 98" xfId="40324"/>
    <cellStyle name="DefaultStyle 99" xfId="40325"/>
    <cellStyle name="DefaultStyle_Integrys Valuation - 052810 NEPM Curves (3)" xfId="40326"/>
    <cellStyle name="DELTA" xfId="40327"/>
    <cellStyle name="DetailIndented" xfId="40328"/>
    <cellStyle name="DetailIndented 2" xfId="40329"/>
    <cellStyle name="DetailIndented 3" xfId="40330"/>
    <cellStyle name="DetailIndented 4" xfId="40331"/>
    <cellStyle name="DetailIndented 5" xfId="40332"/>
    <cellStyle name="DetailIndented 6" xfId="40333"/>
    <cellStyle name="DetailIndented 7" xfId="40334"/>
    <cellStyle name="DetailTotalNumber" xfId="40335"/>
    <cellStyle name="DetailTotalNumber 10" xfId="40336"/>
    <cellStyle name="DetailTotalNumber 11" xfId="40337"/>
    <cellStyle name="DetailTotalNumber 2" xfId="40338"/>
    <cellStyle name="DetailTotalNumber 3" xfId="40339"/>
    <cellStyle name="DetailTotalNumber 4" xfId="40340"/>
    <cellStyle name="DetailTotalNumber 5" xfId="40341"/>
    <cellStyle name="DetailTotalNumber 6" xfId="40342"/>
    <cellStyle name="DetailTotalNumber 7" xfId="40343"/>
    <cellStyle name="DetailTotalNumber 8" xfId="40344"/>
    <cellStyle name="DetailTotalNumber 9" xfId="40345"/>
    <cellStyle name="DetailTotalRate" xfId="40346"/>
    <cellStyle name="DetailTotalRate 10" xfId="40347"/>
    <cellStyle name="DetailTotalRate 11" xfId="40348"/>
    <cellStyle name="DetailTotalRate 2" xfId="40349"/>
    <cellStyle name="DetailTotalRate 3" xfId="40350"/>
    <cellStyle name="DetailTotalRate 4" xfId="40351"/>
    <cellStyle name="DetailTotalRate 5" xfId="40352"/>
    <cellStyle name="DetailTotalRate 6" xfId="40353"/>
    <cellStyle name="DetailTotalRate 7" xfId="40354"/>
    <cellStyle name="DetailTotalRate 8" xfId="40355"/>
    <cellStyle name="DetailTotalRate 9" xfId="40356"/>
    <cellStyle name="Dezimal [0]_Compiling Utility Macros" xfId="40357"/>
    <cellStyle name="Dezimal_Compiling Utility Macros" xfId="40358"/>
    <cellStyle name="Dialog Result" xfId="40359"/>
    <cellStyle name="dohm" xfId="40360"/>
    <cellStyle name="dohm1" xfId="40361"/>
    <cellStyle name="dohm2" xfId="40362"/>
    <cellStyle name="Dollar" xfId="40363"/>
    <cellStyle name="Dollar1" xfId="40364"/>
    <cellStyle name="Dollar1Blue" xfId="40365"/>
    <cellStyle name="Dollar2" xfId="40366"/>
    <cellStyle name="Dollars" xfId="40367"/>
    <cellStyle name="Dollars 2" xfId="40368"/>
    <cellStyle name="Dollars 3" xfId="40369"/>
    <cellStyle name="Dollars 4" xfId="40370"/>
    <cellStyle name="Dollars 5" xfId="40371"/>
    <cellStyle name="DollarWhole" xfId="40372"/>
    <cellStyle name="Dotted Line" xfId="40373"/>
    <cellStyle name="Double" xfId="40374"/>
    <cellStyle name="Double Accounting" xfId="40375"/>
    <cellStyle name="Duration" xfId="40376"/>
    <cellStyle name="Emphasis 1" xfId="40377"/>
    <cellStyle name="Emphasis 1 2" xfId="40378"/>
    <cellStyle name="Emphasis 1 2 2" xfId="40379"/>
    <cellStyle name="Emphasis 1 2 2 2" xfId="40380"/>
    <cellStyle name="Emphasis 1 2 3" xfId="40381"/>
    <cellStyle name="Emphasis 1 3" xfId="40382"/>
    <cellStyle name="Emphasis 1 4" xfId="40383"/>
    <cellStyle name="Emphasis 2" xfId="40384"/>
    <cellStyle name="Emphasis 2 2" xfId="40385"/>
    <cellStyle name="Emphasis 2 2 2" xfId="40386"/>
    <cellStyle name="Emphasis 2 2 2 2" xfId="40387"/>
    <cellStyle name="Emphasis 2 2 3" xfId="40388"/>
    <cellStyle name="Emphasis 2 3" xfId="40389"/>
    <cellStyle name="Emphasis 2 4" xfId="40390"/>
    <cellStyle name="Emphasis 3" xfId="40391"/>
    <cellStyle name="Enter Currency (0)" xfId="40392"/>
    <cellStyle name="Enter Currency (2)" xfId="40393"/>
    <cellStyle name="Enter Units (0)" xfId="40394"/>
    <cellStyle name="Enter Units (1)" xfId="40395"/>
    <cellStyle name="Enter Units (2)" xfId="40396"/>
    <cellStyle name="Entered" xfId="40397"/>
    <cellStyle name="Eric1" xfId="40398"/>
    <cellStyle name="Eric2" xfId="40399"/>
    <cellStyle name="Eric3" xfId="40400"/>
    <cellStyle name="Error_Check" xfId="40401"/>
    <cellStyle name="ErrorMessage" xfId="40402"/>
    <cellStyle name="Escalation" xfId="40403"/>
    <cellStyle name="Euro" xfId="40404"/>
    <cellStyle name="Euro 2" xfId="40405"/>
    <cellStyle name="Euro 3" xfId="40406"/>
    <cellStyle name="Euro 4" xfId="40407"/>
    <cellStyle name="Euro 5" xfId="40408"/>
    <cellStyle name="Explanation" xfId="40409"/>
    <cellStyle name="Explanatory Text 2" xfId="40410"/>
    <cellStyle name="Explanatory Text 2 2" xfId="40411"/>
    <cellStyle name="Explanatory Text 2 2 2" xfId="40412"/>
    <cellStyle name="Explanatory Text 2 2 3" xfId="40413"/>
    <cellStyle name="Explanatory Text 2 3" xfId="40414"/>
    <cellStyle name="Explanatory Text 3" xfId="40415"/>
    <cellStyle name="Explanatory Text 3 2" xfId="40416"/>
    <cellStyle name="Explanatory Text 3 2 2" xfId="40417"/>
    <cellStyle name="Explanatory Text 3 3" xfId="40418"/>
    <cellStyle name="Explanatory Text 4" xfId="40419"/>
    <cellStyle name="Explanatory Text 4 2" xfId="40420"/>
    <cellStyle name="F2" xfId="64942"/>
    <cellStyle name="First Column" xfId="40421"/>
    <cellStyle name="Fixed" xfId="40422"/>
    <cellStyle name="Fixed [0]" xfId="40423"/>
    <cellStyle name="Fixed 2" xfId="40424"/>
    <cellStyle name="Fixed 3" xfId="40425"/>
    <cellStyle name="Fixed 4" xfId="40426"/>
    <cellStyle name="Fixed 5" xfId="40427"/>
    <cellStyle name="Fixed_Legacy Make Whole Payment Template 2-1-10" xfId="40428"/>
    <cellStyle name="Fixed3 - Style3" xfId="40429"/>
    <cellStyle name="Footnote" xfId="40430"/>
    <cellStyle name="Footnotes" xfId="40431"/>
    <cellStyle name="From other sheets" xfId="40432"/>
    <cellStyle name="Full Date" xfId="40433"/>
    <cellStyle name="GENERAL" xfId="40434"/>
    <cellStyle name="general 2" xfId="40435"/>
    <cellStyle name="general 3" xfId="40436"/>
    <cellStyle name="general 4" xfId="40437"/>
    <cellStyle name="general 5" xfId="40438"/>
    <cellStyle name="Good 2" xfId="40439"/>
    <cellStyle name="Good 2 2" xfId="40440"/>
    <cellStyle name="Good 2 2 2" xfId="40441"/>
    <cellStyle name="Good 2 2 2 2" xfId="40442"/>
    <cellStyle name="Good 2 2 3" xfId="40443"/>
    <cellStyle name="Good 2 2 4" xfId="40444"/>
    <cellStyle name="Good 2 3" xfId="40445"/>
    <cellStyle name="Good 3" xfId="40446"/>
    <cellStyle name="Good 3 2" xfId="40447"/>
    <cellStyle name="Good 4" xfId="40448"/>
    <cellStyle name="Good 4 2" xfId="40449"/>
    <cellStyle name="Good 4 3" xfId="40450"/>
    <cellStyle name="Good 5" xfId="40451"/>
    <cellStyle name="Good 5 2" xfId="40452"/>
    <cellStyle name="GrandTotalNumber" xfId="40453"/>
    <cellStyle name="GrandTotalNumber 10" xfId="40454"/>
    <cellStyle name="GrandTotalNumber 10 10" xfId="40455"/>
    <cellStyle name="GrandTotalNumber 10 10 2" xfId="40456"/>
    <cellStyle name="GrandTotalNumber 10 10 3" xfId="40457"/>
    <cellStyle name="GrandTotalNumber 10 10 4" xfId="40458"/>
    <cellStyle name="GrandTotalNumber 10 11" xfId="40459"/>
    <cellStyle name="GrandTotalNumber 10 11 2" xfId="40460"/>
    <cellStyle name="GrandTotalNumber 10 11 3" xfId="40461"/>
    <cellStyle name="GrandTotalNumber 10 11 4" xfId="40462"/>
    <cellStyle name="GrandTotalNumber 10 12" xfId="40463"/>
    <cellStyle name="GrandTotalNumber 10 13" xfId="40464"/>
    <cellStyle name="GrandTotalNumber 10 14" xfId="40465"/>
    <cellStyle name="GrandTotalNumber 10 15" xfId="40466"/>
    <cellStyle name="GrandTotalNumber 10 16" xfId="40467"/>
    <cellStyle name="GrandTotalNumber 10 17" xfId="40468"/>
    <cellStyle name="GrandTotalNumber 10 2" xfId="40469"/>
    <cellStyle name="GrandTotalNumber 10 2 10" xfId="40470"/>
    <cellStyle name="GrandTotalNumber 10 2 10 2" xfId="40471"/>
    <cellStyle name="GrandTotalNumber 10 2 10 3" xfId="40472"/>
    <cellStyle name="GrandTotalNumber 10 2 10 4" xfId="40473"/>
    <cellStyle name="GrandTotalNumber 10 2 11" xfId="40474"/>
    <cellStyle name="GrandTotalNumber 10 2 12" xfId="40475"/>
    <cellStyle name="GrandTotalNumber 10 2 13" xfId="40476"/>
    <cellStyle name="GrandTotalNumber 10 2 14" xfId="40477"/>
    <cellStyle name="GrandTotalNumber 10 2 15" xfId="40478"/>
    <cellStyle name="GrandTotalNumber 10 2 16" xfId="40479"/>
    <cellStyle name="GrandTotalNumber 10 2 2" xfId="40480"/>
    <cellStyle name="GrandTotalNumber 10 2 2 2" xfId="40481"/>
    <cellStyle name="GrandTotalNumber 10 2 2 3" xfId="40482"/>
    <cellStyle name="GrandTotalNumber 10 2 2 4" xfId="40483"/>
    <cellStyle name="GrandTotalNumber 10 2 3" xfId="40484"/>
    <cellStyle name="GrandTotalNumber 10 2 3 2" xfId="40485"/>
    <cellStyle name="GrandTotalNumber 10 2 3 3" xfId="40486"/>
    <cellStyle name="GrandTotalNumber 10 2 3 4" xfId="40487"/>
    <cellStyle name="GrandTotalNumber 10 2 4" xfId="40488"/>
    <cellStyle name="GrandTotalNumber 10 2 4 2" xfId="40489"/>
    <cellStyle name="GrandTotalNumber 10 2 4 3" xfId="40490"/>
    <cellStyle name="GrandTotalNumber 10 2 4 4" xfId="40491"/>
    <cellStyle name="GrandTotalNumber 10 2 5" xfId="40492"/>
    <cellStyle name="GrandTotalNumber 10 2 5 2" xfId="40493"/>
    <cellStyle name="GrandTotalNumber 10 2 5 3" xfId="40494"/>
    <cellStyle name="GrandTotalNumber 10 2 5 4" xfId="40495"/>
    <cellStyle name="GrandTotalNumber 10 2 6" xfId="40496"/>
    <cellStyle name="GrandTotalNumber 10 2 6 2" xfId="40497"/>
    <cellStyle name="GrandTotalNumber 10 2 6 3" xfId="40498"/>
    <cellStyle name="GrandTotalNumber 10 2 6 4" xfId="40499"/>
    <cellStyle name="GrandTotalNumber 10 2 7" xfId="40500"/>
    <cellStyle name="GrandTotalNumber 10 2 7 2" xfId="40501"/>
    <cellStyle name="GrandTotalNumber 10 2 7 3" xfId="40502"/>
    <cellStyle name="GrandTotalNumber 10 2 7 4" xfId="40503"/>
    <cellStyle name="GrandTotalNumber 10 2 8" xfId="40504"/>
    <cellStyle name="GrandTotalNumber 10 2 8 2" xfId="40505"/>
    <cellStyle name="GrandTotalNumber 10 2 8 3" xfId="40506"/>
    <cellStyle name="GrandTotalNumber 10 2 8 4" xfId="40507"/>
    <cellStyle name="GrandTotalNumber 10 2 9" xfId="40508"/>
    <cellStyle name="GrandTotalNumber 10 2 9 2" xfId="40509"/>
    <cellStyle name="GrandTotalNumber 10 2 9 3" xfId="40510"/>
    <cellStyle name="GrandTotalNumber 10 2 9 4" xfId="40511"/>
    <cellStyle name="GrandTotalNumber 10 3" xfId="40512"/>
    <cellStyle name="GrandTotalNumber 10 3 2" xfId="40513"/>
    <cellStyle name="GrandTotalNumber 10 3 3" xfId="40514"/>
    <cellStyle name="GrandTotalNumber 10 3 4" xfId="40515"/>
    <cellStyle name="GrandTotalNumber 10 4" xfId="40516"/>
    <cellStyle name="GrandTotalNumber 10 4 2" xfId="40517"/>
    <cellStyle name="GrandTotalNumber 10 4 3" xfId="40518"/>
    <cellStyle name="GrandTotalNumber 10 4 4" xfId="40519"/>
    <cellStyle name="GrandTotalNumber 10 5" xfId="40520"/>
    <cellStyle name="GrandTotalNumber 10 5 2" xfId="40521"/>
    <cellStyle name="GrandTotalNumber 10 5 3" xfId="40522"/>
    <cellStyle name="GrandTotalNumber 10 5 4" xfId="40523"/>
    <cellStyle name="GrandTotalNumber 10 6" xfId="40524"/>
    <cellStyle name="GrandTotalNumber 10 6 2" xfId="40525"/>
    <cellStyle name="GrandTotalNumber 10 6 3" xfId="40526"/>
    <cellStyle name="GrandTotalNumber 10 6 4" xfId="40527"/>
    <cellStyle name="GrandTotalNumber 10 7" xfId="40528"/>
    <cellStyle name="GrandTotalNumber 10 7 2" xfId="40529"/>
    <cellStyle name="GrandTotalNumber 10 7 3" xfId="40530"/>
    <cellStyle name="GrandTotalNumber 10 7 4" xfId="40531"/>
    <cellStyle name="GrandTotalNumber 10 8" xfId="40532"/>
    <cellStyle name="GrandTotalNumber 10 8 2" xfId="40533"/>
    <cellStyle name="GrandTotalNumber 10 8 3" xfId="40534"/>
    <cellStyle name="GrandTotalNumber 10 8 4" xfId="40535"/>
    <cellStyle name="GrandTotalNumber 10 9" xfId="40536"/>
    <cellStyle name="GrandTotalNumber 10 9 2" xfId="40537"/>
    <cellStyle name="GrandTotalNumber 10 9 3" xfId="40538"/>
    <cellStyle name="GrandTotalNumber 10 9 4" xfId="40539"/>
    <cellStyle name="GrandTotalNumber 11" xfId="40540"/>
    <cellStyle name="GrandTotalNumber 11 10" xfId="40541"/>
    <cellStyle name="GrandTotalNumber 11 10 2" xfId="40542"/>
    <cellStyle name="GrandTotalNumber 11 10 3" xfId="40543"/>
    <cellStyle name="GrandTotalNumber 11 10 4" xfId="40544"/>
    <cellStyle name="GrandTotalNumber 11 11" xfId="40545"/>
    <cellStyle name="GrandTotalNumber 11 11 2" xfId="40546"/>
    <cellStyle name="GrandTotalNumber 11 11 3" xfId="40547"/>
    <cellStyle name="GrandTotalNumber 11 11 4" xfId="40548"/>
    <cellStyle name="GrandTotalNumber 11 12" xfId="40549"/>
    <cellStyle name="GrandTotalNumber 11 13" xfId="40550"/>
    <cellStyle name="GrandTotalNumber 11 14" xfId="40551"/>
    <cellStyle name="GrandTotalNumber 11 15" xfId="40552"/>
    <cellStyle name="GrandTotalNumber 11 16" xfId="40553"/>
    <cellStyle name="GrandTotalNumber 11 17" xfId="40554"/>
    <cellStyle name="GrandTotalNumber 11 2" xfId="40555"/>
    <cellStyle name="GrandTotalNumber 11 2 10" xfId="40556"/>
    <cellStyle name="GrandTotalNumber 11 2 10 2" xfId="40557"/>
    <cellStyle name="GrandTotalNumber 11 2 10 3" xfId="40558"/>
    <cellStyle name="GrandTotalNumber 11 2 10 4" xfId="40559"/>
    <cellStyle name="GrandTotalNumber 11 2 11" xfId="40560"/>
    <cellStyle name="GrandTotalNumber 11 2 12" xfId="40561"/>
    <cellStyle name="GrandTotalNumber 11 2 13" xfId="40562"/>
    <cellStyle name="GrandTotalNumber 11 2 14" xfId="40563"/>
    <cellStyle name="GrandTotalNumber 11 2 15" xfId="40564"/>
    <cellStyle name="GrandTotalNumber 11 2 16" xfId="40565"/>
    <cellStyle name="GrandTotalNumber 11 2 2" xfId="40566"/>
    <cellStyle name="GrandTotalNumber 11 2 2 2" xfId="40567"/>
    <cellStyle name="GrandTotalNumber 11 2 2 3" xfId="40568"/>
    <cellStyle name="GrandTotalNumber 11 2 2 4" xfId="40569"/>
    <cellStyle name="GrandTotalNumber 11 2 3" xfId="40570"/>
    <cellStyle name="GrandTotalNumber 11 2 3 2" xfId="40571"/>
    <cellStyle name="GrandTotalNumber 11 2 3 3" xfId="40572"/>
    <cellStyle name="GrandTotalNumber 11 2 3 4" xfId="40573"/>
    <cellStyle name="GrandTotalNumber 11 2 4" xfId="40574"/>
    <cellStyle name="GrandTotalNumber 11 2 4 2" xfId="40575"/>
    <cellStyle name="GrandTotalNumber 11 2 4 3" xfId="40576"/>
    <cellStyle name="GrandTotalNumber 11 2 4 4" xfId="40577"/>
    <cellStyle name="GrandTotalNumber 11 2 5" xfId="40578"/>
    <cellStyle name="GrandTotalNumber 11 2 5 2" xfId="40579"/>
    <cellStyle name="GrandTotalNumber 11 2 5 3" xfId="40580"/>
    <cellStyle name="GrandTotalNumber 11 2 5 4" xfId="40581"/>
    <cellStyle name="GrandTotalNumber 11 2 6" xfId="40582"/>
    <cellStyle name="GrandTotalNumber 11 2 6 2" xfId="40583"/>
    <cellStyle name="GrandTotalNumber 11 2 6 3" xfId="40584"/>
    <cellStyle name="GrandTotalNumber 11 2 6 4" xfId="40585"/>
    <cellStyle name="GrandTotalNumber 11 2 7" xfId="40586"/>
    <cellStyle name="GrandTotalNumber 11 2 7 2" xfId="40587"/>
    <cellStyle name="GrandTotalNumber 11 2 7 3" xfId="40588"/>
    <cellStyle name="GrandTotalNumber 11 2 7 4" xfId="40589"/>
    <cellStyle name="GrandTotalNumber 11 2 8" xfId="40590"/>
    <cellStyle name="GrandTotalNumber 11 2 8 2" xfId="40591"/>
    <cellStyle name="GrandTotalNumber 11 2 8 3" xfId="40592"/>
    <cellStyle name="GrandTotalNumber 11 2 8 4" xfId="40593"/>
    <cellStyle name="GrandTotalNumber 11 2 9" xfId="40594"/>
    <cellStyle name="GrandTotalNumber 11 2 9 2" xfId="40595"/>
    <cellStyle name="GrandTotalNumber 11 2 9 3" xfId="40596"/>
    <cellStyle name="GrandTotalNumber 11 2 9 4" xfId="40597"/>
    <cellStyle name="GrandTotalNumber 11 3" xfId="40598"/>
    <cellStyle name="GrandTotalNumber 11 3 2" xfId="40599"/>
    <cellStyle name="GrandTotalNumber 11 3 3" xfId="40600"/>
    <cellStyle name="GrandTotalNumber 11 3 4" xfId="40601"/>
    <cellStyle name="GrandTotalNumber 11 4" xfId="40602"/>
    <cellStyle name="GrandTotalNumber 11 4 2" xfId="40603"/>
    <cellStyle name="GrandTotalNumber 11 4 3" xfId="40604"/>
    <cellStyle name="GrandTotalNumber 11 4 4" xfId="40605"/>
    <cellStyle name="GrandTotalNumber 11 5" xfId="40606"/>
    <cellStyle name="GrandTotalNumber 11 5 2" xfId="40607"/>
    <cellStyle name="GrandTotalNumber 11 5 3" xfId="40608"/>
    <cellStyle name="GrandTotalNumber 11 5 4" xfId="40609"/>
    <cellStyle name="GrandTotalNumber 11 6" xfId="40610"/>
    <cellStyle name="GrandTotalNumber 11 6 2" xfId="40611"/>
    <cellStyle name="GrandTotalNumber 11 6 3" xfId="40612"/>
    <cellStyle name="GrandTotalNumber 11 6 4" xfId="40613"/>
    <cellStyle name="GrandTotalNumber 11 7" xfId="40614"/>
    <cellStyle name="GrandTotalNumber 11 7 2" xfId="40615"/>
    <cellStyle name="GrandTotalNumber 11 7 3" xfId="40616"/>
    <cellStyle name="GrandTotalNumber 11 7 4" xfId="40617"/>
    <cellStyle name="GrandTotalNumber 11 8" xfId="40618"/>
    <cellStyle name="GrandTotalNumber 11 8 2" xfId="40619"/>
    <cellStyle name="GrandTotalNumber 11 8 3" xfId="40620"/>
    <cellStyle name="GrandTotalNumber 11 8 4" xfId="40621"/>
    <cellStyle name="GrandTotalNumber 11 9" xfId="40622"/>
    <cellStyle name="GrandTotalNumber 11 9 2" xfId="40623"/>
    <cellStyle name="GrandTotalNumber 11 9 3" xfId="40624"/>
    <cellStyle name="GrandTotalNumber 11 9 4" xfId="40625"/>
    <cellStyle name="GrandTotalNumber 12" xfId="40626"/>
    <cellStyle name="GrandTotalNumber 12 10" xfId="40627"/>
    <cellStyle name="GrandTotalNumber 12 10 2" xfId="40628"/>
    <cellStyle name="GrandTotalNumber 12 10 3" xfId="40629"/>
    <cellStyle name="GrandTotalNumber 12 10 4" xfId="40630"/>
    <cellStyle name="GrandTotalNumber 12 11" xfId="40631"/>
    <cellStyle name="GrandTotalNumber 12 11 2" xfId="40632"/>
    <cellStyle name="GrandTotalNumber 12 11 3" xfId="40633"/>
    <cellStyle name="GrandTotalNumber 12 11 4" xfId="40634"/>
    <cellStyle name="GrandTotalNumber 12 12" xfId="40635"/>
    <cellStyle name="GrandTotalNumber 12 13" xfId="40636"/>
    <cellStyle name="GrandTotalNumber 12 14" xfId="40637"/>
    <cellStyle name="GrandTotalNumber 12 15" xfId="40638"/>
    <cellStyle name="GrandTotalNumber 12 16" xfId="40639"/>
    <cellStyle name="GrandTotalNumber 12 17" xfId="40640"/>
    <cellStyle name="GrandTotalNumber 12 2" xfId="40641"/>
    <cellStyle name="GrandTotalNumber 12 2 10" xfId="40642"/>
    <cellStyle name="GrandTotalNumber 12 2 10 2" xfId="40643"/>
    <cellStyle name="GrandTotalNumber 12 2 10 3" xfId="40644"/>
    <cellStyle name="GrandTotalNumber 12 2 10 4" xfId="40645"/>
    <cellStyle name="GrandTotalNumber 12 2 11" xfId="40646"/>
    <cellStyle name="GrandTotalNumber 12 2 12" xfId="40647"/>
    <cellStyle name="GrandTotalNumber 12 2 13" xfId="40648"/>
    <cellStyle name="GrandTotalNumber 12 2 14" xfId="40649"/>
    <cellStyle name="GrandTotalNumber 12 2 15" xfId="40650"/>
    <cellStyle name="GrandTotalNumber 12 2 16" xfId="40651"/>
    <cellStyle name="GrandTotalNumber 12 2 2" xfId="40652"/>
    <cellStyle name="GrandTotalNumber 12 2 2 2" xfId="40653"/>
    <cellStyle name="GrandTotalNumber 12 2 2 3" xfId="40654"/>
    <cellStyle name="GrandTotalNumber 12 2 2 4" xfId="40655"/>
    <cellStyle name="GrandTotalNumber 12 2 3" xfId="40656"/>
    <cellStyle name="GrandTotalNumber 12 2 3 2" xfId="40657"/>
    <cellStyle name="GrandTotalNumber 12 2 3 3" xfId="40658"/>
    <cellStyle name="GrandTotalNumber 12 2 3 4" xfId="40659"/>
    <cellStyle name="GrandTotalNumber 12 2 4" xfId="40660"/>
    <cellStyle name="GrandTotalNumber 12 2 4 2" xfId="40661"/>
    <cellStyle name="GrandTotalNumber 12 2 4 3" xfId="40662"/>
    <cellStyle name="GrandTotalNumber 12 2 4 4" xfId="40663"/>
    <cellStyle name="GrandTotalNumber 12 2 5" xfId="40664"/>
    <cellStyle name="GrandTotalNumber 12 2 5 2" xfId="40665"/>
    <cellStyle name="GrandTotalNumber 12 2 5 3" xfId="40666"/>
    <cellStyle name="GrandTotalNumber 12 2 5 4" xfId="40667"/>
    <cellStyle name="GrandTotalNumber 12 2 6" xfId="40668"/>
    <cellStyle name="GrandTotalNumber 12 2 6 2" xfId="40669"/>
    <cellStyle name="GrandTotalNumber 12 2 6 3" xfId="40670"/>
    <cellStyle name="GrandTotalNumber 12 2 6 4" xfId="40671"/>
    <cellStyle name="GrandTotalNumber 12 2 7" xfId="40672"/>
    <cellStyle name="GrandTotalNumber 12 2 7 2" xfId="40673"/>
    <cellStyle name="GrandTotalNumber 12 2 7 3" xfId="40674"/>
    <cellStyle name="GrandTotalNumber 12 2 7 4" xfId="40675"/>
    <cellStyle name="GrandTotalNumber 12 2 8" xfId="40676"/>
    <cellStyle name="GrandTotalNumber 12 2 8 2" xfId="40677"/>
    <cellStyle name="GrandTotalNumber 12 2 8 3" xfId="40678"/>
    <cellStyle name="GrandTotalNumber 12 2 8 4" xfId="40679"/>
    <cellStyle name="GrandTotalNumber 12 2 9" xfId="40680"/>
    <cellStyle name="GrandTotalNumber 12 2 9 2" xfId="40681"/>
    <cellStyle name="GrandTotalNumber 12 2 9 3" xfId="40682"/>
    <cellStyle name="GrandTotalNumber 12 2 9 4" xfId="40683"/>
    <cellStyle name="GrandTotalNumber 12 3" xfId="40684"/>
    <cellStyle name="GrandTotalNumber 12 3 2" xfId="40685"/>
    <cellStyle name="GrandTotalNumber 12 3 3" xfId="40686"/>
    <cellStyle name="GrandTotalNumber 12 3 4" xfId="40687"/>
    <cellStyle name="GrandTotalNumber 12 4" xfId="40688"/>
    <cellStyle name="GrandTotalNumber 12 4 2" xfId="40689"/>
    <cellStyle name="GrandTotalNumber 12 4 3" xfId="40690"/>
    <cellStyle name="GrandTotalNumber 12 4 4" xfId="40691"/>
    <cellStyle name="GrandTotalNumber 12 5" xfId="40692"/>
    <cellStyle name="GrandTotalNumber 12 5 2" xfId="40693"/>
    <cellStyle name="GrandTotalNumber 12 5 3" xfId="40694"/>
    <cellStyle name="GrandTotalNumber 12 5 4" xfId="40695"/>
    <cellStyle name="GrandTotalNumber 12 6" xfId="40696"/>
    <cellStyle name="GrandTotalNumber 12 6 2" xfId="40697"/>
    <cellStyle name="GrandTotalNumber 12 6 3" xfId="40698"/>
    <cellStyle name="GrandTotalNumber 12 6 4" xfId="40699"/>
    <cellStyle name="GrandTotalNumber 12 7" xfId="40700"/>
    <cellStyle name="GrandTotalNumber 12 7 2" xfId="40701"/>
    <cellStyle name="GrandTotalNumber 12 7 3" xfId="40702"/>
    <cellStyle name="GrandTotalNumber 12 7 4" xfId="40703"/>
    <cellStyle name="GrandTotalNumber 12 8" xfId="40704"/>
    <cellStyle name="GrandTotalNumber 12 8 2" xfId="40705"/>
    <cellStyle name="GrandTotalNumber 12 8 3" xfId="40706"/>
    <cellStyle name="GrandTotalNumber 12 8 4" xfId="40707"/>
    <cellStyle name="GrandTotalNumber 12 9" xfId="40708"/>
    <cellStyle name="GrandTotalNumber 12 9 2" xfId="40709"/>
    <cellStyle name="GrandTotalNumber 12 9 3" xfId="40710"/>
    <cellStyle name="GrandTotalNumber 12 9 4" xfId="40711"/>
    <cellStyle name="GrandTotalNumber 13" xfId="40712"/>
    <cellStyle name="GrandTotalNumber 13 10" xfId="40713"/>
    <cellStyle name="GrandTotalNumber 13 10 2" xfId="40714"/>
    <cellStyle name="GrandTotalNumber 13 10 3" xfId="40715"/>
    <cellStyle name="GrandTotalNumber 13 10 4" xfId="40716"/>
    <cellStyle name="GrandTotalNumber 13 11" xfId="40717"/>
    <cellStyle name="GrandTotalNumber 13 11 2" xfId="40718"/>
    <cellStyle name="GrandTotalNumber 13 11 3" xfId="40719"/>
    <cellStyle name="GrandTotalNumber 13 11 4" xfId="40720"/>
    <cellStyle name="GrandTotalNumber 13 12" xfId="40721"/>
    <cellStyle name="GrandTotalNumber 13 13" xfId="40722"/>
    <cellStyle name="GrandTotalNumber 13 14" xfId="40723"/>
    <cellStyle name="GrandTotalNumber 13 15" xfId="40724"/>
    <cellStyle name="GrandTotalNumber 13 16" xfId="40725"/>
    <cellStyle name="GrandTotalNumber 13 17" xfId="40726"/>
    <cellStyle name="GrandTotalNumber 13 2" xfId="40727"/>
    <cellStyle name="GrandTotalNumber 13 2 10" xfId="40728"/>
    <cellStyle name="GrandTotalNumber 13 2 10 2" xfId="40729"/>
    <cellStyle name="GrandTotalNumber 13 2 10 3" xfId="40730"/>
    <cellStyle name="GrandTotalNumber 13 2 10 4" xfId="40731"/>
    <cellStyle name="GrandTotalNumber 13 2 11" xfId="40732"/>
    <cellStyle name="GrandTotalNumber 13 2 12" xfId="40733"/>
    <cellStyle name="GrandTotalNumber 13 2 13" xfId="40734"/>
    <cellStyle name="GrandTotalNumber 13 2 14" xfId="40735"/>
    <cellStyle name="GrandTotalNumber 13 2 15" xfId="40736"/>
    <cellStyle name="GrandTotalNumber 13 2 16" xfId="40737"/>
    <cellStyle name="GrandTotalNumber 13 2 2" xfId="40738"/>
    <cellStyle name="GrandTotalNumber 13 2 2 2" xfId="40739"/>
    <cellStyle name="GrandTotalNumber 13 2 2 3" xfId="40740"/>
    <cellStyle name="GrandTotalNumber 13 2 2 4" xfId="40741"/>
    <cellStyle name="GrandTotalNumber 13 2 3" xfId="40742"/>
    <cellStyle name="GrandTotalNumber 13 2 3 2" xfId="40743"/>
    <cellStyle name="GrandTotalNumber 13 2 3 3" xfId="40744"/>
    <cellStyle name="GrandTotalNumber 13 2 3 4" xfId="40745"/>
    <cellStyle name="GrandTotalNumber 13 2 4" xfId="40746"/>
    <cellStyle name="GrandTotalNumber 13 2 4 2" xfId="40747"/>
    <cellStyle name="GrandTotalNumber 13 2 4 3" xfId="40748"/>
    <cellStyle name="GrandTotalNumber 13 2 4 4" xfId="40749"/>
    <cellStyle name="GrandTotalNumber 13 2 5" xfId="40750"/>
    <cellStyle name="GrandTotalNumber 13 2 5 2" xfId="40751"/>
    <cellStyle name="GrandTotalNumber 13 2 5 3" xfId="40752"/>
    <cellStyle name="GrandTotalNumber 13 2 5 4" xfId="40753"/>
    <cellStyle name="GrandTotalNumber 13 2 6" xfId="40754"/>
    <cellStyle name="GrandTotalNumber 13 2 6 2" xfId="40755"/>
    <cellStyle name="GrandTotalNumber 13 2 6 3" xfId="40756"/>
    <cellStyle name="GrandTotalNumber 13 2 6 4" xfId="40757"/>
    <cellStyle name="GrandTotalNumber 13 2 7" xfId="40758"/>
    <cellStyle name="GrandTotalNumber 13 2 7 2" xfId="40759"/>
    <cellStyle name="GrandTotalNumber 13 2 7 3" xfId="40760"/>
    <cellStyle name="GrandTotalNumber 13 2 7 4" xfId="40761"/>
    <cellStyle name="GrandTotalNumber 13 2 8" xfId="40762"/>
    <cellStyle name="GrandTotalNumber 13 2 8 2" xfId="40763"/>
    <cellStyle name="GrandTotalNumber 13 2 8 3" xfId="40764"/>
    <cellStyle name="GrandTotalNumber 13 2 8 4" xfId="40765"/>
    <cellStyle name="GrandTotalNumber 13 2 9" xfId="40766"/>
    <cellStyle name="GrandTotalNumber 13 2 9 2" xfId="40767"/>
    <cellStyle name="GrandTotalNumber 13 2 9 3" xfId="40768"/>
    <cellStyle name="GrandTotalNumber 13 2 9 4" xfId="40769"/>
    <cellStyle name="GrandTotalNumber 13 3" xfId="40770"/>
    <cellStyle name="GrandTotalNumber 13 3 2" xfId="40771"/>
    <cellStyle name="GrandTotalNumber 13 3 3" xfId="40772"/>
    <cellStyle name="GrandTotalNumber 13 3 4" xfId="40773"/>
    <cellStyle name="GrandTotalNumber 13 4" xfId="40774"/>
    <cellStyle name="GrandTotalNumber 13 4 2" xfId="40775"/>
    <cellStyle name="GrandTotalNumber 13 4 3" xfId="40776"/>
    <cellStyle name="GrandTotalNumber 13 4 4" xfId="40777"/>
    <cellStyle name="GrandTotalNumber 13 5" xfId="40778"/>
    <cellStyle name="GrandTotalNumber 13 5 2" xfId="40779"/>
    <cellStyle name="GrandTotalNumber 13 5 3" xfId="40780"/>
    <cellStyle name="GrandTotalNumber 13 5 4" xfId="40781"/>
    <cellStyle name="GrandTotalNumber 13 6" xfId="40782"/>
    <cellStyle name="GrandTotalNumber 13 6 2" xfId="40783"/>
    <cellStyle name="GrandTotalNumber 13 6 3" xfId="40784"/>
    <cellStyle name="GrandTotalNumber 13 6 4" xfId="40785"/>
    <cellStyle name="GrandTotalNumber 13 7" xfId="40786"/>
    <cellStyle name="GrandTotalNumber 13 7 2" xfId="40787"/>
    <cellStyle name="GrandTotalNumber 13 7 3" xfId="40788"/>
    <cellStyle name="GrandTotalNumber 13 7 4" xfId="40789"/>
    <cellStyle name="GrandTotalNumber 13 8" xfId="40790"/>
    <cellStyle name="GrandTotalNumber 13 8 2" xfId="40791"/>
    <cellStyle name="GrandTotalNumber 13 8 3" xfId="40792"/>
    <cellStyle name="GrandTotalNumber 13 8 4" xfId="40793"/>
    <cellStyle name="GrandTotalNumber 13 9" xfId="40794"/>
    <cellStyle name="GrandTotalNumber 13 9 2" xfId="40795"/>
    <cellStyle name="GrandTotalNumber 13 9 3" xfId="40796"/>
    <cellStyle name="GrandTotalNumber 13 9 4" xfId="40797"/>
    <cellStyle name="GrandTotalNumber 14" xfId="40798"/>
    <cellStyle name="GrandTotalNumber 14 10" xfId="40799"/>
    <cellStyle name="GrandTotalNumber 14 10 2" xfId="40800"/>
    <cellStyle name="GrandTotalNumber 14 10 3" xfId="40801"/>
    <cellStyle name="GrandTotalNumber 14 10 4" xfId="40802"/>
    <cellStyle name="GrandTotalNumber 14 11" xfId="40803"/>
    <cellStyle name="GrandTotalNumber 14 11 2" xfId="40804"/>
    <cellStyle name="GrandTotalNumber 14 11 3" xfId="40805"/>
    <cellStyle name="GrandTotalNumber 14 11 4" xfId="40806"/>
    <cellStyle name="GrandTotalNumber 14 12" xfId="40807"/>
    <cellStyle name="GrandTotalNumber 14 13" xfId="40808"/>
    <cellStyle name="GrandTotalNumber 14 14" xfId="40809"/>
    <cellStyle name="GrandTotalNumber 14 15" xfId="40810"/>
    <cellStyle name="GrandTotalNumber 14 16" xfId="40811"/>
    <cellStyle name="GrandTotalNumber 14 17" xfId="40812"/>
    <cellStyle name="GrandTotalNumber 14 2" xfId="40813"/>
    <cellStyle name="GrandTotalNumber 14 2 10" xfId="40814"/>
    <cellStyle name="GrandTotalNumber 14 2 10 2" xfId="40815"/>
    <cellStyle name="GrandTotalNumber 14 2 10 3" xfId="40816"/>
    <cellStyle name="GrandTotalNumber 14 2 10 4" xfId="40817"/>
    <cellStyle name="GrandTotalNumber 14 2 11" xfId="40818"/>
    <cellStyle name="GrandTotalNumber 14 2 12" xfId="40819"/>
    <cellStyle name="GrandTotalNumber 14 2 13" xfId="40820"/>
    <cellStyle name="GrandTotalNumber 14 2 14" xfId="40821"/>
    <cellStyle name="GrandTotalNumber 14 2 15" xfId="40822"/>
    <cellStyle name="GrandTotalNumber 14 2 16" xfId="40823"/>
    <cellStyle name="GrandTotalNumber 14 2 2" xfId="40824"/>
    <cellStyle name="GrandTotalNumber 14 2 2 2" xfId="40825"/>
    <cellStyle name="GrandTotalNumber 14 2 2 3" xfId="40826"/>
    <cellStyle name="GrandTotalNumber 14 2 2 4" xfId="40827"/>
    <cellStyle name="GrandTotalNumber 14 2 3" xfId="40828"/>
    <cellStyle name="GrandTotalNumber 14 2 3 2" xfId="40829"/>
    <cellStyle name="GrandTotalNumber 14 2 3 3" xfId="40830"/>
    <cellStyle name="GrandTotalNumber 14 2 3 4" xfId="40831"/>
    <cellStyle name="GrandTotalNumber 14 2 4" xfId="40832"/>
    <cellStyle name="GrandTotalNumber 14 2 4 2" xfId="40833"/>
    <cellStyle name="GrandTotalNumber 14 2 4 3" xfId="40834"/>
    <cellStyle name="GrandTotalNumber 14 2 4 4" xfId="40835"/>
    <cellStyle name="GrandTotalNumber 14 2 5" xfId="40836"/>
    <cellStyle name="GrandTotalNumber 14 2 5 2" xfId="40837"/>
    <cellStyle name="GrandTotalNumber 14 2 5 3" xfId="40838"/>
    <cellStyle name="GrandTotalNumber 14 2 5 4" xfId="40839"/>
    <cellStyle name="GrandTotalNumber 14 2 6" xfId="40840"/>
    <cellStyle name="GrandTotalNumber 14 2 6 2" xfId="40841"/>
    <cellStyle name="GrandTotalNumber 14 2 6 3" xfId="40842"/>
    <cellStyle name="GrandTotalNumber 14 2 6 4" xfId="40843"/>
    <cellStyle name="GrandTotalNumber 14 2 7" xfId="40844"/>
    <cellStyle name="GrandTotalNumber 14 2 7 2" xfId="40845"/>
    <cellStyle name="GrandTotalNumber 14 2 7 3" xfId="40846"/>
    <cellStyle name="GrandTotalNumber 14 2 7 4" xfId="40847"/>
    <cellStyle name="GrandTotalNumber 14 2 8" xfId="40848"/>
    <cellStyle name="GrandTotalNumber 14 2 8 2" xfId="40849"/>
    <cellStyle name="GrandTotalNumber 14 2 8 3" xfId="40850"/>
    <cellStyle name="GrandTotalNumber 14 2 8 4" xfId="40851"/>
    <cellStyle name="GrandTotalNumber 14 2 9" xfId="40852"/>
    <cellStyle name="GrandTotalNumber 14 2 9 2" xfId="40853"/>
    <cellStyle name="GrandTotalNumber 14 2 9 3" xfId="40854"/>
    <cellStyle name="GrandTotalNumber 14 2 9 4" xfId="40855"/>
    <cellStyle name="GrandTotalNumber 14 3" xfId="40856"/>
    <cellStyle name="GrandTotalNumber 14 3 2" xfId="40857"/>
    <cellStyle name="GrandTotalNumber 14 3 3" xfId="40858"/>
    <cellStyle name="GrandTotalNumber 14 3 4" xfId="40859"/>
    <cellStyle name="GrandTotalNumber 14 4" xfId="40860"/>
    <cellStyle name="GrandTotalNumber 14 4 2" xfId="40861"/>
    <cellStyle name="GrandTotalNumber 14 4 3" xfId="40862"/>
    <cellStyle name="GrandTotalNumber 14 4 4" xfId="40863"/>
    <cellStyle name="GrandTotalNumber 14 5" xfId="40864"/>
    <cellStyle name="GrandTotalNumber 14 5 2" xfId="40865"/>
    <cellStyle name="GrandTotalNumber 14 5 3" xfId="40866"/>
    <cellStyle name="GrandTotalNumber 14 5 4" xfId="40867"/>
    <cellStyle name="GrandTotalNumber 14 6" xfId="40868"/>
    <cellStyle name="GrandTotalNumber 14 6 2" xfId="40869"/>
    <cellStyle name="GrandTotalNumber 14 6 3" xfId="40870"/>
    <cellStyle name="GrandTotalNumber 14 6 4" xfId="40871"/>
    <cellStyle name="GrandTotalNumber 14 7" xfId="40872"/>
    <cellStyle name="GrandTotalNumber 14 7 2" xfId="40873"/>
    <cellStyle name="GrandTotalNumber 14 7 3" xfId="40874"/>
    <cellStyle name="GrandTotalNumber 14 7 4" xfId="40875"/>
    <cellStyle name="GrandTotalNumber 14 8" xfId="40876"/>
    <cellStyle name="GrandTotalNumber 14 8 2" xfId="40877"/>
    <cellStyle name="GrandTotalNumber 14 8 3" xfId="40878"/>
    <cellStyle name="GrandTotalNumber 14 8 4" xfId="40879"/>
    <cellStyle name="GrandTotalNumber 14 9" xfId="40880"/>
    <cellStyle name="GrandTotalNumber 14 9 2" xfId="40881"/>
    <cellStyle name="GrandTotalNumber 14 9 3" xfId="40882"/>
    <cellStyle name="GrandTotalNumber 14 9 4" xfId="40883"/>
    <cellStyle name="GrandTotalNumber 15" xfId="40884"/>
    <cellStyle name="GrandTotalNumber 15 10" xfId="40885"/>
    <cellStyle name="GrandTotalNumber 15 10 2" xfId="40886"/>
    <cellStyle name="GrandTotalNumber 15 10 3" xfId="40887"/>
    <cellStyle name="GrandTotalNumber 15 10 4" xfId="40888"/>
    <cellStyle name="GrandTotalNumber 15 11" xfId="40889"/>
    <cellStyle name="GrandTotalNumber 15 11 2" xfId="40890"/>
    <cellStyle name="GrandTotalNumber 15 11 3" xfId="40891"/>
    <cellStyle name="GrandTotalNumber 15 11 4" xfId="40892"/>
    <cellStyle name="GrandTotalNumber 15 12" xfId="40893"/>
    <cellStyle name="GrandTotalNumber 15 13" xfId="40894"/>
    <cellStyle name="GrandTotalNumber 15 14" xfId="40895"/>
    <cellStyle name="GrandTotalNumber 15 15" xfId="40896"/>
    <cellStyle name="GrandTotalNumber 15 16" xfId="40897"/>
    <cellStyle name="GrandTotalNumber 15 17" xfId="40898"/>
    <cellStyle name="GrandTotalNumber 15 2" xfId="40899"/>
    <cellStyle name="GrandTotalNumber 15 2 10" xfId="40900"/>
    <cellStyle name="GrandTotalNumber 15 2 10 2" xfId="40901"/>
    <cellStyle name="GrandTotalNumber 15 2 10 3" xfId="40902"/>
    <cellStyle name="GrandTotalNumber 15 2 10 4" xfId="40903"/>
    <cellStyle name="GrandTotalNumber 15 2 11" xfId="40904"/>
    <cellStyle name="GrandTotalNumber 15 2 12" xfId="40905"/>
    <cellStyle name="GrandTotalNumber 15 2 13" xfId="40906"/>
    <cellStyle name="GrandTotalNumber 15 2 14" xfId="40907"/>
    <cellStyle name="GrandTotalNumber 15 2 15" xfId="40908"/>
    <cellStyle name="GrandTotalNumber 15 2 16" xfId="40909"/>
    <cellStyle name="GrandTotalNumber 15 2 2" xfId="40910"/>
    <cellStyle name="GrandTotalNumber 15 2 2 2" xfId="40911"/>
    <cellStyle name="GrandTotalNumber 15 2 2 3" xfId="40912"/>
    <cellStyle name="GrandTotalNumber 15 2 2 4" xfId="40913"/>
    <cellStyle name="GrandTotalNumber 15 2 3" xfId="40914"/>
    <cellStyle name="GrandTotalNumber 15 2 3 2" xfId="40915"/>
    <cellStyle name="GrandTotalNumber 15 2 3 3" xfId="40916"/>
    <cellStyle name="GrandTotalNumber 15 2 3 4" xfId="40917"/>
    <cellStyle name="GrandTotalNumber 15 2 4" xfId="40918"/>
    <cellStyle name="GrandTotalNumber 15 2 4 2" xfId="40919"/>
    <cellStyle name="GrandTotalNumber 15 2 4 3" xfId="40920"/>
    <cellStyle name="GrandTotalNumber 15 2 4 4" xfId="40921"/>
    <cellStyle name="GrandTotalNumber 15 2 5" xfId="40922"/>
    <cellStyle name="GrandTotalNumber 15 2 5 2" xfId="40923"/>
    <cellStyle name="GrandTotalNumber 15 2 5 3" xfId="40924"/>
    <cellStyle name="GrandTotalNumber 15 2 5 4" xfId="40925"/>
    <cellStyle name="GrandTotalNumber 15 2 6" xfId="40926"/>
    <cellStyle name="GrandTotalNumber 15 2 6 2" xfId="40927"/>
    <cellStyle name="GrandTotalNumber 15 2 6 3" xfId="40928"/>
    <cellStyle name="GrandTotalNumber 15 2 6 4" xfId="40929"/>
    <cellStyle name="GrandTotalNumber 15 2 7" xfId="40930"/>
    <cellStyle name="GrandTotalNumber 15 2 7 2" xfId="40931"/>
    <cellStyle name="GrandTotalNumber 15 2 7 3" xfId="40932"/>
    <cellStyle name="GrandTotalNumber 15 2 7 4" xfId="40933"/>
    <cellStyle name="GrandTotalNumber 15 2 8" xfId="40934"/>
    <cellStyle name="GrandTotalNumber 15 2 8 2" xfId="40935"/>
    <cellStyle name="GrandTotalNumber 15 2 8 3" xfId="40936"/>
    <cellStyle name="GrandTotalNumber 15 2 8 4" xfId="40937"/>
    <cellStyle name="GrandTotalNumber 15 2 9" xfId="40938"/>
    <cellStyle name="GrandTotalNumber 15 2 9 2" xfId="40939"/>
    <cellStyle name="GrandTotalNumber 15 2 9 3" xfId="40940"/>
    <cellStyle name="GrandTotalNumber 15 2 9 4" xfId="40941"/>
    <cellStyle name="GrandTotalNumber 15 3" xfId="40942"/>
    <cellStyle name="GrandTotalNumber 15 3 2" xfId="40943"/>
    <cellStyle name="GrandTotalNumber 15 3 3" xfId="40944"/>
    <cellStyle name="GrandTotalNumber 15 3 4" xfId="40945"/>
    <cellStyle name="GrandTotalNumber 15 4" xfId="40946"/>
    <cellStyle name="GrandTotalNumber 15 4 2" xfId="40947"/>
    <cellStyle name="GrandTotalNumber 15 4 3" xfId="40948"/>
    <cellStyle name="GrandTotalNumber 15 4 4" xfId="40949"/>
    <cellStyle name="GrandTotalNumber 15 5" xfId="40950"/>
    <cellStyle name="GrandTotalNumber 15 5 2" xfId="40951"/>
    <cellStyle name="GrandTotalNumber 15 5 3" xfId="40952"/>
    <cellStyle name="GrandTotalNumber 15 5 4" xfId="40953"/>
    <cellStyle name="GrandTotalNumber 15 6" xfId="40954"/>
    <cellStyle name="GrandTotalNumber 15 6 2" xfId="40955"/>
    <cellStyle name="GrandTotalNumber 15 6 3" xfId="40956"/>
    <cellStyle name="GrandTotalNumber 15 6 4" xfId="40957"/>
    <cellStyle name="GrandTotalNumber 15 7" xfId="40958"/>
    <cellStyle name="GrandTotalNumber 15 7 2" xfId="40959"/>
    <cellStyle name="GrandTotalNumber 15 7 3" xfId="40960"/>
    <cellStyle name="GrandTotalNumber 15 7 4" xfId="40961"/>
    <cellStyle name="GrandTotalNumber 15 8" xfId="40962"/>
    <cellStyle name="GrandTotalNumber 15 8 2" xfId="40963"/>
    <cellStyle name="GrandTotalNumber 15 8 3" xfId="40964"/>
    <cellStyle name="GrandTotalNumber 15 8 4" xfId="40965"/>
    <cellStyle name="GrandTotalNumber 15 9" xfId="40966"/>
    <cellStyle name="GrandTotalNumber 15 9 2" xfId="40967"/>
    <cellStyle name="GrandTotalNumber 15 9 3" xfId="40968"/>
    <cellStyle name="GrandTotalNumber 15 9 4" xfId="40969"/>
    <cellStyle name="GrandTotalNumber 16" xfId="40970"/>
    <cellStyle name="GrandTotalNumber 16 10" xfId="40971"/>
    <cellStyle name="GrandTotalNumber 16 10 2" xfId="40972"/>
    <cellStyle name="GrandTotalNumber 16 10 3" xfId="40973"/>
    <cellStyle name="GrandTotalNumber 16 10 4" xfId="40974"/>
    <cellStyle name="GrandTotalNumber 16 11" xfId="40975"/>
    <cellStyle name="GrandTotalNumber 16 11 2" xfId="40976"/>
    <cellStyle name="GrandTotalNumber 16 11 3" xfId="40977"/>
    <cellStyle name="GrandTotalNumber 16 11 4" xfId="40978"/>
    <cellStyle name="GrandTotalNumber 16 12" xfId="40979"/>
    <cellStyle name="GrandTotalNumber 16 13" xfId="40980"/>
    <cellStyle name="GrandTotalNumber 16 14" xfId="40981"/>
    <cellStyle name="GrandTotalNumber 16 15" xfId="40982"/>
    <cellStyle name="GrandTotalNumber 16 16" xfId="40983"/>
    <cellStyle name="GrandTotalNumber 16 17" xfId="40984"/>
    <cellStyle name="GrandTotalNumber 16 2" xfId="40985"/>
    <cellStyle name="GrandTotalNumber 16 2 10" xfId="40986"/>
    <cellStyle name="GrandTotalNumber 16 2 10 2" xfId="40987"/>
    <cellStyle name="GrandTotalNumber 16 2 10 3" xfId="40988"/>
    <cellStyle name="GrandTotalNumber 16 2 10 4" xfId="40989"/>
    <cellStyle name="GrandTotalNumber 16 2 11" xfId="40990"/>
    <cellStyle name="GrandTotalNumber 16 2 12" xfId="40991"/>
    <cellStyle name="GrandTotalNumber 16 2 13" xfId="40992"/>
    <cellStyle name="GrandTotalNumber 16 2 14" xfId="40993"/>
    <cellStyle name="GrandTotalNumber 16 2 15" xfId="40994"/>
    <cellStyle name="GrandTotalNumber 16 2 16" xfId="40995"/>
    <cellStyle name="GrandTotalNumber 16 2 2" xfId="40996"/>
    <cellStyle name="GrandTotalNumber 16 2 2 2" xfId="40997"/>
    <cellStyle name="GrandTotalNumber 16 2 2 3" xfId="40998"/>
    <cellStyle name="GrandTotalNumber 16 2 2 4" xfId="40999"/>
    <cellStyle name="GrandTotalNumber 16 2 3" xfId="41000"/>
    <cellStyle name="GrandTotalNumber 16 2 3 2" xfId="41001"/>
    <cellStyle name="GrandTotalNumber 16 2 3 3" xfId="41002"/>
    <cellStyle name="GrandTotalNumber 16 2 3 4" xfId="41003"/>
    <cellStyle name="GrandTotalNumber 16 2 4" xfId="41004"/>
    <cellStyle name="GrandTotalNumber 16 2 4 2" xfId="41005"/>
    <cellStyle name="GrandTotalNumber 16 2 4 3" xfId="41006"/>
    <cellStyle name="GrandTotalNumber 16 2 4 4" xfId="41007"/>
    <cellStyle name="GrandTotalNumber 16 2 5" xfId="41008"/>
    <cellStyle name="GrandTotalNumber 16 2 5 2" xfId="41009"/>
    <cellStyle name="GrandTotalNumber 16 2 5 3" xfId="41010"/>
    <cellStyle name="GrandTotalNumber 16 2 5 4" xfId="41011"/>
    <cellStyle name="GrandTotalNumber 16 2 6" xfId="41012"/>
    <cellStyle name="GrandTotalNumber 16 2 6 2" xfId="41013"/>
    <cellStyle name="GrandTotalNumber 16 2 6 3" xfId="41014"/>
    <cellStyle name="GrandTotalNumber 16 2 6 4" xfId="41015"/>
    <cellStyle name="GrandTotalNumber 16 2 7" xfId="41016"/>
    <cellStyle name="GrandTotalNumber 16 2 7 2" xfId="41017"/>
    <cellStyle name="GrandTotalNumber 16 2 7 3" xfId="41018"/>
    <cellStyle name="GrandTotalNumber 16 2 7 4" xfId="41019"/>
    <cellStyle name="GrandTotalNumber 16 2 8" xfId="41020"/>
    <cellStyle name="GrandTotalNumber 16 2 8 2" xfId="41021"/>
    <cellStyle name="GrandTotalNumber 16 2 8 3" xfId="41022"/>
    <cellStyle name="GrandTotalNumber 16 2 8 4" xfId="41023"/>
    <cellStyle name="GrandTotalNumber 16 2 9" xfId="41024"/>
    <cellStyle name="GrandTotalNumber 16 2 9 2" xfId="41025"/>
    <cellStyle name="GrandTotalNumber 16 2 9 3" xfId="41026"/>
    <cellStyle name="GrandTotalNumber 16 2 9 4" xfId="41027"/>
    <cellStyle name="GrandTotalNumber 16 3" xfId="41028"/>
    <cellStyle name="GrandTotalNumber 16 3 2" xfId="41029"/>
    <cellStyle name="GrandTotalNumber 16 3 3" xfId="41030"/>
    <cellStyle name="GrandTotalNumber 16 3 4" xfId="41031"/>
    <cellStyle name="GrandTotalNumber 16 4" xfId="41032"/>
    <cellStyle name="GrandTotalNumber 16 4 2" xfId="41033"/>
    <cellStyle name="GrandTotalNumber 16 4 3" xfId="41034"/>
    <cellStyle name="GrandTotalNumber 16 4 4" xfId="41035"/>
    <cellStyle name="GrandTotalNumber 16 5" xfId="41036"/>
    <cellStyle name="GrandTotalNumber 16 5 2" xfId="41037"/>
    <cellStyle name="GrandTotalNumber 16 5 3" xfId="41038"/>
    <cellStyle name="GrandTotalNumber 16 5 4" xfId="41039"/>
    <cellStyle name="GrandTotalNumber 16 6" xfId="41040"/>
    <cellStyle name="GrandTotalNumber 16 6 2" xfId="41041"/>
    <cellStyle name="GrandTotalNumber 16 6 3" xfId="41042"/>
    <cellStyle name="GrandTotalNumber 16 6 4" xfId="41043"/>
    <cellStyle name="GrandTotalNumber 16 7" xfId="41044"/>
    <cellStyle name="GrandTotalNumber 16 7 2" xfId="41045"/>
    <cellStyle name="GrandTotalNumber 16 7 3" xfId="41046"/>
    <cellStyle name="GrandTotalNumber 16 7 4" xfId="41047"/>
    <cellStyle name="GrandTotalNumber 16 8" xfId="41048"/>
    <cellStyle name="GrandTotalNumber 16 8 2" xfId="41049"/>
    <cellStyle name="GrandTotalNumber 16 8 3" xfId="41050"/>
    <cellStyle name="GrandTotalNumber 16 8 4" xfId="41051"/>
    <cellStyle name="GrandTotalNumber 16 9" xfId="41052"/>
    <cellStyle name="GrandTotalNumber 16 9 2" xfId="41053"/>
    <cellStyle name="GrandTotalNumber 16 9 3" xfId="41054"/>
    <cellStyle name="GrandTotalNumber 16 9 4" xfId="41055"/>
    <cellStyle name="GrandTotalNumber 17" xfId="41056"/>
    <cellStyle name="GrandTotalNumber 17 10" xfId="41057"/>
    <cellStyle name="GrandTotalNumber 17 10 2" xfId="41058"/>
    <cellStyle name="GrandTotalNumber 17 10 3" xfId="41059"/>
    <cellStyle name="GrandTotalNumber 17 10 4" xfId="41060"/>
    <cellStyle name="GrandTotalNumber 17 11" xfId="41061"/>
    <cellStyle name="GrandTotalNumber 17 11 2" xfId="41062"/>
    <cellStyle name="GrandTotalNumber 17 11 3" xfId="41063"/>
    <cellStyle name="GrandTotalNumber 17 11 4" xfId="41064"/>
    <cellStyle name="GrandTotalNumber 17 12" xfId="41065"/>
    <cellStyle name="GrandTotalNumber 17 13" xfId="41066"/>
    <cellStyle name="GrandTotalNumber 17 14" xfId="41067"/>
    <cellStyle name="GrandTotalNumber 17 15" xfId="41068"/>
    <cellStyle name="GrandTotalNumber 17 16" xfId="41069"/>
    <cellStyle name="GrandTotalNumber 17 17" xfId="41070"/>
    <cellStyle name="GrandTotalNumber 17 2" xfId="41071"/>
    <cellStyle name="GrandTotalNumber 17 2 10" xfId="41072"/>
    <cellStyle name="GrandTotalNumber 17 2 10 2" xfId="41073"/>
    <cellStyle name="GrandTotalNumber 17 2 10 3" xfId="41074"/>
    <cellStyle name="GrandTotalNumber 17 2 10 4" xfId="41075"/>
    <cellStyle name="GrandTotalNumber 17 2 11" xfId="41076"/>
    <cellStyle name="GrandTotalNumber 17 2 12" xfId="41077"/>
    <cellStyle name="GrandTotalNumber 17 2 13" xfId="41078"/>
    <cellStyle name="GrandTotalNumber 17 2 14" xfId="41079"/>
    <cellStyle name="GrandTotalNumber 17 2 15" xfId="41080"/>
    <cellStyle name="GrandTotalNumber 17 2 16" xfId="41081"/>
    <cellStyle name="GrandTotalNumber 17 2 2" xfId="41082"/>
    <cellStyle name="GrandTotalNumber 17 2 2 2" xfId="41083"/>
    <cellStyle name="GrandTotalNumber 17 2 2 3" xfId="41084"/>
    <cellStyle name="GrandTotalNumber 17 2 2 4" xfId="41085"/>
    <cellStyle name="GrandTotalNumber 17 2 3" xfId="41086"/>
    <cellStyle name="GrandTotalNumber 17 2 3 2" xfId="41087"/>
    <cellStyle name="GrandTotalNumber 17 2 3 3" xfId="41088"/>
    <cellStyle name="GrandTotalNumber 17 2 3 4" xfId="41089"/>
    <cellStyle name="GrandTotalNumber 17 2 4" xfId="41090"/>
    <cellStyle name="GrandTotalNumber 17 2 4 2" xfId="41091"/>
    <cellStyle name="GrandTotalNumber 17 2 4 3" xfId="41092"/>
    <cellStyle name="GrandTotalNumber 17 2 4 4" xfId="41093"/>
    <cellStyle name="GrandTotalNumber 17 2 5" xfId="41094"/>
    <cellStyle name="GrandTotalNumber 17 2 5 2" xfId="41095"/>
    <cellStyle name="GrandTotalNumber 17 2 5 3" xfId="41096"/>
    <cellStyle name="GrandTotalNumber 17 2 5 4" xfId="41097"/>
    <cellStyle name="GrandTotalNumber 17 2 6" xfId="41098"/>
    <cellStyle name="GrandTotalNumber 17 2 6 2" xfId="41099"/>
    <cellStyle name="GrandTotalNumber 17 2 6 3" xfId="41100"/>
    <cellStyle name="GrandTotalNumber 17 2 6 4" xfId="41101"/>
    <cellStyle name="GrandTotalNumber 17 2 7" xfId="41102"/>
    <cellStyle name="GrandTotalNumber 17 2 7 2" xfId="41103"/>
    <cellStyle name="GrandTotalNumber 17 2 7 3" xfId="41104"/>
    <cellStyle name="GrandTotalNumber 17 2 7 4" xfId="41105"/>
    <cellStyle name="GrandTotalNumber 17 2 8" xfId="41106"/>
    <cellStyle name="GrandTotalNumber 17 2 8 2" xfId="41107"/>
    <cellStyle name="GrandTotalNumber 17 2 8 3" xfId="41108"/>
    <cellStyle name="GrandTotalNumber 17 2 8 4" xfId="41109"/>
    <cellStyle name="GrandTotalNumber 17 2 9" xfId="41110"/>
    <cellStyle name="GrandTotalNumber 17 2 9 2" xfId="41111"/>
    <cellStyle name="GrandTotalNumber 17 2 9 3" xfId="41112"/>
    <cellStyle name="GrandTotalNumber 17 2 9 4" xfId="41113"/>
    <cellStyle name="GrandTotalNumber 17 3" xfId="41114"/>
    <cellStyle name="GrandTotalNumber 17 3 2" xfId="41115"/>
    <cellStyle name="GrandTotalNumber 17 3 3" xfId="41116"/>
    <cellStyle name="GrandTotalNumber 17 3 4" xfId="41117"/>
    <cellStyle name="GrandTotalNumber 17 4" xfId="41118"/>
    <cellStyle name="GrandTotalNumber 17 4 2" xfId="41119"/>
    <cellStyle name="GrandTotalNumber 17 4 3" xfId="41120"/>
    <cellStyle name="GrandTotalNumber 17 4 4" xfId="41121"/>
    <cellStyle name="GrandTotalNumber 17 5" xfId="41122"/>
    <cellStyle name="GrandTotalNumber 17 5 2" xfId="41123"/>
    <cellStyle name="GrandTotalNumber 17 5 3" xfId="41124"/>
    <cellStyle name="GrandTotalNumber 17 5 4" xfId="41125"/>
    <cellStyle name="GrandTotalNumber 17 6" xfId="41126"/>
    <cellStyle name="GrandTotalNumber 17 6 2" xfId="41127"/>
    <cellStyle name="GrandTotalNumber 17 6 3" xfId="41128"/>
    <cellStyle name="GrandTotalNumber 17 6 4" xfId="41129"/>
    <cellStyle name="GrandTotalNumber 17 7" xfId="41130"/>
    <cellStyle name="GrandTotalNumber 17 7 2" xfId="41131"/>
    <cellStyle name="GrandTotalNumber 17 7 3" xfId="41132"/>
    <cellStyle name="GrandTotalNumber 17 7 4" xfId="41133"/>
    <cellStyle name="GrandTotalNumber 17 8" xfId="41134"/>
    <cellStyle name="GrandTotalNumber 17 8 2" xfId="41135"/>
    <cellStyle name="GrandTotalNumber 17 8 3" xfId="41136"/>
    <cellStyle name="GrandTotalNumber 17 8 4" xfId="41137"/>
    <cellStyle name="GrandTotalNumber 17 9" xfId="41138"/>
    <cellStyle name="GrandTotalNumber 17 9 2" xfId="41139"/>
    <cellStyle name="GrandTotalNumber 17 9 3" xfId="41140"/>
    <cellStyle name="GrandTotalNumber 17 9 4" xfId="41141"/>
    <cellStyle name="GrandTotalNumber 18" xfId="41142"/>
    <cellStyle name="GrandTotalNumber 18 10" xfId="41143"/>
    <cellStyle name="GrandTotalNumber 18 10 2" xfId="41144"/>
    <cellStyle name="GrandTotalNumber 18 10 3" xfId="41145"/>
    <cellStyle name="GrandTotalNumber 18 10 4" xfId="41146"/>
    <cellStyle name="GrandTotalNumber 18 11" xfId="41147"/>
    <cellStyle name="GrandTotalNumber 18 11 2" xfId="41148"/>
    <cellStyle name="GrandTotalNumber 18 11 3" xfId="41149"/>
    <cellStyle name="GrandTotalNumber 18 11 4" xfId="41150"/>
    <cellStyle name="GrandTotalNumber 18 12" xfId="41151"/>
    <cellStyle name="GrandTotalNumber 18 13" xfId="41152"/>
    <cellStyle name="GrandTotalNumber 18 14" xfId="41153"/>
    <cellStyle name="GrandTotalNumber 18 15" xfId="41154"/>
    <cellStyle name="GrandTotalNumber 18 16" xfId="41155"/>
    <cellStyle name="GrandTotalNumber 18 17" xfId="41156"/>
    <cellStyle name="GrandTotalNumber 18 2" xfId="41157"/>
    <cellStyle name="GrandTotalNumber 18 2 10" xfId="41158"/>
    <cellStyle name="GrandTotalNumber 18 2 10 2" xfId="41159"/>
    <cellStyle name="GrandTotalNumber 18 2 10 3" xfId="41160"/>
    <cellStyle name="GrandTotalNumber 18 2 10 4" xfId="41161"/>
    <cellStyle name="GrandTotalNumber 18 2 11" xfId="41162"/>
    <cellStyle name="GrandTotalNumber 18 2 12" xfId="41163"/>
    <cellStyle name="GrandTotalNumber 18 2 13" xfId="41164"/>
    <cellStyle name="GrandTotalNumber 18 2 14" xfId="41165"/>
    <cellStyle name="GrandTotalNumber 18 2 15" xfId="41166"/>
    <cellStyle name="GrandTotalNumber 18 2 16" xfId="41167"/>
    <cellStyle name="GrandTotalNumber 18 2 2" xfId="41168"/>
    <cellStyle name="GrandTotalNumber 18 2 2 2" xfId="41169"/>
    <cellStyle name="GrandTotalNumber 18 2 2 3" xfId="41170"/>
    <cellStyle name="GrandTotalNumber 18 2 2 4" xfId="41171"/>
    <cellStyle name="GrandTotalNumber 18 2 3" xfId="41172"/>
    <cellStyle name="GrandTotalNumber 18 2 3 2" xfId="41173"/>
    <cellStyle name="GrandTotalNumber 18 2 3 3" xfId="41174"/>
    <cellStyle name="GrandTotalNumber 18 2 3 4" xfId="41175"/>
    <cellStyle name="GrandTotalNumber 18 2 4" xfId="41176"/>
    <cellStyle name="GrandTotalNumber 18 2 4 2" xfId="41177"/>
    <cellStyle name="GrandTotalNumber 18 2 4 3" xfId="41178"/>
    <cellStyle name="GrandTotalNumber 18 2 4 4" xfId="41179"/>
    <cellStyle name="GrandTotalNumber 18 2 5" xfId="41180"/>
    <cellStyle name="GrandTotalNumber 18 2 5 2" xfId="41181"/>
    <cellStyle name="GrandTotalNumber 18 2 5 3" xfId="41182"/>
    <cellStyle name="GrandTotalNumber 18 2 5 4" xfId="41183"/>
    <cellStyle name="GrandTotalNumber 18 2 6" xfId="41184"/>
    <cellStyle name="GrandTotalNumber 18 2 6 2" xfId="41185"/>
    <cellStyle name="GrandTotalNumber 18 2 6 3" xfId="41186"/>
    <cellStyle name="GrandTotalNumber 18 2 6 4" xfId="41187"/>
    <cellStyle name="GrandTotalNumber 18 2 7" xfId="41188"/>
    <cellStyle name="GrandTotalNumber 18 2 7 2" xfId="41189"/>
    <cellStyle name="GrandTotalNumber 18 2 7 3" xfId="41190"/>
    <cellStyle name="GrandTotalNumber 18 2 7 4" xfId="41191"/>
    <cellStyle name="GrandTotalNumber 18 2 8" xfId="41192"/>
    <cellStyle name="GrandTotalNumber 18 2 8 2" xfId="41193"/>
    <cellStyle name="GrandTotalNumber 18 2 8 3" xfId="41194"/>
    <cellStyle name="GrandTotalNumber 18 2 8 4" xfId="41195"/>
    <cellStyle name="GrandTotalNumber 18 2 9" xfId="41196"/>
    <cellStyle name="GrandTotalNumber 18 2 9 2" xfId="41197"/>
    <cellStyle name="GrandTotalNumber 18 2 9 3" xfId="41198"/>
    <cellStyle name="GrandTotalNumber 18 2 9 4" xfId="41199"/>
    <cellStyle name="GrandTotalNumber 18 3" xfId="41200"/>
    <cellStyle name="GrandTotalNumber 18 3 2" xfId="41201"/>
    <cellStyle name="GrandTotalNumber 18 3 3" xfId="41202"/>
    <cellStyle name="GrandTotalNumber 18 3 4" xfId="41203"/>
    <cellStyle name="GrandTotalNumber 18 4" xfId="41204"/>
    <cellStyle name="GrandTotalNumber 18 4 2" xfId="41205"/>
    <cellStyle name="GrandTotalNumber 18 4 3" xfId="41206"/>
    <cellStyle name="GrandTotalNumber 18 4 4" xfId="41207"/>
    <cellStyle name="GrandTotalNumber 18 5" xfId="41208"/>
    <cellStyle name="GrandTotalNumber 18 5 2" xfId="41209"/>
    <cellStyle name="GrandTotalNumber 18 5 3" xfId="41210"/>
    <cellStyle name="GrandTotalNumber 18 5 4" xfId="41211"/>
    <cellStyle name="GrandTotalNumber 18 6" xfId="41212"/>
    <cellStyle name="GrandTotalNumber 18 6 2" xfId="41213"/>
    <cellStyle name="GrandTotalNumber 18 6 3" xfId="41214"/>
    <cellStyle name="GrandTotalNumber 18 6 4" xfId="41215"/>
    <cellStyle name="GrandTotalNumber 18 7" xfId="41216"/>
    <cellStyle name="GrandTotalNumber 18 7 2" xfId="41217"/>
    <cellStyle name="GrandTotalNumber 18 7 3" xfId="41218"/>
    <cellStyle name="GrandTotalNumber 18 7 4" xfId="41219"/>
    <cellStyle name="GrandTotalNumber 18 8" xfId="41220"/>
    <cellStyle name="GrandTotalNumber 18 8 2" xfId="41221"/>
    <cellStyle name="GrandTotalNumber 18 8 3" xfId="41222"/>
    <cellStyle name="GrandTotalNumber 18 8 4" xfId="41223"/>
    <cellStyle name="GrandTotalNumber 18 9" xfId="41224"/>
    <cellStyle name="GrandTotalNumber 18 9 2" xfId="41225"/>
    <cellStyle name="GrandTotalNumber 18 9 3" xfId="41226"/>
    <cellStyle name="GrandTotalNumber 18 9 4" xfId="41227"/>
    <cellStyle name="GrandTotalNumber 19" xfId="41228"/>
    <cellStyle name="GrandTotalNumber 19 10" xfId="41229"/>
    <cellStyle name="GrandTotalNumber 19 10 2" xfId="41230"/>
    <cellStyle name="GrandTotalNumber 19 10 3" xfId="41231"/>
    <cellStyle name="GrandTotalNumber 19 10 4" xfId="41232"/>
    <cellStyle name="GrandTotalNumber 19 11" xfId="41233"/>
    <cellStyle name="GrandTotalNumber 19 11 2" xfId="41234"/>
    <cellStyle name="GrandTotalNumber 19 11 3" xfId="41235"/>
    <cellStyle name="GrandTotalNumber 19 11 4" xfId="41236"/>
    <cellStyle name="GrandTotalNumber 19 12" xfId="41237"/>
    <cellStyle name="GrandTotalNumber 19 13" xfId="41238"/>
    <cellStyle name="GrandTotalNumber 19 14" xfId="41239"/>
    <cellStyle name="GrandTotalNumber 19 15" xfId="41240"/>
    <cellStyle name="GrandTotalNumber 19 16" xfId="41241"/>
    <cellStyle name="GrandTotalNumber 19 17" xfId="41242"/>
    <cellStyle name="GrandTotalNumber 19 2" xfId="41243"/>
    <cellStyle name="GrandTotalNumber 19 2 10" xfId="41244"/>
    <cellStyle name="GrandTotalNumber 19 2 10 2" xfId="41245"/>
    <cellStyle name="GrandTotalNumber 19 2 10 3" xfId="41246"/>
    <cellStyle name="GrandTotalNumber 19 2 10 4" xfId="41247"/>
    <cellStyle name="GrandTotalNumber 19 2 11" xfId="41248"/>
    <cellStyle name="GrandTotalNumber 19 2 12" xfId="41249"/>
    <cellStyle name="GrandTotalNumber 19 2 13" xfId="41250"/>
    <cellStyle name="GrandTotalNumber 19 2 14" xfId="41251"/>
    <cellStyle name="GrandTotalNumber 19 2 15" xfId="41252"/>
    <cellStyle name="GrandTotalNumber 19 2 16" xfId="41253"/>
    <cellStyle name="GrandTotalNumber 19 2 2" xfId="41254"/>
    <cellStyle name="GrandTotalNumber 19 2 2 2" xfId="41255"/>
    <cellStyle name="GrandTotalNumber 19 2 2 3" xfId="41256"/>
    <cellStyle name="GrandTotalNumber 19 2 2 4" xfId="41257"/>
    <cellStyle name="GrandTotalNumber 19 2 3" xfId="41258"/>
    <cellStyle name="GrandTotalNumber 19 2 3 2" xfId="41259"/>
    <cellStyle name="GrandTotalNumber 19 2 3 3" xfId="41260"/>
    <cellStyle name="GrandTotalNumber 19 2 3 4" xfId="41261"/>
    <cellStyle name="GrandTotalNumber 19 2 4" xfId="41262"/>
    <cellStyle name="GrandTotalNumber 19 2 4 2" xfId="41263"/>
    <cellStyle name="GrandTotalNumber 19 2 4 3" xfId="41264"/>
    <cellStyle name="GrandTotalNumber 19 2 4 4" xfId="41265"/>
    <cellStyle name="GrandTotalNumber 19 2 5" xfId="41266"/>
    <cellStyle name="GrandTotalNumber 19 2 5 2" xfId="41267"/>
    <cellStyle name="GrandTotalNumber 19 2 5 3" xfId="41268"/>
    <cellStyle name="GrandTotalNumber 19 2 5 4" xfId="41269"/>
    <cellStyle name="GrandTotalNumber 19 2 6" xfId="41270"/>
    <cellStyle name="GrandTotalNumber 19 2 6 2" xfId="41271"/>
    <cellStyle name="GrandTotalNumber 19 2 6 3" xfId="41272"/>
    <cellStyle name="GrandTotalNumber 19 2 6 4" xfId="41273"/>
    <cellStyle name="GrandTotalNumber 19 2 7" xfId="41274"/>
    <cellStyle name="GrandTotalNumber 19 2 7 2" xfId="41275"/>
    <cellStyle name="GrandTotalNumber 19 2 7 3" xfId="41276"/>
    <cellStyle name="GrandTotalNumber 19 2 7 4" xfId="41277"/>
    <cellStyle name="GrandTotalNumber 19 2 8" xfId="41278"/>
    <cellStyle name="GrandTotalNumber 19 2 8 2" xfId="41279"/>
    <cellStyle name="GrandTotalNumber 19 2 8 3" xfId="41280"/>
    <cellStyle name="GrandTotalNumber 19 2 8 4" xfId="41281"/>
    <cellStyle name="GrandTotalNumber 19 2 9" xfId="41282"/>
    <cellStyle name="GrandTotalNumber 19 2 9 2" xfId="41283"/>
    <cellStyle name="GrandTotalNumber 19 2 9 3" xfId="41284"/>
    <cellStyle name="GrandTotalNumber 19 2 9 4" xfId="41285"/>
    <cellStyle name="GrandTotalNumber 19 3" xfId="41286"/>
    <cellStyle name="GrandTotalNumber 19 3 2" xfId="41287"/>
    <cellStyle name="GrandTotalNumber 19 3 3" xfId="41288"/>
    <cellStyle name="GrandTotalNumber 19 3 4" xfId="41289"/>
    <cellStyle name="GrandTotalNumber 19 4" xfId="41290"/>
    <cellStyle name="GrandTotalNumber 19 4 2" xfId="41291"/>
    <cellStyle name="GrandTotalNumber 19 4 3" xfId="41292"/>
    <cellStyle name="GrandTotalNumber 19 4 4" xfId="41293"/>
    <cellStyle name="GrandTotalNumber 19 5" xfId="41294"/>
    <cellStyle name="GrandTotalNumber 19 5 2" xfId="41295"/>
    <cellStyle name="GrandTotalNumber 19 5 3" xfId="41296"/>
    <cellStyle name="GrandTotalNumber 19 5 4" xfId="41297"/>
    <cellStyle name="GrandTotalNumber 19 6" xfId="41298"/>
    <cellStyle name="GrandTotalNumber 19 6 2" xfId="41299"/>
    <cellStyle name="GrandTotalNumber 19 6 3" xfId="41300"/>
    <cellStyle name="GrandTotalNumber 19 6 4" xfId="41301"/>
    <cellStyle name="GrandTotalNumber 19 7" xfId="41302"/>
    <cellStyle name="GrandTotalNumber 19 7 2" xfId="41303"/>
    <cellStyle name="GrandTotalNumber 19 7 3" xfId="41304"/>
    <cellStyle name="GrandTotalNumber 19 7 4" xfId="41305"/>
    <cellStyle name="GrandTotalNumber 19 8" xfId="41306"/>
    <cellStyle name="GrandTotalNumber 19 8 2" xfId="41307"/>
    <cellStyle name="GrandTotalNumber 19 8 3" xfId="41308"/>
    <cellStyle name="GrandTotalNumber 19 8 4" xfId="41309"/>
    <cellStyle name="GrandTotalNumber 19 9" xfId="41310"/>
    <cellStyle name="GrandTotalNumber 19 9 2" xfId="41311"/>
    <cellStyle name="GrandTotalNumber 19 9 3" xfId="41312"/>
    <cellStyle name="GrandTotalNumber 19 9 4" xfId="41313"/>
    <cellStyle name="GrandTotalNumber 2" xfId="41314"/>
    <cellStyle name="GrandTotalNumber 2 10" xfId="41315"/>
    <cellStyle name="GrandTotalNumber 2 10 2" xfId="41316"/>
    <cellStyle name="GrandTotalNumber 2 10 3" xfId="41317"/>
    <cellStyle name="GrandTotalNumber 2 10 4" xfId="41318"/>
    <cellStyle name="GrandTotalNumber 2 11" xfId="41319"/>
    <cellStyle name="GrandTotalNumber 2 11 2" xfId="41320"/>
    <cellStyle name="GrandTotalNumber 2 11 3" xfId="41321"/>
    <cellStyle name="GrandTotalNumber 2 11 4" xfId="41322"/>
    <cellStyle name="GrandTotalNumber 2 12" xfId="41323"/>
    <cellStyle name="GrandTotalNumber 2 13" xfId="41324"/>
    <cellStyle name="GrandTotalNumber 2 14" xfId="41325"/>
    <cellStyle name="GrandTotalNumber 2 15" xfId="41326"/>
    <cellStyle name="GrandTotalNumber 2 16" xfId="41327"/>
    <cellStyle name="GrandTotalNumber 2 17" xfId="41328"/>
    <cellStyle name="GrandTotalNumber 2 2" xfId="41329"/>
    <cellStyle name="GrandTotalNumber 2 2 10" xfId="41330"/>
    <cellStyle name="GrandTotalNumber 2 2 10 2" xfId="41331"/>
    <cellStyle name="GrandTotalNumber 2 2 10 3" xfId="41332"/>
    <cellStyle name="GrandTotalNumber 2 2 10 4" xfId="41333"/>
    <cellStyle name="GrandTotalNumber 2 2 11" xfId="41334"/>
    <cellStyle name="GrandTotalNumber 2 2 12" xfId="41335"/>
    <cellStyle name="GrandTotalNumber 2 2 13" xfId="41336"/>
    <cellStyle name="GrandTotalNumber 2 2 14" xfId="41337"/>
    <cellStyle name="GrandTotalNumber 2 2 15" xfId="41338"/>
    <cellStyle name="GrandTotalNumber 2 2 16" xfId="41339"/>
    <cellStyle name="GrandTotalNumber 2 2 2" xfId="41340"/>
    <cellStyle name="GrandTotalNumber 2 2 2 2" xfId="41341"/>
    <cellStyle name="GrandTotalNumber 2 2 2 3" xfId="41342"/>
    <cellStyle name="GrandTotalNumber 2 2 2 4" xfId="41343"/>
    <cellStyle name="GrandTotalNumber 2 2 3" xfId="41344"/>
    <cellStyle name="GrandTotalNumber 2 2 3 2" xfId="41345"/>
    <cellStyle name="GrandTotalNumber 2 2 3 3" xfId="41346"/>
    <cellStyle name="GrandTotalNumber 2 2 3 4" xfId="41347"/>
    <cellStyle name="GrandTotalNumber 2 2 4" xfId="41348"/>
    <cellStyle name="GrandTotalNumber 2 2 4 2" xfId="41349"/>
    <cellStyle name="GrandTotalNumber 2 2 4 3" xfId="41350"/>
    <cellStyle name="GrandTotalNumber 2 2 4 4" xfId="41351"/>
    <cellStyle name="GrandTotalNumber 2 2 5" xfId="41352"/>
    <cellStyle name="GrandTotalNumber 2 2 5 2" xfId="41353"/>
    <cellStyle name="GrandTotalNumber 2 2 5 3" xfId="41354"/>
    <cellStyle name="GrandTotalNumber 2 2 5 4" xfId="41355"/>
    <cellStyle name="GrandTotalNumber 2 2 6" xfId="41356"/>
    <cellStyle name="GrandTotalNumber 2 2 6 2" xfId="41357"/>
    <cellStyle name="GrandTotalNumber 2 2 6 3" xfId="41358"/>
    <cellStyle name="GrandTotalNumber 2 2 6 4" xfId="41359"/>
    <cellStyle name="GrandTotalNumber 2 2 7" xfId="41360"/>
    <cellStyle name="GrandTotalNumber 2 2 7 2" xfId="41361"/>
    <cellStyle name="GrandTotalNumber 2 2 7 3" xfId="41362"/>
    <cellStyle name="GrandTotalNumber 2 2 7 4" xfId="41363"/>
    <cellStyle name="GrandTotalNumber 2 2 8" xfId="41364"/>
    <cellStyle name="GrandTotalNumber 2 2 8 2" xfId="41365"/>
    <cellStyle name="GrandTotalNumber 2 2 8 3" xfId="41366"/>
    <cellStyle name="GrandTotalNumber 2 2 8 4" xfId="41367"/>
    <cellStyle name="GrandTotalNumber 2 2 9" xfId="41368"/>
    <cellStyle name="GrandTotalNumber 2 2 9 2" xfId="41369"/>
    <cellStyle name="GrandTotalNumber 2 2 9 3" xfId="41370"/>
    <cellStyle name="GrandTotalNumber 2 2 9 4" xfId="41371"/>
    <cellStyle name="GrandTotalNumber 2 3" xfId="41372"/>
    <cellStyle name="GrandTotalNumber 2 3 2" xfId="41373"/>
    <cellStyle name="GrandTotalNumber 2 3 3" xfId="41374"/>
    <cellStyle name="GrandTotalNumber 2 3 4" xfId="41375"/>
    <cellStyle name="GrandTotalNumber 2 4" xfId="41376"/>
    <cellStyle name="GrandTotalNumber 2 4 2" xfId="41377"/>
    <cellStyle name="GrandTotalNumber 2 4 3" xfId="41378"/>
    <cellStyle name="GrandTotalNumber 2 4 4" xfId="41379"/>
    <cellStyle name="GrandTotalNumber 2 5" xfId="41380"/>
    <cellStyle name="GrandTotalNumber 2 5 2" xfId="41381"/>
    <cellStyle name="GrandTotalNumber 2 5 3" xfId="41382"/>
    <cellStyle name="GrandTotalNumber 2 5 4" xfId="41383"/>
    <cellStyle name="GrandTotalNumber 2 6" xfId="41384"/>
    <cellStyle name="GrandTotalNumber 2 6 2" xfId="41385"/>
    <cellStyle name="GrandTotalNumber 2 6 3" xfId="41386"/>
    <cellStyle name="GrandTotalNumber 2 6 4" xfId="41387"/>
    <cellStyle name="GrandTotalNumber 2 7" xfId="41388"/>
    <cellStyle name="GrandTotalNumber 2 7 2" xfId="41389"/>
    <cellStyle name="GrandTotalNumber 2 7 3" xfId="41390"/>
    <cellStyle name="GrandTotalNumber 2 7 4" xfId="41391"/>
    <cellStyle name="GrandTotalNumber 2 8" xfId="41392"/>
    <cellStyle name="GrandTotalNumber 2 8 2" xfId="41393"/>
    <cellStyle name="GrandTotalNumber 2 8 3" xfId="41394"/>
    <cellStyle name="GrandTotalNumber 2 8 4" xfId="41395"/>
    <cellStyle name="GrandTotalNumber 2 9" xfId="41396"/>
    <cellStyle name="GrandTotalNumber 2 9 2" xfId="41397"/>
    <cellStyle name="GrandTotalNumber 2 9 3" xfId="41398"/>
    <cellStyle name="GrandTotalNumber 2 9 4" xfId="41399"/>
    <cellStyle name="GrandTotalNumber 20" xfId="41400"/>
    <cellStyle name="GrandTotalNumber 20 10" xfId="41401"/>
    <cellStyle name="GrandTotalNumber 20 10 2" xfId="41402"/>
    <cellStyle name="GrandTotalNumber 20 10 3" xfId="41403"/>
    <cellStyle name="GrandTotalNumber 20 10 4" xfId="41404"/>
    <cellStyle name="GrandTotalNumber 20 11" xfId="41405"/>
    <cellStyle name="GrandTotalNumber 20 12" xfId="41406"/>
    <cellStyle name="GrandTotalNumber 20 13" xfId="41407"/>
    <cellStyle name="GrandTotalNumber 20 14" xfId="41408"/>
    <cellStyle name="GrandTotalNumber 20 15" xfId="41409"/>
    <cellStyle name="GrandTotalNumber 20 16" xfId="41410"/>
    <cellStyle name="GrandTotalNumber 20 2" xfId="41411"/>
    <cellStyle name="GrandTotalNumber 20 2 2" xfId="41412"/>
    <cellStyle name="GrandTotalNumber 20 2 3" xfId="41413"/>
    <cellStyle name="GrandTotalNumber 20 2 4" xfId="41414"/>
    <cellStyle name="GrandTotalNumber 20 3" xfId="41415"/>
    <cellStyle name="GrandTotalNumber 20 3 2" xfId="41416"/>
    <cellStyle name="GrandTotalNumber 20 3 3" xfId="41417"/>
    <cellStyle name="GrandTotalNumber 20 3 4" xfId="41418"/>
    <cellStyle name="GrandTotalNumber 20 4" xfId="41419"/>
    <cellStyle name="GrandTotalNumber 20 4 2" xfId="41420"/>
    <cellStyle name="GrandTotalNumber 20 4 3" xfId="41421"/>
    <cellStyle name="GrandTotalNumber 20 4 4" xfId="41422"/>
    <cellStyle name="GrandTotalNumber 20 5" xfId="41423"/>
    <cellStyle name="GrandTotalNumber 20 5 2" xfId="41424"/>
    <cellStyle name="GrandTotalNumber 20 5 3" xfId="41425"/>
    <cellStyle name="GrandTotalNumber 20 5 4" xfId="41426"/>
    <cellStyle name="GrandTotalNumber 20 6" xfId="41427"/>
    <cellStyle name="GrandTotalNumber 20 6 2" xfId="41428"/>
    <cellStyle name="GrandTotalNumber 20 6 3" xfId="41429"/>
    <cellStyle name="GrandTotalNumber 20 6 4" xfId="41430"/>
    <cellStyle name="GrandTotalNumber 20 7" xfId="41431"/>
    <cellStyle name="GrandTotalNumber 20 7 2" xfId="41432"/>
    <cellStyle name="GrandTotalNumber 20 7 3" xfId="41433"/>
    <cellStyle name="GrandTotalNumber 20 7 4" xfId="41434"/>
    <cellStyle name="GrandTotalNumber 20 8" xfId="41435"/>
    <cellStyle name="GrandTotalNumber 20 8 2" xfId="41436"/>
    <cellStyle name="GrandTotalNumber 20 8 3" xfId="41437"/>
    <cellStyle name="GrandTotalNumber 20 8 4" xfId="41438"/>
    <cellStyle name="GrandTotalNumber 20 9" xfId="41439"/>
    <cellStyle name="GrandTotalNumber 20 9 2" xfId="41440"/>
    <cellStyle name="GrandTotalNumber 20 9 3" xfId="41441"/>
    <cellStyle name="GrandTotalNumber 20 9 4" xfId="41442"/>
    <cellStyle name="GrandTotalNumber 21" xfId="41443"/>
    <cellStyle name="GrandTotalNumber 21 10" xfId="41444"/>
    <cellStyle name="GrandTotalNumber 21 10 2" xfId="41445"/>
    <cellStyle name="GrandTotalNumber 21 10 3" xfId="41446"/>
    <cellStyle name="GrandTotalNumber 21 10 4" xfId="41447"/>
    <cellStyle name="GrandTotalNumber 21 11" xfId="41448"/>
    <cellStyle name="GrandTotalNumber 21 12" xfId="41449"/>
    <cellStyle name="GrandTotalNumber 21 13" xfId="41450"/>
    <cellStyle name="GrandTotalNumber 21 14" xfId="41451"/>
    <cellStyle name="GrandTotalNumber 21 15" xfId="41452"/>
    <cellStyle name="GrandTotalNumber 21 16" xfId="41453"/>
    <cellStyle name="GrandTotalNumber 21 2" xfId="41454"/>
    <cellStyle name="GrandTotalNumber 21 2 2" xfId="41455"/>
    <cellStyle name="GrandTotalNumber 21 2 3" xfId="41456"/>
    <cellStyle name="GrandTotalNumber 21 2 4" xfId="41457"/>
    <cellStyle name="GrandTotalNumber 21 3" xfId="41458"/>
    <cellStyle name="GrandTotalNumber 21 3 2" xfId="41459"/>
    <cellStyle name="GrandTotalNumber 21 3 3" xfId="41460"/>
    <cellStyle name="GrandTotalNumber 21 3 4" xfId="41461"/>
    <cellStyle name="GrandTotalNumber 21 4" xfId="41462"/>
    <cellStyle name="GrandTotalNumber 21 4 2" xfId="41463"/>
    <cellStyle name="GrandTotalNumber 21 4 3" xfId="41464"/>
    <cellStyle name="GrandTotalNumber 21 4 4" xfId="41465"/>
    <cellStyle name="GrandTotalNumber 21 5" xfId="41466"/>
    <cellStyle name="GrandTotalNumber 21 5 2" xfId="41467"/>
    <cellStyle name="GrandTotalNumber 21 5 3" xfId="41468"/>
    <cellStyle name="GrandTotalNumber 21 5 4" xfId="41469"/>
    <cellStyle name="GrandTotalNumber 21 6" xfId="41470"/>
    <cellStyle name="GrandTotalNumber 21 6 2" xfId="41471"/>
    <cellStyle name="GrandTotalNumber 21 6 3" xfId="41472"/>
    <cellStyle name="GrandTotalNumber 21 6 4" xfId="41473"/>
    <cellStyle name="GrandTotalNumber 21 7" xfId="41474"/>
    <cellStyle name="GrandTotalNumber 21 7 2" xfId="41475"/>
    <cellStyle name="GrandTotalNumber 21 7 3" xfId="41476"/>
    <cellStyle name="GrandTotalNumber 21 7 4" xfId="41477"/>
    <cellStyle name="GrandTotalNumber 21 8" xfId="41478"/>
    <cellStyle name="GrandTotalNumber 21 8 2" xfId="41479"/>
    <cellStyle name="GrandTotalNumber 21 8 3" xfId="41480"/>
    <cellStyle name="GrandTotalNumber 21 8 4" xfId="41481"/>
    <cellStyle name="GrandTotalNumber 21 9" xfId="41482"/>
    <cellStyle name="GrandTotalNumber 21 9 2" xfId="41483"/>
    <cellStyle name="GrandTotalNumber 21 9 3" xfId="41484"/>
    <cellStyle name="GrandTotalNumber 21 9 4" xfId="41485"/>
    <cellStyle name="GrandTotalNumber 22" xfId="41486"/>
    <cellStyle name="GrandTotalNumber 22 10" xfId="41487"/>
    <cellStyle name="GrandTotalNumber 22 10 2" xfId="41488"/>
    <cellStyle name="GrandTotalNumber 22 10 3" xfId="41489"/>
    <cellStyle name="GrandTotalNumber 22 10 4" xfId="41490"/>
    <cellStyle name="GrandTotalNumber 22 11" xfId="41491"/>
    <cellStyle name="GrandTotalNumber 22 12" xfId="41492"/>
    <cellStyle name="GrandTotalNumber 22 13" xfId="41493"/>
    <cellStyle name="GrandTotalNumber 22 14" xfId="41494"/>
    <cellStyle name="GrandTotalNumber 22 15" xfId="41495"/>
    <cellStyle name="GrandTotalNumber 22 16" xfId="41496"/>
    <cellStyle name="GrandTotalNumber 22 2" xfId="41497"/>
    <cellStyle name="GrandTotalNumber 22 2 2" xfId="41498"/>
    <cellStyle name="GrandTotalNumber 22 2 3" xfId="41499"/>
    <cellStyle name="GrandTotalNumber 22 2 4" xfId="41500"/>
    <cellStyle name="GrandTotalNumber 22 3" xfId="41501"/>
    <cellStyle name="GrandTotalNumber 22 3 2" xfId="41502"/>
    <cellStyle name="GrandTotalNumber 22 3 3" xfId="41503"/>
    <cellStyle name="GrandTotalNumber 22 3 4" xfId="41504"/>
    <cellStyle name="GrandTotalNumber 22 4" xfId="41505"/>
    <cellStyle name="GrandTotalNumber 22 4 2" xfId="41506"/>
    <cellStyle name="GrandTotalNumber 22 4 3" xfId="41507"/>
    <cellStyle name="GrandTotalNumber 22 4 4" xfId="41508"/>
    <cellStyle name="GrandTotalNumber 22 5" xfId="41509"/>
    <cellStyle name="GrandTotalNumber 22 5 2" xfId="41510"/>
    <cellStyle name="GrandTotalNumber 22 5 3" xfId="41511"/>
    <cellStyle name="GrandTotalNumber 22 5 4" xfId="41512"/>
    <cellStyle name="GrandTotalNumber 22 6" xfId="41513"/>
    <cellStyle name="GrandTotalNumber 22 6 2" xfId="41514"/>
    <cellStyle name="GrandTotalNumber 22 6 3" xfId="41515"/>
    <cellStyle name="GrandTotalNumber 22 6 4" xfId="41516"/>
    <cellStyle name="GrandTotalNumber 22 7" xfId="41517"/>
    <cellStyle name="GrandTotalNumber 22 7 2" xfId="41518"/>
    <cellStyle name="GrandTotalNumber 22 7 3" xfId="41519"/>
    <cellStyle name="GrandTotalNumber 22 7 4" xfId="41520"/>
    <cellStyle name="GrandTotalNumber 22 8" xfId="41521"/>
    <cellStyle name="GrandTotalNumber 22 8 2" xfId="41522"/>
    <cellStyle name="GrandTotalNumber 22 8 3" xfId="41523"/>
    <cellStyle name="GrandTotalNumber 22 8 4" xfId="41524"/>
    <cellStyle name="GrandTotalNumber 22 9" xfId="41525"/>
    <cellStyle name="GrandTotalNumber 22 9 2" xfId="41526"/>
    <cellStyle name="GrandTotalNumber 22 9 3" xfId="41527"/>
    <cellStyle name="GrandTotalNumber 22 9 4" xfId="41528"/>
    <cellStyle name="GrandTotalNumber 23" xfId="41529"/>
    <cellStyle name="GrandTotalNumber 23 10" xfId="41530"/>
    <cellStyle name="GrandTotalNumber 23 10 2" xfId="41531"/>
    <cellStyle name="GrandTotalNumber 23 10 3" xfId="41532"/>
    <cellStyle name="GrandTotalNumber 23 10 4" xfId="41533"/>
    <cellStyle name="GrandTotalNumber 23 11" xfId="41534"/>
    <cellStyle name="GrandTotalNumber 23 12" xfId="41535"/>
    <cellStyle name="GrandTotalNumber 23 13" xfId="41536"/>
    <cellStyle name="GrandTotalNumber 23 14" xfId="41537"/>
    <cellStyle name="GrandTotalNumber 23 15" xfId="41538"/>
    <cellStyle name="GrandTotalNumber 23 16" xfId="41539"/>
    <cellStyle name="GrandTotalNumber 23 2" xfId="41540"/>
    <cellStyle name="GrandTotalNumber 23 2 2" xfId="41541"/>
    <cellStyle name="GrandTotalNumber 23 2 3" xfId="41542"/>
    <cellStyle name="GrandTotalNumber 23 2 4" xfId="41543"/>
    <cellStyle name="GrandTotalNumber 23 3" xfId="41544"/>
    <cellStyle name="GrandTotalNumber 23 3 2" xfId="41545"/>
    <cellStyle name="GrandTotalNumber 23 3 3" xfId="41546"/>
    <cellStyle name="GrandTotalNumber 23 3 4" xfId="41547"/>
    <cellStyle name="GrandTotalNumber 23 4" xfId="41548"/>
    <cellStyle name="GrandTotalNumber 23 4 2" xfId="41549"/>
    <cellStyle name="GrandTotalNumber 23 4 3" xfId="41550"/>
    <cellStyle name="GrandTotalNumber 23 4 4" xfId="41551"/>
    <cellStyle name="GrandTotalNumber 23 5" xfId="41552"/>
    <cellStyle name="GrandTotalNumber 23 5 2" xfId="41553"/>
    <cellStyle name="GrandTotalNumber 23 5 3" xfId="41554"/>
    <cellStyle name="GrandTotalNumber 23 5 4" xfId="41555"/>
    <cellStyle name="GrandTotalNumber 23 6" xfId="41556"/>
    <cellStyle name="GrandTotalNumber 23 6 2" xfId="41557"/>
    <cellStyle name="GrandTotalNumber 23 6 3" xfId="41558"/>
    <cellStyle name="GrandTotalNumber 23 6 4" xfId="41559"/>
    <cellStyle name="GrandTotalNumber 23 7" xfId="41560"/>
    <cellStyle name="GrandTotalNumber 23 7 2" xfId="41561"/>
    <cellStyle name="GrandTotalNumber 23 7 3" xfId="41562"/>
    <cellStyle name="GrandTotalNumber 23 7 4" xfId="41563"/>
    <cellStyle name="GrandTotalNumber 23 8" xfId="41564"/>
    <cellStyle name="GrandTotalNumber 23 8 2" xfId="41565"/>
    <cellStyle name="GrandTotalNumber 23 8 3" xfId="41566"/>
    <cellStyle name="GrandTotalNumber 23 8 4" xfId="41567"/>
    <cellStyle name="GrandTotalNumber 23 9" xfId="41568"/>
    <cellStyle name="GrandTotalNumber 23 9 2" xfId="41569"/>
    <cellStyle name="GrandTotalNumber 23 9 3" xfId="41570"/>
    <cellStyle name="GrandTotalNumber 23 9 4" xfId="41571"/>
    <cellStyle name="GrandTotalNumber 24" xfId="41572"/>
    <cellStyle name="GrandTotalNumber 24 10" xfId="41573"/>
    <cellStyle name="GrandTotalNumber 24 10 2" xfId="41574"/>
    <cellStyle name="GrandTotalNumber 24 10 3" xfId="41575"/>
    <cellStyle name="GrandTotalNumber 24 10 4" xfId="41576"/>
    <cellStyle name="GrandTotalNumber 24 11" xfId="41577"/>
    <cellStyle name="GrandTotalNumber 24 12" xfId="41578"/>
    <cellStyle name="GrandTotalNumber 24 13" xfId="41579"/>
    <cellStyle name="GrandTotalNumber 24 14" xfId="41580"/>
    <cellStyle name="GrandTotalNumber 24 15" xfId="41581"/>
    <cellStyle name="GrandTotalNumber 24 16" xfId="41582"/>
    <cellStyle name="GrandTotalNumber 24 2" xfId="41583"/>
    <cellStyle name="GrandTotalNumber 24 2 2" xfId="41584"/>
    <cellStyle name="GrandTotalNumber 24 2 3" xfId="41585"/>
    <cellStyle name="GrandTotalNumber 24 2 4" xfId="41586"/>
    <cellStyle name="GrandTotalNumber 24 3" xfId="41587"/>
    <cellStyle name="GrandTotalNumber 24 3 2" xfId="41588"/>
    <cellStyle name="GrandTotalNumber 24 3 3" xfId="41589"/>
    <cellStyle name="GrandTotalNumber 24 3 4" xfId="41590"/>
    <cellStyle name="GrandTotalNumber 24 4" xfId="41591"/>
    <cellStyle name="GrandTotalNumber 24 4 2" xfId="41592"/>
    <cellStyle name="GrandTotalNumber 24 4 3" xfId="41593"/>
    <cellStyle name="GrandTotalNumber 24 4 4" xfId="41594"/>
    <cellStyle name="GrandTotalNumber 24 5" xfId="41595"/>
    <cellStyle name="GrandTotalNumber 24 5 2" xfId="41596"/>
    <cellStyle name="GrandTotalNumber 24 5 3" xfId="41597"/>
    <cellStyle name="GrandTotalNumber 24 5 4" xfId="41598"/>
    <cellStyle name="GrandTotalNumber 24 6" xfId="41599"/>
    <cellStyle name="GrandTotalNumber 24 6 2" xfId="41600"/>
    <cellStyle name="GrandTotalNumber 24 6 3" xfId="41601"/>
    <cellStyle name="GrandTotalNumber 24 6 4" xfId="41602"/>
    <cellStyle name="GrandTotalNumber 24 7" xfId="41603"/>
    <cellStyle name="GrandTotalNumber 24 7 2" xfId="41604"/>
    <cellStyle name="GrandTotalNumber 24 7 3" xfId="41605"/>
    <cellStyle name="GrandTotalNumber 24 7 4" xfId="41606"/>
    <cellStyle name="GrandTotalNumber 24 8" xfId="41607"/>
    <cellStyle name="GrandTotalNumber 24 8 2" xfId="41608"/>
    <cellStyle name="GrandTotalNumber 24 8 3" xfId="41609"/>
    <cellStyle name="GrandTotalNumber 24 8 4" xfId="41610"/>
    <cellStyle name="GrandTotalNumber 24 9" xfId="41611"/>
    <cellStyle name="GrandTotalNumber 24 9 2" xfId="41612"/>
    <cellStyle name="GrandTotalNumber 24 9 3" xfId="41613"/>
    <cellStyle name="GrandTotalNumber 24 9 4" xfId="41614"/>
    <cellStyle name="GrandTotalNumber 25" xfId="41615"/>
    <cellStyle name="GrandTotalNumber 25 10" xfId="41616"/>
    <cellStyle name="GrandTotalNumber 25 11" xfId="41617"/>
    <cellStyle name="GrandTotalNumber 25 12" xfId="41618"/>
    <cellStyle name="GrandTotalNumber 25 13" xfId="41619"/>
    <cellStyle name="GrandTotalNumber 25 2" xfId="41620"/>
    <cellStyle name="GrandTotalNumber 25 2 2" xfId="41621"/>
    <cellStyle name="GrandTotalNumber 25 2 3" xfId="41622"/>
    <cellStyle name="GrandTotalNumber 25 2 4" xfId="41623"/>
    <cellStyle name="GrandTotalNumber 25 3" xfId="41624"/>
    <cellStyle name="GrandTotalNumber 25 3 2" xfId="41625"/>
    <cellStyle name="GrandTotalNumber 25 3 3" xfId="41626"/>
    <cellStyle name="GrandTotalNumber 25 3 4" xfId="41627"/>
    <cellStyle name="GrandTotalNumber 25 4" xfId="41628"/>
    <cellStyle name="GrandTotalNumber 25 4 2" xfId="41629"/>
    <cellStyle name="GrandTotalNumber 25 4 3" xfId="41630"/>
    <cellStyle name="GrandTotalNumber 25 4 4" xfId="41631"/>
    <cellStyle name="GrandTotalNumber 25 5" xfId="41632"/>
    <cellStyle name="GrandTotalNumber 25 5 2" xfId="41633"/>
    <cellStyle name="GrandTotalNumber 25 5 3" xfId="41634"/>
    <cellStyle name="GrandTotalNumber 25 5 4" xfId="41635"/>
    <cellStyle name="GrandTotalNumber 25 6" xfId="41636"/>
    <cellStyle name="GrandTotalNumber 25 6 2" xfId="41637"/>
    <cellStyle name="GrandTotalNumber 25 6 3" xfId="41638"/>
    <cellStyle name="GrandTotalNumber 25 6 4" xfId="41639"/>
    <cellStyle name="GrandTotalNumber 25 7" xfId="41640"/>
    <cellStyle name="GrandTotalNumber 25 7 2" xfId="41641"/>
    <cellStyle name="GrandTotalNumber 25 7 3" xfId="41642"/>
    <cellStyle name="GrandTotalNumber 25 7 4" xfId="41643"/>
    <cellStyle name="GrandTotalNumber 25 8" xfId="41644"/>
    <cellStyle name="GrandTotalNumber 25 9" xfId="41645"/>
    <cellStyle name="GrandTotalNumber 26" xfId="41646"/>
    <cellStyle name="GrandTotalNumber 26 10" xfId="41647"/>
    <cellStyle name="GrandTotalNumber 26 11" xfId="41648"/>
    <cellStyle name="GrandTotalNumber 26 12" xfId="41649"/>
    <cellStyle name="GrandTotalNumber 26 13" xfId="41650"/>
    <cellStyle name="GrandTotalNumber 26 2" xfId="41651"/>
    <cellStyle name="GrandTotalNumber 26 2 2" xfId="41652"/>
    <cellStyle name="GrandTotalNumber 26 2 3" xfId="41653"/>
    <cellStyle name="GrandTotalNumber 26 2 4" xfId="41654"/>
    <cellStyle name="GrandTotalNumber 26 3" xfId="41655"/>
    <cellStyle name="GrandTotalNumber 26 3 2" xfId="41656"/>
    <cellStyle name="GrandTotalNumber 26 3 3" xfId="41657"/>
    <cellStyle name="GrandTotalNumber 26 3 4" xfId="41658"/>
    <cellStyle name="GrandTotalNumber 26 4" xfId="41659"/>
    <cellStyle name="GrandTotalNumber 26 4 2" xfId="41660"/>
    <cellStyle name="GrandTotalNumber 26 4 3" xfId="41661"/>
    <cellStyle name="GrandTotalNumber 26 4 4" xfId="41662"/>
    <cellStyle name="GrandTotalNumber 26 5" xfId="41663"/>
    <cellStyle name="GrandTotalNumber 26 5 2" xfId="41664"/>
    <cellStyle name="GrandTotalNumber 26 5 3" xfId="41665"/>
    <cellStyle name="GrandTotalNumber 26 5 4" xfId="41666"/>
    <cellStyle name="GrandTotalNumber 26 6" xfId="41667"/>
    <cellStyle name="GrandTotalNumber 26 6 2" xfId="41668"/>
    <cellStyle name="GrandTotalNumber 26 6 3" xfId="41669"/>
    <cellStyle name="GrandTotalNumber 26 6 4" xfId="41670"/>
    <cellStyle name="GrandTotalNumber 26 7" xfId="41671"/>
    <cellStyle name="GrandTotalNumber 26 7 2" xfId="41672"/>
    <cellStyle name="GrandTotalNumber 26 7 3" xfId="41673"/>
    <cellStyle name="GrandTotalNumber 26 7 4" xfId="41674"/>
    <cellStyle name="GrandTotalNumber 26 8" xfId="41675"/>
    <cellStyle name="GrandTotalNumber 26 9" xfId="41676"/>
    <cellStyle name="GrandTotalNumber 27" xfId="41677"/>
    <cellStyle name="GrandTotalNumber 27 2" xfId="41678"/>
    <cellStyle name="GrandTotalNumber 27 3" xfId="41679"/>
    <cellStyle name="GrandTotalNumber 27 4" xfId="41680"/>
    <cellStyle name="GrandTotalNumber 28" xfId="41681"/>
    <cellStyle name="GrandTotalNumber 28 2" xfId="41682"/>
    <cellStyle name="GrandTotalNumber 28 3" xfId="41683"/>
    <cellStyle name="GrandTotalNumber 28 4" xfId="41684"/>
    <cellStyle name="GrandTotalNumber 29" xfId="41685"/>
    <cellStyle name="GrandTotalNumber 29 2" xfId="41686"/>
    <cellStyle name="GrandTotalNumber 29 3" xfId="41687"/>
    <cellStyle name="GrandTotalNumber 29 4" xfId="41688"/>
    <cellStyle name="GrandTotalNumber 3" xfId="41689"/>
    <cellStyle name="GrandTotalNumber 3 10" xfId="41690"/>
    <cellStyle name="GrandTotalNumber 3 10 2" xfId="41691"/>
    <cellStyle name="GrandTotalNumber 3 10 3" xfId="41692"/>
    <cellStyle name="GrandTotalNumber 3 10 4" xfId="41693"/>
    <cellStyle name="GrandTotalNumber 3 11" xfId="41694"/>
    <cellStyle name="GrandTotalNumber 3 11 2" xfId="41695"/>
    <cellStyle name="GrandTotalNumber 3 11 3" xfId="41696"/>
    <cellStyle name="GrandTotalNumber 3 11 4" xfId="41697"/>
    <cellStyle name="GrandTotalNumber 3 12" xfId="41698"/>
    <cellStyle name="GrandTotalNumber 3 13" xfId="41699"/>
    <cellStyle name="GrandTotalNumber 3 14" xfId="41700"/>
    <cellStyle name="GrandTotalNumber 3 15" xfId="41701"/>
    <cellStyle name="GrandTotalNumber 3 16" xfId="41702"/>
    <cellStyle name="GrandTotalNumber 3 17" xfId="41703"/>
    <cellStyle name="GrandTotalNumber 3 2" xfId="41704"/>
    <cellStyle name="GrandTotalNumber 3 2 10" xfId="41705"/>
    <cellStyle name="GrandTotalNumber 3 2 10 2" xfId="41706"/>
    <cellStyle name="GrandTotalNumber 3 2 10 3" xfId="41707"/>
    <cellStyle name="GrandTotalNumber 3 2 10 4" xfId="41708"/>
    <cellStyle name="GrandTotalNumber 3 2 11" xfId="41709"/>
    <cellStyle name="GrandTotalNumber 3 2 12" xfId="41710"/>
    <cellStyle name="GrandTotalNumber 3 2 13" xfId="41711"/>
    <cellStyle name="GrandTotalNumber 3 2 14" xfId="41712"/>
    <cellStyle name="GrandTotalNumber 3 2 15" xfId="41713"/>
    <cellStyle name="GrandTotalNumber 3 2 16" xfId="41714"/>
    <cellStyle name="GrandTotalNumber 3 2 2" xfId="41715"/>
    <cellStyle name="GrandTotalNumber 3 2 2 2" xfId="41716"/>
    <cellStyle name="GrandTotalNumber 3 2 2 3" xfId="41717"/>
    <cellStyle name="GrandTotalNumber 3 2 2 4" xfId="41718"/>
    <cellStyle name="GrandTotalNumber 3 2 3" xfId="41719"/>
    <cellStyle name="GrandTotalNumber 3 2 3 2" xfId="41720"/>
    <cellStyle name="GrandTotalNumber 3 2 3 3" xfId="41721"/>
    <cellStyle name="GrandTotalNumber 3 2 3 4" xfId="41722"/>
    <cellStyle name="GrandTotalNumber 3 2 4" xfId="41723"/>
    <cellStyle name="GrandTotalNumber 3 2 4 2" xfId="41724"/>
    <cellStyle name="GrandTotalNumber 3 2 4 3" xfId="41725"/>
    <cellStyle name="GrandTotalNumber 3 2 4 4" xfId="41726"/>
    <cellStyle name="GrandTotalNumber 3 2 5" xfId="41727"/>
    <cellStyle name="GrandTotalNumber 3 2 5 2" xfId="41728"/>
    <cellStyle name="GrandTotalNumber 3 2 5 3" xfId="41729"/>
    <cellStyle name="GrandTotalNumber 3 2 5 4" xfId="41730"/>
    <cellStyle name="GrandTotalNumber 3 2 6" xfId="41731"/>
    <cellStyle name="GrandTotalNumber 3 2 6 2" xfId="41732"/>
    <cellStyle name="GrandTotalNumber 3 2 6 3" xfId="41733"/>
    <cellStyle name="GrandTotalNumber 3 2 6 4" xfId="41734"/>
    <cellStyle name="GrandTotalNumber 3 2 7" xfId="41735"/>
    <cellStyle name="GrandTotalNumber 3 2 7 2" xfId="41736"/>
    <cellStyle name="GrandTotalNumber 3 2 7 3" xfId="41737"/>
    <cellStyle name="GrandTotalNumber 3 2 7 4" xfId="41738"/>
    <cellStyle name="GrandTotalNumber 3 2 8" xfId="41739"/>
    <cellStyle name="GrandTotalNumber 3 2 8 2" xfId="41740"/>
    <cellStyle name="GrandTotalNumber 3 2 8 3" xfId="41741"/>
    <cellStyle name="GrandTotalNumber 3 2 8 4" xfId="41742"/>
    <cellStyle name="GrandTotalNumber 3 2 9" xfId="41743"/>
    <cellStyle name="GrandTotalNumber 3 2 9 2" xfId="41744"/>
    <cellStyle name="GrandTotalNumber 3 2 9 3" xfId="41745"/>
    <cellStyle name="GrandTotalNumber 3 2 9 4" xfId="41746"/>
    <cellStyle name="GrandTotalNumber 3 3" xfId="41747"/>
    <cellStyle name="GrandTotalNumber 3 3 2" xfId="41748"/>
    <cellStyle name="GrandTotalNumber 3 3 3" xfId="41749"/>
    <cellStyle name="GrandTotalNumber 3 3 4" xfId="41750"/>
    <cellStyle name="GrandTotalNumber 3 4" xfId="41751"/>
    <cellStyle name="GrandTotalNumber 3 4 2" xfId="41752"/>
    <cellStyle name="GrandTotalNumber 3 4 3" xfId="41753"/>
    <cellStyle name="GrandTotalNumber 3 4 4" xfId="41754"/>
    <cellStyle name="GrandTotalNumber 3 5" xfId="41755"/>
    <cellStyle name="GrandTotalNumber 3 5 2" xfId="41756"/>
    <cellStyle name="GrandTotalNumber 3 5 3" xfId="41757"/>
    <cellStyle name="GrandTotalNumber 3 5 4" xfId="41758"/>
    <cellStyle name="GrandTotalNumber 3 6" xfId="41759"/>
    <cellStyle name="GrandTotalNumber 3 6 2" xfId="41760"/>
    <cellStyle name="GrandTotalNumber 3 6 3" xfId="41761"/>
    <cellStyle name="GrandTotalNumber 3 6 4" xfId="41762"/>
    <cellStyle name="GrandTotalNumber 3 7" xfId="41763"/>
    <cellStyle name="GrandTotalNumber 3 7 2" xfId="41764"/>
    <cellStyle name="GrandTotalNumber 3 7 3" xfId="41765"/>
    <cellStyle name="GrandTotalNumber 3 7 4" xfId="41766"/>
    <cellStyle name="GrandTotalNumber 3 8" xfId="41767"/>
    <cellStyle name="GrandTotalNumber 3 8 2" xfId="41768"/>
    <cellStyle name="GrandTotalNumber 3 8 3" xfId="41769"/>
    <cellStyle name="GrandTotalNumber 3 8 4" xfId="41770"/>
    <cellStyle name="GrandTotalNumber 3 9" xfId="41771"/>
    <cellStyle name="GrandTotalNumber 3 9 2" xfId="41772"/>
    <cellStyle name="GrandTotalNumber 3 9 3" xfId="41773"/>
    <cellStyle name="GrandTotalNumber 3 9 4" xfId="41774"/>
    <cellStyle name="GrandTotalNumber 30" xfId="41775"/>
    <cellStyle name="GrandTotalNumber 30 2" xfId="41776"/>
    <cellStyle name="GrandTotalNumber 30 3" xfId="41777"/>
    <cellStyle name="GrandTotalNumber 30 4" xfId="41778"/>
    <cellStyle name="GrandTotalNumber 31" xfId="41779"/>
    <cellStyle name="GrandTotalNumber 31 2" xfId="41780"/>
    <cellStyle name="GrandTotalNumber 31 3" xfId="41781"/>
    <cellStyle name="GrandTotalNumber 31 4" xfId="41782"/>
    <cellStyle name="GrandTotalNumber 32" xfId="41783"/>
    <cellStyle name="GrandTotalNumber 32 2" xfId="41784"/>
    <cellStyle name="GrandTotalNumber 32 3" xfId="41785"/>
    <cellStyle name="GrandTotalNumber 32 4" xfId="41786"/>
    <cellStyle name="GrandTotalNumber 33" xfId="41787"/>
    <cellStyle name="GrandTotalNumber 33 2" xfId="41788"/>
    <cellStyle name="GrandTotalNumber 33 3" xfId="41789"/>
    <cellStyle name="GrandTotalNumber 33 4" xfId="41790"/>
    <cellStyle name="GrandTotalNumber 34" xfId="41791"/>
    <cellStyle name="GrandTotalNumber 34 2" xfId="41792"/>
    <cellStyle name="GrandTotalNumber 34 3" xfId="41793"/>
    <cellStyle name="GrandTotalNumber 34 4" xfId="41794"/>
    <cellStyle name="GrandTotalNumber 35" xfId="41795"/>
    <cellStyle name="GrandTotalNumber 35 2" xfId="41796"/>
    <cellStyle name="GrandTotalNumber 35 3" xfId="41797"/>
    <cellStyle name="GrandTotalNumber 35 4" xfId="41798"/>
    <cellStyle name="GrandTotalNumber 36" xfId="41799"/>
    <cellStyle name="GrandTotalNumber 37" xfId="41800"/>
    <cellStyle name="GrandTotalNumber 38" xfId="41801"/>
    <cellStyle name="GrandTotalNumber 39" xfId="41802"/>
    <cellStyle name="GrandTotalNumber 4" xfId="41803"/>
    <cellStyle name="GrandTotalNumber 4 10" xfId="41804"/>
    <cellStyle name="GrandTotalNumber 4 10 2" xfId="41805"/>
    <cellStyle name="GrandTotalNumber 4 10 3" xfId="41806"/>
    <cellStyle name="GrandTotalNumber 4 10 4" xfId="41807"/>
    <cellStyle name="GrandTotalNumber 4 11" xfId="41808"/>
    <cellStyle name="GrandTotalNumber 4 11 2" xfId="41809"/>
    <cellStyle name="GrandTotalNumber 4 11 3" xfId="41810"/>
    <cellStyle name="GrandTotalNumber 4 11 4" xfId="41811"/>
    <cellStyle name="GrandTotalNumber 4 12" xfId="41812"/>
    <cellStyle name="GrandTotalNumber 4 13" xfId="41813"/>
    <cellStyle name="GrandTotalNumber 4 14" xfId="41814"/>
    <cellStyle name="GrandTotalNumber 4 15" xfId="41815"/>
    <cellStyle name="GrandTotalNumber 4 16" xfId="41816"/>
    <cellStyle name="GrandTotalNumber 4 17" xfId="41817"/>
    <cellStyle name="GrandTotalNumber 4 2" xfId="41818"/>
    <cellStyle name="GrandTotalNumber 4 2 10" xfId="41819"/>
    <cellStyle name="GrandTotalNumber 4 2 10 2" xfId="41820"/>
    <cellStyle name="GrandTotalNumber 4 2 10 3" xfId="41821"/>
    <cellStyle name="GrandTotalNumber 4 2 10 4" xfId="41822"/>
    <cellStyle name="GrandTotalNumber 4 2 11" xfId="41823"/>
    <cellStyle name="GrandTotalNumber 4 2 12" xfId="41824"/>
    <cellStyle name="GrandTotalNumber 4 2 13" xfId="41825"/>
    <cellStyle name="GrandTotalNumber 4 2 14" xfId="41826"/>
    <cellStyle name="GrandTotalNumber 4 2 15" xfId="41827"/>
    <cellStyle name="GrandTotalNumber 4 2 16" xfId="41828"/>
    <cellStyle name="GrandTotalNumber 4 2 2" xfId="41829"/>
    <cellStyle name="GrandTotalNumber 4 2 2 2" xfId="41830"/>
    <cellStyle name="GrandTotalNumber 4 2 2 3" xfId="41831"/>
    <cellStyle name="GrandTotalNumber 4 2 2 4" xfId="41832"/>
    <cellStyle name="GrandTotalNumber 4 2 3" xfId="41833"/>
    <cellStyle name="GrandTotalNumber 4 2 3 2" xfId="41834"/>
    <cellStyle name="GrandTotalNumber 4 2 3 3" xfId="41835"/>
    <cellStyle name="GrandTotalNumber 4 2 3 4" xfId="41836"/>
    <cellStyle name="GrandTotalNumber 4 2 4" xfId="41837"/>
    <cellStyle name="GrandTotalNumber 4 2 4 2" xfId="41838"/>
    <cellStyle name="GrandTotalNumber 4 2 4 3" xfId="41839"/>
    <cellStyle name="GrandTotalNumber 4 2 4 4" xfId="41840"/>
    <cellStyle name="GrandTotalNumber 4 2 5" xfId="41841"/>
    <cellStyle name="GrandTotalNumber 4 2 5 2" xfId="41842"/>
    <cellStyle name="GrandTotalNumber 4 2 5 3" xfId="41843"/>
    <cellStyle name="GrandTotalNumber 4 2 5 4" xfId="41844"/>
    <cellStyle name="GrandTotalNumber 4 2 6" xfId="41845"/>
    <cellStyle name="GrandTotalNumber 4 2 6 2" xfId="41846"/>
    <cellStyle name="GrandTotalNumber 4 2 6 3" xfId="41847"/>
    <cellStyle name="GrandTotalNumber 4 2 6 4" xfId="41848"/>
    <cellStyle name="GrandTotalNumber 4 2 7" xfId="41849"/>
    <cellStyle name="GrandTotalNumber 4 2 7 2" xfId="41850"/>
    <cellStyle name="GrandTotalNumber 4 2 7 3" xfId="41851"/>
    <cellStyle name="GrandTotalNumber 4 2 7 4" xfId="41852"/>
    <cellStyle name="GrandTotalNumber 4 2 8" xfId="41853"/>
    <cellStyle name="GrandTotalNumber 4 2 8 2" xfId="41854"/>
    <cellStyle name="GrandTotalNumber 4 2 8 3" xfId="41855"/>
    <cellStyle name="GrandTotalNumber 4 2 8 4" xfId="41856"/>
    <cellStyle name="GrandTotalNumber 4 2 9" xfId="41857"/>
    <cellStyle name="GrandTotalNumber 4 2 9 2" xfId="41858"/>
    <cellStyle name="GrandTotalNumber 4 2 9 3" xfId="41859"/>
    <cellStyle name="GrandTotalNumber 4 2 9 4" xfId="41860"/>
    <cellStyle name="GrandTotalNumber 4 3" xfId="41861"/>
    <cellStyle name="GrandTotalNumber 4 3 2" xfId="41862"/>
    <cellStyle name="GrandTotalNumber 4 3 3" xfId="41863"/>
    <cellStyle name="GrandTotalNumber 4 3 4" xfId="41864"/>
    <cellStyle name="GrandTotalNumber 4 4" xfId="41865"/>
    <cellStyle name="GrandTotalNumber 4 4 2" xfId="41866"/>
    <cellStyle name="GrandTotalNumber 4 4 3" xfId="41867"/>
    <cellStyle name="GrandTotalNumber 4 4 4" xfId="41868"/>
    <cellStyle name="GrandTotalNumber 4 5" xfId="41869"/>
    <cellStyle name="GrandTotalNumber 4 5 2" xfId="41870"/>
    <cellStyle name="GrandTotalNumber 4 5 3" xfId="41871"/>
    <cellStyle name="GrandTotalNumber 4 5 4" xfId="41872"/>
    <cellStyle name="GrandTotalNumber 4 6" xfId="41873"/>
    <cellStyle name="GrandTotalNumber 4 6 2" xfId="41874"/>
    <cellStyle name="GrandTotalNumber 4 6 3" xfId="41875"/>
    <cellStyle name="GrandTotalNumber 4 6 4" xfId="41876"/>
    <cellStyle name="GrandTotalNumber 4 7" xfId="41877"/>
    <cellStyle name="GrandTotalNumber 4 7 2" xfId="41878"/>
    <cellStyle name="GrandTotalNumber 4 7 3" xfId="41879"/>
    <cellStyle name="GrandTotalNumber 4 7 4" xfId="41880"/>
    <cellStyle name="GrandTotalNumber 4 8" xfId="41881"/>
    <cellStyle name="GrandTotalNumber 4 8 2" xfId="41882"/>
    <cellStyle name="GrandTotalNumber 4 8 3" xfId="41883"/>
    <cellStyle name="GrandTotalNumber 4 8 4" xfId="41884"/>
    <cellStyle name="GrandTotalNumber 4 9" xfId="41885"/>
    <cellStyle name="GrandTotalNumber 4 9 2" xfId="41886"/>
    <cellStyle name="GrandTotalNumber 4 9 3" xfId="41887"/>
    <cellStyle name="GrandTotalNumber 4 9 4" xfId="41888"/>
    <cellStyle name="GrandTotalNumber 40" xfId="41889"/>
    <cellStyle name="GrandTotalNumber 41" xfId="41890"/>
    <cellStyle name="GrandTotalNumber 5" xfId="41891"/>
    <cellStyle name="GrandTotalNumber 5 10" xfId="41892"/>
    <cellStyle name="GrandTotalNumber 5 10 2" xfId="41893"/>
    <cellStyle name="GrandTotalNumber 5 10 3" xfId="41894"/>
    <cellStyle name="GrandTotalNumber 5 10 4" xfId="41895"/>
    <cellStyle name="GrandTotalNumber 5 11" xfId="41896"/>
    <cellStyle name="GrandTotalNumber 5 11 2" xfId="41897"/>
    <cellStyle name="GrandTotalNumber 5 11 3" xfId="41898"/>
    <cellStyle name="GrandTotalNumber 5 11 4" xfId="41899"/>
    <cellStyle name="GrandTotalNumber 5 12" xfId="41900"/>
    <cellStyle name="GrandTotalNumber 5 13" xfId="41901"/>
    <cellStyle name="GrandTotalNumber 5 14" xfId="41902"/>
    <cellStyle name="GrandTotalNumber 5 15" xfId="41903"/>
    <cellStyle name="GrandTotalNumber 5 16" xfId="41904"/>
    <cellStyle name="GrandTotalNumber 5 17" xfId="41905"/>
    <cellStyle name="GrandTotalNumber 5 2" xfId="41906"/>
    <cellStyle name="GrandTotalNumber 5 2 10" xfId="41907"/>
    <cellStyle name="GrandTotalNumber 5 2 10 2" xfId="41908"/>
    <cellStyle name="GrandTotalNumber 5 2 10 3" xfId="41909"/>
    <cellStyle name="GrandTotalNumber 5 2 10 4" xfId="41910"/>
    <cellStyle name="GrandTotalNumber 5 2 11" xfId="41911"/>
    <cellStyle name="GrandTotalNumber 5 2 12" xfId="41912"/>
    <cellStyle name="GrandTotalNumber 5 2 13" xfId="41913"/>
    <cellStyle name="GrandTotalNumber 5 2 14" xfId="41914"/>
    <cellStyle name="GrandTotalNumber 5 2 15" xfId="41915"/>
    <cellStyle name="GrandTotalNumber 5 2 16" xfId="41916"/>
    <cellStyle name="GrandTotalNumber 5 2 2" xfId="41917"/>
    <cellStyle name="GrandTotalNumber 5 2 2 2" xfId="41918"/>
    <cellStyle name="GrandTotalNumber 5 2 2 3" xfId="41919"/>
    <cellStyle name="GrandTotalNumber 5 2 2 4" xfId="41920"/>
    <cellStyle name="GrandTotalNumber 5 2 3" xfId="41921"/>
    <cellStyle name="GrandTotalNumber 5 2 3 2" xfId="41922"/>
    <cellStyle name="GrandTotalNumber 5 2 3 3" xfId="41923"/>
    <cellStyle name="GrandTotalNumber 5 2 3 4" xfId="41924"/>
    <cellStyle name="GrandTotalNumber 5 2 4" xfId="41925"/>
    <cellStyle name="GrandTotalNumber 5 2 4 2" xfId="41926"/>
    <cellStyle name="GrandTotalNumber 5 2 4 3" xfId="41927"/>
    <cellStyle name="GrandTotalNumber 5 2 4 4" xfId="41928"/>
    <cellStyle name="GrandTotalNumber 5 2 5" xfId="41929"/>
    <cellStyle name="GrandTotalNumber 5 2 5 2" xfId="41930"/>
    <cellStyle name="GrandTotalNumber 5 2 5 3" xfId="41931"/>
    <cellStyle name="GrandTotalNumber 5 2 5 4" xfId="41932"/>
    <cellStyle name="GrandTotalNumber 5 2 6" xfId="41933"/>
    <cellStyle name="GrandTotalNumber 5 2 6 2" xfId="41934"/>
    <cellStyle name="GrandTotalNumber 5 2 6 3" xfId="41935"/>
    <cellStyle name="GrandTotalNumber 5 2 6 4" xfId="41936"/>
    <cellStyle name="GrandTotalNumber 5 2 7" xfId="41937"/>
    <cellStyle name="GrandTotalNumber 5 2 7 2" xfId="41938"/>
    <cellStyle name="GrandTotalNumber 5 2 7 3" xfId="41939"/>
    <cellStyle name="GrandTotalNumber 5 2 7 4" xfId="41940"/>
    <cellStyle name="GrandTotalNumber 5 2 8" xfId="41941"/>
    <cellStyle name="GrandTotalNumber 5 2 8 2" xfId="41942"/>
    <cellStyle name="GrandTotalNumber 5 2 8 3" xfId="41943"/>
    <cellStyle name="GrandTotalNumber 5 2 8 4" xfId="41944"/>
    <cellStyle name="GrandTotalNumber 5 2 9" xfId="41945"/>
    <cellStyle name="GrandTotalNumber 5 2 9 2" xfId="41946"/>
    <cellStyle name="GrandTotalNumber 5 2 9 3" xfId="41947"/>
    <cellStyle name="GrandTotalNumber 5 2 9 4" xfId="41948"/>
    <cellStyle name="GrandTotalNumber 5 3" xfId="41949"/>
    <cellStyle name="GrandTotalNumber 5 3 2" xfId="41950"/>
    <cellStyle name="GrandTotalNumber 5 3 3" xfId="41951"/>
    <cellStyle name="GrandTotalNumber 5 3 4" xfId="41952"/>
    <cellStyle name="GrandTotalNumber 5 4" xfId="41953"/>
    <cellStyle name="GrandTotalNumber 5 4 2" xfId="41954"/>
    <cellStyle name="GrandTotalNumber 5 4 3" xfId="41955"/>
    <cellStyle name="GrandTotalNumber 5 4 4" xfId="41956"/>
    <cellStyle name="GrandTotalNumber 5 5" xfId="41957"/>
    <cellStyle name="GrandTotalNumber 5 5 2" xfId="41958"/>
    <cellStyle name="GrandTotalNumber 5 5 3" xfId="41959"/>
    <cellStyle name="GrandTotalNumber 5 5 4" xfId="41960"/>
    <cellStyle name="GrandTotalNumber 5 6" xfId="41961"/>
    <cellStyle name="GrandTotalNumber 5 6 2" xfId="41962"/>
    <cellStyle name="GrandTotalNumber 5 6 3" xfId="41963"/>
    <cellStyle name="GrandTotalNumber 5 6 4" xfId="41964"/>
    <cellStyle name="GrandTotalNumber 5 7" xfId="41965"/>
    <cellStyle name="GrandTotalNumber 5 7 2" xfId="41966"/>
    <cellStyle name="GrandTotalNumber 5 7 3" xfId="41967"/>
    <cellStyle name="GrandTotalNumber 5 7 4" xfId="41968"/>
    <cellStyle name="GrandTotalNumber 5 8" xfId="41969"/>
    <cellStyle name="GrandTotalNumber 5 8 2" xfId="41970"/>
    <cellStyle name="GrandTotalNumber 5 8 3" xfId="41971"/>
    <cellStyle name="GrandTotalNumber 5 8 4" xfId="41972"/>
    <cellStyle name="GrandTotalNumber 5 9" xfId="41973"/>
    <cellStyle name="GrandTotalNumber 5 9 2" xfId="41974"/>
    <cellStyle name="GrandTotalNumber 5 9 3" xfId="41975"/>
    <cellStyle name="GrandTotalNumber 5 9 4" xfId="41976"/>
    <cellStyle name="GrandTotalNumber 6" xfId="41977"/>
    <cellStyle name="GrandTotalNumber 6 10" xfId="41978"/>
    <cellStyle name="GrandTotalNumber 6 10 2" xfId="41979"/>
    <cellStyle name="GrandTotalNumber 6 10 3" xfId="41980"/>
    <cellStyle name="GrandTotalNumber 6 10 4" xfId="41981"/>
    <cellStyle name="GrandTotalNumber 6 11" xfId="41982"/>
    <cellStyle name="GrandTotalNumber 6 11 2" xfId="41983"/>
    <cellStyle name="GrandTotalNumber 6 11 3" xfId="41984"/>
    <cellStyle name="GrandTotalNumber 6 11 4" xfId="41985"/>
    <cellStyle name="GrandTotalNumber 6 12" xfId="41986"/>
    <cellStyle name="GrandTotalNumber 6 13" xfId="41987"/>
    <cellStyle name="GrandTotalNumber 6 14" xfId="41988"/>
    <cellStyle name="GrandTotalNumber 6 15" xfId="41989"/>
    <cellStyle name="GrandTotalNumber 6 16" xfId="41990"/>
    <cellStyle name="GrandTotalNumber 6 17" xfId="41991"/>
    <cellStyle name="GrandTotalNumber 6 2" xfId="41992"/>
    <cellStyle name="GrandTotalNumber 6 2 10" xfId="41993"/>
    <cellStyle name="GrandTotalNumber 6 2 10 2" xfId="41994"/>
    <cellStyle name="GrandTotalNumber 6 2 10 3" xfId="41995"/>
    <cellStyle name="GrandTotalNumber 6 2 10 4" xfId="41996"/>
    <cellStyle name="GrandTotalNumber 6 2 11" xfId="41997"/>
    <cellStyle name="GrandTotalNumber 6 2 12" xfId="41998"/>
    <cellStyle name="GrandTotalNumber 6 2 13" xfId="41999"/>
    <cellStyle name="GrandTotalNumber 6 2 14" xfId="42000"/>
    <cellStyle name="GrandTotalNumber 6 2 15" xfId="42001"/>
    <cellStyle name="GrandTotalNumber 6 2 16" xfId="42002"/>
    <cellStyle name="GrandTotalNumber 6 2 2" xfId="42003"/>
    <cellStyle name="GrandTotalNumber 6 2 2 2" xfId="42004"/>
    <cellStyle name="GrandTotalNumber 6 2 2 3" xfId="42005"/>
    <cellStyle name="GrandTotalNumber 6 2 2 4" xfId="42006"/>
    <cellStyle name="GrandTotalNumber 6 2 3" xfId="42007"/>
    <cellStyle name="GrandTotalNumber 6 2 3 2" xfId="42008"/>
    <cellStyle name="GrandTotalNumber 6 2 3 3" xfId="42009"/>
    <cellStyle name="GrandTotalNumber 6 2 3 4" xfId="42010"/>
    <cellStyle name="GrandTotalNumber 6 2 4" xfId="42011"/>
    <cellStyle name="GrandTotalNumber 6 2 4 2" xfId="42012"/>
    <cellStyle name="GrandTotalNumber 6 2 4 3" xfId="42013"/>
    <cellStyle name="GrandTotalNumber 6 2 4 4" xfId="42014"/>
    <cellStyle name="GrandTotalNumber 6 2 5" xfId="42015"/>
    <cellStyle name="GrandTotalNumber 6 2 5 2" xfId="42016"/>
    <cellStyle name="GrandTotalNumber 6 2 5 3" xfId="42017"/>
    <cellStyle name="GrandTotalNumber 6 2 5 4" xfId="42018"/>
    <cellStyle name="GrandTotalNumber 6 2 6" xfId="42019"/>
    <cellStyle name="GrandTotalNumber 6 2 6 2" xfId="42020"/>
    <cellStyle name="GrandTotalNumber 6 2 6 3" xfId="42021"/>
    <cellStyle name="GrandTotalNumber 6 2 6 4" xfId="42022"/>
    <cellStyle name="GrandTotalNumber 6 2 7" xfId="42023"/>
    <cellStyle name="GrandTotalNumber 6 2 7 2" xfId="42024"/>
    <cellStyle name="GrandTotalNumber 6 2 7 3" xfId="42025"/>
    <cellStyle name="GrandTotalNumber 6 2 7 4" xfId="42026"/>
    <cellStyle name="GrandTotalNumber 6 2 8" xfId="42027"/>
    <cellStyle name="GrandTotalNumber 6 2 8 2" xfId="42028"/>
    <cellStyle name="GrandTotalNumber 6 2 8 3" xfId="42029"/>
    <cellStyle name="GrandTotalNumber 6 2 8 4" xfId="42030"/>
    <cellStyle name="GrandTotalNumber 6 2 9" xfId="42031"/>
    <cellStyle name="GrandTotalNumber 6 2 9 2" xfId="42032"/>
    <cellStyle name="GrandTotalNumber 6 2 9 3" xfId="42033"/>
    <cellStyle name="GrandTotalNumber 6 2 9 4" xfId="42034"/>
    <cellStyle name="GrandTotalNumber 6 3" xfId="42035"/>
    <cellStyle name="GrandTotalNumber 6 3 2" xfId="42036"/>
    <cellStyle name="GrandTotalNumber 6 3 3" xfId="42037"/>
    <cellStyle name="GrandTotalNumber 6 3 4" xfId="42038"/>
    <cellStyle name="GrandTotalNumber 6 4" xfId="42039"/>
    <cellStyle name="GrandTotalNumber 6 4 2" xfId="42040"/>
    <cellStyle name="GrandTotalNumber 6 4 3" xfId="42041"/>
    <cellStyle name="GrandTotalNumber 6 4 4" xfId="42042"/>
    <cellStyle name="GrandTotalNumber 6 5" xfId="42043"/>
    <cellStyle name="GrandTotalNumber 6 5 2" xfId="42044"/>
    <cellStyle name="GrandTotalNumber 6 5 3" xfId="42045"/>
    <cellStyle name="GrandTotalNumber 6 5 4" xfId="42046"/>
    <cellStyle name="GrandTotalNumber 6 6" xfId="42047"/>
    <cellStyle name="GrandTotalNumber 6 6 2" xfId="42048"/>
    <cellStyle name="GrandTotalNumber 6 6 3" xfId="42049"/>
    <cellStyle name="GrandTotalNumber 6 6 4" xfId="42050"/>
    <cellStyle name="GrandTotalNumber 6 7" xfId="42051"/>
    <cellStyle name="GrandTotalNumber 6 7 2" xfId="42052"/>
    <cellStyle name="GrandTotalNumber 6 7 3" xfId="42053"/>
    <cellStyle name="GrandTotalNumber 6 7 4" xfId="42054"/>
    <cellStyle name="GrandTotalNumber 6 8" xfId="42055"/>
    <cellStyle name="GrandTotalNumber 6 8 2" xfId="42056"/>
    <cellStyle name="GrandTotalNumber 6 8 3" xfId="42057"/>
    <cellStyle name="GrandTotalNumber 6 8 4" xfId="42058"/>
    <cellStyle name="GrandTotalNumber 6 9" xfId="42059"/>
    <cellStyle name="GrandTotalNumber 6 9 2" xfId="42060"/>
    <cellStyle name="GrandTotalNumber 6 9 3" xfId="42061"/>
    <cellStyle name="GrandTotalNumber 6 9 4" xfId="42062"/>
    <cellStyle name="GrandTotalNumber 7" xfId="42063"/>
    <cellStyle name="GrandTotalNumber 7 10" xfId="42064"/>
    <cellStyle name="GrandTotalNumber 7 10 2" xfId="42065"/>
    <cellStyle name="GrandTotalNumber 7 10 3" xfId="42066"/>
    <cellStyle name="GrandTotalNumber 7 10 4" xfId="42067"/>
    <cellStyle name="GrandTotalNumber 7 11" xfId="42068"/>
    <cellStyle name="GrandTotalNumber 7 11 2" xfId="42069"/>
    <cellStyle name="GrandTotalNumber 7 11 3" xfId="42070"/>
    <cellStyle name="GrandTotalNumber 7 11 4" xfId="42071"/>
    <cellStyle name="GrandTotalNumber 7 12" xfId="42072"/>
    <cellStyle name="GrandTotalNumber 7 13" xfId="42073"/>
    <cellStyle name="GrandTotalNumber 7 14" xfId="42074"/>
    <cellStyle name="GrandTotalNumber 7 15" xfId="42075"/>
    <cellStyle name="GrandTotalNumber 7 16" xfId="42076"/>
    <cellStyle name="GrandTotalNumber 7 17" xfId="42077"/>
    <cellStyle name="GrandTotalNumber 7 2" xfId="42078"/>
    <cellStyle name="GrandTotalNumber 7 2 10" xfId="42079"/>
    <cellStyle name="GrandTotalNumber 7 2 10 2" xfId="42080"/>
    <cellStyle name="GrandTotalNumber 7 2 10 3" xfId="42081"/>
    <cellStyle name="GrandTotalNumber 7 2 10 4" xfId="42082"/>
    <cellStyle name="GrandTotalNumber 7 2 11" xfId="42083"/>
    <cellStyle name="GrandTotalNumber 7 2 12" xfId="42084"/>
    <cellStyle name="GrandTotalNumber 7 2 13" xfId="42085"/>
    <cellStyle name="GrandTotalNumber 7 2 14" xfId="42086"/>
    <cellStyle name="GrandTotalNumber 7 2 15" xfId="42087"/>
    <cellStyle name="GrandTotalNumber 7 2 16" xfId="42088"/>
    <cellStyle name="GrandTotalNumber 7 2 2" xfId="42089"/>
    <cellStyle name="GrandTotalNumber 7 2 2 2" xfId="42090"/>
    <cellStyle name="GrandTotalNumber 7 2 2 3" xfId="42091"/>
    <cellStyle name="GrandTotalNumber 7 2 2 4" xfId="42092"/>
    <cellStyle name="GrandTotalNumber 7 2 3" xfId="42093"/>
    <cellStyle name="GrandTotalNumber 7 2 3 2" xfId="42094"/>
    <cellStyle name="GrandTotalNumber 7 2 3 3" xfId="42095"/>
    <cellStyle name="GrandTotalNumber 7 2 3 4" xfId="42096"/>
    <cellStyle name="GrandTotalNumber 7 2 4" xfId="42097"/>
    <cellStyle name="GrandTotalNumber 7 2 4 2" xfId="42098"/>
    <cellStyle name="GrandTotalNumber 7 2 4 3" xfId="42099"/>
    <cellStyle name="GrandTotalNumber 7 2 4 4" xfId="42100"/>
    <cellStyle name="GrandTotalNumber 7 2 5" xfId="42101"/>
    <cellStyle name="GrandTotalNumber 7 2 5 2" xfId="42102"/>
    <cellStyle name="GrandTotalNumber 7 2 5 3" xfId="42103"/>
    <cellStyle name="GrandTotalNumber 7 2 5 4" xfId="42104"/>
    <cellStyle name="GrandTotalNumber 7 2 6" xfId="42105"/>
    <cellStyle name="GrandTotalNumber 7 2 6 2" xfId="42106"/>
    <cellStyle name="GrandTotalNumber 7 2 6 3" xfId="42107"/>
    <cellStyle name="GrandTotalNumber 7 2 6 4" xfId="42108"/>
    <cellStyle name="GrandTotalNumber 7 2 7" xfId="42109"/>
    <cellStyle name="GrandTotalNumber 7 2 7 2" xfId="42110"/>
    <cellStyle name="GrandTotalNumber 7 2 7 3" xfId="42111"/>
    <cellStyle name="GrandTotalNumber 7 2 7 4" xfId="42112"/>
    <cellStyle name="GrandTotalNumber 7 2 8" xfId="42113"/>
    <cellStyle name="GrandTotalNumber 7 2 8 2" xfId="42114"/>
    <cellStyle name="GrandTotalNumber 7 2 8 3" xfId="42115"/>
    <cellStyle name="GrandTotalNumber 7 2 8 4" xfId="42116"/>
    <cellStyle name="GrandTotalNumber 7 2 9" xfId="42117"/>
    <cellStyle name="GrandTotalNumber 7 2 9 2" xfId="42118"/>
    <cellStyle name="GrandTotalNumber 7 2 9 3" xfId="42119"/>
    <cellStyle name="GrandTotalNumber 7 2 9 4" xfId="42120"/>
    <cellStyle name="GrandTotalNumber 7 3" xfId="42121"/>
    <cellStyle name="GrandTotalNumber 7 3 2" xfId="42122"/>
    <cellStyle name="GrandTotalNumber 7 3 3" xfId="42123"/>
    <cellStyle name="GrandTotalNumber 7 3 4" xfId="42124"/>
    <cellStyle name="GrandTotalNumber 7 4" xfId="42125"/>
    <cellStyle name="GrandTotalNumber 7 4 2" xfId="42126"/>
    <cellStyle name="GrandTotalNumber 7 4 3" xfId="42127"/>
    <cellStyle name="GrandTotalNumber 7 4 4" xfId="42128"/>
    <cellStyle name="GrandTotalNumber 7 5" xfId="42129"/>
    <cellStyle name="GrandTotalNumber 7 5 2" xfId="42130"/>
    <cellStyle name="GrandTotalNumber 7 5 3" xfId="42131"/>
    <cellStyle name="GrandTotalNumber 7 5 4" xfId="42132"/>
    <cellStyle name="GrandTotalNumber 7 6" xfId="42133"/>
    <cellStyle name="GrandTotalNumber 7 6 2" xfId="42134"/>
    <cellStyle name="GrandTotalNumber 7 6 3" xfId="42135"/>
    <cellStyle name="GrandTotalNumber 7 6 4" xfId="42136"/>
    <cellStyle name="GrandTotalNumber 7 7" xfId="42137"/>
    <cellStyle name="GrandTotalNumber 7 7 2" xfId="42138"/>
    <cellStyle name="GrandTotalNumber 7 7 3" xfId="42139"/>
    <cellStyle name="GrandTotalNumber 7 7 4" xfId="42140"/>
    <cellStyle name="GrandTotalNumber 7 8" xfId="42141"/>
    <cellStyle name="GrandTotalNumber 7 8 2" xfId="42142"/>
    <cellStyle name="GrandTotalNumber 7 8 3" xfId="42143"/>
    <cellStyle name="GrandTotalNumber 7 8 4" xfId="42144"/>
    <cellStyle name="GrandTotalNumber 7 9" xfId="42145"/>
    <cellStyle name="GrandTotalNumber 7 9 2" xfId="42146"/>
    <cellStyle name="GrandTotalNumber 7 9 3" xfId="42147"/>
    <cellStyle name="GrandTotalNumber 7 9 4" xfId="42148"/>
    <cellStyle name="GrandTotalNumber 8" xfId="42149"/>
    <cellStyle name="GrandTotalNumber 8 10" xfId="42150"/>
    <cellStyle name="GrandTotalNumber 8 10 2" xfId="42151"/>
    <cellStyle name="GrandTotalNumber 8 10 3" xfId="42152"/>
    <cellStyle name="GrandTotalNumber 8 10 4" xfId="42153"/>
    <cellStyle name="GrandTotalNumber 8 11" xfId="42154"/>
    <cellStyle name="GrandTotalNumber 8 11 2" xfId="42155"/>
    <cellStyle name="GrandTotalNumber 8 11 3" xfId="42156"/>
    <cellStyle name="GrandTotalNumber 8 11 4" xfId="42157"/>
    <cellStyle name="GrandTotalNumber 8 12" xfId="42158"/>
    <cellStyle name="GrandTotalNumber 8 13" xfId="42159"/>
    <cellStyle name="GrandTotalNumber 8 14" xfId="42160"/>
    <cellStyle name="GrandTotalNumber 8 15" xfId="42161"/>
    <cellStyle name="GrandTotalNumber 8 16" xfId="42162"/>
    <cellStyle name="GrandTotalNumber 8 17" xfId="42163"/>
    <cellStyle name="GrandTotalNumber 8 2" xfId="42164"/>
    <cellStyle name="GrandTotalNumber 8 2 10" xfId="42165"/>
    <cellStyle name="GrandTotalNumber 8 2 10 2" xfId="42166"/>
    <cellStyle name="GrandTotalNumber 8 2 10 3" xfId="42167"/>
    <cellStyle name="GrandTotalNumber 8 2 10 4" xfId="42168"/>
    <cellStyle name="GrandTotalNumber 8 2 11" xfId="42169"/>
    <cellStyle name="GrandTotalNumber 8 2 12" xfId="42170"/>
    <cellStyle name="GrandTotalNumber 8 2 13" xfId="42171"/>
    <cellStyle name="GrandTotalNumber 8 2 14" xfId="42172"/>
    <cellStyle name="GrandTotalNumber 8 2 15" xfId="42173"/>
    <cellStyle name="GrandTotalNumber 8 2 16" xfId="42174"/>
    <cellStyle name="GrandTotalNumber 8 2 2" xfId="42175"/>
    <cellStyle name="GrandTotalNumber 8 2 2 2" xfId="42176"/>
    <cellStyle name="GrandTotalNumber 8 2 2 3" xfId="42177"/>
    <cellStyle name="GrandTotalNumber 8 2 2 4" xfId="42178"/>
    <cellStyle name="GrandTotalNumber 8 2 3" xfId="42179"/>
    <cellStyle name="GrandTotalNumber 8 2 3 2" xfId="42180"/>
    <cellStyle name="GrandTotalNumber 8 2 3 3" xfId="42181"/>
    <cellStyle name="GrandTotalNumber 8 2 3 4" xfId="42182"/>
    <cellStyle name="GrandTotalNumber 8 2 4" xfId="42183"/>
    <cellStyle name="GrandTotalNumber 8 2 4 2" xfId="42184"/>
    <cellStyle name="GrandTotalNumber 8 2 4 3" xfId="42185"/>
    <cellStyle name="GrandTotalNumber 8 2 4 4" xfId="42186"/>
    <cellStyle name="GrandTotalNumber 8 2 5" xfId="42187"/>
    <cellStyle name="GrandTotalNumber 8 2 5 2" xfId="42188"/>
    <cellStyle name="GrandTotalNumber 8 2 5 3" xfId="42189"/>
    <cellStyle name="GrandTotalNumber 8 2 5 4" xfId="42190"/>
    <cellStyle name="GrandTotalNumber 8 2 6" xfId="42191"/>
    <cellStyle name="GrandTotalNumber 8 2 6 2" xfId="42192"/>
    <cellStyle name="GrandTotalNumber 8 2 6 3" xfId="42193"/>
    <cellStyle name="GrandTotalNumber 8 2 6 4" xfId="42194"/>
    <cellStyle name="GrandTotalNumber 8 2 7" xfId="42195"/>
    <cellStyle name="GrandTotalNumber 8 2 7 2" xfId="42196"/>
    <cellStyle name="GrandTotalNumber 8 2 7 3" xfId="42197"/>
    <cellStyle name="GrandTotalNumber 8 2 7 4" xfId="42198"/>
    <cellStyle name="GrandTotalNumber 8 2 8" xfId="42199"/>
    <cellStyle name="GrandTotalNumber 8 2 8 2" xfId="42200"/>
    <cellStyle name="GrandTotalNumber 8 2 8 3" xfId="42201"/>
    <cellStyle name="GrandTotalNumber 8 2 8 4" xfId="42202"/>
    <cellStyle name="GrandTotalNumber 8 2 9" xfId="42203"/>
    <cellStyle name="GrandTotalNumber 8 2 9 2" xfId="42204"/>
    <cellStyle name="GrandTotalNumber 8 2 9 3" xfId="42205"/>
    <cellStyle name="GrandTotalNumber 8 2 9 4" xfId="42206"/>
    <cellStyle name="GrandTotalNumber 8 3" xfId="42207"/>
    <cellStyle name="GrandTotalNumber 8 3 2" xfId="42208"/>
    <cellStyle name="GrandTotalNumber 8 3 3" xfId="42209"/>
    <cellStyle name="GrandTotalNumber 8 3 4" xfId="42210"/>
    <cellStyle name="GrandTotalNumber 8 4" xfId="42211"/>
    <cellStyle name="GrandTotalNumber 8 4 2" xfId="42212"/>
    <cellStyle name="GrandTotalNumber 8 4 3" xfId="42213"/>
    <cellStyle name="GrandTotalNumber 8 4 4" xfId="42214"/>
    <cellStyle name="GrandTotalNumber 8 5" xfId="42215"/>
    <cellStyle name="GrandTotalNumber 8 5 2" xfId="42216"/>
    <cellStyle name="GrandTotalNumber 8 5 3" xfId="42217"/>
    <cellStyle name="GrandTotalNumber 8 5 4" xfId="42218"/>
    <cellStyle name="GrandTotalNumber 8 6" xfId="42219"/>
    <cellStyle name="GrandTotalNumber 8 6 2" xfId="42220"/>
    <cellStyle name="GrandTotalNumber 8 6 3" xfId="42221"/>
    <cellStyle name="GrandTotalNumber 8 6 4" xfId="42222"/>
    <cellStyle name="GrandTotalNumber 8 7" xfId="42223"/>
    <cellStyle name="GrandTotalNumber 8 7 2" xfId="42224"/>
    <cellStyle name="GrandTotalNumber 8 7 3" xfId="42225"/>
    <cellStyle name="GrandTotalNumber 8 7 4" xfId="42226"/>
    <cellStyle name="GrandTotalNumber 8 8" xfId="42227"/>
    <cellStyle name="GrandTotalNumber 8 8 2" xfId="42228"/>
    <cellStyle name="GrandTotalNumber 8 8 3" xfId="42229"/>
    <cellStyle name="GrandTotalNumber 8 8 4" xfId="42230"/>
    <cellStyle name="GrandTotalNumber 8 9" xfId="42231"/>
    <cellStyle name="GrandTotalNumber 8 9 2" xfId="42232"/>
    <cellStyle name="GrandTotalNumber 8 9 3" xfId="42233"/>
    <cellStyle name="GrandTotalNumber 8 9 4" xfId="42234"/>
    <cellStyle name="GrandTotalNumber 9" xfId="42235"/>
    <cellStyle name="GrandTotalNumber 9 10" xfId="42236"/>
    <cellStyle name="GrandTotalNumber 9 10 2" xfId="42237"/>
    <cellStyle name="GrandTotalNumber 9 10 3" xfId="42238"/>
    <cellStyle name="GrandTotalNumber 9 10 4" xfId="42239"/>
    <cellStyle name="GrandTotalNumber 9 11" xfId="42240"/>
    <cellStyle name="GrandTotalNumber 9 11 2" xfId="42241"/>
    <cellStyle name="GrandTotalNumber 9 11 3" xfId="42242"/>
    <cellStyle name="GrandTotalNumber 9 11 4" xfId="42243"/>
    <cellStyle name="GrandTotalNumber 9 12" xfId="42244"/>
    <cellStyle name="GrandTotalNumber 9 13" xfId="42245"/>
    <cellStyle name="GrandTotalNumber 9 14" xfId="42246"/>
    <cellStyle name="GrandTotalNumber 9 15" xfId="42247"/>
    <cellStyle name="GrandTotalNumber 9 16" xfId="42248"/>
    <cellStyle name="GrandTotalNumber 9 17" xfId="42249"/>
    <cellStyle name="GrandTotalNumber 9 2" xfId="42250"/>
    <cellStyle name="GrandTotalNumber 9 2 10" xfId="42251"/>
    <cellStyle name="GrandTotalNumber 9 2 10 2" xfId="42252"/>
    <cellStyle name="GrandTotalNumber 9 2 10 3" xfId="42253"/>
    <cellStyle name="GrandTotalNumber 9 2 10 4" xfId="42254"/>
    <cellStyle name="GrandTotalNumber 9 2 11" xfId="42255"/>
    <cellStyle name="GrandTotalNumber 9 2 12" xfId="42256"/>
    <cellStyle name="GrandTotalNumber 9 2 13" xfId="42257"/>
    <cellStyle name="GrandTotalNumber 9 2 14" xfId="42258"/>
    <cellStyle name="GrandTotalNumber 9 2 15" xfId="42259"/>
    <cellStyle name="GrandTotalNumber 9 2 16" xfId="42260"/>
    <cellStyle name="GrandTotalNumber 9 2 2" xfId="42261"/>
    <cellStyle name="GrandTotalNumber 9 2 2 2" xfId="42262"/>
    <cellStyle name="GrandTotalNumber 9 2 2 3" xfId="42263"/>
    <cellStyle name="GrandTotalNumber 9 2 2 4" xfId="42264"/>
    <cellStyle name="GrandTotalNumber 9 2 3" xfId="42265"/>
    <cellStyle name="GrandTotalNumber 9 2 3 2" xfId="42266"/>
    <cellStyle name="GrandTotalNumber 9 2 3 3" xfId="42267"/>
    <cellStyle name="GrandTotalNumber 9 2 3 4" xfId="42268"/>
    <cellStyle name="GrandTotalNumber 9 2 4" xfId="42269"/>
    <cellStyle name="GrandTotalNumber 9 2 4 2" xfId="42270"/>
    <cellStyle name="GrandTotalNumber 9 2 4 3" xfId="42271"/>
    <cellStyle name="GrandTotalNumber 9 2 4 4" xfId="42272"/>
    <cellStyle name="GrandTotalNumber 9 2 5" xfId="42273"/>
    <cellStyle name="GrandTotalNumber 9 2 5 2" xfId="42274"/>
    <cellStyle name="GrandTotalNumber 9 2 5 3" xfId="42275"/>
    <cellStyle name="GrandTotalNumber 9 2 5 4" xfId="42276"/>
    <cellStyle name="GrandTotalNumber 9 2 6" xfId="42277"/>
    <cellStyle name="GrandTotalNumber 9 2 6 2" xfId="42278"/>
    <cellStyle name="GrandTotalNumber 9 2 6 3" xfId="42279"/>
    <cellStyle name="GrandTotalNumber 9 2 6 4" xfId="42280"/>
    <cellStyle name="GrandTotalNumber 9 2 7" xfId="42281"/>
    <cellStyle name="GrandTotalNumber 9 2 7 2" xfId="42282"/>
    <cellStyle name="GrandTotalNumber 9 2 7 3" xfId="42283"/>
    <cellStyle name="GrandTotalNumber 9 2 7 4" xfId="42284"/>
    <cellStyle name="GrandTotalNumber 9 2 8" xfId="42285"/>
    <cellStyle name="GrandTotalNumber 9 2 8 2" xfId="42286"/>
    <cellStyle name="GrandTotalNumber 9 2 8 3" xfId="42287"/>
    <cellStyle name="GrandTotalNumber 9 2 8 4" xfId="42288"/>
    <cellStyle name="GrandTotalNumber 9 2 9" xfId="42289"/>
    <cellStyle name="GrandTotalNumber 9 2 9 2" xfId="42290"/>
    <cellStyle name="GrandTotalNumber 9 2 9 3" xfId="42291"/>
    <cellStyle name="GrandTotalNumber 9 2 9 4" xfId="42292"/>
    <cellStyle name="GrandTotalNumber 9 3" xfId="42293"/>
    <cellStyle name="GrandTotalNumber 9 3 2" xfId="42294"/>
    <cellStyle name="GrandTotalNumber 9 3 3" xfId="42295"/>
    <cellStyle name="GrandTotalNumber 9 3 4" xfId="42296"/>
    <cellStyle name="GrandTotalNumber 9 4" xfId="42297"/>
    <cellStyle name="GrandTotalNumber 9 4 2" xfId="42298"/>
    <cellStyle name="GrandTotalNumber 9 4 3" xfId="42299"/>
    <cellStyle name="GrandTotalNumber 9 4 4" xfId="42300"/>
    <cellStyle name="GrandTotalNumber 9 5" xfId="42301"/>
    <cellStyle name="GrandTotalNumber 9 5 2" xfId="42302"/>
    <cellStyle name="GrandTotalNumber 9 5 3" xfId="42303"/>
    <cellStyle name="GrandTotalNumber 9 5 4" xfId="42304"/>
    <cellStyle name="GrandTotalNumber 9 6" xfId="42305"/>
    <cellStyle name="GrandTotalNumber 9 6 2" xfId="42306"/>
    <cellStyle name="GrandTotalNumber 9 6 3" xfId="42307"/>
    <cellStyle name="GrandTotalNumber 9 6 4" xfId="42308"/>
    <cellStyle name="GrandTotalNumber 9 7" xfId="42309"/>
    <cellStyle name="GrandTotalNumber 9 7 2" xfId="42310"/>
    <cellStyle name="GrandTotalNumber 9 7 3" xfId="42311"/>
    <cellStyle name="GrandTotalNumber 9 7 4" xfId="42312"/>
    <cellStyle name="GrandTotalNumber 9 8" xfId="42313"/>
    <cellStyle name="GrandTotalNumber 9 8 2" xfId="42314"/>
    <cellStyle name="GrandTotalNumber 9 8 3" xfId="42315"/>
    <cellStyle name="GrandTotalNumber 9 8 4" xfId="42316"/>
    <cellStyle name="GrandTotalNumber 9 9" xfId="42317"/>
    <cellStyle name="GrandTotalNumber 9 9 2" xfId="42318"/>
    <cellStyle name="GrandTotalNumber 9 9 3" xfId="42319"/>
    <cellStyle name="GrandTotalNumber 9 9 4" xfId="42320"/>
    <cellStyle name="GrandTotalRate" xfId="42321"/>
    <cellStyle name="GrandTotalRate 10" xfId="42322"/>
    <cellStyle name="GrandTotalRate 10 10" xfId="42323"/>
    <cellStyle name="GrandTotalRate 10 10 2" xfId="42324"/>
    <cellStyle name="GrandTotalRate 10 10 3" xfId="42325"/>
    <cellStyle name="GrandTotalRate 10 10 4" xfId="42326"/>
    <cellStyle name="GrandTotalRate 10 11" xfId="42327"/>
    <cellStyle name="GrandTotalRate 10 11 2" xfId="42328"/>
    <cellStyle name="GrandTotalRate 10 11 3" xfId="42329"/>
    <cellStyle name="GrandTotalRate 10 11 4" xfId="42330"/>
    <cellStyle name="GrandTotalRate 10 12" xfId="42331"/>
    <cellStyle name="GrandTotalRate 10 13" xfId="42332"/>
    <cellStyle name="GrandTotalRate 10 14" xfId="42333"/>
    <cellStyle name="GrandTotalRate 10 15" xfId="42334"/>
    <cellStyle name="GrandTotalRate 10 16" xfId="42335"/>
    <cellStyle name="GrandTotalRate 10 17" xfId="42336"/>
    <cellStyle name="GrandTotalRate 10 2" xfId="42337"/>
    <cellStyle name="GrandTotalRate 10 2 10" xfId="42338"/>
    <cellStyle name="GrandTotalRate 10 2 10 2" xfId="42339"/>
    <cellStyle name="GrandTotalRate 10 2 10 3" xfId="42340"/>
    <cellStyle name="GrandTotalRate 10 2 10 4" xfId="42341"/>
    <cellStyle name="GrandTotalRate 10 2 11" xfId="42342"/>
    <cellStyle name="GrandTotalRate 10 2 12" xfId="42343"/>
    <cellStyle name="GrandTotalRate 10 2 13" xfId="42344"/>
    <cellStyle name="GrandTotalRate 10 2 14" xfId="42345"/>
    <cellStyle name="GrandTotalRate 10 2 15" xfId="42346"/>
    <cellStyle name="GrandTotalRate 10 2 16" xfId="42347"/>
    <cellStyle name="GrandTotalRate 10 2 2" xfId="42348"/>
    <cellStyle name="GrandTotalRate 10 2 2 2" xfId="42349"/>
    <cellStyle name="GrandTotalRate 10 2 2 3" xfId="42350"/>
    <cellStyle name="GrandTotalRate 10 2 2 4" xfId="42351"/>
    <cellStyle name="GrandTotalRate 10 2 3" xfId="42352"/>
    <cellStyle name="GrandTotalRate 10 2 3 2" xfId="42353"/>
    <cellStyle name="GrandTotalRate 10 2 3 3" xfId="42354"/>
    <cellStyle name="GrandTotalRate 10 2 3 4" xfId="42355"/>
    <cellStyle name="GrandTotalRate 10 2 4" xfId="42356"/>
    <cellStyle name="GrandTotalRate 10 2 4 2" xfId="42357"/>
    <cellStyle name="GrandTotalRate 10 2 4 3" xfId="42358"/>
    <cellStyle name="GrandTotalRate 10 2 4 4" xfId="42359"/>
    <cellStyle name="GrandTotalRate 10 2 5" xfId="42360"/>
    <cellStyle name="GrandTotalRate 10 2 5 2" xfId="42361"/>
    <cellStyle name="GrandTotalRate 10 2 5 3" xfId="42362"/>
    <cellStyle name="GrandTotalRate 10 2 5 4" xfId="42363"/>
    <cellStyle name="GrandTotalRate 10 2 6" xfId="42364"/>
    <cellStyle name="GrandTotalRate 10 2 6 2" xfId="42365"/>
    <cellStyle name="GrandTotalRate 10 2 6 3" xfId="42366"/>
    <cellStyle name="GrandTotalRate 10 2 6 4" xfId="42367"/>
    <cellStyle name="GrandTotalRate 10 2 7" xfId="42368"/>
    <cellStyle name="GrandTotalRate 10 2 7 2" xfId="42369"/>
    <cellStyle name="GrandTotalRate 10 2 7 3" xfId="42370"/>
    <cellStyle name="GrandTotalRate 10 2 7 4" xfId="42371"/>
    <cellStyle name="GrandTotalRate 10 2 8" xfId="42372"/>
    <cellStyle name="GrandTotalRate 10 2 8 2" xfId="42373"/>
    <cellStyle name="GrandTotalRate 10 2 8 3" xfId="42374"/>
    <cellStyle name="GrandTotalRate 10 2 8 4" xfId="42375"/>
    <cellStyle name="GrandTotalRate 10 2 9" xfId="42376"/>
    <cellStyle name="GrandTotalRate 10 2 9 2" xfId="42377"/>
    <cellStyle name="GrandTotalRate 10 2 9 3" xfId="42378"/>
    <cellStyle name="GrandTotalRate 10 2 9 4" xfId="42379"/>
    <cellStyle name="GrandTotalRate 10 3" xfId="42380"/>
    <cellStyle name="GrandTotalRate 10 3 2" xfId="42381"/>
    <cellStyle name="GrandTotalRate 10 3 3" xfId="42382"/>
    <cellStyle name="GrandTotalRate 10 3 4" xfId="42383"/>
    <cellStyle name="GrandTotalRate 10 4" xfId="42384"/>
    <cellStyle name="GrandTotalRate 10 4 2" xfId="42385"/>
    <cellStyle name="GrandTotalRate 10 4 3" xfId="42386"/>
    <cellStyle name="GrandTotalRate 10 4 4" xfId="42387"/>
    <cellStyle name="GrandTotalRate 10 5" xfId="42388"/>
    <cellStyle name="GrandTotalRate 10 5 2" xfId="42389"/>
    <cellStyle name="GrandTotalRate 10 5 3" xfId="42390"/>
    <cellStyle name="GrandTotalRate 10 5 4" xfId="42391"/>
    <cellStyle name="GrandTotalRate 10 6" xfId="42392"/>
    <cellStyle name="GrandTotalRate 10 6 2" xfId="42393"/>
    <cellStyle name="GrandTotalRate 10 6 3" xfId="42394"/>
    <cellStyle name="GrandTotalRate 10 6 4" xfId="42395"/>
    <cellStyle name="GrandTotalRate 10 7" xfId="42396"/>
    <cellStyle name="GrandTotalRate 10 7 2" xfId="42397"/>
    <cellStyle name="GrandTotalRate 10 7 3" xfId="42398"/>
    <cellStyle name="GrandTotalRate 10 7 4" xfId="42399"/>
    <cellStyle name="GrandTotalRate 10 8" xfId="42400"/>
    <cellStyle name="GrandTotalRate 10 8 2" xfId="42401"/>
    <cellStyle name="GrandTotalRate 10 8 3" xfId="42402"/>
    <cellStyle name="GrandTotalRate 10 8 4" xfId="42403"/>
    <cellStyle name="GrandTotalRate 10 9" xfId="42404"/>
    <cellStyle name="GrandTotalRate 10 9 2" xfId="42405"/>
    <cellStyle name="GrandTotalRate 10 9 3" xfId="42406"/>
    <cellStyle name="GrandTotalRate 10 9 4" xfId="42407"/>
    <cellStyle name="GrandTotalRate 11" xfId="42408"/>
    <cellStyle name="GrandTotalRate 11 10" xfId="42409"/>
    <cellStyle name="GrandTotalRate 11 10 2" xfId="42410"/>
    <cellStyle name="GrandTotalRate 11 10 3" xfId="42411"/>
    <cellStyle name="GrandTotalRate 11 10 4" xfId="42412"/>
    <cellStyle name="GrandTotalRate 11 11" xfId="42413"/>
    <cellStyle name="GrandTotalRate 11 11 2" xfId="42414"/>
    <cellStyle name="GrandTotalRate 11 11 3" xfId="42415"/>
    <cellStyle name="GrandTotalRate 11 11 4" xfId="42416"/>
    <cellStyle name="GrandTotalRate 11 12" xfId="42417"/>
    <cellStyle name="GrandTotalRate 11 13" xfId="42418"/>
    <cellStyle name="GrandTotalRate 11 14" xfId="42419"/>
    <cellStyle name="GrandTotalRate 11 15" xfId="42420"/>
    <cellStyle name="GrandTotalRate 11 16" xfId="42421"/>
    <cellStyle name="GrandTotalRate 11 17" xfId="42422"/>
    <cellStyle name="GrandTotalRate 11 2" xfId="42423"/>
    <cellStyle name="GrandTotalRate 11 2 10" xfId="42424"/>
    <cellStyle name="GrandTotalRate 11 2 10 2" xfId="42425"/>
    <cellStyle name="GrandTotalRate 11 2 10 3" xfId="42426"/>
    <cellStyle name="GrandTotalRate 11 2 10 4" xfId="42427"/>
    <cellStyle name="GrandTotalRate 11 2 11" xfId="42428"/>
    <cellStyle name="GrandTotalRate 11 2 12" xfId="42429"/>
    <cellStyle name="GrandTotalRate 11 2 13" xfId="42430"/>
    <cellStyle name="GrandTotalRate 11 2 14" xfId="42431"/>
    <cellStyle name="GrandTotalRate 11 2 15" xfId="42432"/>
    <cellStyle name="GrandTotalRate 11 2 16" xfId="42433"/>
    <cellStyle name="GrandTotalRate 11 2 2" xfId="42434"/>
    <cellStyle name="GrandTotalRate 11 2 2 2" xfId="42435"/>
    <cellStyle name="GrandTotalRate 11 2 2 3" xfId="42436"/>
    <cellStyle name="GrandTotalRate 11 2 2 4" xfId="42437"/>
    <cellStyle name="GrandTotalRate 11 2 3" xfId="42438"/>
    <cellStyle name="GrandTotalRate 11 2 3 2" xfId="42439"/>
    <cellStyle name="GrandTotalRate 11 2 3 3" xfId="42440"/>
    <cellStyle name="GrandTotalRate 11 2 3 4" xfId="42441"/>
    <cellStyle name="GrandTotalRate 11 2 4" xfId="42442"/>
    <cellStyle name="GrandTotalRate 11 2 4 2" xfId="42443"/>
    <cellStyle name="GrandTotalRate 11 2 4 3" xfId="42444"/>
    <cellStyle name="GrandTotalRate 11 2 4 4" xfId="42445"/>
    <cellStyle name="GrandTotalRate 11 2 5" xfId="42446"/>
    <cellStyle name="GrandTotalRate 11 2 5 2" xfId="42447"/>
    <cellStyle name="GrandTotalRate 11 2 5 3" xfId="42448"/>
    <cellStyle name="GrandTotalRate 11 2 5 4" xfId="42449"/>
    <cellStyle name="GrandTotalRate 11 2 6" xfId="42450"/>
    <cellStyle name="GrandTotalRate 11 2 6 2" xfId="42451"/>
    <cellStyle name="GrandTotalRate 11 2 6 3" xfId="42452"/>
    <cellStyle name="GrandTotalRate 11 2 6 4" xfId="42453"/>
    <cellStyle name="GrandTotalRate 11 2 7" xfId="42454"/>
    <cellStyle name="GrandTotalRate 11 2 7 2" xfId="42455"/>
    <cellStyle name="GrandTotalRate 11 2 7 3" xfId="42456"/>
    <cellStyle name="GrandTotalRate 11 2 7 4" xfId="42457"/>
    <cellStyle name="GrandTotalRate 11 2 8" xfId="42458"/>
    <cellStyle name="GrandTotalRate 11 2 8 2" xfId="42459"/>
    <cellStyle name="GrandTotalRate 11 2 8 3" xfId="42460"/>
    <cellStyle name="GrandTotalRate 11 2 8 4" xfId="42461"/>
    <cellStyle name="GrandTotalRate 11 2 9" xfId="42462"/>
    <cellStyle name="GrandTotalRate 11 2 9 2" xfId="42463"/>
    <cellStyle name="GrandTotalRate 11 2 9 3" xfId="42464"/>
    <cellStyle name="GrandTotalRate 11 2 9 4" xfId="42465"/>
    <cellStyle name="GrandTotalRate 11 3" xfId="42466"/>
    <cellStyle name="GrandTotalRate 11 3 2" xfId="42467"/>
    <cellStyle name="GrandTotalRate 11 3 3" xfId="42468"/>
    <cellStyle name="GrandTotalRate 11 3 4" xfId="42469"/>
    <cellStyle name="GrandTotalRate 11 4" xfId="42470"/>
    <cellStyle name="GrandTotalRate 11 4 2" xfId="42471"/>
    <cellStyle name="GrandTotalRate 11 4 3" xfId="42472"/>
    <cellStyle name="GrandTotalRate 11 4 4" xfId="42473"/>
    <cellStyle name="GrandTotalRate 11 5" xfId="42474"/>
    <cellStyle name="GrandTotalRate 11 5 2" xfId="42475"/>
    <cellStyle name="GrandTotalRate 11 5 3" xfId="42476"/>
    <cellStyle name="GrandTotalRate 11 5 4" xfId="42477"/>
    <cellStyle name="GrandTotalRate 11 6" xfId="42478"/>
    <cellStyle name="GrandTotalRate 11 6 2" xfId="42479"/>
    <cellStyle name="GrandTotalRate 11 6 3" xfId="42480"/>
    <cellStyle name="GrandTotalRate 11 6 4" xfId="42481"/>
    <cellStyle name="GrandTotalRate 11 7" xfId="42482"/>
    <cellStyle name="GrandTotalRate 11 7 2" xfId="42483"/>
    <cellStyle name="GrandTotalRate 11 7 3" xfId="42484"/>
    <cellStyle name="GrandTotalRate 11 7 4" xfId="42485"/>
    <cellStyle name="GrandTotalRate 11 8" xfId="42486"/>
    <cellStyle name="GrandTotalRate 11 8 2" xfId="42487"/>
    <cellStyle name="GrandTotalRate 11 8 3" xfId="42488"/>
    <cellStyle name="GrandTotalRate 11 8 4" xfId="42489"/>
    <cellStyle name="GrandTotalRate 11 9" xfId="42490"/>
    <cellStyle name="GrandTotalRate 11 9 2" xfId="42491"/>
    <cellStyle name="GrandTotalRate 11 9 3" xfId="42492"/>
    <cellStyle name="GrandTotalRate 11 9 4" xfId="42493"/>
    <cellStyle name="GrandTotalRate 12" xfId="42494"/>
    <cellStyle name="GrandTotalRate 12 10" xfId="42495"/>
    <cellStyle name="GrandTotalRate 12 10 2" xfId="42496"/>
    <cellStyle name="GrandTotalRate 12 10 3" xfId="42497"/>
    <cellStyle name="GrandTotalRate 12 10 4" xfId="42498"/>
    <cellStyle name="GrandTotalRate 12 11" xfId="42499"/>
    <cellStyle name="GrandTotalRate 12 11 2" xfId="42500"/>
    <cellStyle name="GrandTotalRate 12 11 3" xfId="42501"/>
    <cellStyle name="GrandTotalRate 12 11 4" xfId="42502"/>
    <cellStyle name="GrandTotalRate 12 12" xfId="42503"/>
    <cellStyle name="GrandTotalRate 12 13" xfId="42504"/>
    <cellStyle name="GrandTotalRate 12 14" xfId="42505"/>
    <cellStyle name="GrandTotalRate 12 15" xfId="42506"/>
    <cellStyle name="GrandTotalRate 12 16" xfId="42507"/>
    <cellStyle name="GrandTotalRate 12 17" xfId="42508"/>
    <cellStyle name="GrandTotalRate 12 2" xfId="42509"/>
    <cellStyle name="GrandTotalRate 12 2 10" xfId="42510"/>
    <cellStyle name="GrandTotalRate 12 2 10 2" xfId="42511"/>
    <cellStyle name="GrandTotalRate 12 2 10 3" xfId="42512"/>
    <cellStyle name="GrandTotalRate 12 2 10 4" xfId="42513"/>
    <cellStyle name="GrandTotalRate 12 2 11" xfId="42514"/>
    <cellStyle name="GrandTotalRate 12 2 12" xfId="42515"/>
    <cellStyle name="GrandTotalRate 12 2 13" xfId="42516"/>
    <cellStyle name="GrandTotalRate 12 2 14" xfId="42517"/>
    <cellStyle name="GrandTotalRate 12 2 15" xfId="42518"/>
    <cellStyle name="GrandTotalRate 12 2 16" xfId="42519"/>
    <cellStyle name="GrandTotalRate 12 2 2" xfId="42520"/>
    <cellStyle name="GrandTotalRate 12 2 2 2" xfId="42521"/>
    <cellStyle name="GrandTotalRate 12 2 2 3" xfId="42522"/>
    <cellStyle name="GrandTotalRate 12 2 2 4" xfId="42523"/>
    <cellStyle name="GrandTotalRate 12 2 3" xfId="42524"/>
    <cellStyle name="GrandTotalRate 12 2 3 2" xfId="42525"/>
    <cellStyle name="GrandTotalRate 12 2 3 3" xfId="42526"/>
    <cellStyle name="GrandTotalRate 12 2 3 4" xfId="42527"/>
    <cellStyle name="GrandTotalRate 12 2 4" xfId="42528"/>
    <cellStyle name="GrandTotalRate 12 2 4 2" xfId="42529"/>
    <cellStyle name="GrandTotalRate 12 2 4 3" xfId="42530"/>
    <cellStyle name="GrandTotalRate 12 2 4 4" xfId="42531"/>
    <cellStyle name="GrandTotalRate 12 2 5" xfId="42532"/>
    <cellStyle name="GrandTotalRate 12 2 5 2" xfId="42533"/>
    <cellStyle name="GrandTotalRate 12 2 5 3" xfId="42534"/>
    <cellStyle name="GrandTotalRate 12 2 5 4" xfId="42535"/>
    <cellStyle name="GrandTotalRate 12 2 6" xfId="42536"/>
    <cellStyle name="GrandTotalRate 12 2 6 2" xfId="42537"/>
    <cellStyle name="GrandTotalRate 12 2 6 3" xfId="42538"/>
    <cellStyle name="GrandTotalRate 12 2 6 4" xfId="42539"/>
    <cellStyle name="GrandTotalRate 12 2 7" xfId="42540"/>
    <cellStyle name="GrandTotalRate 12 2 7 2" xfId="42541"/>
    <cellStyle name="GrandTotalRate 12 2 7 3" xfId="42542"/>
    <cellStyle name="GrandTotalRate 12 2 7 4" xfId="42543"/>
    <cellStyle name="GrandTotalRate 12 2 8" xfId="42544"/>
    <cellStyle name="GrandTotalRate 12 2 8 2" xfId="42545"/>
    <cellStyle name="GrandTotalRate 12 2 8 3" xfId="42546"/>
    <cellStyle name="GrandTotalRate 12 2 8 4" xfId="42547"/>
    <cellStyle name="GrandTotalRate 12 2 9" xfId="42548"/>
    <cellStyle name="GrandTotalRate 12 2 9 2" xfId="42549"/>
    <cellStyle name="GrandTotalRate 12 2 9 3" xfId="42550"/>
    <cellStyle name="GrandTotalRate 12 2 9 4" xfId="42551"/>
    <cellStyle name="GrandTotalRate 12 3" xfId="42552"/>
    <cellStyle name="GrandTotalRate 12 3 2" xfId="42553"/>
    <cellStyle name="GrandTotalRate 12 3 3" xfId="42554"/>
    <cellStyle name="GrandTotalRate 12 3 4" xfId="42555"/>
    <cellStyle name="GrandTotalRate 12 4" xfId="42556"/>
    <cellStyle name="GrandTotalRate 12 4 2" xfId="42557"/>
    <cellStyle name="GrandTotalRate 12 4 3" xfId="42558"/>
    <cellStyle name="GrandTotalRate 12 4 4" xfId="42559"/>
    <cellStyle name="GrandTotalRate 12 5" xfId="42560"/>
    <cellStyle name="GrandTotalRate 12 5 2" xfId="42561"/>
    <cellStyle name="GrandTotalRate 12 5 3" xfId="42562"/>
    <cellStyle name="GrandTotalRate 12 5 4" xfId="42563"/>
    <cellStyle name="GrandTotalRate 12 6" xfId="42564"/>
    <cellStyle name="GrandTotalRate 12 6 2" xfId="42565"/>
    <cellStyle name="GrandTotalRate 12 6 3" xfId="42566"/>
    <cellStyle name="GrandTotalRate 12 6 4" xfId="42567"/>
    <cellStyle name="GrandTotalRate 12 7" xfId="42568"/>
    <cellStyle name="GrandTotalRate 12 7 2" xfId="42569"/>
    <cellStyle name="GrandTotalRate 12 7 3" xfId="42570"/>
    <cellStyle name="GrandTotalRate 12 7 4" xfId="42571"/>
    <cellStyle name="GrandTotalRate 12 8" xfId="42572"/>
    <cellStyle name="GrandTotalRate 12 8 2" xfId="42573"/>
    <cellStyle name="GrandTotalRate 12 8 3" xfId="42574"/>
    <cellStyle name="GrandTotalRate 12 8 4" xfId="42575"/>
    <cellStyle name="GrandTotalRate 12 9" xfId="42576"/>
    <cellStyle name="GrandTotalRate 12 9 2" xfId="42577"/>
    <cellStyle name="GrandTotalRate 12 9 3" xfId="42578"/>
    <cellStyle name="GrandTotalRate 12 9 4" xfId="42579"/>
    <cellStyle name="GrandTotalRate 13" xfId="42580"/>
    <cellStyle name="GrandTotalRate 13 10" xfId="42581"/>
    <cellStyle name="GrandTotalRate 13 10 2" xfId="42582"/>
    <cellStyle name="GrandTotalRate 13 10 3" xfId="42583"/>
    <cellStyle name="GrandTotalRate 13 10 4" xfId="42584"/>
    <cellStyle name="GrandTotalRate 13 11" xfId="42585"/>
    <cellStyle name="GrandTotalRate 13 11 2" xfId="42586"/>
    <cellStyle name="GrandTotalRate 13 11 3" xfId="42587"/>
    <cellStyle name="GrandTotalRate 13 11 4" xfId="42588"/>
    <cellStyle name="GrandTotalRate 13 12" xfId="42589"/>
    <cellStyle name="GrandTotalRate 13 13" xfId="42590"/>
    <cellStyle name="GrandTotalRate 13 14" xfId="42591"/>
    <cellStyle name="GrandTotalRate 13 15" xfId="42592"/>
    <cellStyle name="GrandTotalRate 13 16" xfId="42593"/>
    <cellStyle name="GrandTotalRate 13 17" xfId="42594"/>
    <cellStyle name="GrandTotalRate 13 2" xfId="42595"/>
    <cellStyle name="GrandTotalRate 13 2 10" xfId="42596"/>
    <cellStyle name="GrandTotalRate 13 2 10 2" xfId="42597"/>
    <cellStyle name="GrandTotalRate 13 2 10 3" xfId="42598"/>
    <cellStyle name="GrandTotalRate 13 2 10 4" xfId="42599"/>
    <cellStyle name="GrandTotalRate 13 2 11" xfId="42600"/>
    <cellStyle name="GrandTotalRate 13 2 12" xfId="42601"/>
    <cellStyle name="GrandTotalRate 13 2 13" xfId="42602"/>
    <cellStyle name="GrandTotalRate 13 2 14" xfId="42603"/>
    <cellStyle name="GrandTotalRate 13 2 15" xfId="42604"/>
    <cellStyle name="GrandTotalRate 13 2 16" xfId="42605"/>
    <cellStyle name="GrandTotalRate 13 2 2" xfId="42606"/>
    <cellStyle name="GrandTotalRate 13 2 2 2" xfId="42607"/>
    <cellStyle name="GrandTotalRate 13 2 2 3" xfId="42608"/>
    <cellStyle name="GrandTotalRate 13 2 2 4" xfId="42609"/>
    <cellStyle name="GrandTotalRate 13 2 3" xfId="42610"/>
    <cellStyle name="GrandTotalRate 13 2 3 2" xfId="42611"/>
    <cellStyle name="GrandTotalRate 13 2 3 3" xfId="42612"/>
    <cellStyle name="GrandTotalRate 13 2 3 4" xfId="42613"/>
    <cellStyle name="GrandTotalRate 13 2 4" xfId="42614"/>
    <cellStyle name="GrandTotalRate 13 2 4 2" xfId="42615"/>
    <cellStyle name="GrandTotalRate 13 2 4 3" xfId="42616"/>
    <cellStyle name="GrandTotalRate 13 2 4 4" xfId="42617"/>
    <cellStyle name="GrandTotalRate 13 2 5" xfId="42618"/>
    <cellStyle name="GrandTotalRate 13 2 5 2" xfId="42619"/>
    <cellStyle name="GrandTotalRate 13 2 5 3" xfId="42620"/>
    <cellStyle name="GrandTotalRate 13 2 5 4" xfId="42621"/>
    <cellStyle name="GrandTotalRate 13 2 6" xfId="42622"/>
    <cellStyle name="GrandTotalRate 13 2 6 2" xfId="42623"/>
    <cellStyle name="GrandTotalRate 13 2 6 3" xfId="42624"/>
    <cellStyle name="GrandTotalRate 13 2 6 4" xfId="42625"/>
    <cellStyle name="GrandTotalRate 13 2 7" xfId="42626"/>
    <cellStyle name="GrandTotalRate 13 2 7 2" xfId="42627"/>
    <cellStyle name="GrandTotalRate 13 2 7 3" xfId="42628"/>
    <cellStyle name="GrandTotalRate 13 2 7 4" xfId="42629"/>
    <cellStyle name="GrandTotalRate 13 2 8" xfId="42630"/>
    <cellStyle name="GrandTotalRate 13 2 8 2" xfId="42631"/>
    <cellStyle name="GrandTotalRate 13 2 8 3" xfId="42632"/>
    <cellStyle name="GrandTotalRate 13 2 8 4" xfId="42633"/>
    <cellStyle name="GrandTotalRate 13 2 9" xfId="42634"/>
    <cellStyle name="GrandTotalRate 13 2 9 2" xfId="42635"/>
    <cellStyle name="GrandTotalRate 13 2 9 3" xfId="42636"/>
    <cellStyle name="GrandTotalRate 13 2 9 4" xfId="42637"/>
    <cellStyle name="GrandTotalRate 13 3" xfId="42638"/>
    <cellStyle name="GrandTotalRate 13 3 2" xfId="42639"/>
    <cellStyle name="GrandTotalRate 13 3 3" xfId="42640"/>
    <cellStyle name="GrandTotalRate 13 3 4" xfId="42641"/>
    <cellStyle name="GrandTotalRate 13 4" xfId="42642"/>
    <cellStyle name="GrandTotalRate 13 4 2" xfId="42643"/>
    <cellStyle name="GrandTotalRate 13 4 3" xfId="42644"/>
    <cellStyle name="GrandTotalRate 13 4 4" xfId="42645"/>
    <cellStyle name="GrandTotalRate 13 5" xfId="42646"/>
    <cellStyle name="GrandTotalRate 13 5 2" xfId="42647"/>
    <cellStyle name="GrandTotalRate 13 5 3" xfId="42648"/>
    <cellStyle name="GrandTotalRate 13 5 4" xfId="42649"/>
    <cellStyle name="GrandTotalRate 13 6" xfId="42650"/>
    <cellStyle name="GrandTotalRate 13 6 2" xfId="42651"/>
    <cellStyle name="GrandTotalRate 13 6 3" xfId="42652"/>
    <cellStyle name="GrandTotalRate 13 6 4" xfId="42653"/>
    <cellStyle name="GrandTotalRate 13 7" xfId="42654"/>
    <cellStyle name="GrandTotalRate 13 7 2" xfId="42655"/>
    <cellStyle name="GrandTotalRate 13 7 3" xfId="42656"/>
    <cellStyle name="GrandTotalRate 13 7 4" xfId="42657"/>
    <cellStyle name="GrandTotalRate 13 8" xfId="42658"/>
    <cellStyle name="GrandTotalRate 13 8 2" xfId="42659"/>
    <cellStyle name="GrandTotalRate 13 8 3" xfId="42660"/>
    <cellStyle name="GrandTotalRate 13 8 4" xfId="42661"/>
    <cellStyle name="GrandTotalRate 13 9" xfId="42662"/>
    <cellStyle name="GrandTotalRate 13 9 2" xfId="42663"/>
    <cellStyle name="GrandTotalRate 13 9 3" xfId="42664"/>
    <cellStyle name="GrandTotalRate 13 9 4" xfId="42665"/>
    <cellStyle name="GrandTotalRate 14" xfId="42666"/>
    <cellStyle name="GrandTotalRate 14 10" xfId="42667"/>
    <cellStyle name="GrandTotalRate 14 10 2" xfId="42668"/>
    <cellStyle name="GrandTotalRate 14 10 3" xfId="42669"/>
    <cellStyle name="GrandTotalRate 14 10 4" xfId="42670"/>
    <cellStyle name="GrandTotalRate 14 11" xfId="42671"/>
    <cellStyle name="GrandTotalRate 14 11 2" xfId="42672"/>
    <cellStyle name="GrandTotalRate 14 11 3" xfId="42673"/>
    <cellStyle name="GrandTotalRate 14 11 4" xfId="42674"/>
    <cellStyle name="GrandTotalRate 14 12" xfId="42675"/>
    <cellStyle name="GrandTotalRate 14 13" xfId="42676"/>
    <cellStyle name="GrandTotalRate 14 14" xfId="42677"/>
    <cellStyle name="GrandTotalRate 14 15" xfId="42678"/>
    <cellStyle name="GrandTotalRate 14 16" xfId="42679"/>
    <cellStyle name="GrandTotalRate 14 17" xfId="42680"/>
    <cellStyle name="GrandTotalRate 14 2" xfId="42681"/>
    <cellStyle name="GrandTotalRate 14 2 10" xfId="42682"/>
    <cellStyle name="GrandTotalRate 14 2 10 2" xfId="42683"/>
    <cellStyle name="GrandTotalRate 14 2 10 3" xfId="42684"/>
    <cellStyle name="GrandTotalRate 14 2 10 4" xfId="42685"/>
    <cellStyle name="GrandTotalRate 14 2 11" xfId="42686"/>
    <cellStyle name="GrandTotalRate 14 2 12" xfId="42687"/>
    <cellStyle name="GrandTotalRate 14 2 13" xfId="42688"/>
    <cellStyle name="GrandTotalRate 14 2 14" xfId="42689"/>
    <cellStyle name="GrandTotalRate 14 2 15" xfId="42690"/>
    <cellStyle name="GrandTotalRate 14 2 16" xfId="42691"/>
    <cellStyle name="GrandTotalRate 14 2 2" xfId="42692"/>
    <cellStyle name="GrandTotalRate 14 2 2 2" xfId="42693"/>
    <cellStyle name="GrandTotalRate 14 2 2 3" xfId="42694"/>
    <cellStyle name="GrandTotalRate 14 2 2 4" xfId="42695"/>
    <cellStyle name="GrandTotalRate 14 2 3" xfId="42696"/>
    <cellStyle name="GrandTotalRate 14 2 3 2" xfId="42697"/>
    <cellStyle name="GrandTotalRate 14 2 3 3" xfId="42698"/>
    <cellStyle name="GrandTotalRate 14 2 3 4" xfId="42699"/>
    <cellStyle name="GrandTotalRate 14 2 4" xfId="42700"/>
    <cellStyle name="GrandTotalRate 14 2 4 2" xfId="42701"/>
    <cellStyle name="GrandTotalRate 14 2 4 3" xfId="42702"/>
    <cellStyle name="GrandTotalRate 14 2 4 4" xfId="42703"/>
    <cellStyle name="GrandTotalRate 14 2 5" xfId="42704"/>
    <cellStyle name="GrandTotalRate 14 2 5 2" xfId="42705"/>
    <cellStyle name="GrandTotalRate 14 2 5 3" xfId="42706"/>
    <cellStyle name="GrandTotalRate 14 2 5 4" xfId="42707"/>
    <cellStyle name="GrandTotalRate 14 2 6" xfId="42708"/>
    <cellStyle name="GrandTotalRate 14 2 6 2" xfId="42709"/>
    <cellStyle name="GrandTotalRate 14 2 6 3" xfId="42710"/>
    <cellStyle name="GrandTotalRate 14 2 6 4" xfId="42711"/>
    <cellStyle name="GrandTotalRate 14 2 7" xfId="42712"/>
    <cellStyle name="GrandTotalRate 14 2 7 2" xfId="42713"/>
    <cellStyle name="GrandTotalRate 14 2 7 3" xfId="42714"/>
    <cellStyle name="GrandTotalRate 14 2 7 4" xfId="42715"/>
    <cellStyle name="GrandTotalRate 14 2 8" xfId="42716"/>
    <cellStyle name="GrandTotalRate 14 2 8 2" xfId="42717"/>
    <cellStyle name="GrandTotalRate 14 2 8 3" xfId="42718"/>
    <cellStyle name="GrandTotalRate 14 2 8 4" xfId="42719"/>
    <cellStyle name="GrandTotalRate 14 2 9" xfId="42720"/>
    <cellStyle name="GrandTotalRate 14 2 9 2" xfId="42721"/>
    <cellStyle name="GrandTotalRate 14 2 9 3" xfId="42722"/>
    <cellStyle name="GrandTotalRate 14 2 9 4" xfId="42723"/>
    <cellStyle name="GrandTotalRate 14 3" xfId="42724"/>
    <cellStyle name="GrandTotalRate 14 3 2" xfId="42725"/>
    <cellStyle name="GrandTotalRate 14 3 3" xfId="42726"/>
    <cellStyle name="GrandTotalRate 14 3 4" xfId="42727"/>
    <cellStyle name="GrandTotalRate 14 4" xfId="42728"/>
    <cellStyle name="GrandTotalRate 14 4 2" xfId="42729"/>
    <cellStyle name="GrandTotalRate 14 4 3" xfId="42730"/>
    <cellStyle name="GrandTotalRate 14 4 4" xfId="42731"/>
    <cellStyle name="GrandTotalRate 14 5" xfId="42732"/>
    <cellStyle name="GrandTotalRate 14 5 2" xfId="42733"/>
    <cellStyle name="GrandTotalRate 14 5 3" xfId="42734"/>
    <cellStyle name="GrandTotalRate 14 5 4" xfId="42735"/>
    <cellStyle name="GrandTotalRate 14 6" xfId="42736"/>
    <cellStyle name="GrandTotalRate 14 6 2" xfId="42737"/>
    <cellStyle name="GrandTotalRate 14 6 3" xfId="42738"/>
    <cellStyle name="GrandTotalRate 14 6 4" xfId="42739"/>
    <cellStyle name="GrandTotalRate 14 7" xfId="42740"/>
    <cellStyle name="GrandTotalRate 14 7 2" xfId="42741"/>
    <cellStyle name="GrandTotalRate 14 7 3" xfId="42742"/>
    <cellStyle name="GrandTotalRate 14 7 4" xfId="42743"/>
    <cellStyle name="GrandTotalRate 14 8" xfId="42744"/>
    <cellStyle name="GrandTotalRate 14 8 2" xfId="42745"/>
    <cellStyle name="GrandTotalRate 14 8 3" xfId="42746"/>
    <cellStyle name="GrandTotalRate 14 8 4" xfId="42747"/>
    <cellStyle name="GrandTotalRate 14 9" xfId="42748"/>
    <cellStyle name="GrandTotalRate 14 9 2" xfId="42749"/>
    <cellStyle name="GrandTotalRate 14 9 3" xfId="42750"/>
    <cellStyle name="GrandTotalRate 14 9 4" xfId="42751"/>
    <cellStyle name="GrandTotalRate 15" xfId="42752"/>
    <cellStyle name="GrandTotalRate 15 10" xfId="42753"/>
    <cellStyle name="GrandTotalRate 15 10 2" xfId="42754"/>
    <cellStyle name="GrandTotalRate 15 10 3" xfId="42755"/>
    <cellStyle name="GrandTotalRate 15 10 4" xfId="42756"/>
    <cellStyle name="GrandTotalRate 15 11" xfId="42757"/>
    <cellStyle name="GrandTotalRate 15 11 2" xfId="42758"/>
    <cellStyle name="GrandTotalRate 15 11 3" xfId="42759"/>
    <cellStyle name="GrandTotalRate 15 11 4" xfId="42760"/>
    <cellStyle name="GrandTotalRate 15 12" xfId="42761"/>
    <cellStyle name="GrandTotalRate 15 13" xfId="42762"/>
    <cellStyle name="GrandTotalRate 15 14" xfId="42763"/>
    <cellStyle name="GrandTotalRate 15 15" xfId="42764"/>
    <cellStyle name="GrandTotalRate 15 16" xfId="42765"/>
    <cellStyle name="GrandTotalRate 15 17" xfId="42766"/>
    <cellStyle name="GrandTotalRate 15 2" xfId="42767"/>
    <cellStyle name="GrandTotalRate 15 2 10" xfId="42768"/>
    <cellStyle name="GrandTotalRate 15 2 10 2" xfId="42769"/>
    <cellStyle name="GrandTotalRate 15 2 10 3" xfId="42770"/>
    <cellStyle name="GrandTotalRate 15 2 10 4" xfId="42771"/>
    <cellStyle name="GrandTotalRate 15 2 11" xfId="42772"/>
    <cellStyle name="GrandTotalRate 15 2 12" xfId="42773"/>
    <cellStyle name="GrandTotalRate 15 2 13" xfId="42774"/>
    <cellStyle name="GrandTotalRate 15 2 14" xfId="42775"/>
    <cellStyle name="GrandTotalRate 15 2 15" xfId="42776"/>
    <cellStyle name="GrandTotalRate 15 2 16" xfId="42777"/>
    <cellStyle name="GrandTotalRate 15 2 2" xfId="42778"/>
    <cellStyle name="GrandTotalRate 15 2 2 2" xfId="42779"/>
    <cellStyle name="GrandTotalRate 15 2 2 3" xfId="42780"/>
    <cellStyle name="GrandTotalRate 15 2 2 4" xfId="42781"/>
    <cellStyle name="GrandTotalRate 15 2 3" xfId="42782"/>
    <cellStyle name="GrandTotalRate 15 2 3 2" xfId="42783"/>
    <cellStyle name="GrandTotalRate 15 2 3 3" xfId="42784"/>
    <cellStyle name="GrandTotalRate 15 2 3 4" xfId="42785"/>
    <cellStyle name="GrandTotalRate 15 2 4" xfId="42786"/>
    <cellStyle name="GrandTotalRate 15 2 4 2" xfId="42787"/>
    <cellStyle name="GrandTotalRate 15 2 4 3" xfId="42788"/>
    <cellStyle name="GrandTotalRate 15 2 4 4" xfId="42789"/>
    <cellStyle name="GrandTotalRate 15 2 5" xfId="42790"/>
    <cellStyle name="GrandTotalRate 15 2 5 2" xfId="42791"/>
    <cellStyle name="GrandTotalRate 15 2 5 3" xfId="42792"/>
    <cellStyle name="GrandTotalRate 15 2 5 4" xfId="42793"/>
    <cellStyle name="GrandTotalRate 15 2 6" xfId="42794"/>
    <cellStyle name="GrandTotalRate 15 2 6 2" xfId="42795"/>
    <cellStyle name="GrandTotalRate 15 2 6 3" xfId="42796"/>
    <cellStyle name="GrandTotalRate 15 2 6 4" xfId="42797"/>
    <cellStyle name="GrandTotalRate 15 2 7" xfId="42798"/>
    <cellStyle name="GrandTotalRate 15 2 7 2" xfId="42799"/>
    <cellStyle name="GrandTotalRate 15 2 7 3" xfId="42800"/>
    <cellStyle name="GrandTotalRate 15 2 7 4" xfId="42801"/>
    <cellStyle name="GrandTotalRate 15 2 8" xfId="42802"/>
    <cellStyle name="GrandTotalRate 15 2 8 2" xfId="42803"/>
    <cellStyle name="GrandTotalRate 15 2 8 3" xfId="42804"/>
    <cellStyle name="GrandTotalRate 15 2 8 4" xfId="42805"/>
    <cellStyle name="GrandTotalRate 15 2 9" xfId="42806"/>
    <cellStyle name="GrandTotalRate 15 2 9 2" xfId="42807"/>
    <cellStyle name="GrandTotalRate 15 2 9 3" xfId="42808"/>
    <cellStyle name="GrandTotalRate 15 2 9 4" xfId="42809"/>
    <cellStyle name="GrandTotalRate 15 3" xfId="42810"/>
    <cellStyle name="GrandTotalRate 15 3 2" xfId="42811"/>
    <cellStyle name="GrandTotalRate 15 3 3" xfId="42812"/>
    <cellStyle name="GrandTotalRate 15 3 4" xfId="42813"/>
    <cellStyle name="GrandTotalRate 15 4" xfId="42814"/>
    <cellStyle name="GrandTotalRate 15 4 2" xfId="42815"/>
    <cellStyle name="GrandTotalRate 15 4 3" xfId="42816"/>
    <cellStyle name="GrandTotalRate 15 4 4" xfId="42817"/>
    <cellStyle name="GrandTotalRate 15 5" xfId="42818"/>
    <cellStyle name="GrandTotalRate 15 5 2" xfId="42819"/>
    <cellStyle name="GrandTotalRate 15 5 3" xfId="42820"/>
    <cellStyle name="GrandTotalRate 15 5 4" xfId="42821"/>
    <cellStyle name="GrandTotalRate 15 6" xfId="42822"/>
    <cellStyle name="GrandTotalRate 15 6 2" xfId="42823"/>
    <cellStyle name="GrandTotalRate 15 6 3" xfId="42824"/>
    <cellStyle name="GrandTotalRate 15 6 4" xfId="42825"/>
    <cellStyle name="GrandTotalRate 15 7" xfId="42826"/>
    <cellStyle name="GrandTotalRate 15 7 2" xfId="42827"/>
    <cellStyle name="GrandTotalRate 15 7 3" xfId="42828"/>
    <cellStyle name="GrandTotalRate 15 7 4" xfId="42829"/>
    <cellStyle name="GrandTotalRate 15 8" xfId="42830"/>
    <cellStyle name="GrandTotalRate 15 8 2" xfId="42831"/>
    <cellStyle name="GrandTotalRate 15 8 3" xfId="42832"/>
    <cellStyle name="GrandTotalRate 15 8 4" xfId="42833"/>
    <cellStyle name="GrandTotalRate 15 9" xfId="42834"/>
    <cellStyle name="GrandTotalRate 15 9 2" xfId="42835"/>
    <cellStyle name="GrandTotalRate 15 9 3" xfId="42836"/>
    <cellStyle name="GrandTotalRate 15 9 4" xfId="42837"/>
    <cellStyle name="GrandTotalRate 16" xfId="42838"/>
    <cellStyle name="GrandTotalRate 16 10" xfId="42839"/>
    <cellStyle name="GrandTotalRate 16 10 2" xfId="42840"/>
    <cellStyle name="GrandTotalRate 16 10 3" xfId="42841"/>
    <cellStyle name="GrandTotalRate 16 10 4" xfId="42842"/>
    <cellStyle name="GrandTotalRate 16 11" xfId="42843"/>
    <cellStyle name="GrandTotalRate 16 11 2" xfId="42844"/>
    <cellStyle name="GrandTotalRate 16 11 3" xfId="42845"/>
    <cellStyle name="GrandTotalRate 16 11 4" xfId="42846"/>
    <cellStyle name="GrandTotalRate 16 12" xfId="42847"/>
    <cellStyle name="GrandTotalRate 16 13" xfId="42848"/>
    <cellStyle name="GrandTotalRate 16 14" xfId="42849"/>
    <cellStyle name="GrandTotalRate 16 15" xfId="42850"/>
    <cellStyle name="GrandTotalRate 16 16" xfId="42851"/>
    <cellStyle name="GrandTotalRate 16 17" xfId="42852"/>
    <cellStyle name="GrandTotalRate 16 2" xfId="42853"/>
    <cellStyle name="GrandTotalRate 16 2 10" xfId="42854"/>
    <cellStyle name="GrandTotalRate 16 2 10 2" xfId="42855"/>
    <cellStyle name="GrandTotalRate 16 2 10 3" xfId="42856"/>
    <cellStyle name="GrandTotalRate 16 2 10 4" xfId="42857"/>
    <cellStyle name="GrandTotalRate 16 2 11" xfId="42858"/>
    <cellStyle name="GrandTotalRate 16 2 12" xfId="42859"/>
    <cellStyle name="GrandTotalRate 16 2 13" xfId="42860"/>
    <cellStyle name="GrandTotalRate 16 2 14" xfId="42861"/>
    <cellStyle name="GrandTotalRate 16 2 15" xfId="42862"/>
    <cellStyle name="GrandTotalRate 16 2 16" xfId="42863"/>
    <cellStyle name="GrandTotalRate 16 2 2" xfId="42864"/>
    <cellStyle name="GrandTotalRate 16 2 2 2" xfId="42865"/>
    <cellStyle name="GrandTotalRate 16 2 2 3" xfId="42866"/>
    <cellStyle name="GrandTotalRate 16 2 2 4" xfId="42867"/>
    <cellStyle name="GrandTotalRate 16 2 3" xfId="42868"/>
    <cellStyle name="GrandTotalRate 16 2 3 2" xfId="42869"/>
    <cellStyle name="GrandTotalRate 16 2 3 3" xfId="42870"/>
    <cellStyle name="GrandTotalRate 16 2 3 4" xfId="42871"/>
    <cellStyle name="GrandTotalRate 16 2 4" xfId="42872"/>
    <cellStyle name="GrandTotalRate 16 2 4 2" xfId="42873"/>
    <cellStyle name="GrandTotalRate 16 2 4 3" xfId="42874"/>
    <cellStyle name="GrandTotalRate 16 2 4 4" xfId="42875"/>
    <cellStyle name="GrandTotalRate 16 2 5" xfId="42876"/>
    <cellStyle name="GrandTotalRate 16 2 5 2" xfId="42877"/>
    <cellStyle name="GrandTotalRate 16 2 5 3" xfId="42878"/>
    <cellStyle name="GrandTotalRate 16 2 5 4" xfId="42879"/>
    <cellStyle name="GrandTotalRate 16 2 6" xfId="42880"/>
    <cellStyle name="GrandTotalRate 16 2 6 2" xfId="42881"/>
    <cellStyle name="GrandTotalRate 16 2 6 3" xfId="42882"/>
    <cellStyle name="GrandTotalRate 16 2 6 4" xfId="42883"/>
    <cellStyle name="GrandTotalRate 16 2 7" xfId="42884"/>
    <cellStyle name="GrandTotalRate 16 2 7 2" xfId="42885"/>
    <cellStyle name="GrandTotalRate 16 2 7 3" xfId="42886"/>
    <cellStyle name="GrandTotalRate 16 2 7 4" xfId="42887"/>
    <cellStyle name="GrandTotalRate 16 2 8" xfId="42888"/>
    <cellStyle name="GrandTotalRate 16 2 8 2" xfId="42889"/>
    <cellStyle name="GrandTotalRate 16 2 8 3" xfId="42890"/>
    <cellStyle name="GrandTotalRate 16 2 8 4" xfId="42891"/>
    <cellStyle name="GrandTotalRate 16 2 9" xfId="42892"/>
    <cellStyle name="GrandTotalRate 16 2 9 2" xfId="42893"/>
    <cellStyle name="GrandTotalRate 16 2 9 3" xfId="42894"/>
    <cellStyle name="GrandTotalRate 16 2 9 4" xfId="42895"/>
    <cellStyle name="GrandTotalRate 16 3" xfId="42896"/>
    <cellStyle name="GrandTotalRate 16 3 2" xfId="42897"/>
    <cellStyle name="GrandTotalRate 16 3 3" xfId="42898"/>
    <cellStyle name="GrandTotalRate 16 3 4" xfId="42899"/>
    <cellStyle name="GrandTotalRate 16 4" xfId="42900"/>
    <cellStyle name="GrandTotalRate 16 4 2" xfId="42901"/>
    <cellStyle name="GrandTotalRate 16 4 3" xfId="42902"/>
    <cellStyle name="GrandTotalRate 16 4 4" xfId="42903"/>
    <cellStyle name="GrandTotalRate 16 5" xfId="42904"/>
    <cellStyle name="GrandTotalRate 16 5 2" xfId="42905"/>
    <cellStyle name="GrandTotalRate 16 5 3" xfId="42906"/>
    <cellStyle name="GrandTotalRate 16 5 4" xfId="42907"/>
    <cellStyle name="GrandTotalRate 16 6" xfId="42908"/>
    <cellStyle name="GrandTotalRate 16 6 2" xfId="42909"/>
    <cellStyle name="GrandTotalRate 16 6 3" xfId="42910"/>
    <cellStyle name="GrandTotalRate 16 6 4" xfId="42911"/>
    <cellStyle name="GrandTotalRate 16 7" xfId="42912"/>
    <cellStyle name="GrandTotalRate 16 7 2" xfId="42913"/>
    <cellStyle name="GrandTotalRate 16 7 3" xfId="42914"/>
    <cellStyle name="GrandTotalRate 16 7 4" xfId="42915"/>
    <cellStyle name="GrandTotalRate 16 8" xfId="42916"/>
    <cellStyle name="GrandTotalRate 16 8 2" xfId="42917"/>
    <cellStyle name="GrandTotalRate 16 8 3" xfId="42918"/>
    <cellStyle name="GrandTotalRate 16 8 4" xfId="42919"/>
    <cellStyle name="GrandTotalRate 16 9" xfId="42920"/>
    <cellStyle name="GrandTotalRate 16 9 2" xfId="42921"/>
    <cellStyle name="GrandTotalRate 16 9 3" xfId="42922"/>
    <cellStyle name="GrandTotalRate 16 9 4" xfId="42923"/>
    <cellStyle name="GrandTotalRate 17" xfId="42924"/>
    <cellStyle name="GrandTotalRate 17 10" xfId="42925"/>
    <cellStyle name="GrandTotalRate 17 10 2" xfId="42926"/>
    <cellStyle name="GrandTotalRate 17 10 3" xfId="42927"/>
    <cellStyle name="GrandTotalRate 17 10 4" xfId="42928"/>
    <cellStyle name="GrandTotalRate 17 11" xfId="42929"/>
    <cellStyle name="GrandTotalRate 17 11 2" xfId="42930"/>
    <cellStyle name="GrandTotalRate 17 11 3" xfId="42931"/>
    <cellStyle name="GrandTotalRate 17 11 4" xfId="42932"/>
    <cellStyle name="GrandTotalRate 17 12" xfId="42933"/>
    <cellStyle name="GrandTotalRate 17 13" xfId="42934"/>
    <cellStyle name="GrandTotalRate 17 14" xfId="42935"/>
    <cellStyle name="GrandTotalRate 17 15" xfId="42936"/>
    <cellStyle name="GrandTotalRate 17 16" xfId="42937"/>
    <cellStyle name="GrandTotalRate 17 17" xfId="42938"/>
    <cellStyle name="GrandTotalRate 17 2" xfId="42939"/>
    <cellStyle name="GrandTotalRate 17 2 10" xfId="42940"/>
    <cellStyle name="GrandTotalRate 17 2 10 2" xfId="42941"/>
    <cellStyle name="GrandTotalRate 17 2 10 3" xfId="42942"/>
    <cellStyle name="GrandTotalRate 17 2 10 4" xfId="42943"/>
    <cellStyle name="GrandTotalRate 17 2 11" xfId="42944"/>
    <cellStyle name="GrandTotalRate 17 2 12" xfId="42945"/>
    <cellStyle name="GrandTotalRate 17 2 13" xfId="42946"/>
    <cellStyle name="GrandTotalRate 17 2 14" xfId="42947"/>
    <cellStyle name="GrandTotalRate 17 2 15" xfId="42948"/>
    <cellStyle name="GrandTotalRate 17 2 16" xfId="42949"/>
    <cellStyle name="GrandTotalRate 17 2 2" xfId="42950"/>
    <cellStyle name="GrandTotalRate 17 2 2 2" xfId="42951"/>
    <cellStyle name="GrandTotalRate 17 2 2 3" xfId="42952"/>
    <cellStyle name="GrandTotalRate 17 2 2 4" xfId="42953"/>
    <cellStyle name="GrandTotalRate 17 2 3" xfId="42954"/>
    <cellStyle name="GrandTotalRate 17 2 3 2" xfId="42955"/>
    <cellStyle name="GrandTotalRate 17 2 3 3" xfId="42956"/>
    <cellStyle name="GrandTotalRate 17 2 3 4" xfId="42957"/>
    <cellStyle name="GrandTotalRate 17 2 4" xfId="42958"/>
    <cellStyle name="GrandTotalRate 17 2 4 2" xfId="42959"/>
    <cellStyle name="GrandTotalRate 17 2 4 3" xfId="42960"/>
    <cellStyle name="GrandTotalRate 17 2 4 4" xfId="42961"/>
    <cellStyle name="GrandTotalRate 17 2 5" xfId="42962"/>
    <cellStyle name="GrandTotalRate 17 2 5 2" xfId="42963"/>
    <cellStyle name="GrandTotalRate 17 2 5 3" xfId="42964"/>
    <cellStyle name="GrandTotalRate 17 2 5 4" xfId="42965"/>
    <cellStyle name="GrandTotalRate 17 2 6" xfId="42966"/>
    <cellStyle name="GrandTotalRate 17 2 6 2" xfId="42967"/>
    <cellStyle name="GrandTotalRate 17 2 6 3" xfId="42968"/>
    <cellStyle name="GrandTotalRate 17 2 6 4" xfId="42969"/>
    <cellStyle name="GrandTotalRate 17 2 7" xfId="42970"/>
    <cellStyle name="GrandTotalRate 17 2 7 2" xfId="42971"/>
    <cellStyle name="GrandTotalRate 17 2 7 3" xfId="42972"/>
    <cellStyle name="GrandTotalRate 17 2 7 4" xfId="42973"/>
    <cellStyle name="GrandTotalRate 17 2 8" xfId="42974"/>
    <cellStyle name="GrandTotalRate 17 2 8 2" xfId="42975"/>
    <cellStyle name="GrandTotalRate 17 2 8 3" xfId="42976"/>
    <cellStyle name="GrandTotalRate 17 2 8 4" xfId="42977"/>
    <cellStyle name="GrandTotalRate 17 2 9" xfId="42978"/>
    <cellStyle name="GrandTotalRate 17 2 9 2" xfId="42979"/>
    <cellStyle name="GrandTotalRate 17 2 9 3" xfId="42980"/>
    <cellStyle name="GrandTotalRate 17 2 9 4" xfId="42981"/>
    <cellStyle name="GrandTotalRate 17 3" xfId="42982"/>
    <cellStyle name="GrandTotalRate 17 3 2" xfId="42983"/>
    <cellStyle name="GrandTotalRate 17 3 3" xfId="42984"/>
    <cellStyle name="GrandTotalRate 17 3 4" xfId="42985"/>
    <cellStyle name="GrandTotalRate 17 4" xfId="42986"/>
    <cellStyle name="GrandTotalRate 17 4 2" xfId="42987"/>
    <cellStyle name="GrandTotalRate 17 4 3" xfId="42988"/>
    <cellStyle name="GrandTotalRate 17 4 4" xfId="42989"/>
    <cellStyle name="GrandTotalRate 17 5" xfId="42990"/>
    <cellStyle name="GrandTotalRate 17 5 2" xfId="42991"/>
    <cellStyle name="GrandTotalRate 17 5 3" xfId="42992"/>
    <cellStyle name="GrandTotalRate 17 5 4" xfId="42993"/>
    <cellStyle name="GrandTotalRate 17 6" xfId="42994"/>
    <cellStyle name="GrandTotalRate 17 6 2" xfId="42995"/>
    <cellStyle name="GrandTotalRate 17 6 3" xfId="42996"/>
    <cellStyle name="GrandTotalRate 17 6 4" xfId="42997"/>
    <cellStyle name="GrandTotalRate 17 7" xfId="42998"/>
    <cellStyle name="GrandTotalRate 17 7 2" xfId="42999"/>
    <cellStyle name="GrandTotalRate 17 7 3" xfId="43000"/>
    <cellStyle name="GrandTotalRate 17 7 4" xfId="43001"/>
    <cellStyle name="GrandTotalRate 17 8" xfId="43002"/>
    <cellStyle name="GrandTotalRate 17 8 2" xfId="43003"/>
    <cellStyle name="GrandTotalRate 17 8 3" xfId="43004"/>
    <cellStyle name="GrandTotalRate 17 8 4" xfId="43005"/>
    <cellStyle name="GrandTotalRate 17 9" xfId="43006"/>
    <cellStyle name="GrandTotalRate 17 9 2" xfId="43007"/>
    <cellStyle name="GrandTotalRate 17 9 3" xfId="43008"/>
    <cellStyle name="GrandTotalRate 17 9 4" xfId="43009"/>
    <cellStyle name="GrandTotalRate 18" xfId="43010"/>
    <cellStyle name="GrandTotalRate 18 10" xfId="43011"/>
    <cellStyle name="GrandTotalRate 18 10 2" xfId="43012"/>
    <cellStyle name="GrandTotalRate 18 10 3" xfId="43013"/>
    <cellStyle name="GrandTotalRate 18 10 4" xfId="43014"/>
    <cellStyle name="GrandTotalRate 18 11" xfId="43015"/>
    <cellStyle name="GrandTotalRate 18 11 2" xfId="43016"/>
    <cellStyle name="GrandTotalRate 18 11 3" xfId="43017"/>
    <cellStyle name="GrandTotalRate 18 11 4" xfId="43018"/>
    <cellStyle name="GrandTotalRate 18 12" xfId="43019"/>
    <cellStyle name="GrandTotalRate 18 13" xfId="43020"/>
    <cellStyle name="GrandTotalRate 18 14" xfId="43021"/>
    <cellStyle name="GrandTotalRate 18 15" xfId="43022"/>
    <cellStyle name="GrandTotalRate 18 16" xfId="43023"/>
    <cellStyle name="GrandTotalRate 18 17" xfId="43024"/>
    <cellStyle name="GrandTotalRate 18 2" xfId="43025"/>
    <cellStyle name="GrandTotalRate 18 2 10" xfId="43026"/>
    <cellStyle name="GrandTotalRate 18 2 10 2" xfId="43027"/>
    <cellStyle name="GrandTotalRate 18 2 10 3" xfId="43028"/>
    <cellStyle name="GrandTotalRate 18 2 10 4" xfId="43029"/>
    <cellStyle name="GrandTotalRate 18 2 11" xfId="43030"/>
    <cellStyle name="GrandTotalRate 18 2 12" xfId="43031"/>
    <cellStyle name="GrandTotalRate 18 2 13" xfId="43032"/>
    <cellStyle name="GrandTotalRate 18 2 14" xfId="43033"/>
    <cellStyle name="GrandTotalRate 18 2 15" xfId="43034"/>
    <cellStyle name="GrandTotalRate 18 2 16" xfId="43035"/>
    <cellStyle name="GrandTotalRate 18 2 2" xfId="43036"/>
    <cellStyle name="GrandTotalRate 18 2 2 2" xfId="43037"/>
    <cellStyle name="GrandTotalRate 18 2 2 3" xfId="43038"/>
    <cellStyle name="GrandTotalRate 18 2 2 4" xfId="43039"/>
    <cellStyle name="GrandTotalRate 18 2 3" xfId="43040"/>
    <cellStyle name="GrandTotalRate 18 2 3 2" xfId="43041"/>
    <cellStyle name="GrandTotalRate 18 2 3 3" xfId="43042"/>
    <cellStyle name="GrandTotalRate 18 2 3 4" xfId="43043"/>
    <cellStyle name="GrandTotalRate 18 2 4" xfId="43044"/>
    <cellStyle name="GrandTotalRate 18 2 4 2" xfId="43045"/>
    <cellStyle name="GrandTotalRate 18 2 4 3" xfId="43046"/>
    <cellStyle name="GrandTotalRate 18 2 4 4" xfId="43047"/>
    <cellStyle name="GrandTotalRate 18 2 5" xfId="43048"/>
    <cellStyle name="GrandTotalRate 18 2 5 2" xfId="43049"/>
    <cellStyle name="GrandTotalRate 18 2 5 3" xfId="43050"/>
    <cellStyle name="GrandTotalRate 18 2 5 4" xfId="43051"/>
    <cellStyle name="GrandTotalRate 18 2 6" xfId="43052"/>
    <cellStyle name="GrandTotalRate 18 2 6 2" xfId="43053"/>
    <cellStyle name="GrandTotalRate 18 2 6 3" xfId="43054"/>
    <cellStyle name="GrandTotalRate 18 2 6 4" xfId="43055"/>
    <cellStyle name="GrandTotalRate 18 2 7" xfId="43056"/>
    <cellStyle name="GrandTotalRate 18 2 7 2" xfId="43057"/>
    <cellStyle name="GrandTotalRate 18 2 7 3" xfId="43058"/>
    <cellStyle name="GrandTotalRate 18 2 7 4" xfId="43059"/>
    <cellStyle name="GrandTotalRate 18 2 8" xfId="43060"/>
    <cellStyle name="GrandTotalRate 18 2 8 2" xfId="43061"/>
    <cellStyle name="GrandTotalRate 18 2 8 3" xfId="43062"/>
    <cellStyle name="GrandTotalRate 18 2 8 4" xfId="43063"/>
    <cellStyle name="GrandTotalRate 18 2 9" xfId="43064"/>
    <cellStyle name="GrandTotalRate 18 2 9 2" xfId="43065"/>
    <cellStyle name="GrandTotalRate 18 2 9 3" xfId="43066"/>
    <cellStyle name="GrandTotalRate 18 2 9 4" xfId="43067"/>
    <cellStyle name="GrandTotalRate 18 3" xfId="43068"/>
    <cellStyle name="GrandTotalRate 18 3 2" xfId="43069"/>
    <cellStyle name="GrandTotalRate 18 3 3" xfId="43070"/>
    <cellStyle name="GrandTotalRate 18 3 4" xfId="43071"/>
    <cellStyle name="GrandTotalRate 18 4" xfId="43072"/>
    <cellStyle name="GrandTotalRate 18 4 2" xfId="43073"/>
    <cellStyle name="GrandTotalRate 18 4 3" xfId="43074"/>
    <cellStyle name="GrandTotalRate 18 4 4" xfId="43075"/>
    <cellStyle name="GrandTotalRate 18 5" xfId="43076"/>
    <cellStyle name="GrandTotalRate 18 5 2" xfId="43077"/>
    <cellStyle name="GrandTotalRate 18 5 3" xfId="43078"/>
    <cellStyle name="GrandTotalRate 18 5 4" xfId="43079"/>
    <cellStyle name="GrandTotalRate 18 6" xfId="43080"/>
    <cellStyle name="GrandTotalRate 18 6 2" xfId="43081"/>
    <cellStyle name="GrandTotalRate 18 6 3" xfId="43082"/>
    <cellStyle name="GrandTotalRate 18 6 4" xfId="43083"/>
    <cellStyle name="GrandTotalRate 18 7" xfId="43084"/>
    <cellStyle name="GrandTotalRate 18 7 2" xfId="43085"/>
    <cellStyle name="GrandTotalRate 18 7 3" xfId="43086"/>
    <cellStyle name="GrandTotalRate 18 7 4" xfId="43087"/>
    <cellStyle name="GrandTotalRate 18 8" xfId="43088"/>
    <cellStyle name="GrandTotalRate 18 8 2" xfId="43089"/>
    <cellStyle name="GrandTotalRate 18 8 3" xfId="43090"/>
    <cellStyle name="GrandTotalRate 18 8 4" xfId="43091"/>
    <cellStyle name="GrandTotalRate 18 9" xfId="43092"/>
    <cellStyle name="GrandTotalRate 18 9 2" xfId="43093"/>
    <cellStyle name="GrandTotalRate 18 9 3" xfId="43094"/>
    <cellStyle name="GrandTotalRate 18 9 4" xfId="43095"/>
    <cellStyle name="GrandTotalRate 19" xfId="43096"/>
    <cellStyle name="GrandTotalRate 19 10" xfId="43097"/>
    <cellStyle name="GrandTotalRate 19 10 2" xfId="43098"/>
    <cellStyle name="GrandTotalRate 19 10 3" xfId="43099"/>
    <cellStyle name="GrandTotalRate 19 10 4" xfId="43100"/>
    <cellStyle name="GrandTotalRate 19 11" xfId="43101"/>
    <cellStyle name="GrandTotalRate 19 11 2" xfId="43102"/>
    <cellStyle name="GrandTotalRate 19 11 3" xfId="43103"/>
    <cellStyle name="GrandTotalRate 19 11 4" xfId="43104"/>
    <cellStyle name="GrandTotalRate 19 12" xfId="43105"/>
    <cellStyle name="GrandTotalRate 19 13" xfId="43106"/>
    <cellStyle name="GrandTotalRate 19 14" xfId="43107"/>
    <cellStyle name="GrandTotalRate 19 15" xfId="43108"/>
    <cellStyle name="GrandTotalRate 19 16" xfId="43109"/>
    <cellStyle name="GrandTotalRate 19 17" xfId="43110"/>
    <cellStyle name="GrandTotalRate 19 2" xfId="43111"/>
    <cellStyle name="GrandTotalRate 19 2 10" xfId="43112"/>
    <cellStyle name="GrandTotalRate 19 2 10 2" xfId="43113"/>
    <cellStyle name="GrandTotalRate 19 2 10 3" xfId="43114"/>
    <cellStyle name="GrandTotalRate 19 2 10 4" xfId="43115"/>
    <cellStyle name="GrandTotalRate 19 2 11" xfId="43116"/>
    <cellStyle name="GrandTotalRate 19 2 12" xfId="43117"/>
    <cellStyle name="GrandTotalRate 19 2 13" xfId="43118"/>
    <cellStyle name="GrandTotalRate 19 2 14" xfId="43119"/>
    <cellStyle name="GrandTotalRate 19 2 15" xfId="43120"/>
    <cellStyle name="GrandTotalRate 19 2 16" xfId="43121"/>
    <cellStyle name="GrandTotalRate 19 2 2" xfId="43122"/>
    <cellStyle name="GrandTotalRate 19 2 2 2" xfId="43123"/>
    <cellStyle name="GrandTotalRate 19 2 2 3" xfId="43124"/>
    <cellStyle name="GrandTotalRate 19 2 2 4" xfId="43125"/>
    <cellStyle name="GrandTotalRate 19 2 3" xfId="43126"/>
    <cellStyle name="GrandTotalRate 19 2 3 2" xfId="43127"/>
    <cellStyle name="GrandTotalRate 19 2 3 3" xfId="43128"/>
    <cellStyle name="GrandTotalRate 19 2 3 4" xfId="43129"/>
    <cellStyle name="GrandTotalRate 19 2 4" xfId="43130"/>
    <cellStyle name="GrandTotalRate 19 2 4 2" xfId="43131"/>
    <cellStyle name="GrandTotalRate 19 2 4 3" xfId="43132"/>
    <cellStyle name="GrandTotalRate 19 2 4 4" xfId="43133"/>
    <cellStyle name="GrandTotalRate 19 2 5" xfId="43134"/>
    <cellStyle name="GrandTotalRate 19 2 5 2" xfId="43135"/>
    <cellStyle name="GrandTotalRate 19 2 5 3" xfId="43136"/>
    <cellStyle name="GrandTotalRate 19 2 5 4" xfId="43137"/>
    <cellStyle name="GrandTotalRate 19 2 6" xfId="43138"/>
    <cellStyle name="GrandTotalRate 19 2 6 2" xfId="43139"/>
    <cellStyle name="GrandTotalRate 19 2 6 3" xfId="43140"/>
    <cellStyle name="GrandTotalRate 19 2 6 4" xfId="43141"/>
    <cellStyle name="GrandTotalRate 19 2 7" xfId="43142"/>
    <cellStyle name="GrandTotalRate 19 2 7 2" xfId="43143"/>
    <cellStyle name="GrandTotalRate 19 2 7 3" xfId="43144"/>
    <cellStyle name="GrandTotalRate 19 2 7 4" xfId="43145"/>
    <cellStyle name="GrandTotalRate 19 2 8" xfId="43146"/>
    <cellStyle name="GrandTotalRate 19 2 8 2" xfId="43147"/>
    <cellStyle name="GrandTotalRate 19 2 8 3" xfId="43148"/>
    <cellStyle name="GrandTotalRate 19 2 8 4" xfId="43149"/>
    <cellStyle name="GrandTotalRate 19 2 9" xfId="43150"/>
    <cellStyle name="GrandTotalRate 19 2 9 2" xfId="43151"/>
    <cellStyle name="GrandTotalRate 19 2 9 3" xfId="43152"/>
    <cellStyle name="GrandTotalRate 19 2 9 4" xfId="43153"/>
    <cellStyle name="GrandTotalRate 19 3" xfId="43154"/>
    <cellStyle name="GrandTotalRate 19 3 2" xfId="43155"/>
    <cellStyle name="GrandTotalRate 19 3 3" xfId="43156"/>
    <cellStyle name="GrandTotalRate 19 3 4" xfId="43157"/>
    <cellStyle name="GrandTotalRate 19 4" xfId="43158"/>
    <cellStyle name="GrandTotalRate 19 4 2" xfId="43159"/>
    <cellStyle name="GrandTotalRate 19 4 3" xfId="43160"/>
    <cellStyle name="GrandTotalRate 19 4 4" xfId="43161"/>
    <cellStyle name="GrandTotalRate 19 5" xfId="43162"/>
    <cellStyle name="GrandTotalRate 19 5 2" xfId="43163"/>
    <cellStyle name="GrandTotalRate 19 5 3" xfId="43164"/>
    <cellStyle name="GrandTotalRate 19 5 4" xfId="43165"/>
    <cellStyle name="GrandTotalRate 19 6" xfId="43166"/>
    <cellStyle name="GrandTotalRate 19 6 2" xfId="43167"/>
    <cellStyle name="GrandTotalRate 19 6 3" xfId="43168"/>
    <cellStyle name="GrandTotalRate 19 6 4" xfId="43169"/>
    <cellStyle name="GrandTotalRate 19 7" xfId="43170"/>
    <cellStyle name="GrandTotalRate 19 7 2" xfId="43171"/>
    <cellStyle name="GrandTotalRate 19 7 3" xfId="43172"/>
    <cellStyle name="GrandTotalRate 19 7 4" xfId="43173"/>
    <cellStyle name="GrandTotalRate 19 8" xfId="43174"/>
    <cellStyle name="GrandTotalRate 19 8 2" xfId="43175"/>
    <cellStyle name="GrandTotalRate 19 8 3" xfId="43176"/>
    <cellStyle name="GrandTotalRate 19 8 4" xfId="43177"/>
    <cellStyle name="GrandTotalRate 19 9" xfId="43178"/>
    <cellStyle name="GrandTotalRate 19 9 2" xfId="43179"/>
    <cellStyle name="GrandTotalRate 19 9 3" xfId="43180"/>
    <cellStyle name="GrandTotalRate 19 9 4" xfId="43181"/>
    <cellStyle name="GrandTotalRate 2" xfId="43182"/>
    <cellStyle name="GrandTotalRate 2 10" xfId="43183"/>
    <cellStyle name="GrandTotalRate 2 10 2" xfId="43184"/>
    <cellStyle name="GrandTotalRate 2 10 3" xfId="43185"/>
    <cellStyle name="GrandTotalRate 2 10 4" xfId="43186"/>
    <cellStyle name="GrandTotalRate 2 11" xfId="43187"/>
    <cellStyle name="GrandTotalRate 2 11 2" xfId="43188"/>
    <cellStyle name="GrandTotalRate 2 11 3" xfId="43189"/>
    <cellStyle name="GrandTotalRate 2 11 4" xfId="43190"/>
    <cellStyle name="GrandTotalRate 2 12" xfId="43191"/>
    <cellStyle name="GrandTotalRate 2 13" xfId="43192"/>
    <cellStyle name="GrandTotalRate 2 14" xfId="43193"/>
    <cellStyle name="GrandTotalRate 2 15" xfId="43194"/>
    <cellStyle name="GrandTotalRate 2 16" xfId="43195"/>
    <cellStyle name="GrandTotalRate 2 17" xfId="43196"/>
    <cellStyle name="GrandTotalRate 2 2" xfId="43197"/>
    <cellStyle name="GrandTotalRate 2 2 10" xfId="43198"/>
    <cellStyle name="GrandTotalRate 2 2 10 2" xfId="43199"/>
    <cellStyle name="GrandTotalRate 2 2 10 3" xfId="43200"/>
    <cellStyle name="GrandTotalRate 2 2 10 4" xfId="43201"/>
    <cellStyle name="GrandTotalRate 2 2 11" xfId="43202"/>
    <cellStyle name="GrandTotalRate 2 2 12" xfId="43203"/>
    <cellStyle name="GrandTotalRate 2 2 13" xfId="43204"/>
    <cellStyle name="GrandTotalRate 2 2 14" xfId="43205"/>
    <cellStyle name="GrandTotalRate 2 2 15" xfId="43206"/>
    <cellStyle name="GrandTotalRate 2 2 16" xfId="43207"/>
    <cellStyle name="GrandTotalRate 2 2 2" xfId="43208"/>
    <cellStyle name="GrandTotalRate 2 2 2 2" xfId="43209"/>
    <cellStyle name="GrandTotalRate 2 2 2 3" xfId="43210"/>
    <cellStyle name="GrandTotalRate 2 2 2 4" xfId="43211"/>
    <cellStyle name="GrandTotalRate 2 2 3" xfId="43212"/>
    <cellStyle name="GrandTotalRate 2 2 3 2" xfId="43213"/>
    <cellStyle name="GrandTotalRate 2 2 3 3" xfId="43214"/>
    <cellStyle name="GrandTotalRate 2 2 3 4" xfId="43215"/>
    <cellStyle name="GrandTotalRate 2 2 4" xfId="43216"/>
    <cellStyle name="GrandTotalRate 2 2 4 2" xfId="43217"/>
    <cellStyle name="GrandTotalRate 2 2 4 3" xfId="43218"/>
    <cellStyle name="GrandTotalRate 2 2 4 4" xfId="43219"/>
    <cellStyle name="GrandTotalRate 2 2 5" xfId="43220"/>
    <cellStyle name="GrandTotalRate 2 2 5 2" xfId="43221"/>
    <cellStyle name="GrandTotalRate 2 2 5 3" xfId="43222"/>
    <cellStyle name="GrandTotalRate 2 2 5 4" xfId="43223"/>
    <cellStyle name="GrandTotalRate 2 2 6" xfId="43224"/>
    <cellStyle name="GrandTotalRate 2 2 6 2" xfId="43225"/>
    <cellStyle name="GrandTotalRate 2 2 6 3" xfId="43226"/>
    <cellStyle name="GrandTotalRate 2 2 6 4" xfId="43227"/>
    <cellStyle name="GrandTotalRate 2 2 7" xfId="43228"/>
    <cellStyle name="GrandTotalRate 2 2 7 2" xfId="43229"/>
    <cellStyle name="GrandTotalRate 2 2 7 3" xfId="43230"/>
    <cellStyle name="GrandTotalRate 2 2 7 4" xfId="43231"/>
    <cellStyle name="GrandTotalRate 2 2 8" xfId="43232"/>
    <cellStyle name="GrandTotalRate 2 2 8 2" xfId="43233"/>
    <cellStyle name="GrandTotalRate 2 2 8 3" xfId="43234"/>
    <cellStyle name="GrandTotalRate 2 2 8 4" xfId="43235"/>
    <cellStyle name="GrandTotalRate 2 2 9" xfId="43236"/>
    <cellStyle name="GrandTotalRate 2 2 9 2" xfId="43237"/>
    <cellStyle name="GrandTotalRate 2 2 9 3" xfId="43238"/>
    <cellStyle name="GrandTotalRate 2 2 9 4" xfId="43239"/>
    <cellStyle name="GrandTotalRate 2 3" xfId="43240"/>
    <cellStyle name="GrandTotalRate 2 3 2" xfId="43241"/>
    <cellStyle name="GrandTotalRate 2 3 3" xfId="43242"/>
    <cellStyle name="GrandTotalRate 2 3 4" xfId="43243"/>
    <cellStyle name="GrandTotalRate 2 4" xfId="43244"/>
    <cellStyle name="GrandTotalRate 2 4 2" xfId="43245"/>
    <cellStyle name="GrandTotalRate 2 4 3" xfId="43246"/>
    <cellStyle name="GrandTotalRate 2 4 4" xfId="43247"/>
    <cellStyle name="GrandTotalRate 2 5" xfId="43248"/>
    <cellStyle name="GrandTotalRate 2 5 2" xfId="43249"/>
    <cellStyle name="GrandTotalRate 2 5 3" xfId="43250"/>
    <cellStyle name="GrandTotalRate 2 5 4" xfId="43251"/>
    <cellStyle name="GrandTotalRate 2 6" xfId="43252"/>
    <cellStyle name="GrandTotalRate 2 6 2" xfId="43253"/>
    <cellStyle name="GrandTotalRate 2 6 3" xfId="43254"/>
    <cellStyle name="GrandTotalRate 2 6 4" xfId="43255"/>
    <cellStyle name="GrandTotalRate 2 7" xfId="43256"/>
    <cellStyle name="GrandTotalRate 2 7 2" xfId="43257"/>
    <cellStyle name="GrandTotalRate 2 7 3" xfId="43258"/>
    <cellStyle name="GrandTotalRate 2 7 4" xfId="43259"/>
    <cellStyle name="GrandTotalRate 2 8" xfId="43260"/>
    <cellStyle name="GrandTotalRate 2 8 2" xfId="43261"/>
    <cellStyle name="GrandTotalRate 2 8 3" xfId="43262"/>
    <cellStyle name="GrandTotalRate 2 8 4" xfId="43263"/>
    <cellStyle name="GrandTotalRate 2 9" xfId="43264"/>
    <cellStyle name="GrandTotalRate 2 9 2" xfId="43265"/>
    <cellStyle name="GrandTotalRate 2 9 3" xfId="43266"/>
    <cellStyle name="GrandTotalRate 2 9 4" xfId="43267"/>
    <cellStyle name="GrandTotalRate 20" xfId="43268"/>
    <cellStyle name="GrandTotalRate 20 10" xfId="43269"/>
    <cellStyle name="GrandTotalRate 20 10 2" xfId="43270"/>
    <cellStyle name="GrandTotalRate 20 10 3" xfId="43271"/>
    <cellStyle name="GrandTotalRate 20 10 4" xfId="43272"/>
    <cellStyle name="GrandTotalRate 20 11" xfId="43273"/>
    <cellStyle name="GrandTotalRate 20 12" xfId="43274"/>
    <cellStyle name="GrandTotalRate 20 13" xfId="43275"/>
    <cellStyle name="GrandTotalRate 20 14" xfId="43276"/>
    <cellStyle name="GrandTotalRate 20 15" xfId="43277"/>
    <cellStyle name="GrandTotalRate 20 16" xfId="43278"/>
    <cellStyle name="GrandTotalRate 20 2" xfId="43279"/>
    <cellStyle name="GrandTotalRate 20 2 2" xfId="43280"/>
    <cellStyle name="GrandTotalRate 20 2 3" xfId="43281"/>
    <cellStyle name="GrandTotalRate 20 2 4" xfId="43282"/>
    <cellStyle name="GrandTotalRate 20 3" xfId="43283"/>
    <cellStyle name="GrandTotalRate 20 3 2" xfId="43284"/>
    <cellStyle name="GrandTotalRate 20 3 3" xfId="43285"/>
    <cellStyle name="GrandTotalRate 20 3 4" xfId="43286"/>
    <cellStyle name="GrandTotalRate 20 4" xfId="43287"/>
    <cellStyle name="GrandTotalRate 20 4 2" xfId="43288"/>
    <cellStyle name="GrandTotalRate 20 4 3" xfId="43289"/>
    <cellStyle name="GrandTotalRate 20 4 4" xfId="43290"/>
    <cellStyle name="GrandTotalRate 20 5" xfId="43291"/>
    <cellStyle name="GrandTotalRate 20 5 2" xfId="43292"/>
    <cellStyle name="GrandTotalRate 20 5 3" xfId="43293"/>
    <cellStyle name="GrandTotalRate 20 5 4" xfId="43294"/>
    <cellStyle name="GrandTotalRate 20 6" xfId="43295"/>
    <cellStyle name="GrandTotalRate 20 6 2" xfId="43296"/>
    <cellStyle name="GrandTotalRate 20 6 3" xfId="43297"/>
    <cellStyle name="GrandTotalRate 20 6 4" xfId="43298"/>
    <cellStyle name="GrandTotalRate 20 7" xfId="43299"/>
    <cellStyle name="GrandTotalRate 20 7 2" xfId="43300"/>
    <cellStyle name="GrandTotalRate 20 7 3" xfId="43301"/>
    <cellStyle name="GrandTotalRate 20 7 4" xfId="43302"/>
    <cellStyle name="GrandTotalRate 20 8" xfId="43303"/>
    <cellStyle name="GrandTotalRate 20 8 2" xfId="43304"/>
    <cellStyle name="GrandTotalRate 20 8 3" xfId="43305"/>
    <cellStyle name="GrandTotalRate 20 8 4" xfId="43306"/>
    <cellStyle name="GrandTotalRate 20 9" xfId="43307"/>
    <cellStyle name="GrandTotalRate 20 9 2" xfId="43308"/>
    <cellStyle name="GrandTotalRate 20 9 3" xfId="43309"/>
    <cellStyle name="GrandTotalRate 20 9 4" xfId="43310"/>
    <cellStyle name="GrandTotalRate 21" xfId="43311"/>
    <cellStyle name="GrandTotalRate 21 10" xfId="43312"/>
    <cellStyle name="GrandTotalRate 21 10 2" xfId="43313"/>
    <cellStyle name="GrandTotalRate 21 10 3" xfId="43314"/>
    <cellStyle name="GrandTotalRate 21 10 4" xfId="43315"/>
    <cellStyle name="GrandTotalRate 21 11" xfId="43316"/>
    <cellStyle name="GrandTotalRate 21 12" xfId="43317"/>
    <cellStyle name="GrandTotalRate 21 13" xfId="43318"/>
    <cellStyle name="GrandTotalRate 21 14" xfId="43319"/>
    <cellStyle name="GrandTotalRate 21 15" xfId="43320"/>
    <cellStyle name="GrandTotalRate 21 16" xfId="43321"/>
    <cellStyle name="GrandTotalRate 21 2" xfId="43322"/>
    <cellStyle name="GrandTotalRate 21 2 2" xfId="43323"/>
    <cellStyle name="GrandTotalRate 21 2 3" xfId="43324"/>
    <cellStyle name="GrandTotalRate 21 2 4" xfId="43325"/>
    <cellStyle name="GrandTotalRate 21 3" xfId="43326"/>
    <cellStyle name="GrandTotalRate 21 3 2" xfId="43327"/>
    <cellStyle name="GrandTotalRate 21 3 3" xfId="43328"/>
    <cellStyle name="GrandTotalRate 21 3 4" xfId="43329"/>
    <cellStyle name="GrandTotalRate 21 4" xfId="43330"/>
    <cellStyle name="GrandTotalRate 21 4 2" xfId="43331"/>
    <cellStyle name="GrandTotalRate 21 4 3" xfId="43332"/>
    <cellStyle name="GrandTotalRate 21 4 4" xfId="43333"/>
    <cellStyle name="GrandTotalRate 21 5" xfId="43334"/>
    <cellStyle name="GrandTotalRate 21 5 2" xfId="43335"/>
    <cellStyle name="GrandTotalRate 21 5 3" xfId="43336"/>
    <cellStyle name="GrandTotalRate 21 5 4" xfId="43337"/>
    <cellStyle name="GrandTotalRate 21 6" xfId="43338"/>
    <cellStyle name="GrandTotalRate 21 6 2" xfId="43339"/>
    <cellStyle name="GrandTotalRate 21 6 3" xfId="43340"/>
    <cellStyle name="GrandTotalRate 21 6 4" xfId="43341"/>
    <cellStyle name="GrandTotalRate 21 7" xfId="43342"/>
    <cellStyle name="GrandTotalRate 21 7 2" xfId="43343"/>
    <cellStyle name="GrandTotalRate 21 7 3" xfId="43344"/>
    <cellStyle name="GrandTotalRate 21 7 4" xfId="43345"/>
    <cellStyle name="GrandTotalRate 21 8" xfId="43346"/>
    <cellStyle name="GrandTotalRate 21 8 2" xfId="43347"/>
    <cellStyle name="GrandTotalRate 21 8 3" xfId="43348"/>
    <cellStyle name="GrandTotalRate 21 8 4" xfId="43349"/>
    <cellStyle name="GrandTotalRate 21 9" xfId="43350"/>
    <cellStyle name="GrandTotalRate 21 9 2" xfId="43351"/>
    <cellStyle name="GrandTotalRate 21 9 3" xfId="43352"/>
    <cellStyle name="GrandTotalRate 21 9 4" xfId="43353"/>
    <cellStyle name="GrandTotalRate 22" xfId="43354"/>
    <cellStyle name="GrandTotalRate 22 10" xfId="43355"/>
    <cellStyle name="GrandTotalRate 22 10 2" xfId="43356"/>
    <cellStyle name="GrandTotalRate 22 10 3" xfId="43357"/>
    <cellStyle name="GrandTotalRate 22 10 4" xfId="43358"/>
    <cellStyle name="GrandTotalRate 22 11" xfId="43359"/>
    <cellStyle name="GrandTotalRate 22 12" xfId="43360"/>
    <cellStyle name="GrandTotalRate 22 13" xfId="43361"/>
    <cellStyle name="GrandTotalRate 22 14" xfId="43362"/>
    <cellStyle name="GrandTotalRate 22 15" xfId="43363"/>
    <cellStyle name="GrandTotalRate 22 16" xfId="43364"/>
    <cellStyle name="GrandTotalRate 22 2" xfId="43365"/>
    <cellStyle name="GrandTotalRate 22 2 2" xfId="43366"/>
    <cellStyle name="GrandTotalRate 22 2 3" xfId="43367"/>
    <cellStyle name="GrandTotalRate 22 2 4" xfId="43368"/>
    <cellStyle name="GrandTotalRate 22 3" xfId="43369"/>
    <cellStyle name="GrandTotalRate 22 3 2" xfId="43370"/>
    <cellStyle name="GrandTotalRate 22 3 3" xfId="43371"/>
    <cellStyle name="GrandTotalRate 22 3 4" xfId="43372"/>
    <cellStyle name="GrandTotalRate 22 4" xfId="43373"/>
    <cellStyle name="GrandTotalRate 22 4 2" xfId="43374"/>
    <cellStyle name="GrandTotalRate 22 4 3" xfId="43375"/>
    <cellStyle name="GrandTotalRate 22 4 4" xfId="43376"/>
    <cellStyle name="GrandTotalRate 22 5" xfId="43377"/>
    <cellStyle name="GrandTotalRate 22 5 2" xfId="43378"/>
    <cellStyle name="GrandTotalRate 22 5 3" xfId="43379"/>
    <cellStyle name="GrandTotalRate 22 5 4" xfId="43380"/>
    <cellStyle name="GrandTotalRate 22 6" xfId="43381"/>
    <cellStyle name="GrandTotalRate 22 6 2" xfId="43382"/>
    <cellStyle name="GrandTotalRate 22 6 3" xfId="43383"/>
    <cellStyle name="GrandTotalRate 22 6 4" xfId="43384"/>
    <cellStyle name="GrandTotalRate 22 7" xfId="43385"/>
    <cellStyle name="GrandTotalRate 22 7 2" xfId="43386"/>
    <cellStyle name="GrandTotalRate 22 7 3" xfId="43387"/>
    <cellStyle name="GrandTotalRate 22 7 4" xfId="43388"/>
    <cellStyle name="GrandTotalRate 22 8" xfId="43389"/>
    <cellStyle name="GrandTotalRate 22 8 2" xfId="43390"/>
    <cellStyle name="GrandTotalRate 22 8 3" xfId="43391"/>
    <cellStyle name="GrandTotalRate 22 8 4" xfId="43392"/>
    <cellStyle name="GrandTotalRate 22 9" xfId="43393"/>
    <cellStyle name="GrandTotalRate 22 9 2" xfId="43394"/>
    <cellStyle name="GrandTotalRate 22 9 3" xfId="43395"/>
    <cellStyle name="GrandTotalRate 22 9 4" xfId="43396"/>
    <cellStyle name="GrandTotalRate 23" xfId="43397"/>
    <cellStyle name="GrandTotalRate 23 10" xfId="43398"/>
    <cellStyle name="GrandTotalRate 23 10 2" xfId="43399"/>
    <cellStyle name="GrandTotalRate 23 10 3" xfId="43400"/>
    <cellStyle name="GrandTotalRate 23 10 4" xfId="43401"/>
    <cellStyle name="GrandTotalRate 23 11" xfId="43402"/>
    <cellStyle name="GrandTotalRate 23 12" xfId="43403"/>
    <cellStyle name="GrandTotalRate 23 13" xfId="43404"/>
    <cellStyle name="GrandTotalRate 23 14" xfId="43405"/>
    <cellStyle name="GrandTotalRate 23 15" xfId="43406"/>
    <cellStyle name="GrandTotalRate 23 16" xfId="43407"/>
    <cellStyle name="GrandTotalRate 23 2" xfId="43408"/>
    <cellStyle name="GrandTotalRate 23 2 2" xfId="43409"/>
    <cellStyle name="GrandTotalRate 23 2 3" xfId="43410"/>
    <cellStyle name="GrandTotalRate 23 2 4" xfId="43411"/>
    <cellStyle name="GrandTotalRate 23 3" xfId="43412"/>
    <cellStyle name="GrandTotalRate 23 3 2" xfId="43413"/>
    <cellStyle name="GrandTotalRate 23 3 3" xfId="43414"/>
    <cellStyle name="GrandTotalRate 23 3 4" xfId="43415"/>
    <cellStyle name="GrandTotalRate 23 4" xfId="43416"/>
    <cellStyle name="GrandTotalRate 23 4 2" xfId="43417"/>
    <cellStyle name="GrandTotalRate 23 4 3" xfId="43418"/>
    <cellStyle name="GrandTotalRate 23 4 4" xfId="43419"/>
    <cellStyle name="GrandTotalRate 23 5" xfId="43420"/>
    <cellStyle name="GrandTotalRate 23 5 2" xfId="43421"/>
    <cellStyle name="GrandTotalRate 23 5 3" xfId="43422"/>
    <cellStyle name="GrandTotalRate 23 5 4" xfId="43423"/>
    <cellStyle name="GrandTotalRate 23 6" xfId="43424"/>
    <cellStyle name="GrandTotalRate 23 6 2" xfId="43425"/>
    <cellStyle name="GrandTotalRate 23 6 3" xfId="43426"/>
    <cellStyle name="GrandTotalRate 23 6 4" xfId="43427"/>
    <cellStyle name="GrandTotalRate 23 7" xfId="43428"/>
    <cellStyle name="GrandTotalRate 23 7 2" xfId="43429"/>
    <cellStyle name="GrandTotalRate 23 7 3" xfId="43430"/>
    <cellStyle name="GrandTotalRate 23 7 4" xfId="43431"/>
    <cellStyle name="GrandTotalRate 23 8" xfId="43432"/>
    <cellStyle name="GrandTotalRate 23 8 2" xfId="43433"/>
    <cellStyle name="GrandTotalRate 23 8 3" xfId="43434"/>
    <cellStyle name="GrandTotalRate 23 8 4" xfId="43435"/>
    <cellStyle name="GrandTotalRate 23 9" xfId="43436"/>
    <cellStyle name="GrandTotalRate 23 9 2" xfId="43437"/>
    <cellStyle name="GrandTotalRate 23 9 3" xfId="43438"/>
    <cellStyle name="GrandTotalRate 23 9 4" xfId="43439"/>
    <cellStyle name="GrandTotalRate 24" xfId="43440"/>
    <cellStyle name="GrandTotalRate 24 10" xfId="43441"/>
    <cellStyle name="GrandTotalRate 24 10 2" xfId="43442"/>
    <cellStyle name="GrandTotalRate 24 10 3" xfId="43443"/>
    <cellStyle name="GrandTotalRate 24 10 4" xfId="43444"/>
    <cellStyle name="GrandTotalRate 24 11" xfId="43445"/>
    <cellStyle name="GrandTotalRate 24 12" xfId="43446"/>
    <cellStyle name="GrandTotalRate 24 13" xfId="43447"/>
    <cellStyle name="GrandTotalRate 24 14" xfId="43448"/>
    <cellStyle name="GrandTotalRate 24 15" xfId="43449"/>
    <cellStyle name="GrandTotalRate 24 16" xfId="43450"/>
    <cellStyle name="GrandTotalRate 24 2" xfId="43451"/>
    <cellStyle name="GrandTotalRate 24 2 2" xfId="43452"/>
    <cellStyle name="GrandTotalRate 24 2 3" xfId="43453"/>
    <cellStyle name="GrandTotalRate 24 2 4" xfId="43454"/>
    <cellStyle name="GrandTotalRate 24 3" xfId="43455"/>
    <cellStyle name="GrandTotalRate 24 3 2" xfId="43456"/>
    <cellStyle name="GrandTotalRate 24 3 3" xfId="43457"/>
    <cellStyle name="GrandTotalRate 24 3 4" xfId="43458"/>
    <cellStyle name="GrandTotalRate 24 4" xfId="43459"/>
    <cellStyle name="GrandTotalRate 24 4 2" xfId="43460"/>
    <cellStyle name="GrandTotalRate 24 4 3" xfId="43461"/>
    <cellStyle name="GrandTotalRate 24 4 4" xfId="43462"/>
    <cellStyle name="GrandTotalRate 24 5" xfId="43463"/>
    <cellStyle name="GrandTotalRate 24 5 2" xfId="43464"/>
    <cellStyle name="GrandTotalRate 24 5 3" xfId="43465"/>
    <cellStyle name="GrandTotalRate 24 5 4" xfId="43466"/>
    <cellStyle name="GrandTotalRate 24 6" xfId="43467"/>
    <cellStyle name="GrandTotalRate 24 6 2" xfId="43468"/>
    <cellStyle name="GrandTotalRate 24 6 3" xfId="43469"/>
    <cellStyle name="GrandTotalRate 24 6 4" xfId="43470"/>
    <cellStyle name="GrandTotalRate 24 7" xfId="43471"/>
    <cellStyle name="GrandTotalRate 24 7 2" xfId="43472"/>
    <cellStyle name="GrandTotalRate 24 7 3" xfId="43473"/>
    <cellStyle name="GrandTotalRate 24 7 4" xfId="43474"/>
    <cellStyle name="GrandTotalRate 24 8" xfId="43475"/>
    <cellStyle name="GrandTotalRate 24 8 2" xfId="43476"/>
    <cellStyle name="GrandTotalRate 24 8 3" xfId="43477"/>
    <cellStyle name="GrandTotalRate 24 8 4" xfId="43478"/>
    <cellStyle name="GrandTotalRate 24 9" xfId="43479"/>
    <cellStyle name="GrandTotalRate 24 9 2" xfId="43480"/>
    <cellStyle name="GrandTotalRate 24 9 3" xfId="43481"/>
    <cellStyle name="GrandTotalRate 24 9 4" xfId="43482"/>
    <cellStyle name="GrandTotalRate 25" xfId="43483"/>
    <cellStyle name="GrandTotalRate 25 10" xfId="43484"/>
    <cellStyle name="GrandTotalRate 25 11" xfId="43485"/>
    <cellStyle name="GrandTotalRate 25 12" xfId="43486"/>
    <cellStyle name="GrandTotalRate 25 13" xfId="43487"/>
    <cellStyle name="GrandTotalRate 25 2" xfId="43488"/>
    <cellStyle name="GrandTotalRate 25 2 2" xfId="43489"/>
    <cellStyle name="GrandTotalRate 25 2 3" xfId="43490"/>
    <cellStyle name="GrandTotalRate 25 2 4" xfId="43491"/>
    <cellStyle name="GrandTotalRate 25 3" xfId="43492"/>
    <cellStyle name="GrandTotalRate 25 3 2" xfId="43493"/>
    <cellStyle name="GrandTotalRate 25 3 3" xfId="43494"/>
    <cellStyle name="GrandTotalRate 25 3 4" xfId="43495"/>
    <cellStyle name="GrandTotalRate 25 4" xfId="43496"/>
    <cellStyle name="GrandTotalRate 25 4 2" xfId="43497"/>
    <cellStyle name="GrandTotalRate 25 4 3" xfId="43498"/>
    <cellStyle name="GrandTotalRate 25 4 4" xfId="43499"/>
    <cellStyle name="GrandTotalRate 25 5" xfId="43500"/>
    <cellStyle name="GrandTotalRate 25 5 2" xfId="43501"/>
    <cellStyle name="GrandTotalRate 25 5 3" xfId="43502"/>
    <cellStyle name="GrandTotalRate 25 5 4" xfId="43503"/>
    <cellStyle name="GrandTotalRate 25 6" xfId="43504"/>
    <cellStyle name="GrandTotalRate 25 6 2" xfId="43505"/>
    <cellStyle name="GrandTotalRate 25 6 3" xfId="43506"/>
    <cellStyle name="GrandTotalRate 25 6 4" xfId="43507"/>
    <cellStyle name="GrandTotalRate 25 7" xfId="43508"/>
    <cellStyle name="GrandTotalRate 25 7 2" xfId="43509"/>
    <cellStyle name="GrandTotalRate 25 7 3" xfId="43510"/>
    <cellStyle name="GrandTotalRate 25 7 4" xfId="43511"/>
    <cellStyle name="GrandTotalRate 25 8" xfId="43512"/>
    <cellStyle name="GrandTotalRate 25 9" xfId="43513"/>
    <cellStyle name="GrandTotalRate 26" xfId="43514"/>
    <cellStyle name="GrandTotalRate 26 10" xfId="43515"/>
    <cellStyle name="GrandTotalRate 26 11" xfId="43516"/>
    <cellStyle name="GrandTotalRate 26 12" xfId="43517"/>
    <cellStyle name="GrandTotalRate 26 13" xfId="43518"/>
    <cellStyle name="GrandTotalRate 26 2" xfId="43519"/>
    <cellStyle name="GrandTotalRate 26 2 2" xfId="43520"/>
    <cellStyle name="GrandTotalRate 26 2 3" xfId="43521"/>
    <cellStyle name="GrandTotalRate 26 2 4" xfId="43522"/>
    <cellStyle name="GrandTotalRate 26 3" xfId="43523"/>
    <cellStyle name="GrandTotalRate 26 3 2" xfId="43524"/>
    <cellStyle name="GrandTotalRate 26 3 3" xfId="43525"/>
    <cellStyle name="GrandTotalRate 26 3 4" xfId="43526"/>
    <cellStyle name="GrandTotalRate 26 4" xfId="43527"/>
    <cellStyle name="GrandTotalRate 26 4 2" xfId="43528"/>
    <cellStyle name="GrandTotalRate 26 4 3" xfId="43529"/>
    <cellStyle name="GrandTotalRate 26 4 4" xfId="43530"/>
    <cellStyle name="GrandTotalRate 26 5" xfId="43531"/>
    <cellStyle name="GrandTotalRate 26 5 2" xfId="43532"/>
    <cellStyle name="GrandTotalRate 26 5 3" xfId="43533"/>
    <cellStyle name="GrandTotalRate 26 5 4" xfId="43534"/>
    <cellStyle name="GrandTotalRate 26 6" xfId="43535"/>
    <cellStyle name="GrandTotalRate 26 6 2" xfId="43536"/>
    <cellStyle name="GrandTotalRate 26 6 3" xfId="43537"/>
    <cellStyle name="GrandTotalRate 26 6 4" xfId="43538"/>
    <cellStyle name="GrandTotalRate 26 7" xfId="43539"/>
    <cellStyle name="GrandTotalRate 26 7 2" xfId="43540"/>
    <cellStyle name="GrandTotalRate 26 7 3" xfId="43541"/>
    <cellStyle name="GrandTotalRate 26 7 4" xfId="43542"/>
    <cellStyle name="GrandTotalRate 26 8" xfId="43543"/>
    <cellStyle name="GrandTotalRate 26 9" xfId="43544"/>
    <cellStyle name="GrandTotalRate 27" xfId="43545"/>
    <cellStyle name="GrandTotalRate 27 2" xfId="43546"/>
    <cellStyle name="GrandTotalRate 27 3" xfId="43547"/>
    <cellStyle name="GrandTotalRate 27 4" xfId="43548"/>
    <cellStyle name="GrandTotalRate 28" xfId="43549"/>
    <cellStyle name="GrandTotalRate 28 2" xfId="43550"/>
    <cellStyle name="GrandTotalRate 28 3" xfId="43551"/>
    <cellStyle name="GrandTotalRate 28 4" xfId="43552"/>
    <cellStyle name="GrandTotalRate 29" xfId="43553"/>
    <cellStyle name="GrandTotalRate 29 2" xfId="43554"/>
    <cellStyle name="GrandTotalRate 29 3" xfId="43555"/>
    <cellStyle name="GrandTotalRate 29 4" xfId="43556"/>
    <cellStyle name="GrandTotalRate 3" xfId="43557"/>
    <cellStyle name="GrandTotalRate 3 10" xfId="43558"/>
    <cellStyle name="GrandTotalRate 3 10 2" xfId="43559"/>
    <cellStyle name="GrandTotalRate 3 10 3" xfId="43560"/>
    <cellStyle name="GrandTotalRate 3 10 4" xfId="43561"/>
    <cellStyle name="GrandTotalRate 3 11" xfId="43562"/>
    <cellStyle name="GrandTotalRate 3 11 2" xfId="43563"/>
    <cellStyle name="GrandTotalRate 3 11 3" xfId="43564"/>
    <cellStyle name="GrandTotalRate 3 11 4" xfId="43565"/>
    <cellStyle name="GrandTotalRate 3 12" xfId="43566"/>
    <cellStyle name="GrandTotalRate 3 13" xfId="43567"/>
    <cellStyle name="GrandTotalRate 3 14" xfId="43568"/>
    <cellStyle name="GrandTotalRate 3 15" xfId="43569"/>
    <cellStyle name="GrandTotalRate 3 16" xfId="43570"/>
    <cellStyle name="GrandTotalRate 3 17" xfId="43571"/>
    <cellStyle name="GrandTotalRate 3 2" xfId="43572"/>
    <cellStyle name="GrandTotalRate 3 2 10" xfId="43573"/>
    <cellStyle name="GrandTotalRate 3 2 10 2" xfId="43574"/>
    <cellStyle name="GrandTotalRate 3 2 10 3" xfId="43575"/>
    <cellStyle name="GrandTotalRate 3 2 10 4" xfId="43576"/>
    <cellStyle name="GrandTotalRate 3 2 11" xfId="43577"/>
    <cellStyle name="GrandTotalRate 3 2 12" xfId="43578"/>
    <cellStyle name="GrandTotalRate 3 2 13" xfId="43579"/>
    <cellStyle name="GrandTotalRate 3 2 14" xfId="43580"/>
    <cellStyle name="GrandTotalRate 3 2 15" xfId="43581"/>
    <cellStyle name="GrandTotalRate 3 2 16" xfId="43582"/>
    <cellStyle name="GrandTotalRate 3 2 2" xfId="43583"/>
    <cellStyle name="GrandTotalRate 3 2 2 2" xfId="43584"/>
    <cellStyle name="GrandTotalRate 3 2 2 3" xfId="43585"/>
    <cellStyle name="GrandTotalRate 3 2 2 4" xfId="43586"/>
    <cellStyle name="GrandTotalRate 3 2 3" xfId="43587"/>
    <cellStyle name="GrandTotalRate 3 2 3 2" xfId="43588"/>
    <cellStyle name="GrandTotalRate 3 2 3 3" xfId="43589"/>
    <cellStyle name="GrandTotalRate 3 2 3 4" xfId="43590"/>
    <cellStyle name="GrandTotalRate 3 2 4" xfId="43591"/>
    <cellStyle name="GrandTotalRate 3 2 4 2" xfId="43592"/>
    <cellStyle name="GrandTotalRate 3 2 4 3" xfId="43593"/>
    <cellStyle name="GrandTotalRate 3 2 4 4" xfId="43594"/>
    <cellStyle name="GrandTotalRate 3 2 5" xfId="43595"/>
    <cellStyle name="GrandTotalRate 3 2 5 2" xfId="43596"/>
    <cellStyle name="GrandTotalRate 3 2 5 3" xfId="43597"/>
    <cellStyle name="GrandTotalRate 3 2 5 4" xfId="43598"/>
    <cellStyle name="GrandTotalRate 3 2 6" xfId="43599"/>
    <cellStyle name="GrandTotalRate 3 2 6 2" xfId="43600"/>
    <cellStyle name="GrandTotalRate 3 2 6 3" xfId="43601"/>
    <cellStyle name="GrandTotalRate 3 2 6 4" xfId="43602"/>
    <cellStyle name="GrandTotalRate 3 2 7" xfId="43603"/>
    <cellStyle name="GrandTotalRate 3 2 7 2" xfId="43604"/>
    <cellStyle name="GrandTotalRate 3 2 7 3" xfId="43605"/>
    <cellStyle name="GrandTotalRate 3 2 7 4" xfId="43606"/>
    <cellStyle name="GrandTotalRate 3 2 8" xfId="43607"/>
    <cellStyle name="GrandTotalRate 3 2 8 2" xfId="43608"/>
    <cellStyle name="GrandTotalRate 3 2 8 3" xfId="43609"/>
    <cellStyle name="GrandTotalRate 3 2 8 4" xfId="43610"/>
    <cellStyle name="GrandTotalRate 3 2 9" xfId="43611"/>
    <cellStyle name="GrandTotalRate 3 2 9 2" xfId="43612"/>
    <cellStyle name="GrandTotalRate 3 2 9 3" xfId="43613"/>
    <cellStyle name="GrandTotalRate 3 2 9 4" xfId="43614"/>
    <cellStyle name="GrandTotalRate 3 3" xfId="43615"/>
    <cellStyle name="GrandTotalRate 3 3 2" xfId="43616"/>
    <cellStyle name="GrandTotalRate 3 3 3" xfId="43617"/>
    <cellStyle name="GrandTotalRate 3 3 4" xfId="43618"/>
    <cellStyle name="GrandTotalRate 3 4" xfId="43619"/>
    <cellStyle name="GrandTotalRate 3 4 2" xfId="43620"/>
    <cellStyle name="GrandTotalRate 3 4 3" xfId="43621"/>
    <cellStyle name="GrandTotalRate 3 4 4" xfId="43622"/>
    <cellStyle name="GrandTotalRate 3 5" xfId="43623"/>
    <cellStyle name="GrandTotalRate 3 5 2" xfId="43624"/>
    <cellStyle name="GrandTotalRate 3 5 3" xfId="43625"/>
    <cellStyle name="GrandTotalRate 3 5 4" xfId="43626"/>
    <cellStyle name="GrandTotalRate 3 6" xfId="43627"/>
    <cellStyle name="GrandTotalRate 3 6 2" xfId="43628"/>
    <cellStyle name="GrandTotalRate 3 6 3" xfId="43629"/>
    <cellStyle name="GrandTotalRate 3 6 4" xfId="43630"/>
    <cellStyle name="GrandTotalRate 3 7" xfId="43631"/>
    <cellStyle name="GrandTotalRate 3 7 2" xfId="43632"/>
    <cellStyle name="GrandTotalRate 3 7 3" xfId="43633"/>
    <cellStyle name="GrandTotalRate 3 7 4" xfId="43634"/>
    <cellStyle name="GrandTotalRate 3 8" xfId="43635"/>
    <cellStyle name="GrandTotalRate 3 8 2" xfId="43636"/>
    <cellStyle name="GrandTotalRate 3 8 3" xfId="43637"/>
    <cellStyle name="GrandTotalRate 3 8 4" xfId="43638"/>
    <cellStyle name="GrandTotalRate 3 9" xfId="43639"/>
    <cellStyle name="GrandTotalRate 3 9 2" xfId="43640"/>
    <cellStyle name="GrandTotalRate 3 9 3" xfId="43641"/>
    <cellStyle name="GrandTotalRate 3 9 4" xfId="43642"/>
    <cellStyle name="GrandTotalRate 30" xfId="43643"/>
    <cellStyle name="GrandTotalRate 30 2" xfId="43644"/>
    <cellStyle name="GrandTotalRate 30 3" xfId="43645"/>
    <cellStyle name="GrandTotalRate 30 4" xfId="43646"/>
    <cellStyle name="GrandTotalRate 31" xfId="43647"/>
    <cellStyle name="GrandTotalRate 31 2" xfId="43648"/>
    <cellStyle name="GrandTotalRate 31 3" xfId="43649"/>
    <cellStyle name="GrandTotalRate 31 4" xfId="43650"/>
    <cellStyle name="GrandTotalRate 32" xfId="43651"/>
    <cellStyle name="GrandTotalRate 32 2" xfId="43652"/>
    <cellStyle name="GrandTotalRate 32 3" xfId="43653"/>
    <cellStyle name="GrandTotalRate 32 4" xfId="43654"/>
    <cellStyle name="GrandTotalRate 33" xfId="43655"/>
    <cellStyle name="GrandTotalRate 33 2" xfId="43656"/>
    <cellStyle name="GrandTotalRate 33 3" xfId="43657"/>
    <cellStyle name="GrandTotalRate 33 4" xfId="43658"/>
    <cellStyle name="GrandTotalRate 34" xfId="43659"/>
    <cellStyle name="GrandTotalRate 34 2" xfId="43660"/>
    <cellStyle name="GrandTotalRate 34 3" xfId="43661"/>
    <cellStyle name="GrandTotalRate 34 4" xfId="43662"/>
    <cellStyle name="GrandTotalRate 35" xfId="43663"/>
    <cellStyle name="GrandTotalRate 35 2" xfId="43664"/>
    <cellStyle name="GrandTotalRate 35 3" xfId="43665"/>
    <cellStyle name="GrandTotalRate 35 4" xfId="43666"/>
    <cellStyle name="GrandTotalRate 36" xfId="43667"/>
    <cellStyle name="GrandTotalRate 37" xfId="43668"/>
    <cellStyle name="GrandTotalRate 38" xfId="43669"/>
    <cellStyle name="GrandTotalRate 39" xfId="43670"/>
    <cellStyle name="GrandTotalRate 4" xfId="43671"/>
    <cellStyle name="GrandTotalRate 4 10" xfId="43672"/>
    <cellStyle name="GrandTotalRate 4 10 2" xfId="43673"/>
    <cellStyle name="GrandTotalRate 4 10 3" xfId="43674"/>
    <cellStyle name="GrandTotalRate 4 10 4" xfId="43675"/>
    <cellStyle name="GrandTotalRate 4 11" xfId="43676"/>
    <cellStyle name="GrandTotalRate 4 11 2" xfId="43677"/>
    <cellStyle name="GrandTotalRate 4 11 3" xfId="43678"/>
    <cellStyle name="GrandTotalRate 4 11 4" xfId="43679"/>
    <cellStyle name="GrandTotalRate 4 12" xfId="43680"/>
    <cellStyle name="GrandTotalRate 4 13" xfId="43681"/>
    <cellStyle name="GrandTotalRate 4 14" xfId="43682"/>
    <cellStyle name="GrandTotalRate 4 15" xfId="43683"/>
    <cellStyle name="GrandTotalRate 4 16" xfId="43684"/>
    <cellStyle name="GrandTotalRate 4 17" xfId="43685"/>
    <cellStyle name="GrandTotalRate 4 2" xfId="43686"/>
    <cellStyle name="GrandTotalRate 4 2 10" xfId="43687"/>
    <cellStyle name="GrandTotalRate 4 2 10 2" xfId="43688"/>
    <cellStyle name="GrandTotalRate 4 2 10 3" xfId="43689"/>
    <cellStyle name="GrandTotalRate 4 2 10 4" xfId="43690"/>
    <cellStyle name="GrandTotalRate 4 2 11" xfId="43691"/>
    <cellStyle name="GrandTotalRate 4 2 12" xfId="43692"/>
    <cellStyle name="GrandTotalRate 4 2 13" xfId="43693"/>
    <cellStyle name="GrandTotalRate 4 2 14" xfId="43694"/>
    <cellStyle name="GrandTotalRate 4 2 15" xfId="43695"/>
    <cellStyle name="GrandTotalRate 4 2 16" xfId="43696"/>
    <cellStyle name="GrandTotalRate 4 2 2" xfId="43697"/>
    <cellStyle name="GrandTotalRate 4 2 2 2" xfId="43698"/>
    <cellStyle name="GrandTotalRate 4 2 2 3" xfId="43699"/>
    <cellStyle name="GrandTotalRate 4 2 2 4" xfId="43700"/>
    <cellStyle name="GrandTotalRate 4 2 3" xfId="43701"/>
    <cellStyle name="GrandTotalRate 4 2 3 2" xfId="43702"/>
    <cellStyle name="GrandTotalRate 4 2 3 3" xfId="43703"/>
    <cellStyle name="GrandTotalRate 4 2 3 4" xfId="43704"/>
    <cellStyle name="GrandTotalRate 4 2 4" xfId="43705"/>
    <cellStyle name="GrandTotalRate 4 2 4 2" xfId="43706"/>
    <cellStyle name="GrandTotalRate 4 2 4 3" xfId="43707"/>
    <cellStyle name="GrandTotalRate 4 2 4 4" xfId="43708"/>
    <cellStyle name="GrandTotalRate 4 2 5" xfId="43709"/>
    <cellStyle name="GrandTotalRate 4 2 5 2" xfId="43710"/>
    <cellStyle name="GrandTotalRate 4 2 5 3" xfId="43711"/>
    <cellStyle name="GrandTotalRate 4 2 5 4" xfId="43712"/>
    <cellStyle name="GrandTotalRate 4 2 6" xfId="43713"/>
    <cellStyle name="GrandTotalRate 4 2 6 2" xfId="43714"/>
    <cellStyle name="GrandTotalRate 4 2 6 3" xfId="43715"/>
    <cellStyle name="GrandTotalRate 4 2 6 4" xfId="43716"/>
    <cellStyle name="GrandTotalRate 4 2 7" xfId="43717"/>
    <cellStyle name="GrandTotalRate 4 2 7 2" xfId="43718"/>
    <cellStyle name="GrandTotalRate 4 2 7 3" xfId="43719"/>
    <cellStyle name="GrandTotalRate 4 2 7 4" xfId="43720"/>
    <cellStyle name="GrandTotalRate 4 2 8" xfId="43721"/>
    <cellStyle name="GrandTotalRate 4 2 8 2" xfId="43722"/>
    <cellStyle name="GrandTotalRate 4 2 8 3" xfId="43723"/>
    <cellStyle name="GrandTotalRate 4 2 8 4" xfId="43724"/>
    <cellStyle name="GrandTotalRate 4 2 9" xfId="43725"/>
    <cellStyle name="GrandTotalRate 4 2 9 2" xfId="43726"/>
    <cellStyle name="GrandTotalRate 4 2 9 3" xfId="43727"/>
    <cellStyle name="GrandTotalRate 4 2 9 4" xfId="43728"/>
    <cellStyle name="GrandTotalRate 4 3" xfId="43729"/>
    <cellStyle name="GrandTotalRate 4 3 2" xfId="43730"/>
    <cellStyle name="GrandTotalRate 4 3 3" xfId="43731"/>
    <cellStyle name="GrandTotalRate 4 3 4" xfId="43732"/>
    <cellStyle name="GrandTotalRate 4 4" xfId="43733"/>
    <cellStyle name="GrandTotalRate 4 4 2" xfId="43734"/>
    <cellStyle name="GrandTotalRate 4 4 3" xfId="43735"/>
    <cellStyle name="GrandTotalRate 4 4 4" xfId="43736"/>
    <cellStyle name="GrandTotalRate 4 5" xfId="43737"/>
    <cellStyle name="GrandTotalRate 4 5 2" xfId="43738"/>
    <cellStyle name="GrandTotalRate 4 5 3" xfId="43739"/>
    <cellStyle name="GrandTotalRate 4 5 4" xfId="43740"/>
    <cellStyle name="GrandTotalRate 4 6" xfId="43741"/>
    <cellStyle name="GrandTotalRate 4 6 2" xfId="43742"/>
    <cellStyle name="GrandTotalRate 4 6 3" xfId="43743"/>
    <cellStyle name="GrandTotalRate 4 6 4" xfId="43744"/>
    <cellStyle name="GrandTotalRate 4 7" xfId="43745"/>
    <cellStyle name="GrandTotalRate 4 7 2" xfId="43746"/>
    <cellStyle name="GrandTotalRate 4 7 3" xfId="43747"/>
    <cellStyle name="GrandTotalRate 4 7 4" xfId="43748"/>
    <cellStyle name="GrandTotalRate 4 8" xfId="43749"/>
    <cellStyle name="GrandTotalRate 4 8 2" xfId="43750"/>
    <cellStyle name="GrandTotalRate 4 8 3" xfId="43751"/>
    <cellStyle name="GrandTotalRate 4 8 4" xfId="43752"/>
    <cellStyle name="GrandTotalRate 4 9" xfId="43753"/>
    <cellStyle name="GrandTotalRate 4 9 2" xfId="43754"/>
    <cellStyle name="GrandTotalRate 4 9 3" xfId="43755"/>
    <cellStyle name="GrandTotalRate 4 9 4" xfId="43756"/>
    <cellStyle name="GrandTotalRate 40" xfId="43757"/>
    <cellStyle name="GrandTotalRate 41" xfId="43758"/>
    <cellStyle name="GrandTotalRate 5" xfId="43759"/>
    <cellStyle name="GrandTotalRate 5 10" xfId="43760"/>
    <cellStyle name="GrandTotalRate 5 10 2" xfId="43761"/>
    <cellStyle name="GrandTotalRate 5 10 3" xfId="43762"/>
    <cellStyle name="GrandTotalRate 5 10 4" xfId="43763"/>
    <cellStyle name="GrandTotalRate 5 11" xfId="43764"/>
    <cellStyle name="GrandTotalRate 5 11 2" xfId="43765"/>
    <cellStyle name="GrandTotalRate 5 11 3" xfId="43766"/>
    <cellStyle name="GrandTotalRate 5 11 4" xfId="43767"/>
    <cellStyle name="GrandTotalRate 5 12" xfId="43768"/>
    <cellStyle name="GrandTotalRate 5 13" xfId="43769"/>
    <cellStyle name="GrandTotalRate 5 14" xfId="43770"/>
    <cellStyle name="GrandTotalRate 5 15" xfId="43771"/>
    <cellStyle name="GrandTotalRate 5 16" xfId="43772"/>
    <cellStyle name="GrandTotalRate 5 17" xfId="43773"/>
    <cellStyle name="GrandTotalRate 5 2" xfId="43774"/>
    <cellStyle name="GrandTotalRate 5 2 10" xfId="43775"/>
    <cellStyle name="GrandTotalRate 5 2 10 2" xfId="43776"/>
    <cellStyle name="GrandTotalRate 5 2 10 3" xfId="43777"/>
    <cellStyle name="GrandTotalRate 5 2 10 4" xfId="43778"/>
    <cellStyle name="GrandTotalRate 5 2 11" xfId="43779"/>
    <cellStyle name="GrandTotalRate 5 2 12" xfId="43780"/>
    <cellStyle name="GrandTotalRate 5 2 13" xfId="43781"/>
    <cellStyle name="GrandTotalRate 5 2 14" xfId="43782"/>
    <cellStyle name="GrandTotalRate 5 2 15" xfId="43783"/>
    <cellStyle name="GrandTotalRate 5 2 16" xfId="43784"/>
    <cellStyle name="GrandTotalRate 5 2 2" xfId="43785"/>
    <cellStyle name="GrandTotalRate 5 2 2 2" xfId="43786"/>
    <cellStyle name="GrandTotalRate 5 2 2 3" xfId="43787"/>
    <cellStyle name="GrandTotalRate 5 2 2 4" xfId="43788"/>
    <cellStyle name="GrandTotalRate 5 2 3" xfId="43789"/>
    <cellStyle name="GrandTotalRate 5 2 3 2" xfId="43790"/>
    <cellStyle name="GrandTotalRate 5 2 3 3" xfId="43791"/>
    <cellStyle name="GrandTotalRate 5 2 3 4" xfId="43792"/>
    <cellStyle name="GrandTotalRate 5 2 4" xfId="43793"/>
    <cellStyle name="GrandTotalRate 5 2 4 2" xfId="43794"/>
    <cellStyle name="GrandTotalRate 5 2 4 3" xfId="43795"/>
    <cellStyle name="GrandTotalRate 5 2 4 4" xfId="43796"/>
    <cellStyle name="GrandTotalRate 5 2 5" xfId="43797"/>
    <cellStyle name="GrandTotalRate 5 2 5 2" xfId="43798"/>
    <cellStyle name="GrandTotalRate 5 2 5 3" xfId="43799"/>
    <cellStyle name="GrandTotalRate 5 2 5 4" xfId="43800"/>
    <cellStyle name="GrandTotalRate 5 2 6" xfId="43801"/>
    <cellStyle name="GrandTotalRate 5 2 6 2" xfId="43802"/>
    <cellStyle name="GrandTotalRate 5 2 6 3" xfId="43803"/>
    <cellStyle name="GrandTotalRate 5 2 6 4" xfId="43804"/>
    <cellStyle name="GrandTotalRate 5 2 7" xfId="43805"/>
    <cellStyle name="GrandTotalRate 5 2 7 2" xfId="43806"/>
    <cellStyle name="GrandTotalRate 5 2 7 3" xfId="43807"/>
    <cellStyle name="GrandTotalRate 5 2 7 4" xfId="43808"/>
    <cellStyle name="GrandTotalRate 5 2 8" xfId="43809"/>
    <cellStyle name="GrandTotalRate 5 2 8 2" xfId="43810"/>
    <cellStyle name="GrandTotalRate 5 2 8 3" xfId="43811"/>
    <cellStyle name="GrandTotalRate 5 2 8 4" xfId="43812"/>
    <cellStyle name="GrandTotalRate 5 2 9" xfId="43813"/>
    <cellStyle name="GrandTotalRate 5 2 9 2" xfId="43814"/>
    <cellStyle name="GrandTotalRate 5 2 9 3" xfId="43815"/>
    <cellStyle name="GrandTotalRate 5 2 9 4" xfId="43816"/>
    <cellStyle name="GrandTotalRate 5 3" xfId="43817"/>
    <cellStyle name="GrandTotalRate 5 3 2" xfId="43818"/>
    <cellStyle name="GrandTotalRate 5 3 3" xfId="43819"/>
    <cellStyle name="GrandTotalRate 5 3 4" xfId="43820"/>
    <cellStyle name="GrandTotalRate 5 4" xfId="43821"/>
    <cellStyle name="GrandTotalRate 5 4 2" xfId="43822"/>
    <cellStyle name="GrandTotalRate 5 4 3" xfId="43823"/>
    <cellStyle name="GrandTotalRate 5 4 4" xfId="43824"/>
    <cellStyle name="GrandTotalRate 5 5" xfId="43825"/>
    <cellStyle name="GrandTotalRate 5 5 2" xfId="43826"/>
    <cellStyle name="GrandTotalRate 5 5 3" xfId="43827"/>
    <cellStyle name="GrandTotalRate 5 5 4" xfId="43828"/>
    <cellStyle name="GrandTotalRate 5 6" xfId="43829"/>
    <cellStyle name="GrandTotalRate 5 6 2" xfId="43830"/>
    <cellStyle name="GrandTotalRate 5 6 3" xfId="43831"/>
    <cellStyle name="GrandTotalRate 5 6 4" xfId="43832"/>
    <cellStyle name="GrandTotalRate 5 7" xfId="43833"/>
    <cellStyle name="GrandTotalRate 5 7 2" xfId="43834"/>
    <cellStyle name="GrandTotalRate 5 7 3" xfId="43835"/>
    <cellStyle name="GrandTotalRate 5 7 4" xfId="43836"/>
    <cellStyle name="GrandTotalRate 5 8" xfId="43837"/>
    <cellStyle name="GrandTotalRate 5 8 2" xfId="43838"/>
    <cellStyle name="GrandTotalRate 5 8 3" xfId="43839"/>
    <cellStyle name="GrandTotalRate 5 8 4" xfId="43840"/>
    <cellStyle name="GrandTotalRate 5 9" xfId="43841"/>
    <cellStyle name="GrandTotalRate 5 9 2" xfId="43842"/>
    <cellStyle name="GrandTotalRate 5 9 3" xfId="43843"/>
    <cellStyle name="GrandTotalRate 5 9 4" xfId="43844"/>
    <cellStyle name="GrandTotalRate 6" xfId="43845"/>
    <cellStyle name="GrandTotalRate 6 10" xfId="43846"/>
    <cellStyle name="GrandTotalRate 6 10 2" xfId="43847"/>
    <cellStyle name="GrandTotalRate 6 10 3" xfId="43848"/>
    <cellStyle name="GrandTotalRate 6 10 4" xfId="43849"/>
    <cellStyle name="GrandTotalRate 6 11" xfId="43850"/>
    <cellStyle name="GrandTotalRate 6 11 2" xfId="43851"/>
    <cellStyle name="GrandTotalRate 6 11 3" xfId="43852"/>
    <cellStyle name="GrandTotalRate 6 11 4" xfId="43853"/>
    <cellStyle name="GrandTotalRate 6 12" xfId="43854"/>
    <cellStyle name="GrandTotalRate 6 13" xfId="43855"/>
    <cellStyle name="GrandTotalRate 6 14" xfId="43856"/>
    <cellStyle name="GrandTotalRate 6 15" xfId="43857"/>
    <cellStyle name="GrandTotalRate 6 16" xfId="43858"/>
    <cellStyle name="GrandTotalRate 6 17" xfId="43859"/>
    <cellStyle name="GrandTotalRate 6 2" xfId="43860"/>
    <cellStyle name="GrandTotalRate 6 2 10" xfId="43861"/>
    <cellStyle name="GrandTotalRate 6 2 10 2" xfId="43862"/>
    <cellStyle name="GrandTotalRate 6 2 10 3" xfId="43863"/>
    <cellStyle name="GrandTotalRate 6 2 10 4" xfId="43864"/>
    <cellStyle name="GrandTotalRate 6 2 11" xfId="43865"/>
    <cellStyle name="GrandTotalRate 6 2 12" xfId="43866"/>
    <cellStyle name="GrandTotalRate 6 2 13" xfId="43867"/>
    <cellStyle name="GrandTotalRate 6 2 14" xfId="43868"/>
    <cellStyle name="GrandTotalRate 6 2 15" xfId="43869"/>
    <cellStyle name="GrandTotalRate 6 2 16" xfId="43870"/>
    <cellStyle name="GrandTotalRate 6 2 2" xfId="43871"/>
    <cellStyle name="GrandTotalRate 6 2 2 2" xfId="43872"/>
    <cellStyle name="GrandTotalRate 6 2 2 3" xfId="43873"/>
    <cellStyle name="GrandTotalRate 6 2 2 4" xfId="43874"/>
    <cellStyle name="GrandTotalRate 6 2 3" xfId="43875"/>
    <cellStyle name="GrandTotalRate 6 2 3 2" xfId="43876"/>
    <cellStyle name="GrandTotalRate 6 2 3 3" xfId="43877"/>
    <cellStyle name="GrandTotalRate 6 2 3 4" xfId="43878"/>
    <cellStyle name="GrandTotalRate 6 2 4" xfId="43879"/>
    <cellStyle name="GrandTotalRate 6 2 4 2" xfId="43880"/>
    <cellStyle name="GrandTotalRate 6 2 4 3" xfId="43881"/>
    <cellStyle name="GrandTotalRate 6 2 4 4" xfId="43882"/>
    <cellStyle name="GrandTotalRate 6 2 5" xfId="43883"/>
    <cellStyle name="GrandTotalRate 6 2 5 2" xfId="43884"/>
    <cellStyle name="GrandTotalRate 6 2 5 3" xfId="43885"/>
    <cellStyle name="GrandTotalRate 6 2 5 4" xfId="43886"/>
    <cellStyle name="GrandTotalRate 6 2 6" xfId="43887"/>
    <cellStyle name="GrandTotalRate 6 2 6 2" xfId="43888"/>
    <cellStyle name="GrandTotalRate 6 2 6 3" xfId="43889"/>
    <cellStyle name="GrandTotalRate 6 2 6 4" xfId="43890"/>
    <cellStyle name="GrandTotalRate 6 2 7" xfId="43891"/>
    <cellStyle name="GrandTotalRate 6 2 7 2" xfId="43892"/>
    <cellStyle name="GrandTotalRate 6 2 7 3" xfId="43893"/>
    <cellStyle name="GrandTotalRate 6 2 7 4" xfId="43894"/>
    <cellStyle name="GrandTotalRate 6 2 8" xfId="43895"/>
    <cellStyle name="GrandTotalRate 6 2 8 2" xfId="43896"/>
    <cellStyle name="GrandTotalRate 6 2 8 3" xfId="43897"/>
    <cellStyle name="GrandTotalRate 6 2 8 4" xfId="43898"/>
    <cellStyle name="GrandTotalRate 6 2 9" xfId="43899"/>
    <cellStyle name="GrandTotalRate 6 2 9 2" xfId="43900"/>
    <cellStyle name="GrandTotalRate 6 2 9 3" xfId="43901"/>
    <cellStyle name="GrandTotalRate 6 2 9 4" xfId="43902"/>
    <cellStyle name="GrandTotalRate 6 3" xfId="43903"/>
    <cellStyle name="GrandTotalRate 6 3 2" xfId="43904"/>
    <cellStyle name="GrandTotalRate 6 3 3" xfId="43905"/>
    <cellStyle name="GrandTotalRate 6 3 4" xfId="43906"/>
    <cellStyle name="GrandTotalRate 6 4" xfId="43907"/>
    <cellStyle name="GrandTotalRate 6 4 2" xfId="43908"/>
    <cellStyle name="GrandTotalRate 6 4 3" xfId="43909"/>
    <cellStyle name="GrandTotalRate 6 4 4" xfId="43910"/>
    <cellStyle name="GrandTotalRate 6 5" xfId="43911"/>
    <cellStyle name="GrandTotalRate 6 5 2" xfId="43912"/>
    <cellStyle name="GrandTotalRate 6 5 3" xfId="43913"/>
    <cellStyle name="GrandTotalRate 6 5 4" xfId="43914"/>
    <cellStyle name="GrandTotalRate 6 6" xfId="43915"/>
    <cellStyle name="GrandTotalRate 6 6 2" xfId="43916"/>
    <cellStyle name="GrandTotalRate 6 6 3" xfId="43917"/>
    <cellStyle name="GrandTotalRate 6 6 4" xfId="43918"/>
    <cellStyle name="GrandTotalRate 6 7" xfId="43919"/>
    <cellStyle name="GrandTotalRate 6 7 2" xfId="43920"/>
    <cellStyle name="GrandTotalRate 6 7 3" xfId="43921"/>
    <cellStyle name="GrandTotalRate 6 7 4" xfId="43922"/>
    <cellStyle name="GrandTotalRate 6 8" xfId="43923"/>
    <cellStyle name="GrandTotalRate 6 8 2" xfId="43924"/>
    <cellStyle name="GrandTotalRate 6 8 3" xfId="43925"/>
    <cellStyle name="GrandTotalRate 6 8 4" xfId="43926"/>
    <cellStyle name="GrandTotalRate 6 9" xfId="43927"/>
    <cellStyle name="GrandTotalRate 6 9 2" xfId="43928"/>
    <cellStyle name="GrandTotalRate 6 9 3" xfId="43929"/>
    <cellStyle name="GrandTotalRate 6 9 4" xfId="43930"/>
    <cellStyle name="GrandTotalRate 7" xfId="43931"/>
    <cellStyle name="GrandTotalRate 7 10" xfId="43932"/>
    <cellStyle name="GrandTotalRate 7 10 2" xfId="43933"/>
    <cellStyle name="GrandTotalRate 7 10 3" xfId="43934"/>
    <cellStyle name="GrandTotalRate 7 10 4" xfId="43935"/>
    <cellStyle name="GrandTotalRate 7 11" xfId="43936"/>
    <cellStyle name="GrandTotalRate 7 11 2" xfId="43937"/>
    <cellStyle name="GrandTotalRate 7 11 3" xfId="43938"/>
    <cellStyle name="GrandTotalRate 7 11 4" xfId="43939"/>
    <cellStyle name="GrandTotalRate 7 12" xfId="43940"/>
    <cellStyle name="GrandTotalRate 7 13" xfId="43941"/>
    <cellStyle name="GrandTotalRate 7 14" xfId="43942"/>
    <cellStyle name="GrandTotalRate 7 15" xfId="43943"/>
    <cellStyle name="GrandTotalRate 7 16" xfId="43944"/>
    <cellStyle name="GrandTotalRate 7 17" xfId="43945"/>
    <cellStyle name="GrandTotalRate 7 2" xfId="43946"/>
    <cellStyle name="GrandTotalRate 7 2 10" xfId="43947"/>
    <cellStyle name="GrandTotalRate 7 2 10 2" xfId="43948"/>
    <cellStyle name="GrandTotalRate 7 2 10 3" xfId="43949"/>
    <cellStyle name="GrandTotalRate 7 2 10 4" xfId="43950"/>
    <cellStyle name="GrandTotalRate 7 2 11" xfId="43951"/>
    <cellStyle name="GrandTotalRate 7 2 12" xfId="43952"/>
    <cellStyle name="GrandTotalRate 7 2 13" xfId="43953"/>
    <cellStyle name="GrandTotalRate 7 2 14" xfId="43954"/>
    <cellStyle name="GrandTotalRate 7 2 15" xfId="43955"/>
    <cellStyle name="GrandTotalRate 7 2 16" xfId="43956"/>
    <cellStyle name="GrandTotalRate 7 2 2" xfId="43957"/>
    <cellStyle name="GrandTotalRate 7 2 2 2" xfId="43958"/>
    <cellStyle name="GrandTotalRate 7 2 2 3" xfId="43959"/>
    <cellStyle name="GrandTotalRate 7 2 2 4" xfId="43960"/>
    <cellStyle name="GrandTotalRate 7 2 3" xfId="43961"/>
    <cellStyle name="GrandTotalRate 7 2 3 2" xfId="43962"/>
    <cellStyle name="GrandTotalRate 7 2 3 3" xfId="43963"/>
    <cellStyle name="GrandTotalRate 7 2 3 4" xfId="43964"/>
    <cellStyle name="GrandTotalRate 7 2 4" xfId="43965"/>
    <cellStyle name="GrandTotalRate 7 2 4 2" xfId="43966"/>
    <cellStyle name="GrandTotalRate 7 2 4 3" xfId="43967"/>
    <cellStyle name="GrandTotalRate 7 2 4 4" xfId="43968"/>
    <cellStyle name="GrandTotalRate 7 2 5" xfId="43969"/>
    <cellStyle name="GrandTotalRate 7 2 5 2" xfId="43970"/>
    <cellStyle name="GrandTotalRate 7 2 5 3" xfId="43971"/>
    <cellStyle name="GrandTotalRate 7 2 5 4" xfId="43972"/>
    <cellStyle name="GrandTotalRate 7 2 6" xfId="43973"/>
    <cellStyle name="GrandTotalRate 7 2 6 2" xfId="43974"/>
    <cellStyle name="GrandTotalRate 7 2 6 3" xfId="43975"/>
    <cellStyle name="GrandTotalRate 7 2 6 4" xfId="43976"/>
    <cellStyle name="GrandTotalRate 7 2 7" xfId="43977"/>
    <cellStyle name="GrandTotalRate 7 2 7 2" xfId="43978"/>
    <cellStyle name="GrandTotalRate 7 2 7 3" xfId="43979"/>
    <cellStyle name="GrandTotalRate 7 2 7 4" xfId="43980"/>
    <cellStyle name="GrandTotalRate 7 2 8" xfId="43981"/>
    <cellStyle name="GrandTotalRate 7 2 8 2" xfId="43982"/>
    <cellStyle name="GrandTotalRate 7 2 8 3" xfId="43983"/>
    <cellStyle name="GrandTotalRate 7 2 8 4" xfId="43984"/>
    <cellStyle name="GrandTotalRate 7 2 9" xfId="43985"/>
    <cellStyle name="GrandTotalRate 7 2 9 2" xfId="43986"/>
    <cellStyle name="GrandTotalRate 7 2 9 3" xfId="43987"/>
    <cellStyle name="GrandTotalRate 7 2 9 4" xfId="43988"/>
    <cellStyle name="GrandTotalRate 7 3" xfId="43989"/>
    <cellStyle name="GrandTotalRate 7 3 2" xfId="43990"/>
    <cellStyle name="GrandTotalRate 7 3 3" xfId="43991"/>
    <cellStyle name="GrandTotalRate 7 3 4" xfId="43992"/>
    <cellStyle name="GrandTotalRate 7 4" xfId="43993"/>
    <cellStyle name="GrandTotalRate 7 4 2" xfId="43994"/>
    <cellStyle name="GrandTotalRate 7 4 3" xfId="43995"/>
    <cellStyle name="GrandTotalRate 7 4 4" xfId="43996"/>
    <cellStyle name="GrandTotalRate 7 5" xfId="43997"/>
    <cellStyle name="GrandTotalRate 7 5 2" xfId="43998"/>
    <cellStyle name="GrandTotalRate 7 5 3" xfId="43999"/>
    <cellStyle name="GrandTotalRate 7 5 4" xfId="44000"/>
    <cellStyle name="GrandTotalRate 7 6" xfId="44001"/>
    <cellStyle name="GrandTotalRate 7 6 2" xfId="44002"/>
    <cellStyle name="GrandTotalRate 7 6 3" xfId="44003"/>
    <cellStyle name="GrandTotalRate 7 6 4" xfId="44004"/>
    <cellStyle name="GrandTotalRate 7 7" xfId="44005"/>
    <cellStyle name="GrandTotalRate 7 7 2" xfId="44006"/>
    <cellStyle name="GrandTotalRate 7 7 3" xfId="44007"/>
    <cellStyle name="GrandTotalRate 7 7 4" xfId="44008"/>
    <cellStyle name="GrandTotalRate 7 8" xfId="44009"/>
    <cellStyle name="GrandTotalRate 7 8 2" xfId="44010"/>
    <cellStyle name="GrandTotalRate 7 8 3" xfId="44011"/>
    <cellStyle name="GrandTotalRate 7 8 4" xfId="44012"/>
    <cellStyle name="GrandTotalRate 7 9" xfId="44013"/>
    <cellStyle name="GrandTotalRate 7 9 2" xfId="44014"/>
    <cellStyle name="GrandTotalRate 7 9 3" xfId="44015"/>
    <cellStyle name="GrandTotalRate 7 9 4" xfId="44016"/>
    <cellStyle name="GrandTotalRate 8" xfId="44017"/>
    <cellStyle name="GrandTotalRate 8 10" xfId="44018"/>
    <cellStyle name="GrandTotalRate 8 10 2" xfId="44019"/>
    <cellStyle name="GrandTotalRate 8 10 3" xfId="44020"/>
    <cellStyle name="GrandTotalRate 8 10 4" xfId="44021"/>
    <cellStyle name="GrandTotalRate 8 11" xfId="44022"/>
    <cellStyle name="GrandTotalRate 8 11 2" xfId="44023"/>
    <cellStyle name="GrandTotalRate 8 11 3" xfId="44024"/>
    <cellStyle name="GrandTotalRate 8 11 4" xfId="44025"/>
    <cellStyle name="GrandTotalRate 8 12" xfId="44026"/>
    <cellStyle name="GrandTotalRate 8 13" xfId="44027"/>
    <cellStyle name="GrandTotalRate 8 14" xfId="44028"/>
    <cellStyle name="GrandTotalRate 8 15" xfId="44029"/>
    <cellStyle name="GrandTotalRate 8 16" xfId="44030"/>
    <cellStyle name="GrandTotalRate 8 17" xfId="44031"/>
    <cellStyle name="GrandTotalRate 8 2" xfId="44032"/>
    <cellStyle name="GrandTotalRate 8 2 10" xfId="44033"/>
    <cellStyle name="GrandTotalRate 8 2 10 2" xfId="44034"/>
    <cellStyle name="GrandTotalRate 8 2 10 3" xfId="44035"/>
    <cellStyle name="GrandTotalRate 8 2 10 4" xfId="44036"/>
    <cellStyle name="GrandTotalRate 8 2 11" xfId="44037"/>
    <cellStyle name="GrandTotalRate 8 2 12" xfId="44038"/>
    <cellStyle name="GrandTotalRate 8 2 13" xfId="44039"/>
    <cellStyle name="GrandTotalRate 8 2 14" xfId="44040"/>
    <cellStyle name="GrandTotalRate 8 2 15" xfId="44041"/>
    <cellStyle name="GrandTotalRate 8 2 16" xfId="44042"/>
    <cellStyle name="GrandTotalRate 8 2 2" xfId="44043"/>
    <cellStyle name="GrandTotalRate 8 2 2 2" xfId="44044"/>
    <cellStyle name="GrandTotalRate 8 2 2 3" xfId="44045"/>
    <cellStyle name="GrandTotalRate 8 2 2 4" xfId="44046"/>
    <cellStyle name="GrandTotalRate 8 2 3" xfId="44047"/>
    <cellStyle name="GrandTotalRate 8 2 3 2" xfId="44048"/>
    <cellStyle name="GrandTotalRate 8 2 3 3" xfId="44049"/>
    <cellStyle name="GrandTotalRate 8 2 3 4" xfId="44050"/>
    <cellStyle name="GrandTotalRate 8 2 4" xfId="44051"/>
    <cellStyle name="GrandTotalRate 8 2 4 2" xfId="44052"/>
    <cellStyle name="GrandTotalRate 8 2 4 3" xfId="44053"/>
    <cellStyle name="GrandTotalRate 8 2 4 4" xfId="44054"/>
    <cellStyle name="GrandTotalRate 8 2 5" xfId="44055"/>
    <cellStyle name="GrandTotalRate 8 2 5 2" xfId="44056"/>
    <cellStyle name="GrandTotalRate 8 2 5 3" xfId="44057"/>
    <cellStyle name="GrandTotalRate 8 2 5 4" xfId="44058"/>
    <cellStyle name="GrandTotalRate 8 2 6" xfId="44059"/>
    <cellStyle name="GrandTotalRate 8 2 6 2" xfId="44060"/>
    <cellStyle name="GrandTotalRate 8 2 6 3" xfId="44061"/>
    <cellStyle name="GrandTotalRate 8 2 6 4" xfId="44062"/>
    <cellStyle name="GrandTotalRate 8 2 7" xfId="44063"/>
    <cellStyle name="GrandTotalRate 8 2 7 2" xfId="44064"/>
    <cellStyle name="GrandTotalRate 8 2 7 3" xfId="44065"/>
    <cellStyle name="GrandTotalRate 8 2 7 4" xfId="44066"/>
    <cellStyle name="GrandTotalRate 8 2 8" xfId="44067"/>
    <cellStyle name="GrandTotalRate 8 2 8 2" xfId="44068"/>
    <cellStyle name="GrandTotalRate 8 2 8 3" xfId="44069"/>
    <cellStyle name="GrandTotalRate 8 2 8 4" xfId="44070"/>
    <cellStyle name="GrandTotalRate 8 2 9" xfId="44071"/>
    <cellStyle name="GrandTotalRate 8 2 9 2" xfId="44072"/>
    <cellStyle name="GrandTotalRate 8 2 9 3" xfId="44073"/>
    <cellStyle name="GrandTotalRate 8 2 9 4" xfId="44074"/>
    <cellStyle name="GrandTotalRate 8 3" xfId="44075"/>
    <cellStyle name="GrandTotalRate 8 3 2" xfId="44076"/>
    <cellStyle name="GrandTotalRate 8 3 3" xfId="44077"/>
    <cellStyle name="GrandTotalRate 8 3 4" xfId="44078"/>
    <cellStyle name="GrandTotalRate 8 4" xfId="44079"/>
    <cellStyle name="GrandTotalRate 8 4 2" xfId="44080"/>
    <cellStyle name="GrandTotalRate 8 4 3" xfId="44081"/>
    <cellStyle name="GrandTotalRate 8 4 4" xfId="44082"/>
    <cellStyle name="GrandTotalRate 8 5" xfId="44083"/>
    <cellStyle name="GrandTotalRate 8 5 2" xfId="44084"/>
    <cellStyle name="GrandTotalRate 8 5 3" xfId="44085"/>
    <cellStyle name="GrandTotalRate 8 5 4" xfId="44086"/>
    <cellStyle name="GrandTotalRate 8 6" xfId="44087"/>
    <cellStyle name="GrandTotalRate 8 6 2" xfId="44088"/>
    <cellStyle name="GrandTotalRate 8 6 3" xfId="44089"/>
    <cellStyle name="GrandTotalRate 8 6 4" xfId="44090"/>
    <cellStyle name="GrandTotalRate 8 7" xfId="44091"/>
    <cellStyle name="GrandTotalRate 8 7 2" xfId="44092"/>
    <cellStyle name="GrandTotalRate 8 7 3" xfId="44093"/>
    <cellStyle name="GrandTotalRate 8 7 4" xfId="44094"/>
    <cellStyle name="GrandTotalRate 8 8" xfId="44095"/>
    <cellStyle name="GrandTotalRate 8 8 2" xfId="44096"/>
    <cellStyle name="GrandTotalRate 8 8 3" xfId="44097"/>
    <cellStyle name="GrandTotalRate 8 8 4" xfId="44098"/>
    <cellStyle name="GrandTotalRate 8 9" xfId="44099"/>
    <cellStyle name="GrandTotalRate 8 9 2" xfId="44100"/>
    <cellStyle name="GrandTotalRate 8 9 3" xfId="44101"/>
    <cellStyle name="GrandTotalRate 8 9 4" xfId="44102"/>
    <cellStyle name="GrandTotalRate 9" xfId="44103"/>
    <cellStyle name="GrandTotalRate 9 10" xfId="44104"/>
    <cellStyle name="GrandTotalRate 9 10 2" xfId="44105"/>
    <cellStyle name="GrandTotalRate 9 10 3" xfId="44106"/>
    <cellStyle name="GrandTotalRate 9 10 4" xfId="44107"/>
    <cellStyle name="GrandTotalRate 9 11" xfId="44108"/>
    <cellStyle name="GrandTotalRate 9 11 2" xfId="44109"/>
    <cellStyle name="GrandTotalRate 9 11 3" xfId="44110"/>
    <cellStyle name="GrandTotalRate 9 11 4" xfId="44111"/>
    <cellStyle name="GrandTotalRate 9 12" xfId="44112"/>
    <cellStyle name="GrandTotalRate 9 13" xfId="44113"/>
    <cellStyle name="GrandTotalRate 9 14" xfId="44114"/>
    <cellStyle name="GrandTotalRate 9 15" xfId="44115"/>
    <cellStyle name="GrandTotalRate 9 16" xfId="44116"/>
    <cellStyle name="GrandTotalRate 9 17" xfId="44117"/>
    <cellStyle name="GrandTotalRate 9 2" xfId="44118"/>
    <cellStyle name="GrandTotalRate 9 2 10" xfId="44119"/>
    <cellStyle name="GrandTotalRate 9 2 10 2" xfId="44120"/>
    <cellStyle name="GrandTotalRate 9 2 10 3" xfId="44121"/>
    <cellStyle name="GrandTotalRate 9 2 10 4" xfId="44122"/>
    <cellStyle name="GrandTotalRate 9 2 11" xfId="44123"/>
    <cellStyle name="GrandTotalRate 9 2 12" xfId="44124"/>
    <cellStyle name="GrandTotalRate 9 2 13" xfId="44125"/>
    <cellStyle name="GrandTotalRate 9 2 14" xfId="44126"/>
    <cellStyle name="GrandTotalRate 9 2 15" xfId="44127"/>
    <cellStyle name="GrandTotalRate 9 2 16" xfId="44128"/>
    <cellStyle name="GrandTotalRate 9 2 2" xfId="44129"/>
    <cellStyle name="GrandTotalRate 9 2 2 2" xfId="44130"/>
    <cellStyle name="GrandTotalRate 9 2 2 3" xfId="44131"/>
    <cellStyle name="GrandTotalRate 9 2 2 4" xfId="44132"/>
    <cellStyle name="GrandTotalRate 9 2 3" xfId="44133"/>
    <cellStyle name="GrandTotalRate 9 2 3 2" xfId="44134"/>
    <cellStyle name="GrandTotalRate 9 2 3 3" xfId="44135"/>
    <cellStyle name="GrandTotalRate 9 2 3 4" xfId="44136"/>
    <cellStyle name="GrandTotalRate 9 2 4" xfId="44137"/>
    <cellStyle name="GrandTotalRate 9 2 4 2" xfId="44138"/>
    <cellStyle name="GrandTotalRate 9 2 4 3" xfId="44139"/>
    <cellStyle name="GrandTotalRate 9 2 4 4" xfId="44140"/>
    <cellStyle name="GrandTotalRate 9 2 5" xfId="44141"/>
    <cellStyle name="GrandTotalRate 9 2 5 2" xfId="44142"/>
    <cellStyle name="GrandTotalRate 9 2 5 3" xfId="44143"/>
    <cellStyle name="GrandTotalRate 9 2 5 4" xfId="44144"/>
    <cellStyle name="GrandTotalRate 9 2 6" xfId="44145"/>
    <cellStyle name="GrandTotalRate 9 2 6 2" xfId="44146"/>
    <cellStyle name="GrandTotalRate 9 2 6 3" xfId="44147"/>
    <cellStyle name="GrandTotalRate 9 2 6 4" xfId="44148"/>
    <cellStyle name="GrandTotalRate 9 2 7" xfId="44149"/>
    <cellStyle name="GrandTotalRate 9 2 7 2" xfId="44150"/>
    <cellStyle name="GrandTotalRate 9 2 7 3" xfId="44151"/>
    <cellStyle name="GrandTotalRate 9 2 7 4" xfId="44152"/>
    <cellStyle name="GrandTotalRate 9 2 8" xfId="44153"/>
    <cellStyle name="GrandTotalRate 9 2 8 2" xfId="44154"/>
    <cellStyle name="GrandTotalRate 9 2 8 3" xfId="44155"/>
    <cellStyle name="GrandTotalRate 9 2 8 4" xfId="44156"/>
    <cellStyle name="GrandTotalRate 9 2 9" xfId="44157"/>
    <cellStyle name="GrandTotalRate 9 2 9 2" xfId="44158"/>
    <cellStyle name="GrandTotalRate 9 2 9 3" xfId="44159"/>
    <cellStyle name="GrandTotalRate 9 2 9 4" xfId="44160"/>
    <cellStyle name="GrandTotalRate 9 3" xfId="44161"/>
    <cellStyle name="GrandTotalRate 9 3 2" xfId="44162"/>
    <cellStyle name="GrandTotalRate 9 3 3" xfId="44163"/>
    <cellStyle name="GrandTotalRate 9 3 4" xfId="44164"/>
    <cellStyle name="GrandTotalRate 9 4" xfId="44165"/>
    <cellStyle name="GrandTotalRate 9 4 2" xfId="44166"/>
    <cellStyle name="GrandTotalRate 9 4 3" xfId="44167"/>
    <cellStyle name="GrandTotalRate 9 4 4" xfId="44168"/>
    <cellStyle name="GrandTotalRate 9 5" xfId="44169"/>
    <cellStyle name="GrandTotalRate 9 5 2" xfId="44170"/>
    <cellStyle name="GrandTotalRate 9 5 3" xfId="44171"/>
    <cellStyle name="GrandTotalRate 9 5 4" xfId="44172"/>
    <cellStyle name="GrandTotalRate 9 6" xfId="44173"/>
    <cellStyle name="GrandTotalRate 9 6 2" xfId="44174"/>
    <cellStyle name="GrandTotalRate 9 6 3" xfId="44175"/>
    <cellStyle name="GrandTotalRate 9 6 4" xfId="44176"/>
    <cellStyle name="GrandTotalRate 9 7" xfId="44177"/>
    <cellStyle name="GrandTotalRate 9 7 2" xfId="44178"/>
    <cellStyle name="GrandTotalRate 9 7 3" xfId="44179"/>
    <cellStyle name="GrandTotalRate 9 7 4" xfId="44180"/>
    <cellStyle name="GrandTotalRate 9 8" xfId="44181"/>
    <cellStyle name="GrandTotalRate 9 8 2" xfId="44182"/>
    <cellStyle name="GrandTotalRate 9 8 3" xfId="44183"/>
    <cellStyle name="GrandTotalRate 9 8 4" xfId="44184"/>
    <cellStyle name="GrandTotalRate 9 9" xfId="44185"/>
    <cellStyle name="GrandTotalRate 9 9 2" xfId="44186"/>
    <cellStyle name="GrandTotalRate 9 9 3" xfId="44187"/>
    <cellStyle name="GrandTotalRate 9 9 4" xfId="44188"/>
    <cellStyle name="Gray Border" xfId="44189"/>
    <cellStyle name="Green" xfId="44190"/>
    <cellStyle name="Grey" xfId="44191"/>
    <cellStyle name="Grey 2" xfId="44192"/>
    <cellStyle name="Group" xfId="44193"/>
    <cellStyle name="GrowthRate" xfId="44194"/>
    <cellStyle name="hard no." xfId="44195"/>
    <cellStyle name="Hard Percent" xfId="44196"/>
    <cellStyle name="Header" xfId="44197"/>
    <cellStyle name="Header 2" xfId="44198"/>
    <cellStyle name="Header 3" xfId="44199"/>
    <cellStyle name="Header 4" xfId="44200"/>
    <cellStyle name="Header 5" xfId="44201"/>
    <cellStyle name="Header 6" xfId="44202"/>
    <cellStyle name="Header 7" xfId="44203"/>
    <cellStyle name="HEADER 8" xfId="44204"/>
    <cellStyle name="HEADER 9" xfId="44205"/>
    <cellStyle name="Header1" xfId="44206"/>
    <cellStyle name="Header2" xfId="44207"/>
    <cellStyle name="Header2 10" xfId="44208"/>
    <cellStyle name="Header2 10 2" xfId="44209"/>
    <cellStyle name="Header2 10 3" xfId="44210"/>
    <cellStyle name="Header2 10 4" xfId="44211"/>
    <cellStyle name="Header2 11" xfId="44212"/>
    <cellStyle name="Header2 12" xfId="44213"/>
    <cellStyle name="Header2 13" xfId="44214"/>
    <cellStyle name="Header2 14" xfId="44215"/>
    <cellStyle name="Header2 15" xfId="44216"/>
    <cellStyle name="Header2 16" xfId="44217"/>
    <cellStyle name="Header2 17" xfId="44218"/>
    <cellStyle name="Header2 18" xfId="44219"/>
    <cellStyle name="Header2 2" xfId="44220"/>
    <cellStyle name="Header2 2 2" xfId="44221"/>
    <cellStyle name="Header2 2 2 2" xfId="44222"/>
    <cellStyle name="Header2 2 2 3" xfId="44223"/>
    <cellStyle name="Header2 2 3" xfId="44224"/>
    <cellStyle name="Header2 2 3 2" xfId="44225"/>
    <cellStyle name="Header2 2 4" xfId="44226"/>
    <cellStyle name="Header2 2 5" xfId="44227"/>
    <cellStyle name="Header2 3" xfId="44228"/>
    <cellStyle name="Header2 3 2" xfId="44229"/>
    <cellStyle name="Header2 3 2 2" xfId="44230"/>
    <cellStyle name="Header2 3 3" xfId="44231"/>
    <cellStyle name="Header2 3 3 2" xfId="44232"/>
    <cellStyle name="Header2 3 4" xfId="44233"/>
    <cellStyle name="Header2 3 5" xfId="44234"/>
    <cellStyle name="Header2 4" xfId="44235"/>
    <cellStyle name="Header2 4 2" xfId="44236"/>
    <cellStyle name="Header2 4 2 2" xfId="44237"/>
    <cellStyle name="Header2 4 3" xfId="44238"/>
    <cellStyle name="Header2 4 3 2" xfId="44239"/>
    <cellStyle name="Header2 4 4" xfId="44240"/>
    <cellStyle name="Header2 4 5" xfId="44241"/>
    <cellStyle name="Header2 5" xfId="44242"/>
    <cellStyle name="Header2 5 2" xfId="44243"/>
    <cellStyle name="Header2 5 2 2" xfId="44244"/>
    <cellStyle name="Header2 5 3" xfId="44245"/>
    <cellStyle name="Header2 5 4" xfId="44246"/>
    <cellStyle name="Header2 5 5" xfId="44247"/>
    <cellStyle name="Header2 6" xfId="44248"/>
    <cellStyle name="Header2 6 2" xfId="44249"/>
    <cellStyle name="Header2 6 3" xfId="44250"/>
    <cellStyle name="Header2 6 4" xfId="44251"/>
    <cellStyle name="Header2 6 5" xfId="44252"/>
    <cellStyle name="Header2 7" xfId="44253"/>
    <cellStyle name="Header2 7 2" xfId="44254"/>
    <cellStyle name="Header2 7 3" xfId="44255"/>
    <cellStyle name="Header2 7 4" xfId="44256"/>
    <cellStyle name="Header2 8" xfId="44257"/>
    <cellStyle name="Header2 8 2" xfId="44258"/>
    <cellStyle name="Header2 8 3" xfId="44259"/>
    <cellStyle name="Header2 8 4" xfId="44260"/>
    <cellStyle name="Header2 9" xfId="44261"/>
    <cellStyle name="Header2 9 2" xfId="44262"/>
    <cellStyle name="Header2 9 3" xfId="44263"/>
    <cellStyle name="Header2 9 4" xfId="44264"/>
    <cellStyle name="Heading" xfId="44265"/>
    <cellStyle name="Heading 1 2" xfId="44266"/>
    <cellStyle name="Heading 1 2 2" xfId="44267"/>
    <cellStyle name="Heading 1 2 2 2" xfId="44268"/>
    <cellStyle name="Heading 1 2 2 3" xfId="44269"/>
    <cellStyle name="Heading 1 2 3" xfId="44270"/>
    <cellStyle name="Heading 1 2_Integrys Valuation 3-19-2010_Std  Amort" xfId="44271"/>
    <cellStyle name="Heading 1 3" xfId="44272"/>
    <cellStyle name="Heading 1 3 2" xfId="44273"/>
    <cellStyle name="Heading 1 4" xfId="44274"/>
    <cellStyle name="Heading 1 5" xfId="44275"/>
    <cellStyle name="Heading 2 2" xfId="44276"/>
    <cellStyle name="Heading 2 2 2" xfId="44277"/>
    <cellStyle name="Heading 2 2 2 2" xfId="44278"/>
    <cellStyle name="Heading 2 2 2 2 2" xfId="44279"/>
    <cellStyle name="Heading 2 2 2 3" xfId="44280"/>
    <cellStyle name="Heading 2 2 3" xfId="44281"/>
    <cellStyle name="Heading 2 2_Integrys Valuation 3-19-2010_Std  Amort" xfId="44282"/>
    <cellStyle name="Heading 2 3" xfId="44283"/>
    <cellStyle name="Heading 2 3 2" xfId="44284"/>
    <cellStyle name="Heading 2 4" xfId="44285"/>
    <cellStyle name="Heading 2 4 2" xfId="44286"/>
    <cellStyle name="Heading 2 4 3" xfId="44287"/>
    <cellStyle name="Heading 2 5" xfId="44288"/>
    <cellStyle name="Heading 2 5 2" xfId="44289"/>
    <cellStyle name="Heading 2 6" xfId="44290"/>
    <cellStyle name="Heading 2 7" xfId="44291"/>
    <cellStyle name="Heading 2 8" xfId="44292"/>
    <cellStyle name="Heading 2 9" xfId="44293"/>
    <cellStyle name="Heading 3 2" xfId="44294"/>
    <cellStyle name="Heading 3 2 2" xfId="44295"/>
    <cellStyle name="Heading 3 2 2 2" xfId="44296"/>
    <cellStyle name="Heading 3 2 2 2 2" xfId="44297"/>
    <cellStyle name="Heading 3 2 2 3" xfId="44298"/>
    <cellStyle name="Heading 3 2 3" xfId="44299"/>
    <cellStyle name="Heading 3 2_Integrys Valuation 3-19-2010_Std  Amort" xfId="44300"/>
    <cellStyle name="Heading 3 3" xfId="44301"/>
    <cellStyle name="Heading 3 3 2" xfId="44302"/>
    <cellStyle name="Heading 3 4" xfId="44303"/>
    <cellStyle name="Heading 3 4 2" xfId="44304"/>
    <cellStyle name="Heading 3 4 3" xfId="44305"/>
    <cellStyle name="Heading 3 5" xfId="44306"/>
    <cellStyle name="Heading 3 5 2" xfId="44307"/>
    <cellStyle name="Heading 4 2" xfId="44308"/>
    <cellStyle name="Heading 4 2 2" xfId="44309"/>
    <cellStyle name="Heading 4 2 2 2" xfId="44310"/>
    <cellStyle name="Heading 4 2 2 3" xfId="44311"/>
    <cellStyle name="Heading 4 2 3" xfId="44312"/>
    <cellStyle name="Heading 4 3" xfId="44313"/>
    <cellStyle name="Heading 4 3 2" xfId="44314"/>
    <cellStyle name="Heading 4 4" xfId="44315"/>
    <cellStyle name="Heading 4 5" xfId="44316"/>
    <cellStyle name="Heading 5" xfId="44317"/>
    <cellStyle name="Heading 6" xfId="44318"/>
    <cellStyle name="Heading 7" xfId="44319"/>
    <cellStyle name="Heading Left" xfId="44320"/>
    <cellStyle name="Heading Right" xfId="44321"/>
    <cellStyle name="Heading1" xfId="44322"/>
    <cellStyle name="HEADING1 2" xfId="44323"/>
    <cellStyle name="HEADING1 3" xfId="44324"/>
    <cellStyle name="HEADING1 4" xfId="44325"/>
    <cellStyle name="HEADING1 5" xfId="44326"/>
    <cellStyle name="Heading2" xfId="44327"/>
    <cellStyle name="HEADING2 2" xfId="44328"/>
    <cellStyle name="HEADING2 3" xfId="44329"/>
    <cellStyle name="HEADING2 4" xfId="44330"/>
    <cellStyle name="HEADING2 5" xfId="44331"/>
    <cellStyle name="HeadingS" xfId="44332"/>
    <cellStyle name="HEADINGS 2" xfId="44333"/>
    <cellStyle name="HEADINGS 3" xfId="44334"/>
    <cellStyle name="HEADINGS 4" xfId="44335"/>
    <cellStyle name="HEADINGS 5" xfId="44336"/>
    <cellStyle name="HeadlineStyle" xfId="44337"/>
    <cellStyle name="HeadlineStyleJustified" xfId="44338"/>
    <cellStyle name="Hidden" xfId="44339"/>
    <cellStyle name="HIGHLIGHT" xfId="44340"/>
    <cellStyle name="HIGHLIGHT 2" xfId="44341"/>
    <cellStyle name="Hyperlink 2" xfId="44342"/>
    <cellStyle name="Hyperlink 2 2" xfId="44343"/>
    <cellStyle name="IncomeStatement" xfId="44344"/>
    <cellStyle name="Input % [1]" xfId="44345"/>
    <cellStyle name="Input % [2]" xfId="44346"/>
    <cellStyle name="Input [0]" xfId="44347"/>
    <cellStyle name="Input [yellow]" xfId="44348"/>
    <cellStyle name="Input [yellow] 10" xfId="44349"/>
    <cellStyle name="Input [yellow] 11" xfId="44350"/>
    <cellStyle name="Input [yellow] 12" xfId="44351"/>
    <cellStyle name="Input [yellow] 2" xfId="44352"/>
    <cellStyle name="Input [yellow] 2 2" xfId="44353"/>
    <cellStyle name="Input [yellow] 2 2 2" xfId="44354"/>
    <cellStyle name="Input [yellow] 2 2 3" xfId="44355"/>
    <cellStyle name="Input [yellow] 2 3" xfId="44356"/>
    <cellStyle name="Input [yellow] 2 3 2" xfId="44357"/>
    <cellStyle name="Input [yellow] 2 3 2 2" xfId="44358"/>
    <cellStyle name="Input [yellow] 2 3 3" xfId="44359"/>
    <cellStyle name="Input [yellow] 2 3 4" xfId="44360"/>
    <cellStyle name="Input [yellow] 2 4" xfId="44361"/>
    <cellStyle name="Input [yellow] 2 4 2" xfId="44362"/>
    <cellStyle name="Input [yellow] 2 4 2 2" xfId="44363"/>
    <cellStyle name="Input [yellow] 2 4 3" xfId="44364"/>
    <cellStyle name="Input [yellow] 2 4 3 2" xfId="44365"/>
    <cellStyle name="Input [yellow] 2 4 4" xfId="44366"/>
    <cellStyle name="Input [yellow] 2 4 5" xfId="44367"/>
    <cellStyle name="Input [yellow] 2 5" xfId="44368"/>
    <cellStyle name="Input [yellow] 2 5 2" xfId="44369"/>
    <cellStyle name="Input [yellow] 2 5 2 2" xfId="44370"/>
    <cellStyle name="Input [yellow] 2 5 3" xfId="44371"/>
    <cellStyle name="Input [yellow] 2 5 3 2" xfId="44372"/>
    <cellStyle name="Input [yellow] 2 5 4" xfId="44373"/>
    <cellStyle name="Input [yellow] 2 6" xfId="44374"/>
    <cellStyle name="Input [yellow] 2 6 2" xfId="44375"/>
    <cellStyle name="Input [yellow] 2 6 2 2" xfId="44376"/>
    <cellStyle name="Input [yellow] 2 6 3" xfId="44377"/>
    <cellStyle name="Input [yellow] 2 7" xfId="44378"/>
    <cellStyle name="Input [yellow] 2 7 2" xfId="44379"/>
    <cellStyle name="Input [yellow] 2 7 2 2" xfId="44380"/>
    <cellStyle name="Input [yellow] 2 7 3" xfId="44381"/>
    <cellStyle name="Input [yellow] 2 8" xfId="44382"/>
    <cellStyle name="Input [yellow] 2 9" xfId="44383"/>
    <cellStyle name="Input [yellow] 3" xfId="44384"/>
    <cellStyle name="Input [yellow] 3 2" xfId="44385"/>
    <cellStyle name="Input [yellow] 3 2 2" xfId="44386"/>
    <cellStyle name="Input [yellow] 3 2 3" xfId="44387"/>
    <cellStyle name="Input [yellow] 3 3" xfId="44388"/>
    <cellStyle name="Input [yellow] 3 3 2" xfId="44389"/>
    <cellStyle name="Input [yellow] 3 3 2 2" xfId="44390"/>
    <cellStyle name="Input [yellow] 3 3 3" xfId="44391"/>
    <cellStyle name="Input [yellow] 3 3 4" xfId="44392"/>
    <cellStyle name="Input [yellow] 3 4" xfId="44393"/>
    <cellStyle name="Input [yellow] 3 4 2" xfId="44394"/>
    <cellStyle name="Input [yellow] 3 4 2 2" xfId="44395"/>
    <cellStyle name="Input [yellow] 3 4 3" xfId="44396"/>
    <cellStyle name="Input [yellow] 3 4 3 2" xfId="44397"/>
    <cellStyle name="Input [yellow] 3 4 4" xfId="44398"/>
    <cellStyle name="Input [yellow] 3 5" xfId="44399"/>
    <cellStyle name="Input [yellow] 3 5 2" xfId="44400"/>
    <cellStyle name="Input [yellow] 3 5 2 2" xfId="44401"/>
    <cellStyle name="Input [yellow] 3 5 3" xfId="44402"/>
    <cellStyle name="Input [yellow] 3 5 3 2" xfId="44403"/>
    <cellStyle name="Input [yellow] 3 5 4" xfId="44404"/>
    <cellStyle name="Input [yellow] 3 6" xfId="44405"/>
    <cellStyle name="Input [yellow] 3 6 2" xfId="44406"/>
    <cellStyle name="Input [yellow] 3 6 2 2" xfId="44407"/>
    <cellStyle name="Input [yellow] 3 6 3" xfId="44408"/>
    <cellStyle name="Input [yellow] 3 7" xfId="44409"/>
    <cellStyle name="Input [yellow] 3 7 2" xfId="44410"/>
    <cellStyle name="Input [yellow] 3 7 2 2" xfId="44411"/>
    <cellStyle name="Input [yellow] 3 7 3" xfId="44412"/>
    <cellStyle name="Input [yellow] 3 8" xfId="44413"/>
    <cellStyle name="Input [yellow] 3 9" xfId="44414"/>
    <cellStyle name="Input [yellow] 4" xfId="44415"/>
    <cellStyle name="Input [yellow] 4 2" xfId="44416"/>
    <cellStyle name="Input [yellow] 4 3" xfId="44417"/>
    <cellStyle name="Input [yellow] 4 4" xfId="44418"/>
    <cellStyle name="Input [yellow] 4 5" xfId="44419"/>
    <cellStyle name="Input [yellow] 4 6" xfId="44420"/>
    <cellStyle name="Input [yellow] 5" xfId="44421"/>
    <cellStyle name="Input [yellow] 5 2" xfId="44422"/>
    <cellStyle name="Input [yellow] 5 2 2" xfId="44423"/>
    <cellStyle name="Input [yellow] 5 2 3" xfId="44424"/>
    <cellStyle name="Input [yellow] 5 3" xfId="44425"/>
    <cellStyle name="Input [yellow] 5 4" xfId="44426"/>
    <cellStyle name="Input [yellow] 5 5" xfId="44427"/>
    <cellStyle name="Input [yellow] 5 6" xfId="44428"/>
    <cellStyle name="Input [yellow] 6" xfId="44429"/>
    <cellStyle name="Input [yellow] 6 2" xfId="44430"/>
    <cellStyle name="Input [yellow] 6 2 2" xfId="44431"/>
    <cellStyle name="Input [yellow] 6 2 3" xfId="44432"/>
    <cellStyle name="Input [yellow] 6 3" xfId="44433"/>
    <cellStyle name="Input [yellow] 6 3 2" xfId="44434"/>
    <cellStyle name="Input [yellow] 6 3 3" xfId="44435"/>
    <cellStyle name="Input [yellow] 6 4" xfId="44436"/>
    <cellStyle name="Input [yellow] 6 5" xfId="44437"/>
    <cellStyle name="Input [yellow] 6 6" xfId="44438"/>
    <cellStyle name="Input [yellow] 7" xfId="44439"/>
    <cellStyle name="Input [yellow] 7 2" xfId="44440"/>
    <cellStyle name="Input [yellow] 7 2 2" xfId="44441"/>
    <cellStyle name="Input [yellow] 7 2 3" xfId="44442"/>
    <cellStyle name="Input [yellow] 7 3" xfId="44443"/>
    <cellStyle name="Input [yellow] 7 3 2" xfId="44444"/>
    <cellStyle name="Input [yellow] 7 3 3" xfId="44445"/>
    <cellStyle name="Input [yellow] 7 4" xfId="44446"/>
    <cellStyle name="Input [yellow] 7 5" xfId="44447"/>
    <cellStyle name="Input [yellow] 7 6" xfId="44448"/>
    <cellStyle name="Input [yellow] 8" xfId="44449"/>
    <cellStyle name="Input [yellow] 8 2" xfId="44450"/>
    <cellStyle name="Input [yellow] 8 2 2" xfId="44451"/>
    <cellStyle name="Input [yellow] 8 2 3" xfId="44452"/>
    <cellStyle name="Input [yellow] 8 3" xfId="44453"/>
    <cellStyle name="Input [yellow] 8 4" xfId="44454"/>
    <cellStyle name="Input [yellow] 8 5" xfId="44455"/>
    <cellStyle name="Input [yellow] 9" xfId="44456"/>
    <cellStyle name="Input [yellow] 9 2" xfId="44457"/>
    <cellStyle name="Input [yellow] 9 2 2" xfId="44458"/>
    <cellStyle name="Input [yellow] 9 3" xfId="44459"/>
    <cellStyle name="Input 10" xfId="44460"/>
    <cellStyle name="Input 10 10" xfId="44461"/>
    <cellStyle name="Input 10 10 2" xfId="44462"/>
    <cellStyle name="Input 10 10 3" xfId="44463"/>
    <cellStyle name="Input 10 10 4" xfId="44464"/>
    <cellStyle name="Input 10 11" xfId="44465"/>
    <cellStyle name="Input 10 12" xfId="44466"/>
    <cellStyle name="Input 10 13" xfId="44467"/>
    <cellStyle name="Input 10 14" xfId="44468"/>
    <cellStyle name="Input 10 15" xfId="44469"/>
    <cellStyle name="Input 10 16" xfId="44470"/>
    <cellStyle name="Input 10 17" xfId="44471"/>
    <cellStyle name="Input 10 2" xfId="44472"/>
    <cellStyle name="Input 10 2 2" xfId="44473"/>
    <cellStyle name="Input 10 2 2 2" xfId="44474"/>
    <cellStyle name="Input 10 2 3" xfId="44475"/>
    <cellStyle name="Input 10 2 3 2" xfId="44476"/>
    <cellStyle name="Input 10 2 4" xfId="44477"/>
    <cellStyle name="Input 10 2 5" xfId="44478"/>
    <cellStyle name="Input 10 3" xfId="44479"/>
    <cellStyle name="Input 10 3 2" xfId="44480"/>
    <cellStyle name="Input 10 3 3" xfId="44481"/>
    <cellStyle name="Input 10 3 4" xfId="44482"/>
    <cellStyle name="Input 10 3 5" xfId="44483"/>
    <cellStyle name="Input 10 4" xfId="44484"/>
    <cellStyle name="Input 10 4 2" xfId="44485"/>
    <cellStyle name="Input 10 4 3" xfId="44486"/>
    <cellStyle name="Input 10 4 4" xfId="44487"/>
    <cellStyle name="Input 10 4 5" xfId="44488"/>
    <cellStyle name="Input 10 5" xfId="44489"/>
    <cellStyle name="Input 10 5 2" xfId="44490"/>
    <cellStyle name="Input 10 5 3" xfId="44491"/>
    <cellStyle name="Input 10 5 4" xfId="44492"/>
    <cellStyle name="Input 10 6" xfId="44493"/>
    <cellStyle name="Input 10 6 2" xfId="44494"/>
    <cellStyle name="Input 10 6 3" xfId="44495"/>
    <cellStyle name="Input 10 6 4" xfId="44496"/>
    <cellStyle name="Input 10 7" xfId="44497"/>
    <cellStyle name="Input 10 7 2" xfId="44498"/>
    <cellStyle name="Input 10 7 3" xfId="44499"/>
    <cellStyle name="Input 10 7 4" xfId="44500"/>
    <cellStyle name="Input 10 8" xfId="44501"/>
    <cellStyle name="Input 10 8 2" xfId="44502"/>
    <cellStyle name="Input 10 8 3" xfId="44503"/>
    <cellStyle name="Input 10 8 4" xfId="44504"/>
    <cellStyle name="Input 10 9" xfId="44505"/>
    <cellStyle name="Input 10 9 2" xfId="44506"/>
    <cellStyle name="Input 10 9 3" xfId="44507"/>
    <cellStyle name="Input 10 9 4" xfId="44508"/>
    <cellStyle name="Input 100" xfId="44509"/>
    <cellStyle name="Input 100 10" xfId="44510"/>
    <cellStyle name="Input 100 10 2" xfId="44511"/>
    <cellStyle name="Input 100 10 3" xfId="44512"/>
    <cellStyle name="Input 100 10 4" xfId="44513"/>
    <cellStyle name="Input 100 11" xfId="44514"/>
    <cellStyle name="Input 100 12" xfId="44515"/>
    <cellStyle name="Input 100 13" xfId="44516"/>
    <cellStyle name="Input 100 14" xfId="44517"/>
    <cellStyle name="Input 100 15" xfId="44518"/>
    <cellStyle name="Input 100 16" xfId="44519"/>
    <cellStyle name="Input 100 2" xfId="44520"/>
    <cellStyle name="Input 100 2 2" xfId="44521"/>
    <cellStyle name="Input 100 2 3" xfId="44522"/>
    <cellStyle name="Input 100 2 4" xfId="44523"/>
    <cellStyle name="Input 100 3" xfId="44524"/>
    <cellStyle name="Input 100 3 2" xfId="44525"/>
    <cellStyle name="Input 100 3 3" xfId="44526"/>
    <cellStyle name="Input 100 3 4" xfId="44527"/>
    <cellStyle name="Input 100 4" xfId="44528"/>
    <cellStyle name="Input 100 4 2" xfId="44529"/>
    <cellStyle name="Input 100 4 3" xfId="44530"/>
    <cellStyle name="Input 100 4 4" xfId="44531"/>
    <cellStyle name="Input 100 5" xfId="44532"/>
    <cellStyle name="Input 100 5 2" xfId="44533"/>
    <cellStyle name="Input 100 5 3" xfId="44534"/>
    <cellStyle name="Input 100 5 4" xfId="44535"/>
    <cellStyle name="Input 100 6" xfId="44536"/>
    <cellStyle name="Input 100 6 2" xfId="44537"/>
    <cellStyle name="Input 100 6 3" xfId="44538"/>
    <cellStyle name="Input 100 6 4" xfId="44539"/>
    <cellStyle name="Input 100 7" xfId="44540"/>
    <cellStyle name="Input 100 7 2" xfId="44541"/>
    <cellStyle name="Input 100 7 3" xfId="44542"/>
    <cellStyle name="Input 100 7 4" xfId="44543"/>
    <cellStyle name="Input 100 8" xfId="44544"/>
    <cellStyle name="Input 100 8 2" xfId="44545"/>
    <cellStyle name="Input 100 8 3" xfId="44546"/>
    <cellStyle name="Input 100 8 4" xfId="44547"/>
    <cellStyle name="Input 100 9" xfId="44548"/>
    <cellStyle name="Input 100 9 2" xfId="44549"/>
    <cellStyle name="Input 100 9 3" xfId="44550"/>
    <cellStyle name="Input 100 9 4" xfId="44551"/>
    <cellStyle name="Input 101" xfId="44552"/>
    <cellStyle name="Input 101 10" xfId="44553"/>
    <cellStyle name="Input 101 10 2" xfId="44554"/>
    <cellStyle name="Input 101 10 3" xfId="44555"/>
    <cellStyle name="Input 101 10 4" xfId="44556"/>
    <cellStyle name="Input 101 11" xfId="44557"/>
    <cellStyle name="Input 101 12" xfId="44558"/>
    <cellStyle name="Input 101 13" xfId="44559"/>
    <cellStyle name="Input 101 14" xfId="44560"/>
    <cellStyle name="Input 101 15" xfId="44561"/>
    <cellStyle name="Input 101 16" xfId="44562"/>
    <cellStyle name="Input 101 2" xfId="44563"/>
    <cellStyle name="Input 101 2 2" xfId="44564"/>
    <cellStyle name="Input 101 2 3" xfId="44565"/>
    <cellStyle name="Input 101 2 4" xfId="44566"/>
    <cellStyle name="Input 101 3" xfId="44567"/>
    <cellStyle name="Input 101 3 2" xfId="44568"/>
    <cellStyle name="Input 101 3 3" xfId="44569"/>
    <cellStyle name="Input 101 3 4" xfId="44570"/>
    <cellStyle name="Input 101 4" xfId="44571"/>
    <cellStyle name="Input 101 4 2" xfId="44572"/>
    <cellStyle name="Input 101 4 3" xfId="44573"/>
    <cellStyle name="Input 101 4 4" xfId="44574"/>
    <cellStyle name="Input 101 5" xfId="44575"/>
    <cellStyle name="Input 101 5 2" xfId="44576"/>
    <cellStyle name="Input 101 5 3" xfId="44577"/>
    <cellStyle name="Input 101 5 4" xfId="44578"/>
    <cellStyle name="Input 101 6" xfId="44579"/>
    <cellStyle name="Input 101 6 2" xfId="44580"/>
    <cellStyle name="Input 101 6 3" xfId="44581"/>
    <cellStyle name="Input 101 6 4" xfId="44582"/>
    <cellStyle name="Input 101 7" xfId="44583"/>
    <cellStyle name="Input 101 7 2" xfId="44584"/>
    <cellStyle name="Input 101 7 3" xfId="44585"/>
    <cellStyle name="Input 101 7 4" xfId="44586"/>
    <cellStyle name="Input 101 8" xfId="44587"/>
    <cellStyle name="Input 101 8 2" xfId="44588"/>
    <cellStyle name="Input 101 8 3" xfId="44589"/>
    <cellStyle name="Input 101 8 4" xfId="44590"/>
    <cellStyle name="Input 101 9" xfId="44591"/>
    <cellStyle name="Input 101 9 2" xfId="44592"/>
    <cellStyle name="Input 101 9 3" xfId="44593"/>
    <cellStyle name="Input 101 9 4" xfId="44594"/>
    <cellStyle name="Input 102" xfId="44595"/>
    <cellStyle name="Input 102 10" xfId="44596"/>
    <cellStyle name="Input 102 10 2" xfId="44597"/>
    <cellStyle name="Input 102 10 3" xfId="44598"/>
    <cellStyle name="Input 102 10 4" xfId="44599"/>
    <cellStyle name="Input 102 11" xfId="44600"/>
    <cellStyle name="Input 102 12" xfId="44601"/>
    <cellStyle name="Input 102 13" xfId="44602"/>
    <cellStyle name="Input 102 14" xfId="44603"/>
    <cellStyle name="Input 102 15" xfId="44604"/>
    <cellStyle name="Input 102 16" xfId="44605"/>
    <cellStyle name="Input 102 2" xfId="44606"/>
    <cellStyle name="Input 102 2 2" xfId="44607"/>
    <cellStyle name="Input 102 2 3" xfId="44608"/>
    <cellStyle name="Input 102 2 4" xfId="44609"/>
    <cellStyle name="Input 102 3" xfId="44610"/>
    <cellStyle name="Input 102 3 2" xfId="44611"/>
    <cellStyle name="Input 102 3 3" xfId="44612"/>
    <cellStyle name="Input 102 3 4" xfId="44613"/>
    <cellStyle name="Input 102 4" xfId="44614"/>
    <cellStyle name="Input 102 4 2" xfId="44615"/>
    <cellStyle name="Input 102 4 3" xfId="44616"/>
    <cellStyle name="Input 102 4 4" xfId="44617"/>
    <cellStyle name="Input 102 5" xfId="44618"/>
    <cellStyle name="Input 102 5 2" xfId="44619"/>
    <cellStyle name="Input 102 5 3" xfId="44620"/>
    <cellStyle name="Input 102 5 4" xfId="44621"/>
    <cellStyle name="Input 102 6" xfId="44622"/>
    <cellStyle name="Input 102 6 2" xfId="44623"/>
    <cellStyle name="Input 102 6 3" xfId="44624"/>
    <cellStyle name="Input 102 6 4" xfId="44625"/>
    <cellStyle name="Input 102 7" xfId="44626"/>
    <cellStyle name="Input 102 7 2" xfId="44627"/>
    <cellStyle name="Input 102 7 3" xfId="44628"/>
    <cellStyle name="Input 102 7 4" xfId="44629"/>
    <cellStyle name="Input 102 8" xfId="44630"/>
    <cellStyle name="Input 102 8 2" xfId="44631"/>
    <cellStyle name="Input 102 8 3" xfId="44632"/>
    <cellStyle name="Input 102 8 4" xfId="44633"/>
    <cellStyle name="Input 102 9" xfId="44634"/>
    <cellStyle name="Input 102 9 2" xfId="44635"/>
    <cellStyle name="Input 102 9 3" xfId="44636"/>
    <cellStyle name="Input 102 9 4" xfId="44637"/>
    <cellStyle name="Input 103" xfId="44638"/>
    <cellStyle name="Input 103 10" xfId="44639"/>
    <cellStyle name="Input 103 10 2" xfId="44640"/>
    <cellStyle name="Input 103 10 3" xfId="44641"/>
    <cellStyle name="Input 103 10 4" xfId="44642"/>
    <cellStyle name="Input 103 11" xfId="44643"/>
    <cellStyle name="Input 103 12" xfId="44644"/>
    <cellStyle name="Input 103 13" xfId="44645"/>
    <cellStyle name="Input 103 14" xfId="44646"/>
    <cellStyle name="Input 103 15" xfId="44647"/>
    <cellStyle name="Input 103 16" xfId="44648"/>
    <cellStyle name="Input 103 2" xfId="44649"/>
    <cellStyle name="Input 103 2 2" xfId="44650"/>
    <cellStyle name="Input 103 2 3" xfId="44651"/>
    <cellStyle name="Input 103 2 4" xfId="44652"/>
    <cellStyle name="Input 103 3" xfId="44653"/>
    <cellStyle name="Input 103 3 2" xfId="44654"/>
    <cellStyle name="Input 103 3 3" xfId="44655"/>
    <cellStyle name="Input 103 3 4" xfId="44656"/>
    <cellStyle name="Input 103 4" xfId="44657"/>
    <cellStyle name="Input 103 4 2" xfId="44658"/>
    <cellStyle name="Input 103 4 3" xfId="44659"/>
    <cellStyle name="Input 103 4 4" xfId="44660"/>
    <cellStyle name="Input 103 5" xfId="44661"/>
    <cellStyle name="Input 103 5 2" xfId="44662"/>
    <cellStyle name="Input 103 5 3" xfId="44663"/>
    <cellStyle name="Input 103 5 4" xfId="44664"/>
    <cellStyle name="Input 103 6" xfId="44665"/>
    <cellStyle name="Input 103 6 2" xfId="44666"/>
    <cellStyle name="Input 103 6 3" xfId="44667"/>
    <cellStyle name="Input 103 6 4" xfId="44668"/>
    <cellStyle name="Input 103 7" xfId="44669"/>
    <cellStyle name="Input 103 7 2" xfId="44670"/>
    <cellStyle name="Input 103 7 3" xfId="44671"/>
    <cellStyle name="Input 103 7 4" xfId="44672"/>
    <cellStyle name="Input 103 8" xfId="44673"/>
    <cellStyle name="Input 103 8 2" xfId="44674"/>
    <cellStyle name="Input 103 8 3" xfId="44675"/>
    <cellStyle name="Input 103 8 4" xfId="44676"/>
    <cellStyle name="Input 103 9" xfId="44677"/>
    <cellStyle name="Input 103 9 2" xfId="44678"/>
    <cellStyle name="Input 103 9 3" xfId="44679"/>
    <cellStyle name="Input 103 9 4" xfId="44680"/>
    <cellStyle name="Input 104" xfId="44681"/>
    <cellStyle name="Input 104 10" xfId="44682"/>
    <cellStyle name="Input 104 10 2" xfId="44683"/>
    <cellStyle name="Input 104 10 3" xfId="44684"/>
    <cellStyle name="Input 104 10 4" xfId="44685"/>
    <cellStyle name="Input 104 11" xfId="44686"/>
    <cellStyle name="Input 104 12" xfId="44687"/>
    <cellStyle name="Input 104 13" xfId="44688"/>
    <cellStyle name="Input 104 14" xfId="44689"/>
    <cellStyle name="Input 104 15" xfId="44690"/>
    <cellStyle name="Input 104 16" xfId="44691"/>
    <cellStyle name="Input 104 2" xfId="44692"/>
    <cellStyle name="Input 104 2 2" xfId="44693"/>
    <cellStyle name="Input 104 2 3" xfId="44694"/>
    <cellStyle name="Input 104 2 4" xfId="44695"/>
    <cellStyle name="Input 104 3" xfId="44696"/>
    <cellStyle name="Input 104 3 2" xfId="44697"/>
    <cellStyle name="Input 104 3 3" xfId="44698"/>
    <cellStyle name="Input 104 3 4" xfId="44699"/>
    <cellStyle name="Input 104 4" xfId="44700"/>
    <cellStyle name="Input 104 4 2" xfId="44701"/>
    <cellStyle name="Input 104 4 3" xfId="44702"/>
    <cellStyle name="Input 104 4 4" xfId="44703"/>
    <cellStyle name="Input 104 5" xfId="44704"/>
    <cellStyle name="Input 104 5 2" xfId="44705"/>
    <cellStyle name="Input 104 5 3" xfId="44706"/>
    <cellStyle name="Input 104 5 4" xfId="44707"/>
    <cellStyle name="Input 104 6" xfId="44708"/>
    <cellStyle name="Input 104 6 2" xfId="44709"/>
    <cellStyle name="Input 104 6 3" xfId="44710"/>
    <cellStyle name="Input 104 6 4" xfId="44711"/>
    <cellStyle name="Input 104 7" xfId="44712"/>
    <cellStyle name="Input 104 7 2" xfId="44713"/>
    <cellStyle name="Input 104 7 3" xfId="44714"/>
    <cellStyle name="Input 104 7 4" xfId="44715"/>
    <cellStyle name="Input 104 8" xfId="44716"/>
    <cellStyle name="Input 104 8 2" xfId="44717"/>
    <cellStyle name="Input 104 8 3" xfId="44718"/>
    <cellStyle name="Input 104 8 4" xfId="44719"/>
    <cellStyle name="Input 104 9" xfId="44720"/>
    <cellStyle name="Input 104 9 2" xfId="44721"/>
    <cellStyle name="Input 104 9 3" xfId="44722"/>
    <cellStyle name="Input 104 9 4" xfId="44723"/>
    <cellStyle name="Input 105" xfId="44724"/>
    <cellStyle name="Input 105 10" xfId="44725"/>
    <cellStyle name="Input 105 10 2" xfId="44726"/>
    <cellStyle name="Input 105 10 3" xfId="44727"/>
    <cellStyle name="Input 105 10 4" xfId="44728"/>
    <cellStyle name="Input 105 11" xfId="44729"/>
    <cellStyle name="Input 105 12" xfId="44730"/>
    <cellStyle name="Input 105 13" xfId="44731"/>
    <cellStyle name="Input 105 14" xfId="44732"/>
    <cellStyle name="Input 105 15" xfId="44733"/>
    <cellStyle name="Input 105 16" xfId="44734"/>
    <cellStyle name="Input 105 2" xfId="44735"/>
    <cellStyle name="Input 105 2 2" xfId="44736"/>
    <cellStyle name="Input 105 2 3" xfId="44737"/>
    <cellStyle name="Input 105 2 4" xfId="44738"/>
    <cellStyle name="Input 105 3" xfId="44739"/>
    <cellStyle name="Input 105 3 2" xfId="44740"/>
    <cellStyle name="Input 105 3 3" xfId="44741"/>
    <cellStyle name="Input 105 3 4" xfId="44742"/>
    <cellStyle name="Input 105 4" xfId="44743"/>
    <cellStyle name="Input 105 4 2" xfId="44744"/>
    <cellStyle name="Input 105 4 3" xfId="44745"/>
    <cellStyle name="Input 105 4 4" xfId="44746"/>
    <cellStyle name="Input 105 5" xfId="44747"/>
    <cellStyle name="Input 105 5 2" xfId="44748"/>
    <cellStyle name="Input 105 5 3" xfId="44749"/>
    <cellStyle name="Input 105 5 4" xfId="44750"/>
    <cellStyle name="Input 105 6" xfId="44751"/>
    <cellStyle name="Input 105 6 2" xfId="44752"/>
    <cellStyle name="Input 105 6 3" xfId="44753"/>
    <cellStyle name="Input 105 6 4" xfId="44754"/>
    <cellStyle name="Input 105 7" xfId="44755"/>
    <cellStyle name="Input 105 7 2" xfId="44756"/>
    <cellStyle name="Input 105 7 3" xfId="44757"/>
    <cellStyle name="Input 105 7 4" xfId="44758"/>
    <cellStyle name="Input 105 8" xfId="44759"/>
    <cellStyle name="Input 105 8 2" xfId="44760"/>
    <cellStyle name="Input 105 8 3" xfId="44761"/>
    <cellStyle name="Input 105 8 4" xfId="44762"/>
    <cellStyle name="Input 105 9" xfId="44763"/>
    <cellStyle name="Input 105 9 2" xfId="44764"/>
    <cellStyle name="Input 105 9 3" xfId="44765"/>
    <cellStyle name="Input 105 9 4" xfId="44766"/>
    <cellStyle name="Input 106" xfId="44767"/>
    <cellStyle name="Input 106 10" xfId="44768"/>
    <cellStyle name="Input 106 10 2" xfId="44769"/>
    <cellStyle name="Input 106 10 3" xfId="44770"/>
    <cellStyle name="Input 106 10 4" xfId="44771"/>
    <cellStyle name="Input 106 11" xfId="44772"/>
    <cellStyle name="Input 106 12" xfId="44773"/>
    <cellStyle name="Input 106 13" xfId="44774"/>
    <cellStyle name="Input 106 14" xfId="44775"/>
    <cellStyle name="Input 106 15" xfId="44776"/>
    <cellStyle name="Input 106 16" xfId="44777"/>
    <cellStyle name="Input 106 2" xfId="44778"/>
    <cellStyle name="Input 106 2 2" xfId="44779"/>
    <cellStyle name="Input 106 2 3" xfId="44780"/>
    <cellStyle name="Input 106 2 4" xfId="44781"/>
    <cellStyle name="Input 106 3" xfId="44782"/>
    <cellStyle name="Input 106 3 2" xfId="44783"/>
    <cellStyle name="Input 106 3 3" xfId="44784"/>
    <cellStyle name="Input 106 3 4" xfId="44785"/>
    <cellStyle name="Input 106 4" xfId="44786"/>
    <cellStyle name="Input 106 4 2" xfId="44787"/>
    <cellStyle name="Input 106 4 3" xfId="44788"/>
    <cellStyle name="Input 106 4 4" xfId="44789"/>
    <cellStyle name="Input 106 5" xfId="44790"/>
    <cellStyle name="Input 106 5 2" xfId="44791"/>
    <cellStyle name="Input 106 5 3" xfId="44792"/>
    <cellStyle name="Input 106 5 4" xfId="44793"/>
    <cellStyle name="Input 106 6" xfId="44794"/>
    <cellStyle name="Input 106 6 2" xfId="44795"/>
    <cellStyle name="Input 106 6 3" xfId="44796"/>
    <cellStyle name="Input 106 6 4" xfId="44797"/>
    <cellStyle name="Input 106 7" xfId="44798"/>
    <cellStyle name="Input 106 7 2" xfId="44799"/>
    <cellStyle name="Input 106 7 3" xfId="44800"/>
    <cellStyle name="Input 106 7 4" xfId="44801"/>
    <cellStyle name="Input 106 8" xfId="44802"/>
    <cellStyle name="Input 106 8 2" xfId="44803"/>
    <cellStyle name="Input 106 8 3" xfId="44804"/>
    <cellStyle name="Input 106 8 4" xfId="44805"/>
    <cellStyle name="Input 106 9" xfId="44806"/>
    <cellStyle name="Input 106 9 2" xfId="44807"/>
    <cellStyle name="Input 106 9 3" xfId="44808"/>
    <cellStyle name="Input 106 9 4" xfId="44809"/>
    <cellStyle name="Input 107" xfId="44810"/>
    <cellStyle name="Input 107 10" xfId="44811"/>
    <cellStyle name="Input 107 10 2" xfId="44812"/>
    <cellStyle name="Input 107 10 3" xfId="44813"/>
    <cellStyle name="Input 107 10 4" xfId="44814"/>
    <cellStyle name="Input 107 11" xfId="44815"/>
    <cellStyle name="Input 107 12" xfId="44816"/>
    <cellStyle name="Input 107 13" xfId="44817"/>
    <cellStyle name="Input 107 14" xfId="44818"/>
    <cellStyle name="Input 107 15" xfId="44819"/>
    <cellStyle name="Input 107 16" xfId="44820"/>
    <cellStyle name="Input 107 2" xfId="44821"/>
    <cellStyle name="Input 107 2 2" xfId="44822"/>
    <cellStyle name="Input 107 2 3" xfId="44823"/>
    <cellStyle name="Input 107 2 4" xfId="44824"/>
    <cellStyle name="Input 107 3" xfId="44825"/>
    <cellStyle name="Input 107 3 2" xfId="44826"/>
    <cellStyle name="Input 107 3 3" xfId="44827"/>
    <cellStyle name="Input 107 3 4" xfId="44828"/>
    <cellStyle name="Input 107 4" xfId="44829"/>
    <cellStyle name="Input 107 4 2" xfId="44830"/>
    <cellStyle name="Input 107 4 3" xfId="44831"/>
    <cellStyle name="Input 107 4 4" xfId="44832"/>
    <cellStyle name="Input 107 5" xfId="44833"/>
    <cellStyle name="Input 107 5 2" xfId="44834"/>
    <cellStyle name="Input 107 5 3" xfId="44835"/>
    <cellStyle name="Input 107 5 4" xfId="44836"/>
    <cellStyle name="Input 107 6" xfId="44837"/>
    <cellStyle name="Input 107 6 2" xfId="44838"/>
    <cellStyle name="Input 107 6 3" xfId="44839"/>
    <cellStyle name="Input 107 6 4" xfId="44840"/>
    <cellStyle name="Input 107 7" xfId="44841"/>
    <cellStyle name="Input 107 7 2" xfId="44842"/>
    <cellStyle name="Input 107 7 3" xfId="44843"/>
    <cellStyle name="Input 107 7 4" xfId="44844"/>
    <cellStyle name="Input 107 8" xfId="44845"/>
    <cellStyle name="Input 107 8 2" xfId="44846"/>
    <cellStyle name="Input 107 8 3" xfId="44847"/>
    <cellStyle name="Input 107 8 4" xfId="44848"/>
    <cellStyle name="Input 107 9" xfId="44849"/>
    <cellStyle name="Input 107 9 2" xfId="44850"/>
    <cellStyle name="Input 107 9 3" xfId="44851"/>
    <cellStyle name="Input 107 9 4" xfId="44852"/>
    <cellStyle name="Input 108" xfId="44853"/>
    <cellStyle name="Input 108 10" xfId="44854"/>
    <cellStyle name="Input 108 10 2" xfId="44855"/>
    <cellStyle name="Input 108 10 3" xfId="44856"/>
    <cellStyle name="Input 108 10 4" xfId="44857"/>
    <cellStyle name="Input 108 11" xfId="44858"/>
    <cellStyle name="Input 108 12" xfId="44859"/>
    <cellStyle name="Input 108 13" xfId="44860"/>
    <cellStyle name="Input 108 14" xfId="44861"/>
    <cellStyle name="Input 108 15" xfId="44862"/>
    <cellStyle name="Input 108 16" xfId="44863"/>
    <cellStyle name="Input 108 2" xfId="44864"/>
    <cellStyle name="Input 108 2 2" xfId="44865"/>
    <cellStyle name="Input 108 2 3" xfId="44866"/>
    <cellStyle name="Input 108 2 4" xfId="44867"/>
    <cellStyle name="Input 108 3" xfId="44868"/>
    <cellStyle name="Input 108 3 2" xfId="44869"/>
    <cellStyle name="Input 108 3 3" xfId="44870"/>
    <cellStyle name="Input 108 3 4" xfId="44871"/>
    <cellStyle name="Input 108 4" xfId="44872"/>
    <cellStyle name="Input 108 4 2" xfId="44873"/>
    <cellStyle name="Input 108 4 3" xfId="44874"/>
    <cellStyle name="Input 108 4 4" xfId="44875"/>
    <cellStyle name="Input 108 5" xfId="44876"/>
    <cellStyle name="Input 108 5 2" xfId="44877"/>
    <cellStyle name="Input 108 5 3" xfId="44878"/>
    <cellStyle name="Input 108 5 4" xfId="44879"/>
    <cellStyle name="Input 108 6" xfId="44880"/>
    <cellStyle name="Input 108 6 2" xfId="44881"/>
    <cellStyle name="Input 108 6 3" xfId="44882"/>
    <cellStyle name="Input 108 6 4" xfId="44883"/>
    <cellStyle name="Input 108 7" xfId="44884"/>
    <cellStyle name="Input 108 7 2" xfId="44885"/>
    <cellStyle name="Input 108 7 3" xfId="44886"/>
    <cellStyle name="Input 108 7 4" xfId="44887"/>
    <cellStyle name="Input 108 8" xfId="44888"/>
    <cellStyle name="Input 108 8 2" xfId="44889"/>
    <cellStyle name="Input 108 8 3" xfId="44890"/>
    <cellStyle name="Input 108 8 4" xfId="44891"/>
    <cellStyle name="Input 108 9" xfId="44892"/>
    <cellStyle name="Input 108 9 2" xfId="44893"/>
    <cellStyle name="Input 108 9 3" xfId="44894"/>
    <cellStyle name="Input 108 9 4" xfId="44895"/>
    <cellStyle name="Input 109" xfId="44896"/>
    <cellStyle name="Input 109 10" xfId="44897"/>
    <cellStyle name="Input 109 10 2" xfId="44898"/>
    <cellStyle name="Input 109 10 3" xfId="44899"/>
    <cellStyle name="Input 109 10 4" xfId="44900"/>
    <cellStyle name="Input 109 11" xfId="44901"/>
    <cellStyle name="Input 109 12" xfId="44902"/>
    <cellStyle name="Input 109 13" xfId="44903"/>
    <cellStyle name="Input 109 14" xfId="44904"/>
    <cellStyle name="Input 109 15" xfId="44905"/>
    <cellStyle name="Input 109 16" xfId="44906"/>
    <cellStyle name="Input 109 2" xfId="44907"/>
    <cellStyle name="Input 109 2 2" xfId="44908"/>
    <cellStyle name="Input 109 2 3" xfId="44909"/>
    <cellStyle name="Input 109 2 4" xfId="44910"/>
    <cellStyle name="Input 109 3" xfId="44911"/>
    <cellStyle name="Input 109 3 2" xfId="44912"/>
    <cellStyle name="Input 109 3 3" xfId="44913"/>
    <cellStyle name="Input 109 3 4" xfId="44914"/>
    <cellStyle name="Input 109 4" xfId="44915"/>
    <cellStyle name="Input 109 4 2" xfId="44916"/>
    <cellStyle name="Input 109 4 3" xfId="44917"/>
    <cellStyle name="Input 109 4 4" xfId="44918"/>
    <cellStyle name="Input 109 5" xfId="44919"/>
    <cellStyle name="Input 109 5 2" xfId="44920"/>
    <cellStyle name="Input 109 5 3" xfId="44921"/>
    <cellStyle name="Input 109 5 4" xfId="44922"/>
    <cellStyle name="Input 109 6" xfId="44923"/>
    <cellStyle name="Input 109 6 2" xfId="44924"/>
    <cellStyle name="Input 109 6 3" xfId="44925"/>
    <cellStyle name="Input 109 6 4" xfId="44926"/>
    <cellStyle name="Input 109 7" xfId="44927"/>
    <cellStyle name="Input 109 7 2" xfId="44928"/>
    <cellStyle name="Input 109 7 3" xfId="44929"/>
    <cellStyle name="Input 109 7 4" xfId="44930"/>
    <cellStyle name="Input 109 8" xfId="44931"/>
    <cellStyle name="Input 109 8 2" xfId="44932"/>
    <cellStyle name="Input 109 8 3" xfId="44933"/>
    <cellStyle name="Input 109 8 4" xfId="44934"/>
    <cellStyle name="Input 109 9" xfId="44935"/>
    <cellStyle name="Input 109 9 2" xfId="44936"/>
    <cellStyle name="Input 109 9 3" xfId="44937"/>
    <cellStyle name="Input 109 9 4" xfId="44938"/>
    <cellStyle name="Input 11" xfId="44939"/>
    <cellStyle name="Input 11 10" xfId="44940"/>
    <cellStyle name="Input 11 10 2" xfId="44941"/>
    <cellStyle name="Input 11 10 3" xfId="44942"/>
    <cellStyle name="Input 11 10 4" xfId="44943"/>
    <cellStyle name="Input 11 11" xfId="44944"/>
    <cellStyle name="Input 11 12" xfId="44945"/>
    <cellStyle name="Input 11 13" xfId="44946"/>
    <cellStyle name="Input 11 14" xfId="44947"/>
    <cellStyle name="Input 11 15" xfId="44948"/>
    <cellStyle name="Input 11 16" xfId="44949"/>
    <cellStyle name="Input 11 17" xfId="44950"/>
    <cellStyle name="Input 11 2" xfId="44951"/>
    <cellStyle name="Input 11 2 2" xfId="44952"/>
    <cellStyle name="Input 11 2 2 2" xfId="44953"/>
    <cellStyle name="Input 11 2 3" xfId="44954"/>
    <cellStyle name="Input 11 2 3 2" xfId="44955"/>
    <cellStyle name="Input 11 2 4" xfId="44956"/>
    <cellStyle name="Input 11 2 5" xfId="44957"/>
    <cellStyle name="Input 11 3" xfId="44958"/>
    <cellStyle name="Input 11 3 2" xfId="44959"/>
    <cellStyle name="Input 11 3 3" xfId="44960"/>
    <cellStyle name="Input 11 3 4" xfId="44961"/>
    <cellStyle name="Input 11 3 5" xfId="44962"/>
    <cellStyle name="Input 11 4" xfId="44963"/>
    <cellStyle name="Input 11 4 2" xfId="44964"/>
    <cellStyle name="Input 11 4 3" xfId="44965"/>
    <cellStyle name="Input 11 4 4" xfId="44966"/>
    <cellStyle name="Input 11 4 5" xfId="44967"/>
    <cellStyle name="Input 11 5" xfId="44968"/>
    <cellStyle name="Input 11 5 2" xfId="44969"/>
    <cellStyle name="Input 11 5 3" xfId="44970"/>
    <cellStyle name="Input 11 5 4" xfId="44971"/>
    <cellStyle name="Input 11 6" xfId="44972"/>
    <cellStyle name="Input 11 6 2" xfId="44973"/>
    <cellStyle name="Input 11 6 3" xfId="44974"/>
    <cellStyle name="Input 11 6 4" xfId="44975"/>
    <cellStyle name="Input 11 7" xfId="44976"/>
    <cellStyle name="Input 11 7 2" xfId="44977"/>
    <cellStyle name="Input 11 7 3" xfId="44978"/>
    <cellStyle name="Input 11 7 4" xfId="44979"/>
    <cellStyle name="Input 11 8" xfId="44980"/>
    <cellStyle name="Input 11 8 2" xfId="44981"/>
    <cellStyle name="Input 11 8 3" xfId="44982"/>
    <cellStyle name="Input 11 8 4" xfId="44983"/>
    <cellStyle name="Input 11 9" xfId="44984"/>
    <cellStyle name="Input 11 9 2" xfId="44985"/>
    <cellStyle name="Input 11 9 3" xfId="44986"/>
    <cellStyle name="Input 11 9 4" xfId="44987"/>
    <cellStyle name="Input 110" xfId="44988"/>
    <cellStyle name="Input 110 10" xfId="44989"/>
    <cellStyle name="Input 110 10 2" xfId="44990"/>
    <cellStyle name="Input 110 10 3" xfId="44991"/>
    <cellStyle name="Input 110 10 4" xfId="44992"/>
    <cellStyle name="Input 110 11" xfId="44993"/>
    <cellStyle name="Input 110 12" xfId="44994"/>
    <cellStyle name="Input 110 13" xfId="44995"/>
    <cellStyle name="Input 110 14" xfId="44996"/>
    <cellStyle name="Input 110 15" xfId="44997"/>
    <cellStyle name="Input 110 16" xfId="44998"/>
    <cellStyle name="Input 110 2" xfId="44999"/>
    <cellStyle name="Input 110 2 2" xfId="45000"/>
    <cellStyle name="Input 110 2 3" xfId="45001"/>
    <cellStyle name="Input 110 2 4" xfId="45002"/>
    <cellStyle name="Input 110 3" xfId="45003"/>
    <cellStyle name="Input 110 3 2" xfId="45004"/>
    <cellStyle name="Input 110 3 3" xfId="45005"/>
    <cellStyle name="Input 110 3 4" xfId="45006"/>
    <cellStyle name="Input 110 4" xfId="45007"/>
    <cellStyle name="Input 110 4 2" xfId="45008"/>
    <cellStyle name="Input 110 4 3" xfId="45009"/>
    <cellStyle name="Input 110 4 4" xfId="45010"/>
    <cellStyle name="Input 110 5" xfId="45011"/>
    <cellStyle name="Input 110 5 2" xfId="45012"/>
    <cellStyle name="Input 110 5 3" xfId="45013"/>
    <cellStyle name="Input 110 5 4" xfId="45014"/>
    <cellStyle name="Input 110 6" xfId="45015"/>
    <cellStyle name="Input 110 6 2" xfId="45016"/>
    <cellStyle name="Input 110 6 3" xfId="45017"/>
    <cellStyle name="Input 110 6 4" xfId="45018"/>
    <cellStyle name="Input 110 7" xfId="45019"/>
    <cellStyle name="Input 110 7 2" xfId="45020"/>
    <cellStyle name="Input 110 7 3" xfId="45021"/>
    <cellStyle name="Input 110 7 4" xfId="45022"/>
    <cellStyle name="Input 110 8" xfId="45023"/>
    <cellStyle name="Input 110 8 2" xfId="45024"/>
    <cellStyle name="Input 110 8 3" xfId="45025"/>
    <cellStyle name="Input 110 8 4" xfId="45026"/>
    <cellStyle name="Input 110 9" xfId="45027"/>
    <cellStyle name="Input 110 9 2" xfId="45028"/>
    <cellStyle name="Input 110 9 3" xfId="45029"/>
    <cellStyle name="Input 110 9 4" xfId="45030"/>
    <cellStyle name="Input 111" xfId="45031"/>
    <cellStyle name="Input 111 10" xfId="45032"/>
    <cellStyle name="Input 111 10 2" xfId="45033"/>
    <cellStyle name="Input 111 10 3" xfId="45034"/>
    <cellStyle name="Input 111 10 4" xfId="45035"/>
    <cellStyle name="Input 111 11" xfId="45036"/>
    <cellStyle name="Input 111 12" xfId="45037"/>
    <cellStyle name="Input 111 13" xfId="45038"/>
    <cellStyle name="Input 111 14" xfId="45039"/>
    <cellStyle name="Input 111 15" xfId="45040"/>
    <cellStyle name="Input 111 16" xfId="45041"/>
    <cellStyle name="Input 111 2" xfId="45042"/>
    <cellStyle name="Input 111 2 2" xfId="45043"/>
    <cellStyle name="Input 111 2 3" xfId="45044"/>
    <cellStyle name="Input 111 2 4" xfId="45045"/>
    <cellStyle name="Input 111 3" xfId="45046"/>
    <cellStyle name="Input 111 3 2" xfId="45047"/>
    <cellStyle name="Input 111 3 3" xfId="45048"/>
    <cellStyle name="Input 111 3 4" xfId="45049"/>
    <cellStyle name="Input 111 4" xfId="45050"/>
    <cellStyle name="Input 111 4 2" xfId="45051"/>
    <cellStyle name="Input 111 4 3" xfId="45052"/>
    <cellStyle name="Input 111 4 4" xfId="45053"/>
    <cellStyle name="Input 111 5" xfId="45054"/>
    <cellStyle name="Input 111 5 2" xfId="45055"/>
    <cellStyle name="Input 111 5 3" xfId="45056"/>
    <cellStyle name="Input 111 5 4" xfId="45057"/>
    <cellStyle name="Input 111 6" xfId="45058"/>
    <cellStyle name="Input 111 6 2" xfId="45059"/>
    <cellStyle name="Input 111 6 3" xfId="45060"/>
    <cellStyle name="Input 111 6 4" xfId="45061"/>
    <cellStyle name="Input 111 7" xfId="45062"/>
    <cellStyle name="Input 111 7 2" xfId="45063"/>
    <cellStyle name="Input 111 7 3" xfId="45064"/>
    <cellStyle name="Input 111 7 4" xfId="45065"/>
    <cellStyle name="Input 111 8" xfId="45066"/>
    <cellStyle name="Input 111 8 2" xfId="45067"/>
    <cellStyle name="Input 111 8 3" xfId="45068"/>
    <cellStyle name="Input 111 8 4" xfId="45069"/>
    <cellStyle name="Input 111 9" xfId="45070"/>
    <cellStyle name="Input 111 9 2" xfId="45071"/>
    <cellStyle name="Input 111 9 3" xfId="45072"/>
    <cellStyle name="Input 111 9 4" xfId="45073"/>
    <cellStyle name="Input 112" xfId="45074"/>
    <cellStyle name="Input 112 10" xfId="45075"/>
    <cellStyle name="Input 112 10 2" xfId="45076"/>
    <cellStyle name="Input 112 10 3" xfId="45077"/>
    <cellStyle name="Input 112 10 4" xfId="45078"/>
    <cellStyle name="Input 112 11" xfId="45079"/>
    <cellStyle name="Input 112 12" xfId="45080"/>
    <cellStyle name="Input 112 13" xfId="45081"/>
    <cellStyle name="Input 112 14" xfId="45082"/>
    <cellStyle name="Input 112 15" xfId="45083"/>
    <cellStyle name="Input 112 16" xfId="45084"/>
    <cellStyle name="Input 112 2" xfId="45085"/>
    <cellStyle name="Input 112 2 2" xfId="45086"/>
    <cellStyle name="Input 112 2 3" xfId="45087"/>
    <cellStyle name="Input 112 2 4" xfId="45088"/>
    <cellStyle name="Input 112 3" xfId="45089"/>
    <cellStyle name="Input 112 3 2" xfId="45090"/>
    <cellStyle name="Input 112 3 3" xfId="45091"/>
    <cellStyle name="Input 112 3 4" xfId="45092"/>
    <cellStyle name="Input 112 4" xfId="45093"/>
    <cellStyle name="Input 112 4 2" xfId="45094"/>
    <cellStyle name="Input 112 4 3" xfId="45095"/>
    <cellStyle name="Input 112 4 4" xfId="45096"/>
    <cellStyle name="Input 112 5" xfId="45097"/>
    <cellStyle name="Input 112 5 2" xfId="45098"/>
    <cellStyle name="Input 112 5 3" xfId="45099"/>
    <cellStyle name="Input 112 5 4" xfId="45100"/>
    <cellStyle name="Input 112 6" xfId="45101"/>
    <cellStyle name="Input 112 6 2" xfId="45102"/>
    <cellStyle name="Input 112 6 3" xfId="45103"/>
    <cellStyle name="Input 112 6 4" xfId="45104"/>
    <cellStyle name="Input 112 7" xfId="45105"/>
    <cellStyle name="Input 112 7 2" xfId="45106"/>
    <cellStyle name="Input 112 7 3" xfId="45107"/>
    <cellStyle name="Input 112 7 4" xfId="45108"/>
    <cellStyle name="Input 112 8" xfId="45109"/>
    <cellStyle name="Input 112 8 2" xfId="45110"/>
    <cellStyle name="Input 112 8 3" xfId="45111"/>
    <cellStyle name="Input 112 8 4" xfId="45112"/>
    <cellStyle name="Input 112 9" xfId="45113"/>
    <cellStyle name="Input 112 9 2" xfId="45114"/>
    <cellStyle name="Input 112 9 3" xfId="45115"/>
    <cellStyle name="Input 112 9 4" xfId="45116"/>
    <cellStyle name="Input 113" xfId="45117"/>
    <cellStyle name="Input 113 10" xfId="45118"/>
    <cellStyle name="Input 113 10 2" xfId="45119"/>
    <cellStyle name="Input 113 10 3" xfId="45120"/>
    <cellStyle name="Input 113 10 4" xfId="45121"/>
    <cellStyle name="Input 113 11" xfId="45122"/>
    <cellStyle name="Input 113 12" xfId="45123"/>
    <cellStyle name="Input 113 13" xfId="45124"/>
    <cellStyle name="Input 113 14" xfId="45125"/>
    <cellStyle name="Input 113 15" xfId="45126"/>
    <cellStyle name="Input 113 16" xfId="45127"/>
    <cellStyle name="Input 113 2" xfId="45128"/>
    <cellStyle name="Input 113 2 2" xfId="45129"/>
    <cellStyle name="Input 113 2 3" xfId="45130"/>
    <cellStyle name="Input 113 2 4" xfId="45131"/>
    <cellStyle name="Input 113 3" xfId="45132"/>
    <cellStyle name="Input 113 3 2" xfId="45133"/>
    <cellStyle name="Input 113 3 3" xfId="45134"/>
    <cellStyle name="Input 113 3 4" xfId="45135"/>
    <cellStyle name="Input 113 4" xfId="45136"/>
    <cellStyle name="Input 113 4 2" xfId="45137"/>
    <cellStyle name="Input 113 4 3" xfId="45138"/>
    <cellStyle name="Input 113 4 4" xfId="45139"/>
    <cellStyle name="Input 113 5" xfId="45140"/>
    <cellStyle name="Input 113 5 2" xfId="45141"/>
    <cellStyle name="Input 113 5 3" xfId="45142"/>
    <cellStyle name="Input 113 5 4" xfId="45143"/>
    <cellStyle name="Input 113 6" xfId="45144"/>
    <cellStyle name="Input 113 6 2" xfId="45145"/>
    <cellStyle name="Input 113 6 3" xfId="45146"/>
    <cellStyle name="Input 113 6 4" xfId="45147"/>
    <cellStyle name="Input 113 7" xfId="45148"/>
    <cellStyle name="Input 113 7 2" xfId="45149"/>
    <cellStyle name="Input 113 7 3" xfId="45150"/>
    <cellStyle name="Input 113 7 4" xfId="45151"/>
    <cellStyle name="Input 113 8" xfId="45152"/>
    <cellStyle name="Input 113 8 2" xfId="45153"/>
    <cellStyle name="Input 113 8 3" xfId="45154"/>
    <cellStyle name="Input 113 8 4" xfId="45155"/>
    <cellStyle name="Input 113 9" xfId="45156"/>
    <cellStyle name="Input 113 9 2" xfId="45157"/>
    <cellStyle name="Input 113 9 3" xfId="45158"/>
    <cellStyle name="Input 113 9 4" xfId="45159"/>
    <cellStyle name="Input 114" xfId="45160"/>
    <cellStyle name="Input 114 10" xfId="45161"/>
    <cellStyle name="Input 114 10 2" xfId="45162"/>
    <cellStyle name="Input 114 10 3" xfId="45163"/>
    <cellStyle name="Input 114 10 4" xfId="45164"/>
    <cellStyle name="Input 114 11" xfId="45165"/>
    <cellStyle name="Input 114 12" xfId="45166"/>
    <cellStyle name="Input 114 13" xfId="45167"/>
    <cellStyle name="Input 114 14" xfId="45168"/>
    <cellStyle name="Input 114 15" xfId="45169"/>
    <cellStyle name="Input 114 16" xfId="45170"/>
    <cellStyle name="Input 114 2" xfId="45171"/>
    <cellStyle name="Input 114 2 2" xfId="45172"/>
    <cellStyle name="Input 114 2 3" xfId="45173"/>
    <cellStyle name="Input 114 2 4" xfId="45174"/>
    <cellStyle name="Input 114 3" xfId="45175"/>
    <cellStyle name="Input 114 3 2" xfId="45176"/>
    <cellStyle name="Input 114 3 3" xfId="45177"/>
    <cellStyle name="Input 114 3 4" xfId="45178"/>
    <cellStyle name="Input 114 4" xfId="45179"/>
    <cellStyle name="Input 114 4 2" xfId="45180"/>
    <cellStyle name="Input 114 4 3" xfId="45181"/>
    <cellStyle name="Input 114 4 4" xfId="45182"/>
    <cellStyle name="Input 114 5" xfId="45183"/>
    <cellStyle name="Input 114 5 2" xfId="45184"/>
    <cellStyle name="Input 114 5 3" xfId="45185"/>
    <cellStyle name="Input 114 5 4" xfId="45186"/>
    <cellStyle name="Input 114 6" xfId="45187"/>
    <cellStyle name="Input 114 6 2" xfId="45188"/>
    <cellStyle name="Input 114 6 3" xfId="45189"/>
    <cellStyle name="Input 114 6 4" xfId="45190"/>
    <cellStyle name="Input 114 7" xfId="45191"/>
    <cellStyle name="Input 114 7 2" xfId="45192"/>
    <cellStyle name="Input 114 7 3" xfId="45193"/>
    <cellStyle name="Input 114 7 4" xfId="45194"/>
    <cellStyle name="Input 114 8" xfId="45195"/>
    <cellStyle name="Input 114 8 2" xfId="45196"/>
    <cellStyle name="Input 114 8 3" xfId="45197"/>
    <cellStyle name="Input 114 8 4" xfId="45198"/>
    <cellStyle name="Input 114 9" xfId="45199"/>
    <cellStyle name="Input 114 9 2" xfId="45200"/>
    <cellStyle name="Input 114 9 3" xfId="45201"/>
    <cellStyle name="Input 114 9 4" xfId="45202"/>
    <cellStyle name="Input 115" xfId="45203"/>
    <cellStyle name="Input 115 10" xfId="45204"/>
    <cellStyle name="Input 115 10 2" xfId="45205"/>
    <cellStyle name="Input 115 10 3" xfId="45206"/>
    <cellStyle name="Input 115 10 4" xfId="45207"/>
    <cellStyle name="Input 115 11" xfId="45208"/>
    <cellStyle name="Input 115 12" xfId="45209"/>
    <cellStyle name="Input 115 13" xfId="45210"/>
    <cellStyle name="Input 115 14" xfId="45211"/>
    <cellStyle name="Input 115 15" xfId="45212"/>
    <cellStyle name="Input 115 16" xfId="45213"/>
    <cellStyle name="Input 115 2" xfId="45214"/>
    <cellStyle name="Input 115 2 2" xfId="45215"/>
    <cellStyle name="Input 115 2 3" xfId="45216"/>
    <cellStyle name="Input 115 2 4" xfId="45217"/>
    <cellStyle name="Input 115 3" xfId="45218"/>
    <cellStyle name="Input 115 3 2" xfId="45219"/>
    <cellStyle name="Input 115 3 3" xfId="45220"/>
    <cellStyle name="Input 115 3 4" xfId="45221"/>
    <cellStyle name="Input 115 4" xfId="45222"/>
    <cellStyle name="Input 115 4 2" xfId="45223"/>
    <cellStyle name="Input 115 4 3" xfId="45224"/>
    <cellStyle name="Input 115 4 4" xfId="45225"/>
    <cellStyle name="Input 115 5" xfId="45226"/>
    <cellStyle name="Input 115 5 2" xfId="45227"/>
    <cellStyle name="Input 115 5 3" xfId="45228"/>
    <cellStyle name="Input 115 5 4" xfId="45229"/>
    <cellStyle name="Input 115 6" xfId="45230"/>
    <cellStyle name="Input 115 6 2" xfId="45231"/>
    <cellStyle name="Input 115 6 3" xfId="45232"/>
    <cellStyle name="Input 115 6 4" xfId="45233"/>
    <cellStyle name="Input 115 7" xfId="45234"/>
    <cellStyle name="Input 115 7 2" xfId="45235"/>
    <cellStyle name="Input 115 7 3" xfId="45236"/>
    <cellStyle name="Input 115 7 4" xfId="45237"/>
    <cellStyle name="Input 115 8" xfId="45238"/>
    <cellStyle name="Input 115 8 2" xfId="45239"/>
    <cellStyle name="Input 115 8 3" xfId="45240"/>
    <cellStyle name="Input 115 8 4" xfId="45241"/>
    <cellStyle name="Input 115 9" xfId="45242"/>
    <cellStyle name="Input 115 9 2" xfId="45243"/>
    <cellStyle name="Input 115 9 3" xfId="45244"/>
    <cellStyle name="Input 115 9 4" xfId="45245"/>
    <cellStyle name="Input 116" xfId="45246"/>
    <cellStyle name="Input 116 10" xfId="45247"/>
    <cellStyle name="Input 116 10 2" xfId="45248"/>
    <cellStyle name="Input 116 10 3" xfId="45249"/>
    <cellStyle name="Input 116 10 4" xfId="45250"/>
    <cellStyle name="Input 116 11" xfId="45251"/>
    <cellStyle name="Input 116 12" xfId="45252"/>
    <cellStyle name="Input 116 13" xfId="45253"/>
    <cellStyle name="Input 116 14" xfId="45254"/>
    <cellStyle name="Input 116 15" xfId="45255"/>
    <cellStyle name="Input 116 16" xfId="45256"/>
    <cellStyle name="Input 116 2" xfId="45257"/>
    <cellStyle name="Input 116 2 2" xfId="45258"/>
    <cellStyle name="Input 116 2 3" xfId="45259"/>
    <cellStyle name="Input 116 2 4" xfId="45260"/>
    <cellStyle name="Input 116 3" xfId="45261"/>
    <cellStyle name="Input 116 3 2" xfId="45262"/>
    <cellStyle name="Input 116 3 3" xfId="45263"/>
    <cellStyle name="Input 116 3 4" xfId="45264"/>
    <cellStyle name="Input 116 4" xfId="45265"/>
    <cellStyle name="Input 116 4 2" xfId="45266"/>
    <cellStyle name="Input 116 4 3" xfId="45267"/>
    <cellStyle name="Input 116 4 4" xfId="45268"/>
    <cellStyle name="Input 116 5" xfId="45269"/>
    <cellStyle name="Input 116 5 2" xfId="45270"/>
    <cellStyle name="Input 116 5 3" xfId="45271"/>
    <cellStyle name="Input 116 5 4" xfId="45272"/>
    <cellStyle name="Input 116 6" xfId="45273"/>
    <cellStyle name="Input 116 6 2" xfId="45274"/>
    <cellStyle name="Input 116 6 3" xfId="45275"/>
    <cellStyle name="Input 116 6 4" xfId="45276"/>
    <cellStyle name="Input 116 7" xfId="45277"/>
    <cellStyle name="Input 116 7 2" xfId="45278"/>
    <cellStyle name="Input 116 7 3" xfId="45279"/>
    <cellStyle name="Input 116 7 4" xfId="45280"/>
    <cellStyle name="Input 116 8" xfId="45281"/>
    <cellStyle name="Input 116 8 2" xfId="45282"/>
    <cellStyle name="Input 116 8 3" xfId="45283"/>
    <cellStyle name="Input 116 8 4" xfId="45284"/>
    <cellStyle name="Input 116 9" xfId="45285"/>
    <cellStyle name="Input 116 9 2" xfId="45286"/>
    <cellStyle name="Input 116 9 3" xfId="45287"/>
    <cellStyle name="Input 116 9 4" xfId="45288"/>
    <cellStyle name="Input 117" xfId="45289"/>
    <cellStyle name="Input 117 10" xfId="45290"/>
    <cellStyle name="Input 117 10 2" xfId="45291"/>
    <cellStyle name="Input 117 10 3" xfId="45292"/>
    <cellStyle name="Input 117 10 4" xfId="45293"/>
    <cellStyle name="Input 117 11" xfId="45294"/>
    <cellStyle name="Input 117 12" xfId="45295"/>
    <cellStyle name="Input 117 13" xfId="45296"/>
    <cellStyle name="Input 117 14" xfId="45297"/>
    <cellStyle name="Input 117 15" xfId="45298"/>
    <cellStyle name="Input 117 16" xfId="45299"/>
    <cellStyle name="Input 117 2" xfId="45300"/>
    <cellStyle name="Input 117 2 2" xfId="45301"/>
    <cellStyle name="Input 117 2 3" xfId="45302"/>
    <cellStyle name="Input 117 2 4" xfId="45303"/>
    <cellStyle name="Input 117 3" xfId="45304"/>
    <cellStyle name="Input 117 3 2" xfId="45305"/>
    <cellStyle name="Input 117 3 3" xfId="45306"/>
    <cellStyle name="Input 117 3 4" xfId="45307"/>
    <cellStyle name="Input 117 4" xfId="45308"/>
    <cellStyle name="Input 117 4 2" xfId="45309"/>
    <cellStyle name="Input 117 4 3" xfId="45310"/>
    <cellStyle name="Input 117 4 4" xfId="45311"/>
    <cellStyle name="Input 117 5" xfId="45312"/>
    <cellStyle name="Input 117 5 2" xfId="45313"/>
    <cellStyle name="Input 117 5 3" xfId="45314"/>
    <cellStyle name="Input 117 5 4" xfId="45315"/>
    <cellStyle name="Input 117 6" xfId="45316"/>
    <cellStyle name="Input 117 6 2" xfId="45317"/>
    <cellStyle name="Input 117 6 3" xfId="45318"/>
    <cellStyle name="Input 117 6 4" xfId="45319"/>
    <cellStyle name="Input 117 7" xfId="45320"/>
    <cellStyle name="Input 117 7 2" xfId="45321"/>
    <cellStyle name="Input 117 7 3" xfId="45322"/>
    <cellStyle name="Input 117 7 4" xfId="45323"/>
    <cellStyle name="Input 117 8" xfId="45324"/>
    <cellStyle name="Input 117 8 2" xfId="45325"/>
    <cellStyle name="Input 117 8 3" xfId="45326"/>
    <cellStyle name="Input 117 8 4" xfId="45327"/>
    <cellStyle name="Input 117 9" xfId="45328"/>
    <cellStyle name="Input 117 9 2" xfId="45329"/>
    <cellStyle name="Input 117 9 3" xfId="45330"/>
    <cellStyle name="Input 117 9 4" xfId="45331"/>
    <cellStyle name="Input 118" xfId="45332"/>
    <cellStyle name="Input 118 10" xfId="45333"/>
    <cellStyle name="Input 118 10 2" xfId="45334"/>
    <cellStyle name="Input 118 10 3" xfId="45335"/>
    <cellStyle name="Input 118 10 4" xfId="45336"/>
    <cellStyle name="Input 118 11" xfId="45337"/>
    <cellStyle name="Input 118 12" xfId="45338"/>
    <cellStyle name="Input 118 13" xfId="45339"/>
    <cellStyle name="Input 118 14" xfId="45340"/>
    <cellStyle name="Input 118 15" xfId="45341"/>
    <cellStyle name="Input 118 16" xfId="45342"/>
    <cellStyle name="Input 118 2" xfId="45343"/>
    <cellStyle name="Input 118 2 2" xfId="45344"/>
    <cellStyle name="Input 118 2 3" xfId="45345"/>
    <cellStyle name="Input 118 2 4" xfId="45346"/>
    <cellStyle name="Input 118 3" xfId="45347"/>
    <cellStyle name="Input 118 3 2" xfId="45348"/>
    <cellStyle name="Input 118 3 3" xfId="45349"/>
    <cellStyle name="Input 118 3 4" xfId="45350"/>
    <cellStyle name="Input 118 4" xfId="45351"/>
    <cellStyle name="Input 118 4 2" xfId="45352"/>
    <cellStyle name="Input 118 4 3" xfId="45353"/>
    <cellStyle name="Input 118 4 4" xfId="45354"/>
    <cellStyle name="Input 118 5" xfId="45355"/>
    <cellStyle name="Input 118 5 2" xfId="45356"/>
    <cellStyle name="Input 118 5 3" xfId="45357"/>
    <cellStyle name="Input 118 5 4" xfId="45358"/>
    <cellStyle name="Input 118 6" xfId="45359"/>
    <cellStyle name="Input 118 6 2" xfId="45360"/>
    <cellStyle name="Input 118 6 3" xfId="45361"/>
    <cellStyle name="Input 118 6 4" xfId="45362"/>
    <cellStyle name="Input 118 7" xfId="45363"/>
    <cellStyle name="Input 118 7 2" xfId="45364"/>
    <cellStyle name="Input 118 7 3" xfId="45365"/>
    <cellStyle name="Input 118 7 4" xfId="45366"/>
    <cellStyle name="Input 118 8" xfId="45367"/>
    <cellStyle name="Input 118 8 2" xfId="45368"/>
    <cellStyle name="Input 118 8 3" xfId="45369"/>
    <cellStyle name="Input 118 8 4" xfId="45370"/>
    <cellStyle name="Input 118 9" xfId="45371"/>
    <cellStyle name="Input 118 9 2" xfId="45372"/>
    <cellStyle name="Input 118 9 3" xfId="45373"/>
    <cellStyle name="Input 118 9 4" xfId="45374"/>
    <cellStyle name="Input 119" xfId="45375"/>
    <cellStyle name="Input 119 10" xfId="45376"/>
    <cellStyle name="Input 119 10 2" xfId="45377"/>
    <cellStyle name="Input 119 10 3" xfId="45378"/>
    <cellStyle name="Input 119 10 4" xfId="45379"/>
    <cellStyle name="Input 119 11" xfId="45380"/>
    <cellStyle name="Input 119 12" xfId="45381"/>
    <cellStyle name="Input 119 13" xfId="45382"/>
    <cellStyle name="Input 119 14" xfId="45383"/>
    <cellStyle name="Input 119 15" xfId="45384"/>
    <cellStyle name="Input 119 16" xfId="45385"/>
    <cellStyle name="Input 119 2" xfId="45386"/>
    <cellStyle name="Input 119 2 2" xfId="45387"/>
    <cellStyle name="Input 119 2 3" xfId="45388"/>
    <cellStyle name="Input 119 2 4" xfId="45389"/>
    <cellStyle name="Input 119 3" xfId="45390"/>
    <cellStyle name="Input 119 3 2" xfId="45391"/>
    <cellStyle name="Input 119 3 3" xfId="45392"/>
    <cellStyle name="Input 119 3 4" xfId="45393"/>
    <cellStyle name="Input 119 4" xfId="45394"/>
    <cellStyle name="Input 119 4 2" xfId="45395"/>
    <cellStyle name="Input 119 4 3" xfId="45396"/>
    <cellStyle name="Input 119 4 4" xfId="45397"/>
    <cellStyle name="Input 119 5" xfId="45398"/>
    <cellStyle name="Input 119 5 2" xfId="45399"/>
    <cellStyle name="Input 119 5 3" xfId="45400"/>
    <cellStyle name="Input 119 5 4" xfId="45401"/>
    <cellStyle name="Input 119 6" xfId="45402"/>
    <cellStyle name="Input 119 6 2" xfId="45403"/>
    <cellStyle name="Input 119 6 3" xfId="45404"/>
    <cellStyle name="Input 119 6 4" xfId="45405"/>
    <cellStyle name="Input 119 7" xfId="45406"/>
    <cellStyle name="Input 119 7 2" xfId="45407"/>
    <cellStyle name="Input 119 7 3" xfId="45408"/>
    <cellStyle name="Input 119 7 4" xfId="45409"/>
    <cellStyle name="Input 119 8" xfId="45410"/>
    <cellStyle name="Input 119 8 2" xfId="45411"/>
    <cellStyle name="Input 119 8 3" xfId="45412"/>
    <cellStyle name="Input 119 8 4" xfId="45413"/>
    <cellStyle name="Input 119 9" xfId="45414"/>
    <cellStyle name="Input 119 9 2" xfId="45415"/>
    <cellStyle name="Input 119 9 3" xfId="45416"/>
    <cellStyle name="Input 119 9 4" xfId="45417"/>
    <cellStyle name="Input 12" xfId="45418"/>
    <cellStyle name="Input 12 10" xfId="45419"/>
    <cellStyle name="Input 12 10 2" xfId="45420"/>
    <cellStyle name="Input 12 10 3" xfId="45421"/>
    <cellStyle name="Input 12 10 4" xfId="45422"/>
    <cellStyle name="Input 12 11" xfId="45423"/>
    <cellStyle name="Input 12 12" xfId="45424"/>
    <cellStyle name="Input 12 13" xfId="45425"/>
    <cellStyle name="Input 12 14" xfId="45426"/>
    <cellStyle name="Input 12 15" xfId="45427"/>
    <cellStyle name="Input 12 16" xfId="45428"/>
    <cellStyle name="Input 12 17" xfId="45429"/>
    <cellStyle name="Input 12 2" xfId="45430"/>
    <cellStyle name="Input 12 2 2" xfId="45431"/>
    <cellStyle name="Input 12 2 2 2" xfId="45432"/>
    <cellStyle name="Input 12 2 3" xfId="45433"/>
    <cellStyle name="Input 12 2 3 2" xfId="45434"/>
    <cellStyle name="Input 12 2 4" xfId="45435"/>
    <cellStyle name="Input 12 2 5" xfId="45436"/>
    <cellStyle name="Input 12 3" xfId="45437"/>
    <cellStyle name="Input 12 3 2" xfId="45438"/>
    <cellStyle name="Input 12 3 3" xfId="45439"/>
    <cellStyle name="Input 12 3 4" xfId="45440"/>
    <cellStyle name="Input 12 3 5" xfId="45441"/>
    <cellStyle name="Input 12 4" xfId="45442"/>
    <cellStyle name="Input 12 4 2" xfId="45443"/>
    <cellStyle name="Input 12 4 3" xfId="45444"/>
    <cellStyle name="Input 12 4 4" xfId="45445"/>
    <cellStyle name="Input 12 4 5" xfId="45446"/>
    <cellStyle name="Input 12 5" xfId="45447"/>
    <cellStyle name="Input 12 5 2" xfId="45448"/>
    <cellStyle name="Input 12 5 3" xfId="45449"/>
    <cellStyle name="Input 12 5 4" xfId="45450"/>
    <cellStyle name="Input 12 6" xfId="45451"/>
    <cellStyle name="Input 12 6 2" xfId="45452"/>
    <cellStyle name="Input 12 6 3" xfId="45453"/>
    <cellStyle name="Input 12 6 4" xfId="45454"/>
    <cellStyle name="Input 12 7" xfId="45455"/>
    <cellStyle name="Input 12 7 2" xfId="45456"/>
    <cellStyle name="Input 12 7 3" xfId="45457"/>
    <cellStyle name="Input 12 7 4" xfId="45458"/>
    <cellStyle name="Input 12 8" xfId="45459"/>
    <cellStyle name="Input 12 8 2" xfId="45460"/>
    <cellStyle name="Input 12 8 3" xfId="45461"/>
    <cellStyle name="Input 12 8 4" xfId="45462"/>
    <cellStyle name="Input 12 9" xfId="45463"/>
    <cellStyle name="Input 12 9 2" xfId="45464"/>
    <cellStyle name="Input 12 9 3" xfId="45465"/>
    <cellStyle name="Input 12 9 4" xfId="45466"/>
    <cellStyle name="Input 120" xfId="45467"/>
    <cellStyle name="Input 120 10" xfId="45468"/>
    <cellStyle name="Input 120 10 2" xfId="45469"/>
    <cellStyle name="Input 120 10 3" xfId="45470"/>
    <cellStyle name="Input 120 10 4" xfId="45471"/>
    <cellStyle name="Input 120 11" xfId="45472"/>
    <cellStyle name="Input 120 12" xfId="45473"/>
    <cellStyle name="Input 120 13" xfId="45474"/>
    <cellStyle name="Input 120 14" xfId="45475"/>
    <cellStyle name="Input 120 15" xfId="45476"/>
    <cellStyle name="Input 120 16" xfId="45477"/>
    <cellStyle name="Input 120 2" xfId="45478"/>
    <cellStyle name="Input 120 2 2" xfId="45479"/>
    <cellStyle name="Input 120 2 3" xfId="45480"/>
    <cellStyle name="Input 120 2 4" xfId="45481"/>
    <cellStyle name="Input 120 3" xfId="45482"/>
    <cellStyle name="Input 120 3 2" xfId="45483"/>
    <cellStyle name="Input 120 3 3" xfId="45484"/>
    <cellStyle name="Input 120 3 4" xfId="45485"/>
    <cellStyle name="Input 120 4" xfId="45486"/>
    <cellStyle name="Input 120 4 2" xfId="45487"/>
    <cellStyle name="Input 120 4 3" xfId="45488"/>
    <cellStyle name="Input 120 4 4" xfId="45489"/>
    <cellStyle name="Input 120 5" xfId="45490"/>
    <cellStyle name="Input 120 5 2" xfId="45491"/>
    <cellStyle name="Input 120 5 3" xfId="45492"/>
    <cellStyle name="Input 120 5 4" xfId="45493"/>
    <cellStyle name="Input 120 6" xfId="45494"/>
    <cellStyle name="Input 120 6 2" xfId="45495"/>
    <cellStyle name="Input 120 6 3" xfId="45496"/>
    <cellStyle name="Input 120 6 4" xfId="45497"/>
    <cellStyle name="Input 120 7" xfId="45498"/>
    <cellStyle name="Input 120 7 2" xfId="45499"/>
    <cellStyle name="Input 120 7 3" xfId="45500"/>
    <cellStyle name="Input 120 7 4" xfId="45501"/>
    <cellStyle name="Input 120 8" xfId="45502"/>
    <cellStyle name="Input 120 8 2" xfId="45503"/>
    <cellStyle name="Input 120 8 3" xfId="45504"/>
    <cellStyle name="Input 120 8 4" xfId="45505"/>
    <cellStyle name="Input 120 9" xfId="45506"/>
    <cellStyle name="Input 120 9 2" xfId="45507"/>
    <cellStyle name="Input 120 9 3" xfId="45508"/>
    <cellStyle name="Input 120 9 4" xfId="45509"/>
    <cellStyle name="Input 121" xfId="45510"/>
    <cellStyle name="Input 121 10" xfId="45511"/>
    <cellStyle name="Input 121 10 2" xfId="45512"/>
    <cellStyle name="Input 121 10 3" xfId="45513"/>
    <cellStyle name="Input 121 10 4" xfId="45514"/>
    <cellStyle name="Input 121 11" xfId="45515"/>
    <cellStyle name="Input 121 12" xfId="45516"/>
    <cellStyle name="Input 121 13" xfId="45517"/>
    <cellStyle name="Input 121 14" xfId="45518"/>
    <cellStyle name="Input 121 15" xfId="45519"/>
    <cellStyle name="Input 121 16" xfId="45520"/>
    <cellStyle name="Input 121 2" xfId="45521"/>
    <cellStyle name="Input 121 2 2" xfId="45522"/>
    <cellStyle name="Input 121 2 3" xfId="45523"/>
    <cellStyle name="Input 121 2 4" xfId="45524"/>
    <cellStyle name="Input 121 3" xfId="45525"/>
    <cellStyle name="Input 121 3 2" xfId="45526"/>
    <cellStyle name="Input 121 3 3" xfId="45527"/>
    <cellStyle name="Input 121 3 4" xfId="45528"/>
    <cellStyle name="Input 121 4" xfId="45529"/>
    <cellStyle name="Input 121 4 2" xfId="45530"/>
    <cellStyle name="Input 121 4 3" xfId="45531"/>
    <cellStyle name="Input 121 4 4" xfId="45532"/>
    <cellStyle name="Input 121 5" xfId="45533"/>
    <cellStyle name="Input 121 5 2" xfId="45534"/>
    <cellStyle name="Input 121 5 3" xfId="45535"/>
    <cellStyle name="Input 121 5 4" xfId="45536"/>
    <cellStyle name="Input 121 6" xfId="45537"/>
    <cellStyle name="Input 121 6 2" xfId="45538"/>
    <cellStyle name="Input 121 6 3" xfId="45539"/>
    <cellStyle name="Input 121 6 4" xfId="45540"/>
    <cellStyle name="Input 121 7" xfId="45541"/>
    <cellStyle name="Input 121 7 2" xfId="45542"/>
    <cellStyle name="Input 121 7 3" xfId="45543"/>
    <cellStyle name="Input 121 7 4" xfId="45544"/>
    <cellStyle name="Input 121 8" xfId="45545"/>
    <cellStyle name="Input 121 8 2" xfId="45546"/>
    <cellStyle name="Input 121 8 3" xfId="45547"/>
    <cellStyle name="Input 121 8 4" xfId="45548"/>
    <cellStyle name="Input 121 9" xfId="45549"/>
    <cellStyle name="Input 121 9 2" xfId="45550"/>
    <cellStyle name="Input 121 9 3" xfId="45551"/>
    <cellStyle name="Input 121 9 4" xfId="45552"/>
    <cellStyle name="Input 122" xfId="45553"/>
    <cellStyle name="Input 122 10" xfId="45554"/>
    <cellStyle name="Input 122 10 2" xfId="45555"/>
    <cellStyle name="Input 122 10 3" xfId="45556"/>
    <cellStyle name="Input 122 10 4" xfId="45557"/>
    <cellStyle name="Input 122 11" xfId="45558"/>
    <cellStyle name="Input 122 12" xfId="45559"/>
    <cellStyle name="Input 122 13" xfId="45560"/>
    <cellStyle name="Input 122 14" xfId="45561"/>
    <cellStyle name="Input 122 15" xfId="45562"/>
    <cellStyle name="Input 122 16" xfId="45563"/>
    <cellStyle name="Input 122 2" xfId="45564"/>
    <cellStyle name="Input 122 2 2" xfId="45565"/>
    <cellStyle name="Input 122 2 3" xfId="45566"/>
    <cellStyle name="Input 122 2 4" xfId="45567"/>
    <cellStyle name="Input 122 3" xfId="45568"/>
    <cellStyle name="Input 122 3 2" xfId="45569"/>
    <cellStyle name="Input 122 3 3" xfId="45570"/>
    <cellStyle name="Input 122 3 4" xfId="45571"/>
    <cellStyle name="Input 122 4" xfId="45572"/>
    <cellStyle name="Input 122 4 2" xfId="45573"/>
    <cellStyle name="Input 122 4 3" xfId="45574"/>
    <cellStyle name="Input 122 4 4" xfId="45575"/>
    <cellStyle name="Input 122 5" xfId="45576"/>
    <cellStyle name="Input 122 5 2" xfId="45577"/>
    <cellStyle name="Input 122 5 3" xfId="45578"/>
    <cellStyle name="Input 122 5 4" xfId="45579"/>
    <cellStyle name="Input 122 6" xfId="45580"/>
    <cellStyle name="Input 122 6 2" xfId="45581"/>
    <cellStyle name="Input 122 6 3" xfId="45582"/>
    <cellStyle name="Input 122 6 4" xfId="45583"/>
    <cellStyle name="Input 122 7" xfId="45584"/>
    <cellStyle name="Input 122 7 2" xfId="45585"/>
    <cellStyle name="Input 122 7 3" xfId="45586"/>
    <cellStyle name="Input 122 7 4" xfId="45587"/>
    <cellStyle name="Input 122 8" xfId="45588"/>
    <cellStyle name="Input 122 8 2" xfId="45589"/>
    <cellStyle name="Input 122 8 3" xfId="45590"/>
    <cellStyle name="Input 122 8 4" xfId="45591"/>
    <cellStyle name="Input 122 9" xfId="45592"/>
    <cellStyle name="Input 122 9 2" xfId="45593"/>
    <cellStyle name="Input 122 9 3" xfId="45594"/>
    <cellStyle name="Input 122 9 4" xfId="45595"/>
    <cellStyle name="Input 123" xfId="45596"/>
    <cellStyle name="Input 123 10" xfId="45597"/>
    <cellStyle name="Input 123 10 2" xfId="45598"/>
    <cellStyle name="Input 123 10 3" xfId="45599"/>
    <cellStyle name="Input 123 10 4" xfId="45600"/>
    <cellStyle name="Input 123 11" xfId="45601"/>
    <cellStyle name="Input 123 12" xfId="45602"/>
    <cellStyle name="Input 123 13" xfId="45603"/>
    <cellStyle name="Input 123 14" xfId="45604"/>
    <cellStyle name="Input 123 15" xfId="45605"/>
    <cellStyle name="Input 123 16" xfId="45606"/>
    <cellStyle name="Input 123 2" xfId="45607"/>
    <cellStyle name="Input 123 2 2" xfId="45608"/>
    <cellStyle name="Input 123 2 3" xfId="45609"/>
    <cellStyle name="Input 123 2 4" xfId="45610"/>
    <cellStyle name="Input 123 3" xfId="45611"/>
    <cellStyle name="Input 123 3 2" xfId="45612"/>
    <cellStyle name="Input 123 3 3" xfId="45613"/>
    <cellStyle name="Input 123 3 4" xfId="45614"/>
    <cellStyle name="Input 123 4" xfId="45615"/>
    <cellStyle name="Input 123 4 2" xfId="45616"/>
    <cellStyle name="Input 123 4 3" xfId="45617"/>
    <cellStyle name="Input 123 4 4" xfId="45618"/>
    <cellStyle name="Input 123 5" xfId="45619"/>
    <cellStyle name="Input 123 5 2" xfId="45620"/>
    <cellStyle name="Input 123 5 3" xfId="45621"/>
    <cellStyle name="Input 123 5 4" xfId="45622"/>
    <cellStyle name="Input 123 6" xfId="45623"/>
    <cellStyle name="Input 123 6 2" xfId="45624"/>
    <cellStyle name="Input 123 6 3" xfId="45625"/>
    <cellStyle name="Input 123 6 4" xfId="45626"/>
    <cellStyle name="Input 123 7" xfId="45627"/>
    <cellStyle name="Input 123 7 2" xfId="45628"/>
    <cellStyle name="Input 123 7 3" xfId="45629"/>
    <cellStyle name="Input 123 7 4" xfId="45630"/>
    <cellStyle name="Input 123 8" xfId="45631"/>
    <cellStyle name="Input 123 8 2" xfId="45632"/>
    <cellStyle name="Input 123 8 3" xfId="45633"/>
    <cellStyle name="Input 123 8 4" xfId="45634"/>
    <cellStyle name="Input 123 9" xfId="45635"/>
    <cellStyle name="Input 123 9 2" xfId="45636"/>
    <cellStyle name="Input 123 9 3" xfId="45637"/>
    <cellStyle name="Input 123 9 4" xfId="45638"/>
    <cellStyle name="Input 124" xfId="45639"/>
    <cellStyle name="Input 124 10" xfId="45640"/>
    <cellStyle name="Input 124 10 2" xfId="45641"/>
    <cellStyle name="Input 124 10 3" xfId="45642"/>
    <cellStyle name="Input 124 10 4" xfId="45643"/>
    <cellStyle name="Input 124 11" xfId="45644"/>
    <cellStyle name="Input 124 12" xfId="45645"/>
    <cellStyle name="Input 124 13" xfId="45646"/>
    <cellStyle name="Input 124 14" xfId="45647"/>
    <cellStyle name="Input 124 15" xfId="45648"/>
    <cellStyle name="Input 124 16" xfId="45649"/>
    <cellStyle name="Input 124 2" xfId="45650"/>
    <cellStyle name="Input 124 2 2" xfId="45651"/>
    <cellStyle name="Input 124 2 3" xfId="45652"/>
    <cellStyle name="Input 124 2 4" xfId="45653"/>
    <cellStyle name="Input 124 3" xfId="45654"/>
    <cellStyle name="Input 124 3 2" xfId="45655"/>
    <cellStyle name="Input 124 3 3" xfId="45656"/>
    <cellStyle name="Input 124 3 4" xfId="45657"/>
    <cellStyle name="Input 124 4" xfId="45658"/>
    <cellStyle name="Input 124 4 2" xfId="45659"/>
    <cellStyle name="Input 124 4 3" xfId="45660"/>
    <cellStyle name="Input 124 4 4" xfId="45661"/>
    <cellStyle name="Input 124 5" xfId="45662"/>
    <cellStyle name="Input 124 5 2" xfId="45663"/>
    <cellStyle name="Input 124 5 3" xfId="45664"/>
    <cellStyle name="Input 124 5 4" xfId="45665"/>
    <cellStyle name="Input 124 6" xfId="45666"/>
    <cellStyle name="Input 124 6 2" xfId="45667"/>
    <cellStyle name="Input 124 6 3" xfId="45668"/>
    <cellStyle name="Input 124 6 4" xfId="45669"/>
    <cellStyle name="Input 124 7" xfId="45670"/>
    <cellStyle name="Input 124 7 2" xfId="45671"/>
    <cellStyle name="Input 124 7 3" xfId="45672"/>
    <cellStyle name="Input 124 7 4" xfId="45673"/>
    <cellStyle name="Input 124 8" xfId="45674"/>
    <cellStyle name="Input 124 8 2" xfId="45675"/>
    <cellStyle name="Input 124 8 3" xfId="45676"/>
    <cellStyle name="Input 124 8 4" xfId="45677"/>
    <cellStyle name="Input 124 9" xfId="45678"/>
    <cellStyle name="Input 124 9 2" xfId="45679"/>
    <cellStyle name="Input 124 9 3" xfId="45680"/>
    <cellStyle name="Input 124 9 4" xfId="45681"/>
    <cellStyle name="Input 125" xfId="45682"/>
    <cellStyle name="Input 125 10" xfId="45683"/>
    <cellStyle name="Input 125 10 2" xfId="45684"/>
    <cellStyle name="Input 125 10 3" xfId="45685"/>
    <cellStyle name="Input 125 10 4" xfId="45686"/>
    <cellStyle name="Input 125 11" xfId="45687"/>
    <cellStyle name="Input 125 12" xfId="45688"/>
    <cellStyle name="Input 125 13" xfId="45689"/>
    <cellStyle name="Input 125 14" xfId="45690"/>
    <cellStyle name="Input 125 15" xfId="45691"/>
    <cellStyle name="Input 125 16" xfId="45692"/>
    <cellStyle name="Input 125 2" xfId="45693"/>
    <cellStyle name="Input 125 2 2" xfId="45694"/>
    <cellStyle name="Input 125 2 3" xfId="45695"/>
    <cellStyle name="Input 125 2 4" xfId="45696"/>
    <cellStyle name="Input 125 3" xfId="45697"/>
    <cellStyle name="Input 125 3 2" xfId="45698"/>
    <cellStyle name="Input 125 3 3" xfId="45699"/>
    <cellStyle name="Input 125 3 4" xfId="45700"/>
    <cellStyle name="Input 125 4" xfId="45701"/>
    <cellStyle name="Input 125 4 2" xfId="45702"/>
    <cellStyle name="Input 125 4 3" xfId="45703"/>
    <cellStyle name="Input 125 4 4" xfId="45704"/>
    <cellStyle name="Input 125 5" xfId="45705"/>
    <cellStyle name="Input 125 5 2" xfId="45706"/>
    <cellStyle name="Input 125 5 3" xfId="45707"/>
    <cellStyle name="Input 125 5 4" xfId="45708"/>
    <cellStyle name="Input 125 6" xfId="45709"/>
    <cellStyle name="Input 125 6 2" xfId="45710"/>
    <cellStyle name="Input 125 6 3" xfId="45711"/>
    <cellStyle name="Input 125 6 4" xfId="45712"/>
    <cellStyle name="Input 125 7" xfId="45713"/>
    <cellStyle name="Input 125 7 2" xfId="45714"/>
    <cellStyle name="Input 125 7 3" xfId="45715"/>
    <cellStyle name="Input 125 7 4" xfId="45716"/>
    <cellStyle name="Input 125 8" xfId="45717"/>
    <cellStyle name="Input 125 8 2" xfId="45718"/>
    <cellStyle name="Input 125 8 3" xfId="45719"/>
    <cellStyle name="Input 125 8 4" xfId="45720"/>
    <cellStyle name="Input 125 9" xfId="45721"/>
    <cellStyle name="Input 125 9 2" xfId="45722"/>
    <cellStyle name="Input 125 9 3" xfId="45723"/>
    <cellStyle name="Input 125 9 4" xfId="45724"/>
    <cellStyle name="Input 126" xfId="45725"/>
    <cellStyle name="Input 126 10" xfId="45726"/>
    <cellStyle name="Input 126 10 2" xfId="45727"/>
    <cellStyle name="Input 126 10 3" xfId="45728"/>
    <cellStyle name="Input 126 10 4" xfId="45729"/>
    <cellStyle name="Input 126 11" xfId="45730"/>
    <cellStyle name="Input 126 12" xfId="45731"/>
    <cellStyle name="Input 126 13" xfId="45732"/>
    <cellStyle name="Input 126 14" xfId="45733"/>
    <cellStyle name="Input 126 15" xfId="45734"/>
    <cellStyle name="Input 126 16" xfId="45735"/>
    <cellStyle name="Input 126 2" xfId="45736"/>
    <cellStyle name="Input 126 2 2" xfId="45737"/>
    <cellStyle name="Input 126 2 3" xfId="45738"/>
    <cellStyle name="Input 126 2 4" xfId="45739"/>
    <cellStyle name="Input 126 3" xfId="45740"/>
    <cellStyle name="Input 126 3 2" xfId="45741"/>
    <cellStyle name="Input 126 3 3" xfId="45742"/>
    <cellStyle name="Input 126 3 4" xfId="45743"/>
    <cellStyle name="Input 126 4" xfId="45744"/>
    <cellStyle name="Input 126 4 2" xfId="45745"/>
    <cellStyle name="Input 126 4 3" xfId="45746"/>
    <cellStyle name="Input 126 4 4" xfId="45747"/>
    <cellStyle name="Input 126 5" xfId="45748"/>
    <cellStyle name="Input 126 5 2" xfId="45749"/>
    <cellStyle name="Input 126 5 3" xfId="45750"/>
    <cellStyle name="Input 126 5 4" xfId="45751"/>
    <cellStyle name="Input 126 6" xfId="45752"/>
    <cellStyle name="Input 126 6 2" xfId="45753"/>
    <cellStyle name="Input 126 6 3" xfId="45754"/>
    <cellStyle name="Input 126 6 4" xfId="45755"/>
    <cellStyle name="Input 126 7" xfId="45756"/>
    <cellStyle name="Input 126 7 2" xfId="45757"/>
    <cellStyle name="Input 126 7 3" xfId="45758"/>
    <cellStyle name="Input 126 7 4" xfId="45759"/>
    <cellStyle name="Input 126 8" xfId="45760"/>
    <cellStyle name="Input 126 8 2" xfId="45761"/>
    <cellStyle name="Input 126 8 3" xfId="45762"/>
    <cellStyle name="Input 126 8 4" xfId="45763"/>
    <cellStyle name="Input 126 9" xfId="45764"/>
    <cellStyle name="Input 126 9 2" xfId="45765"/>
    <cellStyle name="Input 126 9 3" xfId="45766"/>
    <cellStyle name="Input 126 9 4" xfId="45767"/>
    <cellStyle name="Input 127" xfId="45768"/>
    <cellStyle name="Input 127 10" xfId="45769"/>
    <cellStyle name="Input 127 10 2" xfId="45770"/>
    <cellStyle name="Input 127 10 3" xfId="45771"/>
    <cellStyle name="Input 127 10 4" xfId="45772"/>
    <cellStyle name="Input 127 11" xfId="45773"/>
    <cellStyle name="Input 127 12" xfId="45774"/>
    <cellStyle name="Input 127 13" xfId="45775"/>
    <cellStyle name="Input 127 14" xfId="45776"/>
    <cellStyle name="Input 127 15" xfId="45777"/>
    <cellStyle name="Input 127 16" xfId="45778"/>
    <cellStyle name="Input 127 2" xfId="45779"/>
    <cellStyle name="Input 127 2 2" xfId="45780"/>
    <cellStyle name="Input 127 2 3" xfId="45781"/>
    <cellStyle name="Input 127 2 4" xfId="45782"/>
    <cellStyle name="Input 127 3" xfId="45783"/>
    <cellStyle name="Input 127 3 2" xfId="45784"/>
    <cellStyle name="Input 127 3 3" xfId="45785"/>
    <cellStyle name="Input 127 3 4" xfId="45786"/>
    <cellStyle name="Input 127 4" xfId="45787"/>
    <cellStyle name="Input 127 4 2" xfId="45788"/>
    <cellStyle name="Input 127 4 3" xfId="45789"/>
    <cellStyle name="Input 127 4 4" xfId="45790"/>
    <cellStyle name="Input 127 5" xfId="45791"/>
    <cellStyle name="Input 127 5 2" xfId="45792"/>
    <cellStyle name="Input 127 5 3" xfId="45793"/>
    <cellStyle name="Input 127 5 4" xfId="45794"/>
    <cellStyle name="Input 127 6" xfId="45795"/>
    <cellStyle name="Input 127 6 2" xfId="45796"/>
    <cellStyle name="Input 127 6 3" xfId="45797"/>
    <cellStyle name="Input 127 6 4" xfId="45798"/>
    <cellStyle name="Input 127 7" xfId="45799"/>
    <cellStyle name="Input 127 7 2" xfId="45800"/>
    <cellStyle name="Input 127 7 3" xfId="45801"/>
    <cellStyle name="Input 127 7 4" xfId="45802"/>
    <cellStyle name="Input 127 8" xfId="45803"/>
    <cellStyle name="Input 127 8 2" xfId="45804"/>
    <cellStyle name="Input 127 8 3" xfId="45805"/>
    <cellStyle name="Input 127 8 4" xfId="45806"/>
    <cellStyle name="Input 127 9" xfId="45807"/>
    <cellStyle name="Input 127 9 2" xfId="45808"/>
    <cellStyle name="Input 127 9 3" xfId="45809"/>
    <cellStyle name="Input 127 9 4" xfId="45810"/>
    <cellStyle name="Input 128" xfId="45811"/>
    <cellStyle name="Input 128 10" xfId="45812"/>
    <cellStyle name="Input 128 10 2" xfId="45813"/>
    <cellStyle name="Input 128 10 3" xfId="45814"/>
    <cellStyle name="Input 128 10 4" xfId="45815"/>
    <cellStyle name="Input 128 11" xfId="45816"/>
    <cellStyle name="Input 128 12" xfId="45817"/>
    <cellStyle name="Input 128 13" xfId="45818"/>
    <cellStyle name="Input 128 14" xfId="45819"/>
    <cellStyle name="Input 128 15" xfId="45820"/>
    <cellStyle name="Input 128 16" xfId="45821"/>
    <cellStyle name="Input 128 2" xfId="45822"/>
    <cellStyle name="Input 128 2 2" xfId="45823"/>
    <cellStyle name="Input 128 2 3" xfId="45824"/>
    <cellStyle name="Input 128 2 4" xfId="45825"/>
    <cellStyle name="Input 128 3" xfId="45826"/>
    <cellStyle name="Input 128 3 2" xfId="45827"/>
    <cellStyle name="Input 128 3 3" xfId="45828"/>
    <cellStyle name="Input 128 3 4" xfId="45829"/>
    <cellStyle name="Input 128 4" xfId="45830"/>
    <cellStyle name="Input 128 4 2" xfId="45831"/>
    <cellStyle name="Input 128 4 3" xfId="45832"/>
    <cellStyle name="Input 128 4 4" xfId="45833"/>
    <cellStyle name="Input 128 5" xfId="45834"/>
    <cellStyle name="Input 128 5 2" xfId="45835"/>
    <cellStyle name="Input 128 5 3" xfId="45836"/>
    <cellStyle name="Input 128 5 4" xfId="45837"/>
    <cellStyle name="Input 128 6" xfId="45838"/>
    <cellStyle name="Input 128 6 2" xfId="45839"/>
    <cellStyle name="Input 128 6 3" xfId="45840"/>
    <cellStyle name="Input 128 6 4" xfId="45841"/>
    <cellStyle name="Input 128 7" xfId="45842"/>
    <cellStyle name="Input 128 7 2" xfId="45843"/>
    <cellStyle name="Input 128 7 3" xfId="45844"/>
    <cellStyle name="Input 128 7 4" xfId="45845"/>
    <cellStyle name="Input 128 8" xfId="45846"/>
    <cellStyle name="Input 128 8 2" xfId="45847"/>
    <cellStyle name="Input 128 8 3" xfId="45848"/>
    <cellStyle name="Input 128 8 4" xfId="45849"/>
    <cellStyle name="Input 128 9" xfId="45850"/>
    <cellStyle name="Input 128 9 2" xfId="45851"/>
    <cellStyle name="Input 128 9 3" xfId="45852"/>
    <cellStyle name="Input 128 9 4" xfId="45853"/>
    <cellStyle name="Input 129" xfId="45854"/>
    <cellStyle name="Input 129 10" xfId="45855"/>
    <cellStyle name="Input 129 10 2" xfId="45856"/>
    <cellStyle name="Input 129 10 3" xfId="45857"/>
    <cellStyle name="Input 129 10 4" xfId="45858"/>
    <cellStyle name="Input 129 11" xfId="45859"/>
    <cellStyle name="Input 129 12" xfId="45860"/>
    <cellStyle name="Input 129 13" xfId="45861"/>
    <cellStyle name="Input 129 14" xfId="45862"/>
    <cellStyle name="Input 129 15" xfId="45863"/>
    <cellStyle name="Input 129 16" xfId="45864"/>
    <cellStyle name="Input 129 2" xfId="45865"/>
    <cellStyle name="Input 129 2 2" xfId="45866"/>
    <cellStyle name="Input 129 2 3" xfId="45867"/>
    <cellStyle name="Input 129 2 4" xfId="45868"/>
    <cellStyle name="Input 129 3" xfId="45869"/>
    <cellStyle name="Input 129 3 2" xfId="45870"/>
    <cellStyle name="Input 129 3 3" xfId="45871"/>
    <cellStyle name="Input 129 3 4" xfId="45872"/>
    <cellStyle name="Input 129 4" xfId="45873"/>
    <cellStyle name="Input 129 4 2" xfId="45874"/>
    <cellStyle name="Input 129 4 3" xfId="45875"/>
    <cellStyle name="Input 129 4 4" xfId="45876"/>
    <cellStyle name="Input 129 5" xfId="45877"/>
    <cellStyle name="Input 129 5 2" xfId="45878"/>
    <cellStyle name="Input 129 5 3" xfId="45879"/>
    <cellStyle name="Input 129 5 4" xfId="45880"/>
    <cellStyle name="Input 129 6" xfId="45881"/>
    <cellStyle name="Input 129 6 2" xfId="45882"/>
    <cellStyle name="Input 129 6 3" xfId="45883"/>
    <cellStyle name="Input 129 6 4" xfId="45884"/>
    <cellStyle name="Input 129 7" xfId="45885"/>
    <cellStyle name="Input 129 7 2" xfId="45886"/>
    <cellStyle name="Input 129 7 3" xfId="45887"/>
    <cellStyle name="Input 129 7 4" xfId="45888"/>
    <cellStyle name="Input 129 8" xfId="45889"/>
    <cellStyle name="Input 129 8 2" xfId="45890"/>
    <cellStyle name="Input 129 8 3" xfId="45891"/>
    <cellStyle name="Input 129 8 4" xfId="45892"/>
    <cellStyle name="Input 129 9" xfId="45893"/>
    <cellStyle name="Input 129 9 2" xfId="45894"/>
    <cellStyle name="Input 129 9 3" xfId="45895"/>
    <cellStyle name="Input 129 9 4" xfId="45896"/>
    <cellStyle name="Input 13" xfId="45897"/>
    <cellStyle name="Input 13 10" xfId="45898"/>
    <cellStyle name="Input 13 10 2" xfId="45899"/>
    <cellStyle name="Input 13 10 3" xfId="45900"/>
    <cellStyle name="Input 13 10 4" xfId="45901"/>
    <cellStyle name="Input 13 11" xfId="45902"/>
    <cellStyle name="Input 13 12" xfId="45903"/>
    <cellStyle name="Input 13 13" xfId="45904"/>
    <cellStyle name="Input 13 14" xfId="45905"/>
    <cellStyle name="Input 13 15" xfId="45906"/>
    <cellStyle name="Input 13 16" xfId="45907"/>
    <cellStyle name="Input 13 17" xfId="45908"/>
    <cellStyle name="Input 13 2" xfId="45909"/>
    <cellStyle name="Input 13 2 2" xfId="45910"/>
    <cellStyle name="Input 13 2 2 2" xfId="45911"/>
    <cellStyle name="Input 13 2 3" xfId="45912"/>
    <cellStyle name="Input 13 2 3 2" xfId="45913"/>
    <cellStyle name="Input 13 2 4" xfId="45914"/>
    <cellStyle name="Input 13 2 5" xfId="45915"/>
    <cellStyle name="Input 13 3" xfId="45916"/>
    <cellStyle name="Input 13 3 2" xfId="45917"/>
    <cellStyle name="Input 13 3 3" xfId="45918"/>
    <cellStyle name="Input 13 3 4" xfId="45919"/>
    <cellStyle name="Input 13 3 5" xfId="45920"/>
    <cellStyle name="Input 13 4" xfId="45921"/>
    <cellStyle name="Input 13 4 2" xfId="45922"/>
    <cellStyle name="Input 13 4 3" xfId="45923"/>
    <cellStyle name="Input 13 4 4" xfId="45924"/>
    <cellStyle name="Input 13 4 5" xfId="45925"/>
    <cellStyle name="Input 13 5" xfId="45926"/>
    <cellStyle name="Input 13 5 2" xfId="45927"/>
    <cellStyle name="Input 13 5 3" xfId="45928"/>
    <cellStyle name="Input 13 5 4" xfId="45929"/>
    <cellStyle name="Input 13 6" xfId="45930"/>
    <cellStyle name="Input 13 6 2" xfId="45931"/>
    <cellStyle name="Input 13 6 3" xfId="45932"/>
    <cellStyle name="Input 13 6 4" xfId="45933"/>
    <cellStyle name="Input 13 7" xfId="45934"/>
    <cellStyle name="Input 13 7 2" xfId="45935"/>
    <cellStyle name="Input 13 7 3" xfId="45936"/>
    <cellStyle name="Input 13 7 4" xfId="45937"/>
    <cellStyle name="Input 13 8" xfId="45938"/>
    <cellStyle name="Input 13 8 2" xfId="45939"/>
    <cellStyle name="Input 13 8 3" xfId="45940"/>
    <cellStyle name="Input 13 8 4" xfId="45941"/>
    <cellStyle name="Input 13 9" xfId="45942"/>
    <cellStyle name="Input 13 9 2" xfId="45943"/>
    <cellStyle name="Input 13 9 3" xfId="45944"/>
    <cellStyle name="Input 13 9 4" xfId="45945"/>
    <cellStyle name="Input 130" xfId="45946"/>
    <cellStyle name="Input 130 10" xfId="45947"/>
    <cellStyle name="Input 130 10 2" xfId="45948"/>
    <cellStyle name="Input 130 10 3" xfId="45949"/>
    <cellStyle name="Input 130 10 4" xfId="45950"/>
    <cellStyle name="Input 130 11" xfId="45951"/>
    <cellStyle name="Input 130 12" xfId="45952"/>
    <cellStyle name="Input 130 13" xfId="45953"/>
    <cellStyle name="Input 130 14" xfId="45954"/>
    <cellStyle name="Input 130 15" xfId="45955"/>
    <cellStyle name="Input 130 16" xfId="45956"/>
    <cellStyle name="Input 130 2" xfId="45957"/>
    <cellStyle name="Input 130 2 2" xfId="45958"/>
    <cellStyle name="Input 130 2 3" xfId="45959"/>
    <cellStyle name="Input 130 2 4" xfId="45960"/>
    <cellStyle name="Input 130 3" xfId="45961"/>
    <cellStyle name="Input 130 3 2" xfId="45962"/>
    <cellStyle name="Input 130 3 3" xfId="45963"/>
    <cellStyle name="Input 130 3 4" xfId="45964"/>
    <cellStyle name="Input 130 4" xfId="45965"/>
    <cellStyle name="Input 130 4 2" xfId="45966"/>
    <cellStyle name="Input 130 4 3" xfId="45967"/>
    <cellStyle name="Input 130 4 4" xfId="45968"/>
    <cellStyle name="Input 130 5" xfId="45969"/>
    <cellStyle name="Input 130 5 2" xfId="45970"/>
    <cellStyle name="Input 130 5 3" xfId="45971"/>
    <cellStyle name="Input 130 5 4" xfId="45972"/>
    <cellStyle name="Input 130 6" xfId="45973"/>
    <cellStyle name="Input 130 6 2" xfId="45974"/>
    <cellStyle name="Input 130 6 3" xfId="45975"/>
    <cellStyle name="Input 130 6 4" xfId="45976"/>
    <cellStyle name="Input 130 7" xfId="45977"/>
    <cellStyle name="Input 130 7 2" xfId="45978"/>
    <cellStyle name="Input 130 7 3" xfId="45979"/>
    <cellStyle name="Input 130 7 4" xfId="45980"/>
    <cellStyle name="Input 130 8" xfId="45981"/>
    <cellStyle name="Input 130 8 2" xfId="45982"/>
    <cellStyle name="Input 130 8 3" xfId="45983"/>
    <cellStyle name="Input 130 8 4" xfId="45984"/>
    <cellStyle name="Input 130 9" xfId="45985"/>
    <cellStyle name="Input 130 9 2" xfId="45986"/>
    <cellStyle name="Input 130 9 3" xfId="45987"/>
    <cellStyle name="Input 130 9 4" xfId="45988"/>
    <cellStyle name="Input 131" xfId="45989"/>
    <cellStyle name="Input 131 10" xfId="45990"/>
    <cellStyle name="Input 131 10 2" xfId="45991"/>
    <cellStyle name="Input 131 10 3" xfId="45992"/>
    <cellStyle name="Input 131 10 4" xfId="45993"/>
    <cellStyle name="Input 131 11" xfId="45994"/>
    <cellStyle name="Input 131 12" xfId="45995"/>
    <cellStyle name="Input 131 13" xfId="45996"/>
    <cellStyle name="Input 131 14" xfId="45997"/>
    <cellStyle name="Input 131 15" xfId="45998"/>
    <cellStyle name="Input 131 16" xfId="45999"/>
    <cellStyle name="Input 131 2" xfId="46000"/>
    <cellStyle name="Input 131 2 2" xfId="46001"/>
    <cellStyle name="Input 131 2 3" xfId="46002"/>
    <cellStyle name="Input 131 2 4" xfId="46003"/>
    <cellStyle name="Input 131 3" xfId="46004"/>
    <cellStyle name="Input 131 3 2" xfId="46005"/>
    <cellStyle name="Input 131 3 3" xfId="46006"/>
    <cellStyle name="Input 131 3 4" xfId="46007"/>
    <cellStyle name="Input 131 4" xfId="46008"/>
    <cellStyle name="Input 131 4 2" xfId="46009"/>
    <cellStyle name="Input 131 4 3" xfId="46010"/>
    <cellStyle name="Input 131 4 4" xfId="46011"/>
    <cellStyle name="Input 131 5" xfId="46012"/>
    <cellStyle name="Input 131 5 2" xfId="46013"/>
    <cellStyle name="Input 131 5 3" xfId="46014"/>
    <cellStyle name="Input 131 5 4" xfId="46015"/>
    <cellStyle name="Input 131 6" xfId="46016"/>
    <cellStyle name="Input 131 6 2" xfId="46017"/>
    <cellStyle name="Input 131 6 3" xfId="46018"/>
    <cellStyle name="Input 131 6 4" xfId="46019"/>
    <cellStyle name="Input 131 7" xfId="46020"/>
    <cellStyle name="Input 131 7 2" xfId="46021"/>
    <cellStyle name="Input 131 7 3" xfId="46022"/>
    <cellStyle name="Input 131 7 4" xfId="46023"/>
    <cellStyle name="Input 131 8" xfId="46024"/>
    <cellStyle name="Input 131 8 2" xfId="46025"/>
    <cellStyle name="Input 131 8 3" xfId="46026"/>
    <cellStyle name="Input 131 8 4" xfId="46027"/>
    <cellStyle name="Input 131 9" xfId="46028"/>
    <cellStyle name="Input 131 9 2" xfId="46029"/>
    <cellStyle name="Input 131 9 3" xfId="46030"/>
    <cellStyle name="Input 131 9 4" xfId="46031"/>
    <cellStyle name="Input 132" xfId="46032"/>
    <cellStyle name="Input 132 10" xfId="46033"/>
    <cellStyle name="Input 132 10 2" xfId="46034"/>
    <cellStyle name="Input 132 10 3" xfId="46035"/>
    <cellStyle name="Input 132 10 4" xfId="46036"/>
    <cellStyle name="Input 132 11" xfId="46037"/>
    <cellStyle name="Input 132 12" xfId="46038"/>
    <cellStyle name="Input 132 13" xfId="46039"/>
    <cellStyle name="Input 132 14" xfId="46040"/>
    <cellStyle name="Input 132 15" xfId="46041"/>
    <cellStyle name="Input 132 16" xfId="46042"/>
    <cellStyle name="Input 132 2" xfId="46043"/>
    <cellStyle name="Input 132 2 2" xfId="46044"/>
    <cellStyle name="Input 132 2 3" xfId="46045"/>
    <cellStyle name="Input 132 2 4" xfId="46046"/>
    <cellStyle name="Input 132 3" xfId="46047"/>
    <cellStyle name="Input 132 3 2" xfId="46048"/>
    <cellStyle name="Input 132 3 3" xfId="46049"/>
    <cellStyle name="Input 132 3 4" xfId="46050"/>
    <cellStyle name="Input 132 4" xfId="46051"/>
    <cellStyle name="Input 132 4 2" xfId="46052"/>
    <cellStyle name="Input 132 4 3" xfId="46053"/>
    <cellStyle name="Input 132 4 4" xfId="46054"/>
    <cellStyle name="Input 132 5" xfId="46055"/>
    <cellStyle name="Input 132 5 2" xfId="46056"/>
    <cellStyle name="Input 132 5 3" xfId="46057"/>
    <cellStyle name="Input 132 5 4" xfId="46058"/>
    <cellStyle name="Input 132 6" xfId="46059"/>
    <cellStyle name="Input 132 6 2" xfId="46060"/>
    <cellStyle name="Input 132 6 3" xfId="46061"/>
    <cellStyle name="Input 132 6 4" xfId="46062"/>
    <cellStyle name="Input 132 7" xfId="46063"/>
    <cellStyle name="Input 132 7 2" xfId="46064"/>
    <cellStyle name="Input 132 7 3" xfId="46065"/>
    <cellStyle name="Input 132 7 4" xfId="46066"/>
    <cellStyle name="Input 132 8" xfId="46067"/>
    <cellStyle name="Input 132 8 2" xfId="46068"/>
    <cellStyle name="Input 132 8 3" xfId="46069"/>
    <cellStyle name="Input 132 8 4" xfId="46070"/>
    <cellStyle name="Input 132 9" xfId="46071"/>
    <cellStyle name="Input 132 9 2" xfId="46072"/>
    <cellStyle name="Input 132 9 3" xfId="46073"/>
    <cellStyle name="Input 132 9 4" xfId="46074"/>
    <cellStyle name="Input 133" xfId="46075"/>
    <cellStyle name="Input 133 10" xfId="46076"/>
    <cellStyle name="Input 133 10 2" xfId="46077"/>
    <cellStyle name="Input 133 10 3" xfId="46078"/>
    <cellStyle name="Input 133 10 4" xfId="46079"/>
    <cellStyle name="Input 133 11" xfId="46080"/>
    <cellStyle name="Input 133 12" xfId="46081"/>
    <cellStyle name="Input 133 13" xfId="46082"/>
    <cellStyle name="Input 133 14" xfId="46083"/>
    <cellStyle name="Input 133 15" xfId="46084"/>
    <cellStyle name="Input 133 16" xfId="46085"/>
    <cellStyle name="Input 133 2" xfId="46086"/>
    <cellStyle name="Input 133 2 2" xfId="46087"/>
    <cellStyle name="Input 133 2 3" xfId="46088"/>
    <cellStyle name="Input 133 2 4" xfId="46089"/>
    <cellStyle name="Input 133 3" xfId="46090"/>
    <cellStyle name="Input 133 3 2" xfId="46091"/>
    <cellStyle name="Input 133 3 3" xfId="46092"/>
    <cellStyle name="Input 133 3 4" xfId="46093"/>
    <cellStyle name="Input 133 4" xfId="46094"/>
    <cellStyle name="Input 133 4 2" xfId="46095"/>
    <cellStyle name="Input 133 4 3" xfId="46096"/>
    <cellStyle name="Input 133 4 4" xfId="46097"/>
    <cellStyle name="Input 133 5" xfId="46098"/>
    <cellStyle name="Input 133 5 2" xfId="46099"/>
    <cellStyle name="Input 133 5 3" xfId="46100"/>
    <cellStyle name="Input 133 5 4" xfId="46101"/>
    <cellStyle name="Input 133 6" xfId="46102"/>
    <cellStyle name="Input 133 6 2" xfId="46103"/>
    <cellStyle name="Input 133 6 3" xfId="46104"/>
    <cellStyle name="Input 133 6 4" xfId="46105"/>
    <cellStyle name="Input 133 7" xfId="46106"/>
    <cellStyle name="Input 133 7 2" xfId="46107"/>
    <cellStyle name="Input 133 7 3" xfId="46108"/>
    <cellStyle name="Input 133 7 4" xfId="46109"/>
    <cellStyle name="Input 133 8" xfId="46110"/>
    <cellStyle name="Input 133 8 2" xfId="46111"/>
    <cellStyle name="Input 133 8 3" xfId="46112"/>
    <cellStyle name="Input 133 8 4" xfId="46113"/>
    <cellStyle name="Input 133 9" xfId="46114"/>
    <cellStyle name="Input 133 9 2" xfId="46115"/>
    <cellStyle name="Input 133 9 3" xfId="46116"/>
    <cellStyle name="Input 133 9 4" xfId="46117"/>
    <cellStyle name="Input 134" xfId="46118"/>
    <cellStyle name="Input 134 10" xfId="46119"/>
    <cellStyle name="Input 134 10 2" xfId="46120"/>
    <cellStyle name="Input 134 10 3" xfId="46121"/>
    <cellStyle name="Input 134 10 4" xfId="46122"/>
    <cellStyle name="Input 134 11" xfId="46123"/>
    <cellStyle name="Input 134 12" xfId="46124"/>
    <cellStyle name="Input 134 13" xfId="46125"/>
    <cellStyle name="Input 134 14" xfId="46126"/>
    <cellStyle name="Input 134 15" xfId="46127"/>
    <cellStyle name="Input 134 16" xfId="46128"/>
    <cellStyle name="Input 134 2" xfId="46129"/>
    <cellStyle name="Input 134 2 2" xfId="46130"/>
    <cellStyle name="Input 134 2 3" xfId="46131"/>
    <cellStyle name="Input 134 2 4" xfId="46132"/>
    <cellStyle name="Input 134 3" xfId="46133"/>
    <cellStyle name="Input 134 3 2" xfId="46134"/>
    <cellStyle name="Input 134 3 3" xfId="46135"/>
    <cellStyle name="Input 134 3 4" xfId="46136"/>
    <cellStyle name="Input 134 4" xfId="46137"/>
    <cellStyle name="Input 134 4 2" xfId="46138"/>
    <cellStyle name="Input 134 4 3" xfId="46139"/>
    <cellStyle name="Input 134 4 4" xfId="46140"/>
    <cellStyle name="Input 134 5" xfId="46141"/>
    <cellStyle name="Input 134 5 2" xfId="46142"/>
    <cellStyle name="Input 134 5 3" xfId="46143"/>
    <cellStyle name="Input 134 5 4" xfId="46144"/>
    <cellStyle name="Input 134 6" xfId="46145"/>
    <cellStyle name="Input 134 6 2" xfId="46146"/>
    <cellStyle name="Input 134 6 3" xfId="46147"/>
    <cellStyle name="Input 134 6 4" xfId="46148"/>
    <cellStyle name="Input 134 7" xfId="46149"/>
    <cellStyle name="Input 134 7 2" xfId="46150"/>
    <cellStyle name="Input 134 7 3" xfId="46151"/>
    <cellStyle name="Input 134 7 4" xfId="46152"/>
    <cellStyle name="Input 134 8" xfId="46153"/>
    <cellStyle name="Input 134 8 2" xfId="46154"/>
    <cellStyle name="Input 134 8 3" xfId="46155"/>
    <cellStyle name="Input 134 8 4" xfId="46156"/>
    <cellStyle name="Input 134 9" xfId="46157"/>
    <cellStyle name="Input 134 9 2" xfId="46158"/>
    <cellStyle name="Input 134 9 3" xfId="46159"/>
    <cellStyle name="Input 134 9 4" xfId="46160"/>
    <cellStyle name="Input 135" xfId="46161"/>
    <cellStyle name="Input 136" xfId="46162"/>
    <cellStyle name="Input 137" xfId="46163"/>
    <cellStyle name="Input 137 10" xfId="46164"/>
    <cellStyle name="Input 137 10 2" xfId="46165"/>
    <cellStyle name="Input 137 10 3" xfId="46166"/>
    <cellStyle name="Input 137 10 4" xfId="46167"/>
    <cellStyle name="Input 137 11" xfId="46168"/>
    <cellStyle name="Input 137 12" xfId="46169"/>
    <cellStyle name="Input 137 13" xfId="46170"/>
    <cellStyle name="Input 137 14" xfId="46171"/>
    <cellStyle name="Input 137 15" xfId="46172"/>
    <cellStyle name="Input 137 16" xfId="46173"/>
    <cellStyle name="Input 137 2" xfId="46174"/>
    <cellStyle name="Input 137 2 2" xfId="46175"/>
    <cellStyle name="Input 137 2 3" xfId="46176"/>
    <cellStyle name="Input 137 2 4" xfId="46177"/>
    <cellStyle name="Input 137 3" xfId="46178"/>
    <cellStyle name="Input 137 3 2" xfId="46179"/>
    <cellStyle name="Input 137 3 3" xfId="46180"/>
    <cellStyle name="Input 137 3 4" xfId="46181"/>
    <cellStyle name="Input 137 4" xfId="46182"/>
    <cellStyle name="Input 137 4 2" xfId="46183"/>
    <cellStyle name="Input 137 4 3" xfId="46184"/>
    <cellStyle name="Input 137 4 4" xfId="46185"/>
    <cellStyle name="Input 137 5" xfId="46186"/>
    <cellStyle name="Input 137 5 2" xfId="46187"/>
    <cellStyle name="Input 137 5 3" xfId="46188"/>
    <cellStyle name="Input 137 5 4" xfId="46189"/>
    <cellStyle name="Input 137 6" xfId="46190"/>
    <cellStyle name="Input 137 6 2" xfId="46191"/>
    <cellStyle name="Input 137 6 3" xfId="46192"/>
    <cellStyle name="Input 137 6 4" xfId="46193"/>
    <cellStyle name="Input 137 7" xfId="46194"/>
    <cellStyle name="Input 137 7 2" xfId="46195"/>
    <cellStyle name="Input 137 7 3" xfId="46196"/>
    <cellStyle name="Input 137 7 4" xfId="46197"/>
    <cellStyle name="Input 137 8" xfId="46198"/>
    <cellStyle name="Input 137 8 2" xfId="46199"/>
    <cellStyle name="Input 137 8 3" xfId="46200"/>
    <cellStyle name="Input 137 8 4" xfId="46201"/>
    <cellStyle name="Input 137 9" xfId="46202"/>
    <cellStyle name="Input 137 9 2" xfId="46203"/>
    <cellStyle name="Input 137 9 3" xfId="46204"/>
    <cellStyle name="Input 137 9 4" xfId="46205"/>
    <cellStyle name="Input 138" xfId="46206"/>
    <cellStyle name="Input 138 10" xfId="46207"/>
    <cellStyle name="Input 138 10 2" xfId="46208"/>
    <cellStyle name="Input 138 10 3" xfId="46209"/>
    <cellStyle name="Input 138 10 4" xfId="46210"/>
    <cellStyle name="Input 138 11" xfId="46211"/>
    <cellStyle name="Input 138 12" xfId="46212"/>
    <cellStyle name="Input 138 13" xfId="46213"/>
    <cellStyle name="Input 138 14" xfId="46214"/>
    <cellStyle name="Input 138 15" xfId="46215"/>
    <cellStyle name="Input 138 16" xfId="46216"/>
    <cellStyle name="Input 138 2" xfId="46217"/>
    <cellStyle name="Input 138 2 2" xfId="46218"/>
    <cellStyle name="Input 138 2 3" xfId="46219"/>
    <cellStyle name="Input 138 2 4" xfId="46220"/>
    <cellStyle name="Input 138 3" xfId="46221"/>
    <cellStyle name="Input 138 3 2" xfId="46222"/>
    <cellStyle name="Input 138 3 3" xfId="46223"/>
    <cellStyle name="Input 138 3 4" xfId="46224"/>
    <cellStyle name="Input 138 4" xfId="46225"/>
    <cellStyle name="Input 138 4 2" xfId="46226"/>
    <cellStyle name="Input 138 4 3" xfId="46227"/>
    <cellStyle name="Input 138 4 4" xfId="46228"/>
    <cellStyle name="Input 138 5" xfId="46229"/>
    <cellStyle name="Input 138 5 2" xfId="46230"/>
    <cellStyle name="Input 138 5 3" xfId="46231"/>
    <cellStyle name="Input 138 5 4" xfId="46232"/>
    <cellStyle name="Input 138 6" xfId="46233"/>
    <cellStyle name="Input 138 6 2" xfId="46234"/>
    <cellStyle name="Input 138 6 3" xfId="46235"/>
    <cellStyle name="Input 138 6 4" xfId="46236"/>
    <cellStyle name="Input 138 7" xfId="46237"/>
    <cellStyle name="Input 138 7 2" xfId="46238"/>
    <cellStyle name="Input 138 7 3" xfId="46239"/>
    <cellStyle name="Input 138 7 4" xfId="46240"/>
    <cellStyle name="Input 138 8" xfId="46241"/>
    <cellStyle name="Input 138 8 2" xfId="46242"/>
    <cellStyle name="Input 138 8 3" xfId="46243"/>
    <cellStyle name="Input 138 8 4" xfId="46244"/>
    <cellStyle name="Input 138 9" xfId="46245"/>
    <cellStyle name="Input 138 9 2" xfId="46246"/>
    <cellStyle name="Input 138 9 3" xfId="46247"/>
    <cellStyle name="Input 138 9 4" xfId="46248"/>
    <cellStyle name="Input 139" xfId="46249"/>
    <cellStyle name="Input 139 10" xfId="46250"/>
    <cellStyle name="Input 139 10 2" xfId="46251"/>
    <cellStyle name="Input 139 10 3" xfId="46252"/>
    <cellStyle name="Input 139 10 4" xfId="46253"/>
    <cellStyle name="Input 139 11" xfId="46254"/>
    <cellStyle name="Input 139 12" xfId="46255"/>
    <cellStyle name="Input 139 13" xfId="46256"/>
    <cellStyle name="Input 139 14" xfId="46257"/>
    <cellStyle name="Input 139 15" xfId="46258"/>
    <cellStyle name="Input 139 16" xfId="46259"/>
    <cellStyle name="Input 139 2" xfId="46260"/>
    <cellStyle name="Input 139 2 2" xfId="46261"/>
    <cellStyle name="Input 139 2 3" xfId="46262"/>
    <cellStyle name="Input 139 2 4" xfId="46263"/>
    <cellStyle name="Input 139 3" xfId="46264"/>
    <cellStyle name="Input 139 3 2" xfId="46265"/>
    <cellStyle name="Input 139 3 3" xfId="46266"/>
    <cellStyle name="Input 139 3 4" xfId="46267"/>
    <cellStyle name="Input 139 4" xfId="46268"/>
    <cellStyle name="Input 139 4 2" xfId="46269"/>
    <cellStyle name="Input 139 4 3" xfId="46270"/>
    <cellStyle name="Input 139 4 4" xfId="46271"/>
    <cellStyle name="Input 139 5" xfId="46272"/>
    <cellStyle name="Input 139 5 2" xfId="46273"/>
    <cellStyle name="Input 139 5 3" xfId="46274"/>
    <cellStyle name="Input 139 5 4" xfId="46275"/>
    <cellStyle name="Input 139 6" xfId="46276"/>
    <cellStyle name="Input 139 6 2" xfId="46277"/>
    <cellStyle name="Input 139 6 3" xfId="46278"/>
    <cellStyle name="Input 139 6 4" xfId="46279"/>
    <cellStyle name="Input 139 7" xfId="46280"/>
    <cellStyle name="Input 139 7 2" xfId="46281"/>
    <cellStyle name="Input 139 7 3" xfId="46282"/>
    <cellStyle name="Input 139 7 4" xfId="46283"/>
    <cellStyle name="Input 139 8" xfId="46284"/>
    <cellStyle name="Input 139 8 2" xfId="46285"/>
    <cellStyle name="Input 139 8 3" xfId="46286"/>
    <cellStyle name="Input 139 8 4" xfId="46287"/>
    <cellStyle name="Input 139 9" xfId="46288"/>
    <cellStyle name="Input 139 9 2" xfId="46289"/>
    <cellStyle name="Input 139 9 3" xfId="46290"/>
    <cellStyle name="Input 139 9 4" xfId="46291"/>
    <cellStyle name="Input 14" xfId="46292"/>
    <cellStyle name="Input 14 10" xfId="46293"/>
    <cellStyle name="Input 14 10 2" xfId="46294"/>
    <cellStyle name="Input 14 10 3" xfId="46295"/>
    <cellStyle name="Input 14 10 4" xfId="46296"/>
    <cellStyle name="Input 14 11" xfId="46297"/>
    <cellStyle name="Input 14 12" xfId="46298"/>
    <cellStyle name="Input 14 13" xfId="46299"/>
    <cellStyle name="Input 14 14" xfId="46300"/>
    <cellStyle name="Input 14 15" xfId="46301"/>
    <cellStyle name="Input 14 16" xfId="46302"/>
    <cellStyle name="Input 14 2" xfId="46303"/>
    <cellStyle name="Input 14 2 2" xfId="46304"/>
    <cellStyle name="Input 14 2 2 2" xfId="46305"/>
    <cellStyle name="Input 14 2 3" xfId="46306"/>
    <cellStyle name="Input 14 2 3 2" xfId="46307"/>
    <cellStyle name="Input 14 2 4" xfId="46308"/>
    <cellStyle name="Input 14 2 5" xfId="46309"/>
    <cellStyle name="Input 14 3" xfId="46310"/>
    <cellStyle name="Input 14 3 2" xfId="46311"/>
    <cellStyle name="Input 14 3 3" xfId="46312"/>
    <cellStyle name="Input 14 3 4" xfId="46313"/>
    <cellStyle name="Input 14 3 5" xfId="46314"/>
    <cellStyle name="Input 14 4" xfId="46315"/>
    <cellStyle name="Input 14 4 2" xfId="46316"/>
    <cellStyle name="Input 14 4 3" xfId="46317"/>
    <cellStyle name="Input 14 4 4" xfId="46318"/>
    <cellStyle name="Input 14 4 5" xfId="46319"/>
    <cellStyle name="Input 14 5" xfId="46320"/>
    <cellStyle name="Input 14 5 2" xfId="46321"/>
    <cellStyle name="Input 14 5 3" xfId="46322"/>
    <cellStyle name="Input 14 5 4" xfId="46323"/>
    <cellStyle name="Input 14 6" xfId="46324"/>
    <cellStyle name="Input 14 6 2" xfId="46325"/>
    <cellStyle name="Input 14 6 3" xfId="46326"/>
    <cellStyle name="Input 14 6 4" xfId="46327"/>
    <cellStyle name="Input 14 7" xfId="46328"/>
    <cellStyle name="Input 14 7 2" xfId="46329"/>
    <cellStyle name="Input 14 7 3" xfId="46330"/>
    <cellStyle name="Input 14 7 4" xfId="46331"/>
    <cellStyle name="Input 14 8" xfId="46332"/>
    <cellStyle name="Input 14 8 2" xfId="46333"/>
    <cellStyle name="Input 14 8 3" xfId="46334"/>
    <cellStyle name="Input 14 8 4" xfId="46335"/>
    <cellStyle name="Input 14 9" xfId="46336"/>
    <cellStyle name="Input 14 9 2" xfId="46337"/>
    <cellStyle name="Input 14 9 3" xfId="46338"/>
    <cellStyle name="Input 14 9 4" xfId="46339"/>
    <cellStyle name="Input 140" xfId="46340"/>
    <cellStyle name="Input 140 10" xfId="46341"/>
    <cellStyle name="Input 140 10 2" xfId="46342"/>
    <cellStyle name="Input 140 10 3" xfId="46343"/>
    <cellStyle name="Input 140 10 4" xfId="46344"/>
    <cellStyle name="Input 140 11" xfId="46345"/>
    <cellStyle name="Input 140 12" xfId="46346"/>
    <cellStyle name="Input 140 13" xfId="46347"/>
    <cellStyle name="Input 140 14" xfId="46348"/>
    <cellStyle name="Input 140 15" xfId="46349"/>
    <cellStyle name="Input 140 16" xfId="46350"/>
    <cellStyle name="Input 140 2" xfId="46351"/>
    <cellStyle name="Input 140 2 2" xfId="46352"/>
    <cellStyle name="Input 140 2 3" xfId="46353"/>
    <cellStyle name="Input 140 2 4" xfId="46354"/>
    <cellStyle name="Input 140 3" xfId="46355"/>
    <cellStyle name="Input 140 3 2" xfId="46356"/>
    <cellStyle name="Input 140 3 3" xfId="46357"/>
    <cellStyle name="Input 140 3 4" xfId="46358"/>
    <cellStyle name="Input 140 4" xfId="46359"/>
    <cellStyle name="Input 140 4 2" xfId="46360"/>
    <cellStyle name="Input 140 4 3" xfId="46361"/>
    <cellStyle name="Input 140 4 4" xfId="46362"/>
    <cellStyle name="Input 140 5" xfId="46363"/>
    <cellStyle name="Input 140 5 2" xfId="46364"/>
    <cellStyle name="Input 140 5 3" xfId="46365"/>
    <cellStyle name="Input 140 5 4" xfId="46366"/>
    <cellStyle name="Input 140 6" xfId="46367"/>
    <cellStyle name="Input 140 6 2" xfId="46368"/>
    <cellStyle name="Input 140 6 3" xfId="46369"/>
    <cellStyle name="Input 140 6 4" xfId="46370"/>
    <cellStyle name="Input 140 7" xfId="46371"/>
    <cellStyle name="Input 140 7 2" xfId="46372"/>
    <cellStyle name="Input 140 7 3" xfId="46373"/>
    <cellStyle name="Input 140 7 4" xfId="46374"/>
    <cellStyle name="Input 140 8" xfId="46375"/>
    <cellStyle name="Input 140 8 2" xfId="46376"/>
    <cellStyle name="Input 140 8 3" xfId="46377"/>
    <cellStyle name="Input 140 8 4" xfId="46378"/>
    <cellStyle name="Input 140 9" xfId="46379"/>
    <cellStyle name="Input 140 9 2" xfId="46380"/>
    <cellStyle name="Input 140 9 3" xfId="46381"/>
    <cellStyle name="Input 140 9 4" xfId="46382"/>
    <cellStyle name="Input 141" xfId="46383"/>
    <cellStyle name="Input 141 10" xfId="46384"/>
    <cellStyle name="Input 141 10 2" xfId="46385"/>
    <cellStyle name="Input 141 10 3" xfId="46386"/>
    <cellStyle name="Input 141 10 4" xfId="46387"/>
    <cellStyle name="Input 141 11" xfId="46388"/>
    <cellStyle name="Input 141 12" xfId="46389"/>
    <cellStyle name="Input 141 13" xfId="46390"/>
    <cellStyle name="Input 141 14" xfId="46391"/>
    <cellStyle name="Input 141 15" xfId="46392"/>
    <cellStyle name="Input 141 16" xfId="46393"/>
    <cellStyle name="Input 141 2" xfId="46394"/>
    <cellStyle name="Input 141 2 2" xfId="46395"/>
    <cellStyle name="Input 141 2 3" xfId="46396"/>
    <cellStyle name="Input 141 2 4" xfId="46397"/>
    <cellStyle name="Input 141 3" xfId="46398"/>
    <cellStyle name="Input 141 3 2" xfId="46399"/>
    <cellStyle name="Input 141 3 3" xfId="46400"/>
    <cellStyle name="Input 141 3 4" xfId="46401"/>
    <cellStyle name="Input 141 4" xfId="46402"/>
    <cellStyle name="Input 141 4 2" xfId="46403"/>
    <cellStyle name="Input 141 4 3" xfId="46404"/>
    <cellStyle name="Input 141 4 4" xfId="46405"/>
    <cellStyle name="Input 141 5" xfId="46406"/>
    <cellStyle name="Input 141 5 2" xfId="46407"/>
    <cellStyle name="Input 141 5 3" xfId="46408"/>
    <cellStyle name="Input 141 5 4" xfId="46409"/>
    <cellStyle name="Input 141 6" xfId="46410"/>
    <cellStyle name="Input 141 6 2" xfId="46411"/>
    <cellStyle name="Input 141 6 3" xfId="46412"/>
    <cellStyle name="Input 141 6 4" xfId="46413"/>
    <cellStyle name="Input 141 7" xfId="46414"/>
    <cellStyle name="Input 141 7 2" xfId="46415"/>
    <cellStyle name="Input 141 7 3" xfId="46416"/>
    <cellStyle name="Input 141 7 4" xfId="46417"/>
    <cellStyle name="Input 141 8" xfId="46418"/>
    <cellStyle name="Input 141 8 2" xfId="46419"/>
    <cellStyle name="Input 141 8 3" xfId="46420"/>
    <cellStyle name="Input 141 8 4" xfId="46421"/>
    <cellStyle name="Input 141 9" xfId="46422"/>
    <cellStyle name="Input 141 9 2" xfId="46423"/>
    <cellStyle name="Input 141 9 3" xfId="46424"/>
    <cellStyle name="Input 141 9 4" xfId="46425"/>
    <cellStyle name="Input 142" xfId="46426"/>
    <cellStyle name="Input 142 10" xfId="46427"/>
    <cellStyle name="Input 142 10 2" xfId="46428"/>
    <cellStyle name="Input 142 10 3" xfId="46429"/>
    <cellStyle name="Input 142 10 4" xfId="46430"/>
    <cellStyle name="Input 142 11" xfId="46431"/>
    <cellStyle name="Input 142 12" xfId="46432"/>
    <cellStyle name="Input 142 13" xfId="46433"/>
    <cellStyle name="Input 142 14" xfId="46434"/>
    <cellStyle name="Input 142 15" xfId="46435"/>
    <cellStyle name="Input 142 16" xfId="46436"/>
    <cellStyle name="Input 142 2" xfId="46437"/>
    <cellStyle name="Input 142 2 2" xfId="46438"/>
    <cellStyle name="Input 142 2 3" xfId="46439"/>
    <cellStyle name="Input 142 2 4" xfId="46440"/>
    <cellStyle name="Input 142 3" xfId="46441"/>
    <cellStyle name="Input 142 3 2" xfId="46442"/>
    <cellStyle name="Input 142 3 3" xfId="46443"/>
    <cellStyle name="Input 142 3 4" xfId="46444"/>
    <cellStyle name="Input 142 4" xfId="46445"/>
    <cellStyle name="Input 142 4 2" xfId="46446"/>
    <cellStyle name="Input 142 4 3" xfId="46447"/>
    <cellStyle name="Input 142 4 4" xfId="46448"/>
    <cellStyle name="Input 142 5" xfId="46449"/>
    <cellStyle name="Input 142 5 2" xfId="46450"/>
    <cellStyle name="Input 142 5 3" xfId="46451"/>
    <cellStyle name="Input 142 5 4" xfId="46452"/>
    <cellStyle name="Input 142 6" xfId="46453"/>
    <cellStyle name="Input 142 6 2" xfId="46454"/>
    <cellStyle name="Input 142 6 3" xfId="46455"/>
    <cellStyle name="Input 142 6 4" xfId="46456"/>
    <cellStyle name="Input 142 7" xfId="46457"/>
    <cellStyle name="Input 142 7 2" xfId="46458"/>
    <cellStyle name="Input 142 7 3" xfId="46459"/>
    <cellStyle name="Input 142 7 4" xfId="46460"/>
    <cellStyle name="Input 142 8" xfId="46461"/>
    <cellStyle name="Input 142 8 2" xfId="46462"/>
    <cellStyle name="Input 142 8 3" xfId="46463"/>
    <cellStyle name="Input 142 8 4" xfId="46464"/>
    <cellStyle name="Input 142 9" xfId="46465"/>
    <cellStyle name="Input 142 9 2" xfId="46466"/>
    <cellStyle name="Input 142 9 3" xfId="46467"/>
    <cellStyle name="Input 142 9 4" xfId="46468"/>
    <cellStyle name="Input 143" xfId="46469"/>
    <cellStyle name="Input 143 10" xfId="46470"/>
    <cellStyle name="Input 143 10 2" xfId="46471"/>
    <cellStyle name="Input 143 10 3" xfId="46472"/>
    <cellStyle name="Input 143 10 4" xfId="46473"/>
    <cellStyle name="Input 143 11" xfId="46474"/>
    <cellStyle name="Input 143 12" xfId="46475"/>
    <cellStyle name="Input 143 13" xfId="46476"/>
    <cellStyle name="Input 143 14" xfId="46477"/>
    <cellStyle name="Input 143 15" xfId="46478"/>
    <cellStyle name="Input 143 16" xfId="46479"/>
    <cellStyle name="Input 143 2" xfId="46480"/>
    <cellStyle name="Input 143 2 2" xfId="46481"/>
    <cellStyle name="Input 143 2 3" xfId="46482"/>
    <cellStyle name="Input 143 2 4" xfId="46483"/>
    <cellStyle name="Input 143 3" xfId="46484"/>
    <cellStyle name="Input 143 3 2" xfId="46485"/>
    <cellStyle name="Input 143 3 3" xfId="46486"/>
    <cellStyle name="Input 143 3 4" xfId="46487"/>
    <cellStyle name="Input 143 4" xfId="46488"/>
    <cellStyle name="Input 143 4 2" xfId="46489"/>
    <cellStyle name="Input 143 4 3" xfId="46490"/>
    <cellStyle name="Input 143 4 4" xfId="46491"/>
    <cellStyle name="Input 143 5" xfId="46492"/>
    <cellStyle name="Input 143 5 2" xfId="46493"/>
    <cellStyle name="Input 143 5 3" xfId="46494"/>
    <cellStyle name="Input 143 5 4" xfId="46495"/>
    <cellStyle name="Input 143 6" xfId="46496"/>
    <cellStyle name="Input 143 6 2" xfId="46497"/>
    <cellStyle name="Input 143 6 3" xfId="46498"/>
    <cellStyle name="Input 143 6 4" xfId="46499"/>
    <cellStyle name="Input 143 7" xfId="46500"/>
    <cellStyle name="Input 143 7 2" xfId="46501"/>
    <cellStyle name="Input 143 7 3" xfId="46502"/>
    <cellStyle name="Input 143 7 4" xfId="46503"/>
    <cellStyle name="Input 143 8" xfId="46504"/>
    <cellStyle name="Input 143 8 2" xfId="46505"/>
    <cellStyle name="Input 143 8 3" xfId="46506"/>
    <cellStyle name="Input 143 8 4" xfId="46507"/>
    <cellStyle name="Input 143 9" xfId="46508"/>
    <cellStyle name="Input 143 9 2" xfId="46509"/>
    <cellStyle name="Input 143 9 3" xfId="46510"/>
    <cellStyle name="Input 143 9 4" xfId="46511"/>
    <cellStyle name="Input 144" xfId="46512"/>
    <cellStyle name="Input 144 10" xfId="46513"/>
    <cellStyle name="Input 144 10 2" xfId="46514"/>
    <cellStyle name="Input 144 10 3" xfId="46515"/>
    <cellStyle name="Input 144 10 4" xfId="46516"/>
    <cellStyle name="Input 144 11" xfId="46517"/>
    <cellStyle name="Input 144 12" xfId="46518"/>
    <cellStyle name="Input 144 13" xfId="46519"/>
    <cellStyle name="Input 144 14" xfId="46520"/>
    <cellStyle name="Input 144 15" xfId="46521"/>
    <cellStyle name="Input 144 16" xfId="46522"/>
    <cellStyle name="Input 144 2" xfId="46523"/>
    <cellStyle name="Input 144 2 2" xfId="46524"/>
    <cellStyle name="Input 144 2 3" xfId="46525"/>
    <cellStyle name="Input 144 2 4" xfId="46526"/>
    <cellStyle name="Input 144 3" xfId="46527"/>
    <cellStyle name="Input 144 3 2" xfId="46528"/>
    <cellStyle name="Input 144 3 3" xfId="46529"/>
    <cellStyle name="Input 144 3 4" xfId="46530"/>
    <cellStyle name="Input 144 4" xfId="46531"/>
    <cellStyle name="Input 144 4 2" xfId="46532"/>
    <cellStyle name="Input 144 4 3" xfId="46533"/>
    <cellStyle name="Input 144 4 4" xfId="46534"/>
    <cellStyle name="Input 144 5" xfId="46535"/>
    <cellStyle name="Input 144 5 2" xfId="46536"/>
    <cellStyle name="Input 144 5 3" xfId="46537"/>
    <cellStyle name="Input 144 5 4" xfId="46538"/>
    <cellStyle name="Input 144 6" xfId="46539"/>
    <cellStyle name="Input 144 6 2" xfId="46540"/>
    <cellStyle name="Input 144 6 3" xfId="46541"/>
    <cellStyle name="Input 144 6 4" xfId="46542"/>
    <cellStyle name="Input 144 7" xfId="46543"/>
    <cellStyle name="Input 144 7 2" xfId="46544"/>
    <cellStyle name="Input 144 7 3" xfId="46545"/>
    <cellStyle name="Input 144 7 4" xfId="46546"/>
    <cellStyle name="Input 144 8" xfId="46547"/>
    <cellStyle name="Input 144 8 2" xfId="46548"/>
    <cellStyle name="Input 144 8 3" xfId="46549"/>
    <cellStyle name="Input 144 8 4" xfId="46550"/>
    <cellStyle name="Input 144 9" xfId="46551"/>
    <cellStyle name="Input 144 9 2" xfId="46552"/>
    <cellStyle name="Input 144 9 3" xfId="46553"/>
    <cellStyle name="Input 144 9 4" xfId="46554"/>
    <cellStyle name="Input 145" xfId="46555"/>
    <cellStyle name="Input 145 10" xfId="46556"/>
    <cellStyle name="Input 145 10 2" xfId="46557"/>
    <cellStyle name="Input 145 10 3" xfId="46558"/>
    <cellStyle name="Input 145 10 4" xfId="46559"/>
    <cellStyle name="Input 145 11" xfId="46560"/>
    <cellStyle name="Input 145 12" xfId="46561"/>
    <cellStyle name="Input 145 13" xfId="46562"/>
    <cellStyle name="Input 145 14" xfId="46563"/>
    <cellStyle name="Input 145 15" xfId="46564"/>
    <cellStyle name="Input 145 16" xfId="46565"/>
    <cellStyle name="Input 145 2" xfId="46566"/>
    <cellStyle name="Input 145 2 2" xfId="46567"/>
    <cellStyle name="Input 145 2 3" xfId="46568"/>
    <cellStyle name="Input 145 2 4" xfId="46569"/>
    <cellStyle name="Input 145 3" xfId="46570"/>
    <cellStyle name="Input 145 3 2" xfId="46571"/>
    <cellStyle name="Input 145 3 3" xfId="46572"/>
    <cellStyle name="Input 145 3 4" xfId="46573"/>
    <cellStyle name="Input 145 4" xfId="46574"/>
    <cellStyle name="Input 145 4 2" xfId="46575"/>
    <cellStyle name="Input 145 4 3" xfId="46576"/>
    <cellStyle name="Input 145 4 4" xfId="46577"/>
    <cellStyle name="Input 145 5" xfId="46578"/>
    <cellStyle name="Input 145 5 2" xfId="46579"/>
    <cellStyle name="Input 145 5 3" xfId="46580"/>
    <cellStyle name="Input 145 5 4" xfId="46581"/>
    <cellStyle name="Input 145 6" xfId="46582"/>
    <cellStyle name="Input 145 6 2" xfId="46583"/>
    <cellStyle name="Input 145 6 3" xfId="46584"/>
    <cellStyle name="Input 145 6 4" xfId="46585"/>
    <cellStyle name="Input 145 7" xfId="46586"/>
    <cellStyle name="Input 145 7 2" xfId="46587"/>
    <cellStyle name="Input 145 7 3" xfId="46588"/>
    <cellStyle name="Input 145 7 4" xfId="46589"/>
    <cellStyle name="Input 145 8" xfId="46590"/>
    <cellStyle name="Input 145 8 2" xfId="46591"/>
    <cellStyle name="Input 145 8 3" xfId="46592"/>
    <cellStyle name="Input 145 8 4" xfId="46593"/>
    <cellStyle name="Input 145 9" xfId="46594"/>
    <cellStyle name="Input 145 9 2" xfId="46595"/>
    <cellStyle name="Input 145 9 3" xfId="46596"/>
    <cellStyle name="Input 145 9 4" xfId="46597"/>
    <cellStyle name="Input 146" xfId="46598"/>
    <cellStyle name="Input 146 10" xfId="46599"/>
    <cellStyle name="Input 146 10 2" xfId="46600"/>
    <cellStyle name="Input 146 10 3" xfId="46601"/>
    <cellStyle name="Input 146 10 4" xfId="46602"/>
    <cellStyle name="Input 146 11" xfId="46603"/>
    <cellStyle name="Input 146 12" xfId="46604"/>
    <cellStyle name="Input 146 13" xfId="46605"/>
    <cellStyle name="Input 146 14" xfId="46606"/>
    <cellStyle name="Input 146 15" xfId="46607"/>
    <cellStyle name="Input 146 16" xfId="46608"/>
    <cellStyle name="Input 146 2" xfId="46609"/>
    <cellStyle name="Input 146 2 2" xfId="46610"/>
    <cellStyle name="Input 146 2 3" xfId="46611"/>
    <cellStyle name="Input 146 2 4" xfId="46612"/>
    <cellStyle name="Input 146 3" xfId="46613"/>
    <cellStyle name="Input 146 3 2" xfId="46614"/>
    <cellStyle name="Input 146 3 3" xfId="46615"/>
    <cellStyle name="Input 146 3 4" xfId="46616"/>
    <cellStyle name="Input 146 4" xfId="46617"/>
    <cellStyle name="Input 146 4 2" xfId="46618"/>
    <cellStyle name="Input 146 4 3" xfId="46619"/>
    <cellStyle name="Input 146 4 4" xfId="46620"/>
    <cellStyle name="Input 146 5" xfId="46621"/>
    <cellStyle name="Input 146 5 2" xfId="46622"/>
    <cellStyle name="Input 146 5 3" xfId="46623"/>
    <cellStyle name="Input 146 5 4" xfId="46624"/>
    <cellStyle name="Input 146 6" xfId="46625"/>
    <cellStyle name="Input 146 6 2" xfId="46626"/>
    <cellStyle name="Input 146 6 3" xfId="46627"/>
    <cellStyle name="Input 146 6 4" xfId="46628"/>
    <cellStyle name="Input 146 7" xfId="46629"/>
    <cellStyle name="Input 146 7 2" xfId="46630"/>
    <cellStyle name="Input 146 7 3" xfId="46631"/>
    <cellStyle name="Input 146 7 4" xfId="46632"/>
    <cellStyle name="Input 146 8" xfId="46633"/>
    <cellStyle name="Input 146 8 2" xfId="46634"/>
    <cellStyle name="Input 146 8 3" xfId="46635"/>
    <cellStyle name="Input 146 8 4" xfId="46636"/>
    <cellStyle name="Input 146 9" xfId="46637"/>
    <cellStyle name="Input 146 9 2" xfId="46638"/>
    <cellStyle name="Input 146 9 3" xfId="46639"/>
    <cellStyle name="Input 146 9 4" xfId="46640"/>
    <cellStyle name="Input 147" xfId="46641"/>
    <cellStyle name="Input 147 10" xfId="46642"/>
    <cellStyle name="Input 147 10 2" xfId="46643"/>
    <cellStyle name="Input 147 10 3" xfId="46644"/>
    <cellStyle name="Input 147 10 4" xfId="46645"/>
    <cellStyle name="Input 147 11" xfId="46646"/>
    <cellStyle name="Input 147 12" xfId="46647"/>
    <cellStyle name="Input 147 13" xfId="46648"/>
    <cellStyle name="Input 147 14" xfId="46649"/>
    <cellStyle name="Input 147 15" xfId="46650"/>
    <cellStyle name="Input 147 16" xfId="46651"/>
    <cellStyle name="Input 147 2" xfId="46652"/>
    <cellStyle name="Input 147 2 2" xfId="46653"/>
    <cellStyle name="Input 147 2 3" xfId="46654"/>
    <cellStyle name="Input 147 2 4" xfId="46655"/>
    <cellStyle name="Input 147 3" xfId="46656"/>
    <cellStyle name="Input 147 3 2" xfId="46657"/>
    <cellStyle name="Input 147 3 3" xfId="46658"/>
    <cellStyle name="Input 147 3 4" xfId="46659"/>
    <cellStyle name="Input 147 4" xfId="46660"/>
    <cellStyle name="Input 147 4 2" xfId="46661"/>
    <cellStyle name="Input 147 4 3" xfId="46662"/>
    <cellStyle name="Input 147 4 4" xfId="46663"/>
    <cellStyle name="Input 147 5" xfId="46664"/>
    <cellStyle name="Input 147 5 2" xfId="46665"/>
    <cellStyle name="Input 147 5 3" xfId="46666"/>
    <cellStyle name="Input 147 5 4" xfId="46667"/>
    <cellStyle name="Input 147 6" xfId="46668"/>
    <cellStyle name="Input 147 6 2" xfId="46669"/>
    <cellStyle name="Input 147 6 3" xfId="46670"/>
    <cellStyle name="Input 147 6 4" xfId="46671"/>
    <cellStyle name="Input 147 7" xfId="46672"/>
    <cellStyle name="Input 147 7 2" xfId="46673"/>
    <cellStyle name="Input 147 7 3" xfId="46674"/>
    <cellStyle name="Input 147 7 4" xfId="46675"/>
    <cellStyle name="Input 147 8" xfId="46676"/>
    <cellStyle name="Input 147 8 2" xfId="46677"/>
    <cellStyle name="Input 147 8 3" xfId="46678"/>
    <cellStyle name="Input 147 8 4" xfId="46679"/>
    <cellStyle name="Input 147 9" xfId="46680"/>
    <cellStyle name="Input 147 9 2" xfId="46681"/>
    <cellStyle name="Input 147 9 3" xfId="46682"/>
    <cellStyle name="Input 147 9 4" xfId="46683"/>
    <cellStyle name="Input 148" xfId="46684"/>
    <cellStyle name="Input 148 10" xfId="46685"/>
    <cellStyle name="Input 148 10 2" xfId="46686"/>
    <cellStyle name="Input 148 10 3" xfId="46687"/>
    <cellStyle name="Input 148 10 4" xfId="46688"/>
    <cellStyle name="Input 148 11" xfId="46689"/>
    <cellStyle name="Input 148 12" xfId="46690"/>
    <cellStyle name="Input 148 13" xfId="46691"/>
    <cellStyle name="Input 148 14" xfId="46692"/>
    <cellStyle name="Input 148 15" xfId="46693"/>
    <cellStyle name="Input 148 16" xfId="46694"/>
    <cellStyle name="Input 148 2" xfId="46695"/>
    <cellStyle name="Input 148 2 2" xfId="46696"/>
    <cellStyle name="Input 148 2 3" xfId="46697"/>
    <cellStyle name="Input 148 2 4" xfId="46698"/>
    <cellStyle name="Input 148 3" xfId="46699"/>
    <cellStyle name="Input 148 3 2" xfId="46700"/>
    <cellStyle name="Input 148 3 3" xfId="46701"/>
    <cellStyle name="Input 148 3 4" xfId="46702"/>
    <cellStyle name="Input 148 4" xfId="46703"/>
    <cellStyle name="Input 148 4 2" xfId="46704"/>
    <cellStyle name="Input 148 4 3" xfId="46705"/>
    <cellStyle name="Input 148 4 4" xfId="46706"/>
    <cellStyle name="Input 148 5" xfId="46707"/>
    <cellStyle name="Input 148 5 2" xfId="46708"/>
    <cellStyle name="Input 148 5 3" xfId="46709"/>
    <cellStyle name="Input 148 5 4" xfId="46710"/>
    <cellStyle name="Input 148 6" xfId="46711"/>
    <cellStyle name="Input 148 6 2" xfId="46712"/>
    <cellStyle name="Input 148 6 3" xfId="46713"/>
    <cellStyle name="Input 148 6 4" xfId="46714"/>
    <cellStyle name="Input 148 7" xfId="46715"/>
    <cellStyle name="Input 148 7 2" xfId="46716"/>
    <cellStyle name="Input 148 7 3" xfId="46717"/>
    <cellStyle name="Input 148 7 4" xfId="46718"/>
    <cellStyle name="Input 148 8" xfId="46719"/>
    <cellStyle name="Input 148 8 2" xfId="46720"/>
    <cellStyle name="Input 148 8 3" xfId="46721"/>
    <cellStyle name="Input 148 8 4" xfId="46722"/>
    <cellStyle name="Input 148 9" xfId="46723"/>
    <cellStyle name="Input 148 9 2" xfId="46724"/>
    <cellStyle name="Input 148 9 3" xfId="46725"/>
    <cellStyle name="Input 148 9 4" xfId="46726"/>
    <cellStyle name="Input 149" xfId="46727"/>
    <cellStyle name="Input 149 10" xfId="46728"/>
    <cellStyle name="Input 149 10 2" xfId="46729"/>
    <cellStyle name="Input 149 10 3" xfId="46730"/>
    <cellStyle name="Input 149 10 4" xfId="46731"/>
    <cellStyle name="Input 149 11" xfId="46732"/>
    <cellStyle name="Input 149 12" xfId="46733"/>
    <cellStyle name="Input 149 13" xfId="46734"/>
    <cellStyle name="Input 149 14" xfId="46735"/>
    <cellStyle name="Input 149 15" xfId="46736"/>
    <cellStyle name="Input 149 16" xfId="46737"/>
    <cellStyle name="Input 149 2" xfId="46738"/>
    <cellStyle name="Input 149 2 2" xfId="46739"/>
    <cellStyle name="Input 149 2 3" xfId="46740"/>
    <cellStyle name="Input 149 2 4" xfId="46741"/>
    <cellStyle name="Input 149 3" xfId="46742"/>
    <cellStyle name="Input 149 3 2" xfId="46743"/>
    <cellStyle name="Input 149 3 3" xfId="46744"/>
    <cellStyle name="Input 149 3 4" xfId="46745"/>
    <cellStyle name="Input 149 4" xfId="46746"/>
    <cellStyle name="Input 149 4 2" xfId="46747"/>
    <cellStyle name="Input 149 4 3" xfId="46748"/>
    <cellStyle name="Input 149 4 4" xfId="46749"/>
    <cellStyle name="Input 149 5" xfId="46750"/>
    <cellStyle name="Input 149 5 2" xfId="46751"/>
    <cellStyle name="Input 149 5 3" xfId="46752"/>
    <cellStyle name="Input 149 5 4" xfId="46753"/>
    <cellStyle name="Input 149 6" xfId="46754"/>
    <cellStyle name="Input 149 6 2" xfId="46755"/>
    <cellStyle name="Input 149 6 3" xfId="46756"/>
    <cellStyle name="Input 149 6 4" xfId="46757"/>
    <cellStyle name="Input 149 7" xfId="46758"/>
    <cellStyle name="Input 149 7 2" xfId="46759"/>
    <cellStyle name="Input 149 7 3" xfId="46760"/>
    <cellStyle name="Input 149 7 4" xfId="46761"/>
    <cellStyle name="Input 149 8" xfId="46762"/>
    <cellStyle name="Input 149 8 2" xfId="46763"/>
    <cellStyle name="Input 149 8 3" xfId="46764"/>
    <cellStyle name="Input 149 8 4" xfId="46765"/>
    <cellStyle name="Input 149 9" xfId="46766"/>
    <cellStyle name="Input 149 9 2" xfId="46767"/>
    <cellStyle name="Input 149 9 3" xfId="46768"/>
    <cellStyle name="Input 149 9 4" xfId="46769"/>
    <cellStyle name="Input 15" xfId="46770"/>
    <cellStyle name="Input 15 10" xfId="46771"/>
    <cellStyle name="Input 15 10 2" xfId="46772"/>
    <cellStyle name="Input 15 10 3" xfId="46773"/>
    <cellStyle name="Input 15 10 4" xfId="46774"/>
    <cellStyle name="Input 15 11" xfId="46775"/>
    <cellStyle name="Input 15 12" xfId="46776"/>
    <cellStyle name="Input 15 13" xfId="46777"/>
    <cellStyle name="Input 15 14" xfId="46778"/>
    <cellStyle name="Input 15 15" xfId="46779"/>
    <cellStyle name="Input 15 16" xfId="46780"/>
    <cellStyle name="Input 15 17" xfId="46781"/>
    <cellStyle name="Input 15 2" xfId="46782"/>
    <cellStyle name="Input 15 2 2" xfId="46783"/>
    <cellStyle name="Input 15 2 2 2" xfId="46784"/>
    <cellStyle name="Input 15 2 3" xfId="46785"/>
    <cellStyle name="Input 15 2 3 2" xfId="46786"/>
    <cellStyle name="Input 15 2 4" xfId="46787"/>
    <cellStyle name="Input 15 2 5" xfId="46788"/>
    <cellStyle name="Input 15 3" xfId="46789"/>
    <cellStyle name="Input 15 3 2" xfId="46790"/>
    <cellStyle name="Input 15 3 3" xfId="46791"/>
    <cellStyle name="Input 15 3 4" xfId="46792"/>
    <cellStyle name="Input 15 3 5" xfId="46793"/>
    <cellStyle name="Input 15 4" xfId="46794"/>
    <cellStyle name="Input 15 4 2" xfId="46795"/>
    <cellStyle name="Input 15 4 3" xfId="46796"/>
    <cellStyle name="Input 15 4 4" xfId="46797"/>
    <cellStyle name="Input 15 4 5" xfId="46798"/>
    <cellStyle name="Input 15 5" xfId="46799"/>
    <cellStyle name="Input 15 5 2" xfId="46800"/>
    <cellStyle name="Input 15 5 3" xfId="46801"/>
    <cellStyle name="Input 15 5 4" xfId="46802"/>
    <cellStyle name="Input 15 6" xfId="46803"/>
    <cellStyle name="Input 15 6 2" xfId="46804"/>
    <cellStyle name="Input 15 6 3" xfId="46805"/>
    <cellStyle name="Input 15 6 4" xfId="46806"/>
    <cellStyle name="Input 15 7" xfId="46807"/>
    <cellStyle name="Input 15 7 2" xfId="46808"/>
    <cellStyle name="Input 15 7 3" xfId="46809"/>
    <cellStyle name="Input 15 7 4" xfId="46810"/>
    <cellStyle name="Input 15 8" xfId="46811"/>
    <cellStyle name="Input 15 8 2" xfId="46812"/>
    <cellStyle name="Input 15 8 3" xfId="46813"/>
    <cellStyle name="Input 15 8 4" xfId="46814"/>
    <cellStyle name="Input 15 9" xfId="46815"/>
    <cellStyle name="Input 15 9 2" xfId="46816"/>
    <cellStyle name="Input 15 9 3" xfId="46817"/>
    <cellStyle name="Input 15 9 4" xfId="46818"/>
    <cellStyle name="Input 150" xfId="46819"/>
    <cellStyle name="Input 150 10" xfId="46820"/>
    <cellStyle name="Input 150 10 2" xfId="46821"/>
    <cellStyle name="Input 150 10 3" xfId="46822"/>
    <cellStyle name="Input 150 10 4" xfId="46823"/>
    <cellStyle name="Input 150 11" xfId="46824"/>
    <cellStyle name="Input 150 12" xfId="46825"/>
    <cellStyle name="Input 150 13" xfId="46826"/>
    <cellStyle name="Input 150 14" xfId="46827"/>
    <cellStyle name="Input 150 15" xfId="46828"/>
    <cellStyle name="Input 150 16" xfId="46829"/>
    <cellStyle name="Input 150 2" xfId="46830"/>
    <cellStyle name="Input 150 2 2" xfId="46831"/>
    <cellStyle name="Input 150 2 3" xfId="46832"/>
    <cellStyle name="Input 150 2 4" xfId="46833"/>
    <cellStyle name="Input 150 3" xfId="46834"/>
    <cellStyle name="Input 150 3 2" xfId="46835"/>
    <cellStyle name="Input 150 3 3" xfId="46836"/>
    <cellStyle name="Input 150 3 4" xfId="46837"/>
    <cellStyle name="Input 150 4" xfId="46838"/>
    <cellStyle name="Input 150 4 2" xfId="46839"/>
    <cellStyle name="Input 150 4 3" xfId="46840"/>
    <cellStyle name="Input 150 4 4" xfId="46841"/>
    <cellStyle name="Input 150 5" xfId="46842"/>
    <cellStyle name="Input 150 5 2" xfId="46843"/>
    <cellStyle name="Input 150 5 3" xfId="46844"/>
    <cellStyle name="Input 150 5 4" xfId="46845"/>
    <cellStyle name="Input 150 6" xfId="46846"/>
    <cellStyle name="Input 150 6 2" xfId="46847"/>
    <cellStyle name="Input 150 6 3" xfId="46848"/>
    <cellStyle name="Input 150 6 4" xfId="46849"/>
    <cellStyle name="Input 150 7" xfId="46850"/>
    <cellStyle name="Input 150 7 2" xfId="46851"/>
    <cellStyle name="Input 150 7 3" xfId="46852"/>
    <cellStyle name="Input 150 7 4" xfId="46853"/>
    <cellStyle name="Input 150 8" xfId="46854"/>
    <cellStyle name="Input 150 8 2" xfId="46855"/>
    <cellStyle name="Input 150 8 3" xfId="46856"/>
    <cellStyle name="Input 150 8 4" xfId="46857"/>
    <cellStyle name="Input 150 9" xfId="46858"/>
    <cellStyle name="Input 150 9 2" xfId="46859"/>
    <cellStyle name="Input 150 9 3" xfId="46860"/>
    <cellStyle name="Input 150 9 4" xfId="46861"/>
    <cellStyle name="Input 151" xfId="46862"/>
    <cellStyle name="Input 151 10" xfId="46863"/>
    <cellStyle name="Input 151 10 2" xfId="46864"/>
    <cellStyle name="Input 151 10 3" xfId="46865"/>
    <cellStyle name="Input 151 10 4" xfId="46866"/>
    <cellStyle name="Input 151 11" xfId="46867"/>
    <cellStyle name="Input 151 12" xfId="46868"/>
    <cellStyle name="Input 151 13" xfId="46869"/>
    <cellStyle name="Input 151 14" xfId="46870"/>
    <cellStyle name="Input 151 15" xfId="46871"/>
    <cellStyle name="Input 151 16" xfId="46872"/>
    <cellStyle name="Input 151 2" xfId="46873"/>
    <cellStyle name="Input 151 2 2" xfId="46874"/>
    <cellStyle name="Input 151 2 3" xfId="46875"/>
    <cellStyle name="Input 151 2 4" xfId="46876"/>
    <cellStyle name="Input 151 3" xfId="46877"/>
    <cellStyle name="Input 151 3 2" xfId="46878"/>
    <cellStyle name="Input 151 3 3" xfId="46879"/>
    <cellStyle name="Input 151 3 4" xfId="46880"/>
    <cellStyle name="Input 151 4" xfId="46881"/>
    <cellStyle name="Input 151 4 2" xfId="46882"/>
    <cellStyle name="Input 151 4 3" xfId="46883"/>
    <cellStyle name="Input 151 4 4" xfId="46884"/>
    <cellStyle name="Input 151 5" xfId="46885"/>
    <cellStyle name="Input 151 5 2" xfId="46886"/>
    <cellStyle name="Input 151 5 3" xfId="46887"/>
    <cellStyle name="Input 151 5 4" xfId="46888"/>
    <cellStyle name="Input 151 6" xfId="46889"/>
    <cellStyle name="Input 151 6 2" xfId="46890"/>
    <cellStyle name="Input 151 6 3" xfId="46891"/>
    <cellStyle name="Input 151 6 4" xfId="46892"/>
    <cellStyle name="Input 151 7" xfId="46893"/>
    <cellStyle name="Input 151 7 2" xfId="46894"/>
    <cellStyle name="Input 151 7 3" xfId="46895"/>
    <cellStyle name="Input 151 7 4" xfId="46896"/>
    <cellStyle name="Input 151 8" xfId="46897"/>
    <cellStyle name="Input 151 8 2" xfId="46898"/>
    <cellStyle name="Input 151 8 3" xfId="46899"/>
    <cellStyle name="Input 151 8 4" xfId="46900"/>
    <cellStyle name="Input 151 9" xfId="46901"/>
    <cellStyle name="Input 151 9 2" xfId="46902"/>
    <cellStyle name="Input 151 9 3" xfId="46903"/>
    <cellStyle name="Input 151 9 4" xfId="46904"/>
    <cellStyle name="Input 152" xfId="46905"/>
    <cellStyle name="Input 152 10" xfId="46906"/>
    <cellStyle name="Input 152 10 2" xfId="46907"/>
    <cellStyle name="Input 152 10 3" xfId="46908"/>
    <cellStyle name="Input 152 10 4" xfId="46909"/>
    <cellStyle name="Input 152 11" xfId="46910"/>
    <cellStyle name="Input 152 12" xfId="46911"/>
    <cellStyle name="Input 152 13" xfId="46912"/>
    <cellStyle name="Input 152 14" xfId="46913"/>
    <cellStyle name="Input 152 15" xfId="46914"/>
    <cellStyle name="Input 152 16" xfId="46915"/>
    <cellStyle name="Input 152 2" xfId="46916"/>
    <cellStyle name="Input 152 2 2" xfId="46917"/>
    <cellStyle name="Input 152 2 3" xfId="46918"/>
    <cellStyle name="Input 152 2 4" xfId="46919"/>
    <cellStyle name="Input 152 3" xfId="46920"/>
    <cellStyle name="Input 152 3 2" xfId="46921"/>
    <cellStyle name="Input 152 3 3" xfId="46922"/>
    <cellStyle name="Input 152 3 4" xfId="46923"/>
    <cellStyle name="Input 152 4" xfId="46924"/>
    <cellStyle name="Input 152 4 2" xfId="46925"/>
    <cellStyle name="Input 152 4 3" xfId="46926"/>
    <cellStyle name="Input 152 4 4" xfId="46927"/>
    <cellStyle name="Input 152 5" xfId="46928"/>
    <cellStyle name="Input 152 5 2" xfId="46929"/>
    <cellStyle name="Input 152 5 3" xfId="46930"/>
    <cellStyle name="Input 152 5 4" xfId="46931"/>
    <cellStyle name="Input 152 6" xfId="46932"/>
    <cellStyle name="Input 152 6 2" xfId="46933"/>
    <cellStyle name="Input 152 6 3" xfId="46934"/>
    <cellStyle name="Input 152 6 4" xfId="46935"/>
    <cellStyle name="Input 152 7" xfId="46936"/>
    <cellStyle name="Input 152 7 2" xfId="46937"/>
    <cellStyle name="Input 152 7 3" xfId="46938"/>
    <cellStyle name="Input 152 7 4" xfId="46939"/>
    <cellStyle name="Input 152 8" xfId="46940"/>
    <cellStyle name="Input 152 8 2" xfId="46941"/>
    <cellStyle name="Input 152 8 3" xfId="46942"/>
    <cellStyle name="Input 152 8 4" xfId="46943"/>
    <cellStyle name="Input 152 9" xfId="46944"/>
    <cellStyle name="Input 152 9 2" xfId="46945"/>
    <cellStyle name="Input 152 9 3" xfId="46946"/>
    <cellStyle name="Input 152 9 4" xfId="46947"/>
    <cellStyle name="Input 153" xfId="46948"/>
    <cellStyle name="Input 153 10" xfId="46949"/>
    <cellStyle name="Input 153 10 2" xfId="46950"/>
    <cellStyle name="Input 153 10 3" xfId="46951"/>
    <cellStyle name="Input 153 10 4" xfId="46952"/>
    <cellStyle name="Input 153 11" xfId="46953"/>
    <cellStyle name="Input 153 12" xfId="46954"/>
    <cellStyle name="Input 153 13" xfId="46955"/>
    <cellStyle name="Input 153 14" xfId="46956"/>
    <cellStyle name="Input 153 15" xfId="46957"/>
    <cellStyle name="Input 153 16" xfId="46958"/>
    <cellStyle name="Input 153 2" xfId="46959"/>
    <cellStyle name="Input 153 2 2" xfId="46960"/>
    <cellStyle name="Input 153 2 3" xfId="46961"/>
    <cellStyle name="Input 153 2 4" xfId="46962"/>
    <cellStyle name="Input 153 3" xfId="46963"/>
    <cellStyle name="Input 153 3 2" xfId="46964"/>
    <cellStyle name="Input 153 3 3" xfId="46965"/>
    <cellStyle name="Input 153 3 4" xfId="46966"/>
    <cellStyle name="Input 153 4" xfId="46967"/>
    <cellStyle name="Input 153 4 2" xfId="46968"/>
    <cellStyle name="Input 153 4 3" xfId="46969"/>
    <cellStyle name="Input 153 4 4" xfId="46970"/>
    <cellStyle name="Input 153 5" xfId="46971"/>
    <cellStyle name="Input 153 5 2" xfId="46972"/>
    <cellStyle name="Input 153 5 3" xfId="46973"/>
    <cellStyle name="Input 153 5 4" xfId="46974"/>
    <cellStyle name="Input 153 6" xfId="46975"/>
    <cellStyle name="Input 153 6 2" xfId="46976"/>
    <cellStyle name="Input 153 6 3" xfId="46977"/>
    <cellStyle name="Input 153 6 4" xfId="46978"/>
    <cellStyle name="Input 153 7" xfId="46979"/>
    <cellStyle name="Input 153 7 2" xfId="46980"/>
    <cellStyle name="Input 153 7 3" xfId="46981"/>
    <cellStyle name="Input 153 7 4" xfId="46982"/>
    <cellStyle name="Input 153 8" xfId="46983"/>
    <cellStyle name="Input 153 8 2" xfId="46984"/>
    <cellStyle name="Input 153 8 3" xfId="46985"/>
    <cellStyle name="Input 153 8 4" xfId="46986"/>
    <cellStyle name="Input 153 9" xfId="46987"/>
    <cellStyle name="Input 153 9 2" xfId="46988"/>
    <cellStyle name="Input 153 9 3" xfId="46989"/>
    <cellStyle name="Input 153 9 4" xfId="46990"/>
    <cellStyle name="Input 154" xfId="46991"/>
    <cellStyle name="Input 154 10" xfId="46992"/>
    <cellStyle name="Input 154 10 2" xfId="46993"/>
    <cellStyle name="Input 154 10 3" xfId="46994"/>
    <cellStyle name="Input 154 10 4" xfId="46995"/>
    <cellStyle name="Input 154 11" xfId="46996"/>
    <cellStyle name="Input 154 12" xfId="46997"/>
    <cellStyle name="Input 154 13" xfId="46998"/>
    <cellStyle name="Input 154 14" xfId="46999"/>
    <cellStyle name="Input 154 15" xfId="47000"/>
    <cellStyle name="Input 154 16" xfId="47001"/>
    <cellStyle name="Input 154 2" xfId="47002"/>
    <cellStyle name="Input 154 2 2" xfId="47003"/>
    <cellStyle name="Input 154 2 3" xfId="47004"/>
    <cellStyle name="Input 154 2 4" xfId="47005"/>
    <cellStyle name="Input 154 3" xfId="47006"/>
    <cellStyle name="Input 154 3 2" xfId="47007"/>
    <cellStyle name="Input 154 3 3" xfId="47008"/>
    <cellStyle name="Input 154 3 4" xfId="47009"/>
    <cellStyle name="Input 154 4" xfId="47010"/>
    <cellStyle name="Input 154 4 2" xfId="47011"/>
    <cellStyle name="Input 154 4 3" xfId="47012"/>
    <cellStyle name="Input 154 4 4" xfId="47013"/>
    <cellStyle name="Input 154 5" xfId="47014"/>
    <cellStyle name="Input 154 5 2" xfId="47015"/>
    <cellStyle name="Input 154 5 3" xfId="47016"/>
    <cellStyle name="Input 154 5 4" xfId="47017"/>
    <cellStyle name="Input 154 6" xfId="47018"/>
    <cellStyle name="Input 154 6 2" xfId="47019"/>
    <cellStyle name="Input 154 6 3" xfId="47020"/>
    <cellStyle name="Input 154 6 4" xfId="47021"/>
    <cellStyle name="Input 154 7" xfId="47022"/>
    <cellStyle name="Input 154 7 2" xfId="47023"/>
    <cellStyle name="Input 154 7 3" xfId="47024"/>
    <cellStyle name="Input 154 7 4" xfId="47025"/>
    <cellStyle name="Input 154 8" xfId="47026"/>
    <cellStyle name="Input 154 8 2" xfId="47027"/>
    <cellStyle name="Input 154 8 3" xfId="47028"/>
    <cellStyle name="Input 154 8 4" xfId="47029"/>
    <cellStyle name="Input 154 9" xfId="47030"/>
    <cellStyle name="Input 154 9 2" xfId="47031"/>
    <cellStyle name="Input 154 9 3" xfId="47032"/>
    <cellStyle name="Input 154 9 4" xfId="47033"/>
    <cellStyle name="Input 155" xfId="47034"/>
    <cellStyle name="Input 155 10" xfId="47035"/>
    <cellStyle name="Input 155 10 2" xfId="47036"/>
    <cellStyle name="Input 155 10 3" xfId="47037"/>
    <cellStyle name="Input 155 10 4" xfId="47038"/>
    <cellStyle name="Input 155 11" xfId="47039"/>
    <cellStyle name="Input 155 12" xfId="47040"/>
    <cellStyle name="Input 155 13" xfId="47041"/>
    <cellStyle name="Input 155 14" xfId="47042"/>
    <cellStyle name="Input 155 15" xfId="47043"/>
    <cellStyle name="Input 155 16" xfId="47044"/>
    <cellStyle name="Input 155 2" xfId="47045"/>
    <cellStyle name="Input 155 2 2" xfId="47046"/>
    <cellStyle name="Input 155 2 3" xfId="47047"/>
    <cellStyle name="Input 155 2 4" xfId="47048"/>
    <cellStyle name="Input 155 3" xfId="47049"/>
    <cellStyle name="Input 155 3 2" xfId="47050"/>
    <cellStyle name="Input 155 3 3" xfId="47051"/>
    <cellStyle name="Input 155 3 4" xfId="47052"/>
    <cellStyle name="Input 155 4" xfId="47053"/>
    <cellStyle name="Input 155 4 2" xfId="47054"/>
    <cellStyle name="Input 155 4 3" xfId="47055"/>
    <cellStyle name="Input 155 4 4" xfId="47056"/>
    <cellStyle name="Input 155 5" xfId="47057"/>
    <cellStyle name="Input 155 5 2" xfId="47058"/>
    <cellStyle name="Input 155 5 3" xfId="47059"/>
    <cellStyle name="Input 155 5 4" xfId="47060"/>
    <cellStyle name="Input 155 6" xfId="47061"/>
    <cellStyle name="Input 155 6 2" xfId="47062"/>
    <cellStyle name="Input 155 6 3" xfId="47063"/>
    <cellStyle name="Input 155 6 4" xfId="47064"/>
    <cellStyle name="Input 155 7" xfId="47065"/>
    <cellStyle name="Input 155 7 2" xfId="47066"/>
    <cellStyle name="Input 155 7 3" xfId="47067"/>
    <cellStyle name="Input 155 7 4" xfId="47068"/>
    <cellStyle name="Input 155 8" xfId="47069"/>
    <cellStyle name="Input 155 8 2" xfId="47070"/>
    <cellStyle name="Input 155 8 3" xfId="47071"/>
    <cellStyle name="Input 155 8 4" xfId="47072"/>
    <cellStyle name="Input 155 9" xfId="47073"/>
    <cellStyle name="Input 155 9 2" xfId="47074"/>
    <cellStyle name="Input 155 9 3" xfId="47075"/>
    <cellStyle name="Input 155 9 4" xfId="47076"/>
    <cellStyle name="Input 156" xfId="47077"/>
    <cellStyle name="Input 156 2" xfId="47078"/>
    <cellStyle name="Input 156 3" xfId="47079"/>
    <cellStyle name="Input 156 4" xfId="47080"/>
    <cellStyle name="Input 157" xfId="47081"/>
    <cellStyle name="Input 157 2" xfId="47082"/>
    <cellStyle name="Input 157 3" xfId="47083"/>
    <cellStyle name="Input 157 4" xfId="47084"/>
    <cellStyle name="Input 158" xfId="47085"/>
    <cellStyle name="Input 159" xfId="47086"/>
    <cellStyle name="Input 16" xfId="47087"/>
    <cellStyle name="Input 16 10" xfId="47088"/>
    <cellStyle name="Input 16 10 2" xfId="47089"/>
    <cellStyle name="Input 16 10 3" xfId="47090"/>
    <cellStyle name="Input 16 10 4" xfId="47091"/>
    <cellStyle name="Input 16 11" xfId="47092"/>
    <cellStyle name="Input 16 12" xfId="47093"/>
    <cellStyle name="Input 16 13" xfId="47094"/>
    <cellStyle name="Input 16 14" xfId="47095"/>
    <cellStyle name="Input 16 15" xfId="47096"/>
    <cellStyle name="Input 16 16" xfId="47097"/>
    <cellStyle name="Input 16 17" xfId="47098"/>
    <cellStyle name="Input 16 2" xfId="47099"/>
    <cellStyle name="Input 16 2 2" xfId="47100"/>
    <cellStyle name="Input 16 2 2 2" xfId="47101"/>
    <cellStyle name="Input 16 2 3" xfId="47102"/>
    <cellStyle name="Input 16 2 3 2" xfId="47103"/>
    <cellStyle name="Input 16 2 4" xfId="47104"/>
    <cellStyle name="Input 16 2 5" xfId="47105"/>
    <cellStyle name="Input 16 3" xfId="47106"/>
    <cellStyle name="Input 16 3 2" xfId="47107"/>
    <cellStyle name="Input 16 3 3" xfId="47108"/>
    <cellStyle name="Input 16 3 4" xfId="47109"/>
    <cellStyle name="Input 16 3 5" xfId="47110"/>
    <cellStyle name="Input 16 4" xfId="47111"/>
    <cellStyle name="Input 16 4 2" xfId="47112"/>
    <cellStyle name="Input 16 4 3" xfId="47113"/>
    <cellStyle name="Input 16 4 4" xfId="47114"/>
    <cellStyle name="Input 16 4 5" xfId="47115"/>
    <cellStyle name="Input 16 5" xfId="47116"/>
    <cellStyle name="Input 16 5 2" xfId="47117"/>
    <cellStyle name="Input 16 5 3" xfId="47118"/>
    <cellStyle name="Input 16 5 4" xfId="47119"/>
    <cellStyle name="Input 16 6" xfId="47120"/>
    <cellStyle name="Input 16 6 2" xfId="47121"/>
    <cellStyle name="Input 16 6 3" xfId="47122"/>
    <cellStyle name="Input 16 6 4" xfId="47123"/>
    <cellStyle name="Input 16 7" xfId="47124"/>
    <cellStyle name="Input 16 7 2" xfId="47125"/>
    <cellStyle name="Input 16 7 3" xfId="47126"/>
    <cellStyle name="Input 16 7 4" xfId="47127"/>
    <cellStyle name="Input 16 8" xfId="47128"/>
    <cellStyle name="Input 16 8 2" xfId="47129"/>
    <cellStyle name="Input 16 8 3" xfId="47130"/>
    <cellStyle name="Input 16 8 4" xfId="47131"/>
    <cellStyle name="Input 16 9" xfId="47132"/>
    <cellStyle name="Input 16 9 2" xfId="47133"/>
    <cellStyle name="Input 16 9 3" xfId="47134"/>
    <cellStyle name="Input 16 9 4" xfId="47135"/>
    <cellStyle name="Input 160" xfId="47136"/>
    <cellStyle name="Input 161" xfId="47137"/>
    <cellStyle name="Input 162" xfId="47138"/>
    <cellStyle name="Input 163" xfId="47139"/>
    <cellStyle name="Input 164" xfId="47140"/>
    <cellStyle name="Input 165" xfId="47141"/>
    <cellStyle name="Input 166" xfId="47142"/>
    <cellStyle name="Input 167" xfId="47143"/>
    <cellStyle name="Input 17" xfId="47144"/>
    <cellStyle name="Input 17 10" xfId="47145"/>
    <cellStyle name="Input 17 10 2" xfId="47146"/>
    <cellStyle name="Input 17 10 3" xfId="47147"/>
    <cellStyle name="Input 17 10 4" xfId="47148"/>
    <cellStyle name="Input 17 11" xfId="47149"/>
    <cellStyle name="Input 17 12" xfId="47150"/>
    <cellStyle name="Input 17 13" xfId="47151"/>
    <cellStyle name="Input 17 14" xfId="47152"/>
    <cellStyle name="Input 17 15" xfId="47153"/>
    <cellStyle name="Input 17 16" xfId="47154"/>
    <cellStyle name="Input 17 17" xfId="47155"/>
    <cellStyle name="Input 17 2" xfId="47156"/>
    <cellStyle name="Input 17 2 2" xfId="47157"/>
    <cellStyle name="Input 17 2 2 2" xfId="47158"/>
    <cellStyle name="Input 17 2 3" xfId="47159"/>
    <cellStyle name="Input 17 2 3 2" xfId="47160"/>
    <cellStyle name="Input 17 2 4" xfId="47161"/>
    <cellStyle name="Input 17 2 5" xfId="47162"/>
    <cellStyle name="Input 17 3" xfId="47163"/>
    <cellStyle name="Input 17 3 2" xfId="47164"/>
    <cellStyle name="Input 17 3 3" xfId="47165"/>
    <cellStyle name="Input 17 3 4" xfId="47166"/>
    <cellStyle name="Input 17 3 5" xfId="47167"/>
    <cellStyle name="Input 17 4" xfId="47168"/>
    <cellStyle name="Input 17 4 2" xfId="47169"/>
    <cellStyle name="Input 17 4 3" xfId="47170"/>
    <cellStyle name="Input 17 4 4" xfId="47171"/>
    <cellStyle name="Input 17 4 5" xfId="47172"/>
    <cellStyle name="Input 17 5" xfId="47173"/>
    <cellStyle name="Input 17 5 2" xfId="47174"/>
    <cellStyle name="Input 17 5 3" xfId="47175"/>
    <cellStyle name="Input 17 5 4" xfId="47176"/>
    <cellStyle name="Input 17 6" xfId="47177"/>
    <cellStyle name="Input 17 6 2" xfId="47178"/>
    <cellStyle name="Input 17 6 3" xfId="47179"/>
    <cellStyle name="Input 17 6 4" xfId="47180"/>
    <cellStyle name="Input 17 7" xfId="47181"/>
    <cellStyle name="Input 17 7 2" xfId="47182"/>
    <cellStyle name="Input 17 7 3" xfId="47183"/>
    <cellStyle name="Input 17 7 4" xfId="47184"/>
    <cellStyle name="Input 17 8" xfId="47185"/>
    <cellStyle name="Input 17 8 2" xfId="47186"/>
    <cellStyle name="Input 17 8 3" xfId="47187"/>
    <cellStyle name="Input 17 8 4" xfId="47188"/>
    <cellStyle name="Input 17 9" xfId="47189"/>
    <cellStyle name="Input 17 9 2" xfId="47190"/>
    <cellStyle name="Input 17 9 3" xfId="47191"/>
    <cellStyle name="Input 17 9 4" xfId="47192"/>
    <cellStyle name="Input 18" xfId="47193"/>
    <cellStyle name="Input 18 10" xfId="47194"/>
    <cellStyle name="Input 18 10 2" xfId="47195"/>
    <cellStyle name="Input 18 10 3" xfId="47196"/>
    <cellStyle name="Input 18 10 4" xfId="47197"/>
    <cellStyle name="Input 18 11" xfId="47198"/>
    <cellStyle name="Input 18 12" xfId="47199"/>
    <cellStyle name="Input 18 13" xfId="47200"/>
    <cellStyle name="Input 18 14" xfId="47201"/>
    <cellStyle name="Input 18 15" xfId="47202"/>
    <cellStyle name="Input 18 16" xfId="47203"/>
    <cellStyle name="Input 18 17" xfId="47204"/>
    <cellStyle name="Input 18 2" xfId="47205"/>
    <cellStyle name="Input 18 2 2" xfId="47206"/>
    <cellStyle name="Input 18 2 2 2" xfId="47207"/>
    <cellStyle name="Input 18 2 3" xfId="47208"/>
    <cellStyle name="Input 18 2 3 2" xfId="47209"/>
    <cellStyle name="Input 18 2 4" xfId="47210"/>
    <cellStyle name="Input 18 2 5" xfId="47211"/>
    <cellStyle name="Input 18 3" xfId="47212"/>
    <cellStyle name="Input 18 3 2" xfId="47213"/>
    <cellStyle name="Input 18 3 3" xfId="47214"/>
    <cellStyle name="Input 18 3 4" xfId="47215"/>
    <cellStyle name="Input 18 3 5" xfId="47216"/>
    <cellStyle name="Input 18 4" xfId="47217"/>
    <cellStyle name="Input 18 4 2" xfId="47218"/>
    <cellStyle name="Input 18 4 3" xfId="47219"/>
    <cellStyle name="Input 18 4 4" xfId="47220"/>
    <cellStyle name="Input 18 4 5" xfId="47221"/>
    <cellStyle name="Input 18 5" xfId="47222"/>
    <cellStyle name="Input 18 5 2" xfId="47223"/>
    <cellStyle name="Input 18 5 3" xfId="47224"/>
    <cellStyle name="Input 18 5 4" xfId="47225"/>
    <cellStyle name="Input 18 6" xfId="47226"/>
    <cellStyle name="Input 18 6 2" xfId="47227"/>
    <cellStyle name="Input 18 6 3" xfId="47228"/>
    <cellStyle name="Input 18 6 4" xfId="47229"/>
    <cellStyle name="Input 18 7" xfId="47230"/>
    <cellStyle name="Input 18 7 2" xfId="47231"/>
    <cellStyle name="Input 18 7 3" xfId="47232"/>
    <cellStyle name="Input 18 7 4" xfId="47233"/>
    <cellStyle name="Input 18 8" xfId="47234"/>
    <cellStyle name="Input 18 8 2" xfId="47235"/>
    <cellStyle name="Input 18 8 3" xfId="47236"/>
    <cellStyle name="Input 18 8 4" xfId="47237"/>
    <cellStyle name="Input 18 9" xfId="47238"/>
    <cellStyle name="Input 18 9 2" xfId="47239"/>
    <cellStyle name="Input 18 9 3" xfId="47240"/>
    <cellStyle name="Input 18 9 4" xfId="47241"/>
    <cellStyle name="Input 19" xfId="47242"/>
    <cellStyle name="Input 19 10" xfId="47243"/>
    <cellStyle name="Input 19 10 2" xfId="47244"/>
    <cellStyle name="Input 19 10 3" xfId="47245"/>
    <cellStyle name="Input 19 10 4" xfId="47246"/>
    <cellStyle name="Input 19 11" xfId="47247"/>
    <cellStyle name="Input 19 12" xfId="47248"/>
    <cellStyle name="Input 19 13" xfId="47249"/>
    <cellStyle name="Input 19 14" xfId="47250"/>
    <cellStyle name="Input 19 15" xfId="47251"/>
    <cellStyle name="Input 19 16" xfId="47252"/>
    <cellStyle name="Input 19 17" xfId="47253"/>
    <cellStyle name="Input 19 2" xfId="47254"/>
    <cellStyle name="Input 19 2 2" xfId="47255"/>
    <cellStyle name="Input 19 2 2 2" xfId="47256"/>
    <cellStyle name="Input 19 2 3" xfId="47257"/>
    <cellStyle name="Input 19 2 3 2" xfId="47258"/>
    <cellStyle name="Input 19 2 4" xfId="47259"/>
    <cellStyle name="Input 19 2 5" xfId="47260"/>
    <cellStyle name="Input 19 3" xfId="47261"/>
    <cellStyle name="Input 19 3 2" xfId="47262"/>
    <cellStyle name="Input 19 3 3" xfId="47263"/>
    <cellStyle name="Input 19 3 4" xfId="47264"/>
    <cellStyle name="Input 19 3 5" xfId="47265"/>
    <cellStyle name="Input 19 4" xfId="47266"/>
    <cellStyle name="Input 19 4 2" xfId="47267"/>
    <cellStyle name="Input 19 4 3" xfId="47268"/>
    <cellStyle name="Input 19 4 4" xfId="47269"/>
    <cellStyle name="Input 19 4 5" xfId="47270"/>
    <cellStyle name="Input 19 5" xfId="47271"/>
    <cellStyle name="Input 19 5 2" xfId="47272"/>
    <cellStyle name="Input 19 5 3" xfId="47273"/>
    <cellStyle name="Input 19 5 4" xfId="47274"/>
    <cellStyle name="Input 19 6" xfId="47275"/>
    <cellStyle name="Input 19 6 2" xfId="47276"/>
    <cellStyle name="Input 19 6 3" xfId="47277"/>
    <cellStyle name="Input 19 6 4" xfId="47278"/>
    <cellStyle name="Input 19 7" xfId="47279"/>
    <cellStyle name="Input 19 7 2" xfId="47280"/>
    <cellStyle name="Input 19 7 3" xfId="47281"/>
    <cellStyle name="Input 19 7 4" xfId="47282"/>
    <cellStyle name="Input 19 8" xfId="47283"/>
    <cellStyle name="Input 19 8 2" xfId="47284"/>
    <cellStyle name="Input 19 8 3" xfId="47285"/>
    <cellStyle name="Input 19 8 4" xfId="47286"/>
    <cellStyle name="Input 19 9" xfId="47287"/>
    <cellStyle name="Input 19 9 2" xfId="47288"/>
    <cellStyle name="Input 19 9 3" xfId="47289"/>
    <cellStyle name="Input 19 9 4" xfId="47290"/>
    <cellStyle name="Input 2" xfId="47291"/>
    <cellStyle name="Input 2 10" xfId="47292"/>
    <cellStyle name="Input 2 10 2" xfId="47293"/>
    <cellStyle name="Input 2 10 3" xfId="47294"/>
    <cellStyle name="Input 2 10 4" xfId="47295"/>
    <cellStyle name="Input 2 11" xfId="47296"/>
    <cellStyle name="Input 2 11 2" xfId="47297"/>
    <cellStyle name="Input 2 11 3" xfId="47298"/>
    <cellStyle name="Input 2 11 4" xfId="47299"/>
    <cellStyle name="Input 2 12" xfId="47300"/>
    <cellStyle name="Input 2 12 2" xfId="47301"/>
    <cellStyle name="Input 2 12 3" xfId="47302"/>
    <cellStyle name="Input 2 12 4" xfId="47303"/>
    <cellStyle name="Input 2 13" xfId="47304"/>
    <cellStyle name="Input 2 14" xfId="47305"/>
    <cellStyle name="Input 2 15" xfId="47306"/>
    <cellStyle name="Input 2 16" xfId="47307"/>
    <cellStyle name="Input 2 17" xfId="47308"/>
    <cellStyle name="Input 2 18" xfId="47309"/>
    <cellStyle name="Input 2 19" xfId="47310"/>
    <cellStyle name="Input 2 2" xfId="47311"/>
    <cellStyle name="Input 2 2 2" xfId="47312"/>
    <cellStyle name="Input 2 2 2 2" xfId="47313"/>
    <cellStyle name="Input 2 2 2 2 2" xfId="47314"/>
    <cellStyle name="Input 2 2 2 2 3" xfId="47315"/>
    <cellStyle name="Input 2 2 2 2 4" xfId="47316"/>
    <cellStyle name="Input 2 2 2 3" xfId="47317"/>
    <cellStyle name="Input 2 2 2 3 2" xfId="47318"/>
    <cellStyle name="Input 2 2 2 4" xfId="47319"/>
    <cellStyle name="Input 2 2 2 4 2" xfId="47320"/>
    <cellStyle name="Input 2 2 2 5" xfId="47321"/>
    <cellStyle name="Input 2 2 3" xfId="47322"/>
    <cellStyle name="Input 2 2 3 2" xfId="47323"/>
    <cellStyle name="Input 2 2 3 3" xfId="47324"/>
    <cellStyle name="Input 2 2 3 4" xfId="47325"/>
    <cellStyle name="Input 2 2 4" xfId="47326"/>
    <cellStyle name="Input 2 2 4 2" xfId="47327"/>
    <cellStyle name="Input 2 2 4 3" xfId="47328"/>
    <cellStyle name="Input 2 2 4 4" xfId="47329"/>
    <cellStyle name="Input 2 2 5" xfId="47330"/>
    <cellStyle name="Input 2 2 5 2" xfId="47331"/>
    <cellStyle name="Input 2 2 5 3" xfId="47332"/>
    <cellStyle name="Input 2 2 6" xfId="47333"/>
    <cellStyle name="Input 2 2 7" xfId="47334"/>
    <cellStyle name="Input 2 3" xfId="47335"/>
    <cellStyle name="Input 2 3 2" xfId="47336"/>
    <cellStyle name="Input 2 3 2 2" xfId="47337"/>
    <cellStyle name="Input 2 3 3" xfId="47338"/>
    <cellStyle name="Input 2 3 3 2" xfId="47339"/>
    <cellStyle name="Input 2 3 4" xfId="47340"/>
    <cellStyle name="Input 2 3 5" xfId="47341"/>
    <cellStyle name="Input 2 4" xfId="47342"/>
    <cellStyle name="Input 2 4 2" xfId="47343"/>
    <cellStyle name="Input 2 4 2 2" xfId="47344"/>
    <cellStyle name="Input 2 4 3" xfId="47345"/>
    <cellStyle name="Input 2 4 3 2" xfId="47346"/>
    <cellStyle name="Input 2 4 4" xfId="47347"/>
    <cellStyle name="Input 2 4 5" xfId="47348"/>
    <cellStyle name="Input 2 5" xfId="47349"/>
    <cellStyle name="Input 2 5 2" xfId="47350"/>
    <cellStyle name="Input 2 5 2 2" xfId="47351"/>
    <cellStyle name="Input 2 5 3" xfId="47352"/>
    <cellStyle name="Input 2 5 3 2" xfId="47353"/>
    <cellStyle name="Input 2 5 4" xfId="47354"/>
    <cellStyle name="Input 2 5 5" xfId="47355"/>
    <cellStyle name="Input 2 6" xfId="47356"/>
    <cellStyle name="Input 2 6 2" xfId="47357"/>
    <cellStyle name="Input 2 6 2 2" xfId="47358"/>
    <cellStyle name="Input 2 6 3" xfId="47359"/>
    <cellStyle name="Input 2 6 4" xfId="47360"/>
    <cellStyle name="Input 2 6 5" xfId="47361"/>
    <cellStyle name="Input 2 7" xfId="47362"/>
    <cellStyle name="Input 2 7 2" xfId="47363"/>
    <cellStyle name="Input 2 7 3" xfId="47364"/>
    <cellStyle name="Input 2 7 4" xfId="47365"/>
    <cellStyle name="Input 2 7 5" xfId="47366"/>
    <cellStyle name="Input 2 8" xfId="47367"/>
    <cellStyle name="Input 2 8 2" xfId="47368"/>
    <cellStyle name="Input 2 8 3" xfId="47369"/>
    <cellStyle name="Input 2 8 4" xfId="47370"/>
    <cellStyle name="Input 2 9" xfId="47371"/>
    <cellStyle name="Input 2 9 2" xfId="47372"/>
    <cellStyle name="Input 2 9 3" xfId="47373"/>
    <cellStyle name="Input 2 9 4" xfId="47374"/>
    <cellStyle name="Input 2_Integrys Valuation 3-19-2010_Std  Amort" xfId="47375"/>
    <cellStyle name="Input 20" xfId="47376"/>
    <cellStyle name="Input 20 10" xfId="47377"/>
    <cellStyle name="Input 20 10 2" xfId="47378"/>
    <cellStyle name="Input 20 10 3" xfId="47379"/>
    <cellStyle name="Input 20 10 4" xfId="47380"/>
    <cellStyle name="Input 20 11" xfId="47381"/>
    <cellStyle name="Input 20 12" xfId="47382"/>
    <cellStyle name="Input 20 13" xfId="47383"/>
    <cellStyle name="Input 20 14" xfId="47384"/>
    <cellStyle name="Input 20 15" xfId="47385"/>
    <cellStyle name="Input 20 16" xfId="47386"/>
    <cellStyle name="Input 20 17" xfId="47387"/>
    <cellStyle name="Input 20 2" xfId="47388"/>
    <cellStyle name="Input 20 2 2" xfId="47389"/>
    <cellStyle name="Input 20 2 2 2" xfId="47390"/>
    <cellStyle name="Input 20 2 3" xfId="47391"/>
    <cellStyle name="Input 20 2 3 2" xfId="47392"/>
    <cellStyle name="Input 20 2 4" xfId="47393"/>
    <cellStyle name="Input 20 2 5" xfId="47394"/>
    <cellStyle name="Input 20 3" xfId="47395"/>
    <cellStyle name="Input 20 3 2" xfId="47396"/>
    <cellStyle name="Input 20 3 3" xfId="47397"/>
    <cellStyle name="Input 20 3 4" xfId="47398"/>
    <cellStyle name="Input 20 3 5" xfId="47399"/>
    <cellStyle name="Input 20 4" xfId="47400"/>
    <cellStyle name="Input 20 4 2" xfId="47401"/>
    <cellStyle name="Input 20 4 3" xfId="47402"/>
    <cellStyle name="Input 20 4 4" xfId="47403"/>
    <cellStyle name="Input 20 4 5" xfId="47404"/>
    <cellStyle name="Input 20 5" xfId="47405"/>
    <cellStyle name="Input 20 5 2" xfId="47406"/>
    <cellStyle name="Input 20 5 3" xfId="47407"/>
    <cellStyle name="Input 20 5 4" xfId="47408"/>
    <cellStyle name="Input 20 6" xfId="47409"/>
    <cellStyle name="Input 20 6 2" xfId="47410"/>
    <cellStyle name="Input 20 6 3" xfId="47411"/>
    <cellStyle name="Input 20 6 4" xfId="47412"/>
    <cellStyle name="Input 20 7" xfId="47413"/>
    <cellStyle name="Input 20 7 2" xfId="47414"/>
    <cellStyle name="Input 20 7 3" xfId="47415"/>
    <cellStyle name="Input 20 7 4" xfId="47416"/>
    <cellStyle name="Input 20 8" xfId="47417"/>
    <cellStyle name="Input 20 8 2" xfId="47418"/>
    <cellStyle name="Input 20 8 3" xfId="47419"/>
    <cellStyle name="Input 20 8 4" xfId="47420"/>
    <cellStyle name="Input 20 9" xfId="47421"/>
    <cellStyle name="Input 20 9 2" xfId="47422"/>
    <cellStyle name="Input 20 9 3" xfId="47423"/>
    <cellStyle name="Input 20 9 4" xfId="47424"/>
    <cellStyle name="Input 21" xfId="47425"/>
    <cellStyle name="Input 21 10" xfId="47426"/>
    <cellStyle name="Input 21 10 2" xfId="47427"/>
    <cellStyle name="Input 21 10 3" xfId="47428"/>
    <cellStyle name="Input 21 10 4" xfId="47429"/>
    <cellStyle name="Input 21 11" xfId="47430"/>
    <cellStyle name="Input 21 12" xfId="47431"/>
    <cellStyle name="Input 21 13" xfId="47432"/>
    <cellStyle name="Input 21 14" xfId="47433"/>
    <cellStyle name="Input 21 15" xfId="47434"/>
    <cellStyle name="Input 21 16" xfId="47435"/>
    <cellStyle name="Input 21 17" xfId="47436"/>
    <cellStyle name="Input 21 2" xfId="47437"/>
    <cellStyle name="Input 21 2 2" xfId="47438"/>
    <cellStyle name="Input 21 2 2 2" xfId="47439"/>
    <cellStyle name="Input 21 2 3" xfId="47440"/>
    <cellStyle name="Input 21 2 3 2" xfId="47441"/>
    <cellStyle name="Input 21 2 4" xfId="47442"/>
    <cellStyle name="Input 21 2 5" xfId="47443"/>
    <cellStyle name="Input 21 3" xfId="47444"/>
    <cellStyle name="Input 21 3 2" xfId="47445"/>
    <cellStyle name="Input 21 3 3" xfId="47446"/>
    <cellStyle name="Input 21 3 4" xfId="47447"/>
    <cellStyle name="Input 21 3 5" xfId="47448"/>
    <cellStyle name="Input 21 4" xfId="47449"/>
    <cellStyle name="Input 21 4 2" xfId="47450"/>
    <cellStyle name="Input 21 4 3" xfId="47451"/>
    <cellStyle name="Input 21 4 4" xfId="47452"/>
    <cellStyle name="Input 21 4 5" xfId="47453"/>
    <cellStyle name="Input 21 5" xfId="47454"/>
    <cellStyle name="Input 21 5 2" xfId="47455"/>
    <cellStyle name="Input 21 5 3" xfId="47456"/>
    <cellStyle name="Input 21 5 4" xfId="47457"/>
    <cellStyle name="Input 21 6" xfId="47458"/>
    <cellStyle name="Input 21 6 2" xfId="47459"/>
    <cellStyle name="Input 21 6 3" xfId="47460"/>
    <cellStyle name="Input 21 6 4" xfId="47461"/>
    <cellStyle name="Input 21 7" xfId="47462"/>
    <cellStyle name="Input 21 7 2" xfId="47463"/>
    <cellStyle name="Input 21 7 3" xfId="47464"/>
    <cellStyle name="Input 21 7 4" xfId="47465"/>
    <cellStyle name="Input 21 8" xfId="47466"/>
    <cellStyle name="Input 21 8 2" xfId="47467"/>
    <cellStyle name="Input 21 8 3" xfId="47468"/>
    <cellStyle name="Input 21 8 4" xfId="47469"/>
    <cellStyle name="Input 21 9" xfId="47470"/>
    <cellStyle name="Input 21 9 2" xfId="47471"/>
    <cellStyle name="Input 21 9 3" xfId="47472"/>
    <cellStyle name="Input 21 9 4" xfId="47473"/>
    <cellStyle name="Input 22" xfId="47474"/>
    <cellStyle name="Input 22 10" xfId="47475"/>
    <cellStyle name="Input 22 10 2" xfId="47476"/>
    <cellStyle name="Input 22 10 3" xfId="47477"/>
    <cellStyle name="Input 22 10 4" xfId="47478"/>
    <cellStyle name="Input 22 11" xfId="47479"/>
    <cellStyle name="Input 22 12" xfId="47480"/>
    <cellStyle name="Input 22 13" xfId="47481"/>
    <cellStyle name="Input 22 14" xfId="47482"/>
    <cellStyle name="Input 22 15" xfId="47483"/>
    <cellStyle name="Input 22 16" xfId="47484"/>
    <cellStyle name="Input 22 17" xfId="47485"/>
    <cellStyle name="Input 22 2" xfId="47486"/>
    <cellStyle name="Input 22 2 2" xfId="47487"/>
    <cellStyle name="Input 22 2 2 2" xfId="47488"/>
    <cellStyle name="Input 22 2 3" xfId="47489"/>
    <cellStyle name="Input 22 2 3 2" xfId="47490"/>
    <cellStyle name="Input 22 2 4" xfId="47491"/>
    <cellStyle name="Input 22 2 5" xfId="47492"/>
    <cellStyle name="Input 22 3" xfId="47493"/>
    <cellStyle name="Input 22 3 2" xfId="47494"/>
    <cellStyle name="Input 22 3 3" xfId="47495"/>
    <cellStyle name="Input 22 3 4" xfId="47496"/>
    <cellStyle name="Input 22 3 5" xfId="47497"/>
    <cellStyle name="Input 22 4" xfId="47498"/>
    <cellStyle name="Input 22 4 2" xfId="47499"/>
    <cellStyle name="Input 22 4 3" xfId="47500"/>
    <cellStyle name="Input 22 4 4" xfId="47501"/>
    <cellStyle name="Input 22 4 5" xfId="47502"/>
    <cellStyle name="Input 22 5" xfId="47503"/>
    <cellStyle name="Input 22 5 2" xfId="47504"/>
    <cellStyle name="Input 22 5 3" xfId="47505"/>
    <cellStyle name="Input 22 5 4" xfId="47506"/>
    <cellStyle name="Input 22 6" xfId="47507"/>
    <cellStyle name="Input 22 6 2" xfId="47508"/>
    <cellStyle name="Input 22 6 3" xfId="47509"/>
    <cellStyle name="Input 22 6 4" xfId="47510"/>
    <cellStyle name="Input 22 7" xfId="47511"/>
    <cellStyle name="Input 22 7 2" xfId="47512"/>
    <cellStyle name="Input 22 7 3" xfId="47513"/>
    <cellStyle name="Input 22 7 4" xfId="47514"/>
    <cellStyle name="Input 22 8" xfId="47515"/>
    <cellStyle name="Input 22 8 2" xfId="47516"/>
    <cellStyle name="Input 22 8 3" xfId="47517"/>
    <cellStyle name="Input 22 8 4" xfId="47518"/>
    <cellStyle name="Input 22 9" xfId="47519"/>
    <cellStyle name="Input 22 9 2" xfId="47520"/>
    <cellStyle name="Input 22 9 3" xfId="47521"/>
    <cellStyle name="Input 22 9 4" xfId="47522"/>
    <cellStyle name="Input 23" xfId="47523"/>
    <cellStyle name="Input 23 10" xfId="47524"/>
    <cellStyle name="Input 23 10 2" xfId="47525"/>
    <cellStyle name="Input 23 10 3" xfId="47526"/>
    <cellStyle name="Input 23 10 4" xfId="47527"/>
    <cellStyle name="Input 23 11" xfId="47528"/>
    <cellStyle name="Input 23 12" xfId="47529"/>
    <cellStyle name="Input 23 13" xfId="47530"/>
    <cellStyle name="Input 23 14" xfId="47531"/>
    <cellStyle name="Input 23 15" xfId="47532"/>
    <cellStyle name="Input 23 16" xfId="47533"/>
    <cellStyle name="Input 23 17" xfId="47534"/>
    <cellStyle name="Input 23 2" xfId="47535"/>
    <cellStyle name="Input 23 2 2" xfId="47536"/>
    <cellStyle name="Input 23 2 2 2" xfId="47537"/>
    <cellStyle name="Input 23 2 3" xfId="47538"/>
    <cellStyle name="Input 23 2 3 2" xfId="47539"/>
    <cellStyle name="Input 23 2 4" xfId="47540"/>
    <cellStyle name="Input 23 2 5" xfId="47541"/>
    <cellStyle name="Input 23 3" xfId="47542"/>
    <cellStyle name="Input 23 3 2" xfId="47543"/>
    <cellStyle name="Input 23 3 3" xfId="47544"/>
    <cellStyle name="Input 23 3 4" xfId="47545"/>
    <cellStyle name="Input 23 3 5" xfId="47546"/>
    <cellStyle name="Input 23 4" xfId="47547"/>
    <cellStyle name="Input 23 4 2" xfId="47548"/>
    <cellStyle name="Input 23 4 3" xfId="47549"/>
    <cellStyle name="Input 23 4 4" xfId="47550"/>
    <cellStyle name="Input 23 4 5" xfId="47551"/>
    <cellStyle name="Input 23 5" xfId="47552"/>
    <cellStyle name="Input 23 5 2" xfId="47553"/>
    <cellStyle name="Input 23 5 3" xfId="47554"/>
    <cellStyle name="Input 23 5 4" xfId="47555"/>
    <cellStyle name="Input 23 6" xfId="47556"/>
    <cellStyle name="Input 23 6 2" xfId="47557"/>
    <cellStyle name="Input 23 6 3" xfId="47558"/>
    <cellStyle name="Input 23 6 4" xfId="47559"/>
    <cellStyle name="Input 23 7" xfId="47560"/>
    <cellStyle name="Input 23 7 2" xfId="47561"/>
    <cellStyle name="Input 23 7 3" xfId="47562"/>
    <cellStyle name="Input 23 7 4" xfId="47563"/>
    <cellStyle name="Input 23 8" xfId="47564"/>
    <cellStyle name="Input 23 8 2" xfId="47565"/>
    <cellStyle name="Input 23 8 3" xfId="47566"/>
    <cellStyle name="Input 23 8 4" xfId="47567"/>
    <cellStyle name="Input 23 9" xfId="47568"/>
    <cellStyle name="Input 23 9 2" xfId="47569"/>
    <cellStyle name="Input 23 9 3" xfId="47570"/>
    <cellStyle name="Input 23 9 4" xfId="47571"/>
    <cellStyle name="Input 24" xfId="47572"/>
    <cellStyle name="Input 24 10" xfId="47573"/>
    <cellStyle name="Input 24 10 2" xfId="47574"/>
    <cellStyle name="Input 24 10 3" xfId="47575"/>
    <cellStyle name="Input 24 10 4" xfId="47576"/>
    <cellStyle name="Input 24 11" xfId="47577"/>
    <cellStyle name="Input 24 12" xfId="47578"/>
    <cellStyle name="Input 24 13" xfId="47579"/>
    <cellStyle name="Input 24 14" xfId="47580"/>
    <cellStyle name="Input 24 15" xfId="47581"/>
    <cellStyle name="Input 24 16" xfId="47582"/>
    <cellStyle name="Input 24 17" xfId="47583"/>
    <cellStyle name="Input 24 2" xfId="47584"/>
    <cellStyle name="Input 24 2 2" xfId="47585"/>
    <cellStyle name="Input 24 2 2 2" xfId="47586"/>
    <cellStyle name="Input 24 2 3" xfId="47587"/>
    <cellStyle name="Input 24 2 3 2" xfId="47588"/>
    <cellStyle name="Input 24 2 4" xfId="47589"/>
    <cellStyle name="Input 24 2 5" xfId="47590"/>
    <cellStyle name="Input 24 3" xfId="47591"/>
    <cellStyle name="Input 24 3 2" xfId="47592"/>
    <cellStyle name="Input 24 3 3" xfId="47593"/>
    <cellStyle name="Input 24 3 4" xfId="47594"/>
    <cellStyle name="Input 24 3 5" xfId="47595"/>
    <cellStyle name="Input 24 4" xfId="47596"/>
    <cellStyle name="Input 24 4 2" xfId="47597"/>
    <cellStyle name="Input 24 4 3" xfId="47598"/>
    <cellStyle name="Input 24 4 4" xfId="47599"/>
    <cellStyle name="Input 24 4 5" xfId="47600"/>
    <cellStyle name="Input 24 5" xfId="47601"/>
    <cellStyle name="Input 24 5 2" xfId="47602"/>
    <cellStyle name="Input 24 5 3" xfId="47603"/>
    <cellStyle name="Input 24 5 4" xfId="47604"/>
    <cellStyle name="Input 24 6" xfId="47605"/>
    <cellStyle name="Input 24 6 2" xfId="47606"/>
    <cellStyle name="Input 24 6 3" xfId="47607"/>
    <cellStyle name="Input 24 6 4" xfId="47608"/>
    <cellStyle name="Input 24 7" xfId="47609"/>
    <cellStyle name="Input 24 7 2" xfId="47610"/>
    <cellStyle name="Input 24 7 3" xfId="47611"/>
    <cellStyle name="Input 24 7 4" xfId="47612"/>
    <cellStyle name="Input 24 8" xfId="47613"/>
    <cellStyle name="Input 24 8 2" xfId="47614"/>
    <cellStyle name="Input 24 8 3" xfId="47615"/>
    <cellStyle name="Input 24 8 4" xfId="47616"/>
    <cellStyle name="Input 24 9" xfId="47617"/>
    <cellStyle name="Input 24 9 2" xfId="47618"/>
    <cellStyle name="Input 24 9 3" xfId="47619"/>
    <cellStyle name="Input 24 9 4" xfId="47620"/>
    <cellStyle name="Input 25" xfId="47621"/>
    <cellStyle name="Input 25 10" xfId="47622"/>
    <cellStyle name="Input 25 10 2" xfId="47623"/>
    <cellStyle name="Input 25 10 3" xfId="47624"/>
    <cellStyle name="Input 25 10 4" xfId="47625"/>
    <cellStyle name="Input 25 11" xfId="47626"/>
    <cellStyle name="Input 25 12" xfId="47627"/>
    <cellStyle name="Input 25 13" xfId="47628"/>
    <cellStyle name="Input 25 14" xfId="47629"/>
    <cellStyle name="Input 25 15" xfId="47630"/>
    <cellStyle name="Input 25 16" xfId="47631"/>
    <cellStyle name="Input 25 17" xfId="47632"/>
    <cellStyle name="Input 25 2" xfId="47633"/>
    <cellStyle name="Input 25 2 2" xfId="47634"/>
    <cellStyle name="Input 25 2 2 2" xfId="47635"/>
    <cellStyle name="Input 25 2 3" xfId="47636"/>
    <cellStyle name="Input 25 2 3 2" xfId="47637"/>
    <cellStyle name="Input 25 2 4" xfId="47638"/>
    <cellStyle name="Input 25 2 5" xfId="47639"/>
    <cellStyle name="Input 25 3" xfId="47640"/>
    <cellStyle name="Input 25 3 2" xfId="47641"/>
    <cellStyle name="Input 25 3 3" xfId="47642"/>
    <cellStyle name="Input 25 3 4" xfId="47643"/>
    <cellStyle name="Input 25 3 5" xfId="47644"/>
    <cellStyle name="Input 25 4" xfId="47645"/>
    <cellStyle name="Input 25 4 2" xfId="47646"/>
    <cellStyle name="Input 25 4 3" xfId="47647"/>
    <cellStyle name="Input 25 4 4" xfId="47648"/>
    <cellStyle name="Input 25 4 5" xfId="47649"/>
    <cellStyle name="Input 25 5" xfId="47650"/>
    <cellStyle name="Input 25 5 2" xfId="47651"/>
    <cellStyle name="Input 25 5 3" xfId="47652"/>
    <cellStyle name="Input 25 5 4" xfId="47653"/>
    <cellStyle name="Input 25 6" xfId="47654"/>
    <cellStyle name="Input 25 6 2" xfId="47655"/>
    <cellStyle name="Input 25 6 3" xfId="47656"/>
    <cellStyle name="Input 25 6 4" xfId="47657"/>
    <cellStyle name="Input 25 7" xfId="47658"/>
    <cellStyle name="Input 25 7 2" xfId="47659"/>
    <cellStyle name="Input 25 7 3" xfId="47660"/>
    <cellStyle name="Input 25 7 4" xfId="47661"/>
    <cellStyle name="Input 25 8" xfId="47662"/>
    <cellStyle name="Input 25 8 2" xfId="47663"/>
    <cellStyle name="Input 25 8 3" xfId="47664"/>
    <cellStyle name="Input 25 8 4" xfId="47665"/>
    <cellStyle name="Input 25 9" xfId="47666"/>
    <cellStyle name="Input 25 9 2" xfId="47667"/>
    <cellStyle name="Input 25 9 3" xfId="47668"/>
    <cellStyle name="Input 25 9 4" xfId="47669"/>
    <cellStyle name="Input 26" xfId="47670"/>
    <cellStyle name="Input 26 10" xfId="47671"/>
    <cellStyle name="Input 26 10 2" xfId="47672"/>
    <cellStyle name="Input 26 10 3" xfId="47673"/>
    <cellStyle name="Input 26 10 4" xfId="47674"/>
    <cellStyle name="Input 26 11" xfId="47675"/>
    <cellStyle name="Input 26 12" xfId="47676"/>
    <cellStyle name="Input 26 13" xfId="47677"/>
    <cellStyle name="Input 26 14" xfId="47678"/>
    <cellStyle name="Input 26 15" xfId="47679"/>
    <cellStyle name="Input 26 16" xfId="47680"/>
    <cellStyle name="Input 26 17" xfId="47681"/>
    <cellStyle name="Input 26 2" xfId="47682"/>
    <cellStyle name="Input 26 2 2" xfId="47683"/>
    <cellStyle name="Input 26 2 2 2" xfId="47684"/>
    <cellStyle name="Input 26 2 3" xfId="47685"/>
    <cellStyle name="Input 26 2 3 2" xfId="47686"/>
    <cellStyle name="Input 26 2 4" xfId="47687"/>
    <cellStyle name="Input 26 2 5" xfId="47688"/>
    <cellStyle name="Input 26 3" xfId="47689"/>
    <cellStyle name="Input 26 3 2" xfId="47690"/>
    <cellStyle name="Input 26 3 3" xfId="47691"/>
    <cellStyle name="Input 26 3 4" xfId="47692"/>
    <cellStyle name="Input 26 3 5" xfId="47693"/>
    <cellStyle name="Input 26 4" xfId="47694"/>
    <cellStyle name="Input 26 4 2" xfId="47695"/>
    <cellStyle name="Input 26 4 3" xfId="47696"/>
    <cellStyle name="Input 26 4 4" xfId="47697"/>
    <cellStyle name="Input 26 4 5" xfId="47698"/>
    <cellStyle name="Input 26 5" xfId="47699"/>
    <cellStyle name="Input 26 5 2" xfId="47700"/>
    <cellStyle name="Input 26 5 3" xfId="47701"/>
    <cellStyle name="Input 26 5 4" xfId="47702"/>
    <cellStyle name="Input 26 6" xfId="47703"/>
    <cellStyle name="Input 26 6 2" xfId="47704"/>
    <cellStyle name="Input 26 6 3" xfId="47705"/>
    <cellStyle name="Input 26 6 4" xfId="47706"/>
    <cellStyle name="Input 26 7" xfId="47707"/>
    <cellStyle name="Input 26 7 2" xfId="47708"/>
    <cellStyle name="Input 26 7 3" xfId="47709"/>
    <cellStyle name="Input 26 7 4" xfId="47710"/>
    <cellStyle name="Input 26 8" xfId="47711"/>
    <cellStyle name="Input 26 8 2" xfId="47712"/>
    <cellStyle name="Input 26 8 3" xfId="47713"/>
    <cellStyle name="Input 26 8 4" xfId="47714"/>
    <cellStyle name="Input 26 9" xfId="47715"/>
    <cellStyle name="Input 26 9 2" xfId="47716"/>
    <cellStyle name="Input 26 9 3" xfId="47717"/>
    <cellStyle name="Input 26 9 4" xfId="47718"/>
    <cellStyle name="Input 27" xfId="47719"/>
    <cellStyle name="Input 27 10" xfId="47720"/>
    <cellStyle name="Input 27 10 2" xfId="47721"/>
    <cellStyle name="Input 27 10 3" xfId="47722"/>
    <cellStyle name="Input 27 10 4" xfId="47723"/>
    <cellStyle name="Input 27 11" xfId="47724"/>
    <cellStyle name="Input 27 12" xfId="47725"/>
    <cellStyle name="Input 27 13" xfId="47726"/>
    <cellStyle name="Input 27 14" xfId="47727"/>
    <cellStyle name="Input 27 15" xfId="47728"/>
    <cellStyle name="Input 27 16" xfId="47729"/>
    <cellStyle name="Input 27 2" xfId="47730"/>
    <cellStyle name="Input 27 2 2" xfId="47731"/>
    <cellStyle name="Input 27 2 2 2" xfId="47732"/>
    <cellStyle name="Input 27 2 3" xfId="47733"/>
    <cellStyle name="Input 27 2 3 2" xfId="47734"/>
    <cellStyle name="Input 27 2 4" xfId="47735"/>
    <cellStyle name="Input 27 2 5" xfId="47736"/>
    <cellStyle name="Input 27 3" xfId="47737"/>
    <cellStyle name="Input 27 3 2" xfId="47738"/>
    <cellStyle name="Input 27 3 3" xfId="47739"/>
    <cellStyle name="Input 27 3 4" xfId="47740"/>
    <cellStyle name="Input 27 3 5" xfId="47741"/>
    <cellStyle name="Input 27 4" xfId="47742"/>
    <cellStyle name="Input 27 4 2" xfId="47743"/>
    <cellStyle name="Input 27 4 3" xfId="47744"/>
    <cellStyle name="Input 27 4 4" xfId="47745"/>
    <cellStyle name="Input 27 4 5" xfId="47746"/>
    <cellStyle name="Input 27 5" xfId="47747"/>
    <cellStyle name="Input 27 5 2" xfId="47748"/>
    <cellStyle name="Input 27 5 3" xfId="47749"/>
    <cellStyle name="Input 27 5 4" xfId="47750"/>
    <cellStyle name="Input 27 6" xfId="47751"/>
    <cellStyle name="Input 27 6 2" xfId="47752"/>
    <cellStyle name="Input 27 6 3" xfId="47753"/>
    <cellStyle name="Input 27 6 4" xfId="47754"/>
    <cellStyle name="Input 27 7" xfId="47755"/>
    <cellStyle name="Input 27 7 2" xfId="47756"/>
    <cellStyle name="Input 27 7 3" xfId="47757"/>
    <cellStyle name="Input 27 7 4" xfId="47758"/>
    <cellStyle name="Input 27 8" xfId="47759"/>
    <cellStyle name="Input 27 8 2" xfId="47760"/>
    <cellStyle name="Input 27 8 3" xfId="47761"/>
    <cellStyle name="Input 27 8 4" xfId="47762"/>
    <cellStyle name="Input 27 9" xfId="47763"/>
    <cellStyle name="Input 27 9 2" xfId="47764"/>
    <cellStyle name="Input 27 9 3" xfId="47765"/>
    <cellStyle name="Input 27 9 4" xfId="47766"/>
    <cellStyle name="Input 28" xfId="47767"/>
    <cellStyle name="Input 28 10" xfId="47768"/>
    <cellStyle name="Input 28 10 2" xfId="47769"/>
    <cellStyle name="Input 28 10 3" xfId="47770"/>
    <cellStyle name="Input 28 10 4" xfId="47771"/>
    <cellStyle name="Input 28 11" xfId="47772"/>
    <cellStyle name="Input 28 12" xfId="47773"/>
    <cellStyle name="Input 28 13" xfId="47774"/>
    <cellStyle name="Input 28 14" xfId="47775"/>
    <cellStyle name="Input 28 15" xfId="47776"/>
    <cellStyle name="Input 28 16" xfId="47777"/>
    <cellStyle name="Input 28 2" xfId="47778"/>
    <cellStyle name="Input 28 2 2" xfId="47779"/>
    <cellStyle name="Input 28 2 2 2" xfId="47780"/>
    <cellStyle name="Input 28 2 3" xfId="47781"/>
    <cellStyle name="Input 28 2 3 2" xfId="47782"/>
    <cellStyle name="Input 28 2 4" xfId="47783"/>
    <cellStyle name="Input 28 2 5" xfId="47784"/>
    <cellStyle name="Input 28 3" xfId="47785"/>
    <cellStyle name="Input 28 3 2" xfId="47786"/>
    <cellStyle name="Input 28 3 3" xfId="47787"/>
    <cellStyle name="Input 28 3 4" xfId="47788"/>
    <cellStyle name="Input 28 3 5" xfId="47789"/>
    <cellStyle name="Input 28 4" xfId="47790"/>
    <cellStyle name="Input 28 4 2" xfId="47791"/>
    <cellStyle name="Input 28 4 3" xfId="47792"/>
    <cellStyle name="Input 28 4 4" xfId="47793"/>
    <cellStyle name="Input 28 4 5" xfId="47794"/>
    <cellStyle name="Input 28 5" xfId="47795"/>
    <cellStyle name="Input 28 5 2" xfId="47796"/>
    <cellStyle name="Input 28 5 3" xfId="47797"/>
    <cellStyle name="Input 28 5 4" xfId="47798"/>
    <cellStyle name="Input 28 6" xfId="47799"/>
    <cellStyle name="Input 28 6 2" xfId="47800"/>
    <cellStyle name="Input 28 6 3" xfId="47801"/>
    <cellStyle name="Input 28 6 4" xfId="47802"/>
    <cellStyle name="Input 28 7" xfId="47803"/>
    <cellStyle name="Input 28 7 2" xfId="47804"/>
    <cellStyle name="Input 28 7 3" xfId="47805"/>
    <cellStyle name="Input 28 7 4" xfId="47806"/>
    <cellStyle name="Input 28 8" xfId="47807"/>
    <cellStyle name="Input 28 8 2" xfId="47808"/>
    <cellStyle name="Input 28 8 3" xfId="47809"/>
    <cellStyle name="Input 28 8 4" xfId="47810"/>
    <cellStyle name="Input 28 9" xfId="47811"/>
    <cellStyle name="Input 28 9 2" xfId="47812"/>
    <cellStyle name="Input 28 9 3" xfId="47813"/>
    <cellStyle name="Input 28 9 4" xfId="47814"/>
    <cellStyle name="Input 29" xfId="47815"/>
    <cellStyle name="Input 29 10" xfId="47816"/>
    <cellStyle name="Input 29 10 2" xfId="47817"/>
    <cellStyle name="Input 29 10 3" xfId="47818"/>
    <cellStyle name="Input 29 10 4" xfId="47819"/>
    <cellStyle name="Input 29 11" xfId="47820"/>
    <cellStyle name="Input 29 12" xfId="47821"/>
    <cellStyle name="Input 29 13" xfId="47822"/>
    <cellStyle name="Input 29 14" xfId="47823"/>
    <cellStyle name="Input 29 15" xfId="47824"/>
    <cellStyle name="Input 29 16" xfId="47825"/>
    <cellStyle name="Input 29 2" xfId="47826"/>
    <cellStyle name="Input 29 2 2" xfId="47827"/>
    <cellStyle name="Input 29 2 2 2" xfId="47828"/>
    <cellStyle name="Input 29 2 3" xfId="47829"/>
    <cellStyle name="Input 29 2 3 2" xfId="47830"/>
    <cellStyle name="Input 29 2 4" xfId="47831"/>
    <cellStyle name="Input 29 2 5" xfId="47832"/>
    <cellStyle name="Input 29 3" xfId="47833"/>
    <cellStyle name="Input 29 3 2" xfId="47834"/>
    <cellStyle name="Input 29 3 3" xfId="47835"/>
    <cellStyle name="Input 29 3 4" xfId="47836"/>
    <cellStyle name="Input 29 3 5" xfId="47837"/>
    <cellStyle name="Input 29 4" xfId="47838"/>
    <cellStyle name="Input 29 4 2" xfId="47839"/>
    <cellStyle name="Input 29 4 3" xfId="47840"/>
    <cellStyle name="Input 29 4 4" xfId="47841"/>
    <cellStyle name="Input 29 4 5" xfId="47842"/>
    <cellStyle name="Input 29 5" xfId="47843"/>
    <cellStyle name="Input 29 5 2" xfId="47844"/>
    <cellStyle name="Input 29 5 3" xfId="47845"/>
    <cellStyle name="Input 29 5 4" xfId="47846"/>
    <cellStyle name="Input 29 6" xfId="47847"/>
    <cellStyle name="Input 29 6 2" xfId="47848"/>
    <cellStyle name="Input 29 6 3" xfId="47849"/>
    <cellStyle name="Input 29 6 4" xfId="47850"/>
    <cellStyle name="Input 29 7" xfId="47851"/>
    <cellStyle name="Input 29 7 2" xfId="47852"/>
    <cellStyle name="Input 29 7 3" xfId="47853"/>
    <cellStyle name="Input 29 7 4" xfId="47854"/>
    <cellStyle name="Input 29 8" xfId="47855"/>
    <cellStyle name="Input 29 8 2" xfId="47856"/>
    <cellStyle name="Input 29 8 3" xfId="47857"/>
    <cellStyle name="Input 29 8 4" xfId="47858"/>
    <cellStyle name="Input 29 9" xfId="47859"/>
    <cellStyle name="Input 29 9 2" xfId="47860"/>
    <cellStyle name="Input 29 9 3" xfId="47861"/>
    <cellStyle name="Input 29 9 4" xfId="47862"/>
    <cellStyle name="Input 3" xfId="47863"/>
    <cellStyle name="Input 3 10" xfId="47864"/>
    <cellStyle name="Input 3 10 2" xfId="47865"/>
    <cellStyle name="Input 3 10 3" xfId="47866"/>
    <cellStyle name="Input 3 10 4" xfId="47867"/>
    <cellStyle name="Input 3 10 5" xfId="47868"/>
    <cellStyle name="Input 3 11" xfId="47869"/>
    <cellStyle name="Input 3 11 2" xfId="47870"/>
    <cellStyle name="Input 3 11 3" xfId="47871"/>
    <cellStyle name="Input 3 11 4" xfId="47872"/>
    <cellStyle name="Input 3 12" xfId="47873"/>
    <cellStyle name="Input 3 13" xfId="47874"/>
    <cellStyle name="Input 3 14" xfId="47875"/>
    <cellStyle name="Input 3 15" xfId="47876"/>
    <cellStyle name="Input 3 16" xfId="47877"/>
    <cellStyle name="Input 3 17" xfId="47878"/>
    <cellStyle name="Input 3 18" xfId="47879"/>
    <cellStyle name="Input 3 2" xfId="47880"/>
    <cellStyle name="Input 3 2 2" xfId="47881"/>
    <cellStyle name="Input 3 2 2 2" xfId="47882"/>
    <cellStyle name="Input 3 2 2 3" xfId="47883"/>
    <cellStyle name="Input 3 2 2 4" xfId="47884"/>
    <cellStyle name="Input 3 2 3" xfId="47885"/>
    <cellStyle name="Input 3 2 3 2" xfId="47886"/>
    <cellStyle name="Input 3 2 3 3" xfId="47887"/>
    <cellStyle name="Input 3 2 3 4" xfId="47888"/>
    <cellStyle name="Input 3 2 4" xfId="47889"/>
    <cellStyle name="Input 3 2 4 2" xfId="47890"/>
    <cellStyle name="Input 3 2 4 3" xfId="47891"/>
    <cellStyle name="Input 3 2 4 4" xfId="47892"/>
    <cellStyle name="Input 3 2 5" xfId="47893"/>
    <cellStyle name="Input 3 2 5 2" xfId="47894"/>
    <cellStyle name="Input 3 2 6" xfId="47895"/>
    <cellStyle name="Input 3 2 7" xfId="47896"/>
    <cellStyle name="Input 3 3" xfId="47897"/>
    <cellStyle name="Input 3 3 2" xfId="47898"/>
    <cellStyle name="Input 3 3 2 2" xfId="47899"/>
    <cellStyle name="Input 3 3 2 3" xfId="47900"/>
    <cellStyle name="Input 3 3 2 4" xfId="47901"/>
    <cellStyle name="Input 3 3 3" xfId="47902"/>
    <cellStyle name="Input 3 3 3 2" xfId="47903"/>
    <cellStyle name="Input 3 3 4" xfId="47904"/>
    <cellStyle name="Input 3 3 4 2" xfId="47905"/>
    <cellStyle name="Input 3 3 5" xfId="47906"/>
    <cellStyle name="Input 3 4" xfId="47907"/>
    <cellStyle name="Input 3 4 2" xfId="47908"/>
    <cellStyle name="Input 3 4 2 2" xfId="47909"/>
    <cellStyle name="Input 3 4 3" xfId="47910"/>
    <cellStyle name="Input 3 4 3 2" xfId="47911"/>
    <cellStyle name="Input 3 4 4" xfId="47912"/>
    <cellStyle name="Input 3 4 5" xfId="47913"/>
    <cellStyle name="Input 3 5" xfId="47914"/>
    <cellStyle name="Input 3 5 2" xfId="47915"/>
    <cellStyle name="Input 3 5 2 2" xfId="47916"/>
    <cellStyle name="Input 3 5 3" xfId="47917"/>
    <cellStyle name="Input 3 5 3 2" xfId="47918"/>
    <cellStyle name="Input 3 5 4" xfId="47919"/>
    <cellStyle name="Input 3 5 5" xfId="47920"/>
    <cellStyle name="Input 3 6" xfId="47921"/>
    <cellStyle name="Input 3 6 2" xfId="47922"/>
    <cellStyle name="Input 3 6 2 2" xfId="47923"/>
    <cellStyle name="Input 3 6 3" xfId="47924"/>
    <cellStyle name="Input 3 6 3 2" xfId="47925"/>
    <cellStyle name="Input 3 6 4" xfId="47926"/>
    <cellStyle name="Input 3 6 5" xfId="47927"/>
    <cellStyle name="Input 3 7" xfId="47928"/>
    <cellStyle name="Input 3 7 2" xfId="47929"/>
    <cellStyle name="Input 3 7 2 2" xfId="47930"/>
    <cellStyle name="Input 3 7 3" xfId="47931"/>
    <cellStyle name="Input 3 7 4" xfId="47932"/>
    <cellStyle name="Input 3 7 5" xfId="47933"/>
    <cellStyle name="Input 3 8" xfId="47934"/>
    <cellStyle name="Input 3 8 2" xfId="47935"/>
    <cellStyle name="Input 3 8 3" xfId="47936"/>
    <cellStyle name="Input 3 8 4" xfId="47937"/>
    <cellStyle name="Input 3 8 5" xfId="47938"/>
    <cellStyle name="Input 3 9" xfId="47939"/>
    <cellStyle name="Input 3 9 2" xfId="47940"/>
    <cellStyle name="Input 3 9 3" xfId="47941"/>
    <cellStyle name="Input 3 9 4" xfId="47942"/>
    <cellStyle name="Input 3 9 5" xfId="47943"/>
    <cellStyle name="Input 30" xfId="47944"/>
    <cellStyle name="Input 30 10" xfId="47945"/>
    <cellStyle name="Input 30 10 2" xfId="47946"/>
    <cellStyle name="Input 30 10 3" xfId="47947"/>
    <cellStyle name="Input 30 10 4" xfId="47948"/>
    <cellStyle name="Input 30 11" xfId="47949"/>
    <cellStyle name="Input 30 12" xfId="47950"/>
    <cellStyle name="Input 30 13" xfId="47951"/>
    <cellStyle name="Input 30 14" xfId="47952"/>
    <cellStyle name="Input 30 15" xfId="47953"/>
    <cellStyle name="Input 30 16" xfId="47954"/>
    <cellStyle name="Input 30 2" xfId="47955"/>
    <cellStyle name="Input 30 2 2" xfId="47956"/>
    <cellStyle name="Input 30 2 2 2" xfId="47957"/>
    <cellStyle name="Input 30 2 3" xfId="47958"/>
    <cellStyle name="Input 30 2 3 2" xfId="47959"/>
    <cellStyle name="Input 30 2 4" xfId="47960"/>
    <cellStyle name="Input 30 2 5" xfId="47961"/>
    <cellStyle name="Input 30 3" xfId="47962"/>
    <cellStyle name="Input 30 3 2" xfId="47963"/>
    <cellStyle name="Input 30 3 3" xfId="47964"/>
    <cellStyle name="Input 30 3 4" xfId="47965"/>
    <cellStyle name="Input 30 3 5" xfId="47966"/>
    <cellStyle name="Input 30 4" xfId="47967"/>
    <cellStyle name="Input 30 4 2" xfId="47968"/>
    <cellStyle name="Input 30 4 3" xfId="47969"/>
    <cellStyle name="Input 30 4 4" xfId="47970"/>
    <cellStyle name="Input 30 4 5" xfId="47971"/>
    <cellStyle name="Input 30 5" xfId="47972"/>
    <cellStyle name="Input 30 5 2" xfId="47973"/>
    <cellStyle name="Input 30 5 3" xfId="47974"/>
    <cellStyle name="Input 30 5 4" xfId="47975"/>
    <cellStyle name="Input 30 6" xfId="47976"/>
    <cellStyle name="Input 30 6 2" xfId="47977"/>
    <cellStyle name="Input 30 6 3" xfId="47978"/>
    <cellStyle name="Input 30 6 4" xfId="47979"/>
    <cellStyle name="Input 30 7" xfId="47980"/>
    <cellStyle name="Input 30 7 2" xfId="47981"/>
    <cellStyle name="Input 30 7 3" xfId="47982"/>
    <cellStyle name="Input 30 7 4" xfId="47983"/>
    <cellStyle name="Input 30 8" xfId="47984"/>
    <cellStyle name="Input 30 8 2" xfId="47985"/>
    <cellStyle name="Input 30 8 3" xfId="47986"/>
    <cellStyle name="Input 30 8 4" xfId="47987"/>
    <cellStyle name="Input 30 9" xfId="47988"/>
    <cellStyle name="Input 30 9 2" xfId="47989"/>
    <cellStyle name="Input 30 9 3" xfId="47990"/>
    <cellStyle name="Input 30 9 4" xfId="47991"/>
    <cellStyle name="Input 31" xfId="47992"/>
    <cellStyle name="Input 31 10" xfId="47993"/>
    <cellStyle name="Input 31 10 2" xfId="47994"/>
    <cellStyle name="Input 31 10 3" xfId="47995"/>
    <cellStyle name="Input 31 10 4" xfId="47996"/>
    <cellStyle name="Input 31 11" xfId="47997"/>
    <cellStyle name="Input 31 12" xfId="47998"/>
    <cellStyle name="Input 31 13" xfId="47999"/>
    <cellStyle name="Input 31 14" xfId="48000"/>
    <cellStyle name="Input 31 15" xfId="48001"/>
    <cellStyle name="Input 31 16" xfId="48002"/>
    <cellStyle name="Input 31 2" xfId="48003"/>
    <cellStyle name="Input 31 2 2" xfId="48004"/>
    <cellStyle name="Input 31 2 2 2" xfId="48005"/>
    <cellStyle name="Input 31 2 3" xfId="48006"/>
    <cellStyle name="Input 31 2 3 2" xfId="48007"/>
    <cellStyle name="Input 31 2 4" xfId="48008"/>
    <cellStyle name="Input 31 2 5" xfId="48009"/>
    <cellStyle name="Input 31 3" xfId="48010"/>
    <cellStyle name="Input 31 3 2" xfId="48011"/>
    <cellStyle name="Input 31 3 3" xfId="48012"/>
    <cellStyle name="Input 31 3 4" xfId="48013"/>
    <cellStyle name="Input 31 3 5" xfId="48014"/>
    <cellStyle name="Input 31 4" xfId="48015"/>
    <cellStyle name="Input 31 4 2" xfId="48016"/>
    <cellStyle name="Input 31 4 3" xfId="48017"/>
    <cellStyle name="Input 31 4 4" xfId="48018"/>
    <cellStyle name="Input 31 4 5" xfId="48019"/>
    <cellStyle name="Input 31 5" xfId="48020"/>
    <cellStyle name="Input 31 5 2" xfId="48021"/>
    <cellStyle name="Input 31 5 3" xfId="48022"/>
    <cellStyle name="Input 31 5 4" xfId="48023"/>
    <cellStyle name="Input 31 6" xfId="48024"/>
    <cellStyle name="Input 31 6 2" xfId="48025"/>
    <cellStyle name="Input 31 6 3" xfId="48026"/>
    <cellStyle name="Input 31 6 4" xfId="48027"/>
    <cellStyle name="Input 31 7" xfId="48028"/>
    <cellStyle name="Input 31 7 2" xfId="48029"/>
    <cellStyle name="Input 31 7 3" xfId="48030"/>
    <cellStyle name="Input 31 7 4" xfId="48031"/>
    <cellStyle name="Input 31 8" xfId="48032"/>
    <cellStyle name="Input 31 8 2" xfId="48033"/>
    <cellStyle name="Input 31 8 3" xfId="48034"/>
    <cellStyle name="Input 31 8 4" xfId="48035"/>
    <cellStyle name="Input 31 9" xfId="48036"/>
    <cellStyle name="Input 31 9 2" xfId="48037"/>
    <cellStyle name="Input 31 9 3" xfId="48038"/>
    <cellStyle name="Input 31 9 4" xfId="48039"/>
    <cellStyle name="Input 32" xfId="48040"/>
    <cellStyle name="Input 32 10" xfId="48041"/>
    <cellStyle name="Input 32 10 2" xfId="48042"/>
    <cellStyle name="Input 32 10 3" xfId="48043"/>
    <cellStyle name="Input 32 10 4" xfId="48044"/>
    <cellStyle name="Input 32 11" xfId="48045"/>
    <cellStyle name="Input 32 12" xfId="48046"/>
    <cellStyle name="Input 32 13" xfId="48047"/>
    <cellStyle name="Input 32 14" xfId="48048"/>
    <cellStyle name="Input 32 15" xfId="48049"/>
    <cellStyle name="Input 32 16" xfId="48050"/>
    <cellStyle name="Input 32 2" xfId="48051"/>
    <cellStyle name="Input 32 2 2" xfId="48052"/>
    <cellStyle name="Input 32 2 2 2" xfId="48053"/>
    <cellStyle name="Input 32 2 3" xfId="48054"/>
    <cellStyle name="Input 32 2 3 2" xfId="48055"/>
    <cellStyle name="Input 32 2 4" xfId="48056"/>
    <cellStyle name="Input 32 2 5" xfId="48057"/>
    <cellStyle name="Input 32 3" xfId="48058"/>
    <cellStyle name="Input 32 3 2" xfId="48059"/>
    <cellStyle name="Input 32 3 3" xfId="48060"/>
    <cellStyle name="Input 32 3 4" xfId="48061"/>
    <cellStyle name="Input 32 3 5" xfId="48062"/>
    <cellStyle name="Input 32 4" xfId="48063"/>
    <cellStyle name="Input 32 4 2" xfId="48064"/>
    <cellStyle name="Input 32 4 3" xfId="48065"/>
    <cellStyle name="Input 32 4 4" xfId="48066"/>
    <cellStyle name="Input 32 4 5" xfId="48067"/>
    <cellStyle name="Input 32 5" xfId="48068"/>
    <cellStyle name="Input 32 5 2" xfId="48069"/>
    <cellStyle name="Input 32 5 3" xfId="48070"/>
    <cellStyle name="Input 32 5 4" xfId="48071"/>
    <cellStyle name="Input 32 6" xfId="48072"/>
    <cellStyle name="Input 32 6 2" xfId="48073"/>
    <cellStyle name="Input 32 6 3" xfId="48074"/>
    <cellStyle name="Input 32 6 4" xfId="48075"/>
    <cellStyle name="Input 32 7" xfId="48076"/>
    <cellStyle name="Input 32 7 2" xfId="48077"/>
    <cellStyle name="Input 32 7 3" xfId="48078"/>
    <cellStyle name="Input 32 7 4" xfId="48079"/>
    <cellStyle name="Input 32 8" xfId="48080"/>
    <cellStyle name="Input 32 8 2" xfId="48081"/>
    <cellStyle name="Input 32 8 3" xfId="48082"/>
    <cellStyle name="Input 32 8 4" xfId="48083"/>
    <cellStyle name="Input 32 9" xfId="48084"/>
    <cellStyle name="Input 32 9 2" xfId="48085"/>
    <cellStyle name="Input 32 9 3" xfId="48086"/>
    <cellStyle name="Input 32 9 4" xfId="48087"/>
    <cellStyle name="Input 33" xfId="48088"/>
    <cellStyle name="Input 33 10" xfId="48089"/>
    <cellStyle name="Input 33 10 2" xfId="48090"/>
    <cellStyle name="Input 33 10 3" xfId="48091"/>
    <cellStyle name="Input 33 10 4" xfId="48092"/>
    <cellStyle name="Input 33 11" xfId="48093"/>
    <cellStyle name="Input 33 12" xfId="48094"/>
    <cellStyle name="Input 33 13" xfId="48095"/>
    <cellStyle name="Input 33 14" xfId="48096"/>
    <cellStyle name="Input 33 15" xfId="48097"/>
    <cellStyle name="Input 33 16" xfId="48098"/>
    <cellStyle name="Input 33 2" xfId="48099"/>
    <cellStyle name="Input 33 2 2" xfId="48100"/>
    <cellStyle name="Input 33 2 2 2" xfId="48101"/>
    <cellStyle name="Input 33 2 3" xfId="48102"/>
    <cellStyle name="Input 33 2 3 2" xfId="48103"/>
    <cellStyle name="Input 33 2 4" xfId="48104"/>
    <cellStyle name="Input 33 2 5" xfId="48105"/>
    <cellStyle name="Input 33 3" xfId="48106"/>
    <cellStyle name="Input 33 3 2" xfId="48107"/>
    <cellStyle name="Input 33 3 3" xfId="48108"/>
    <cellStyle name="Input 33 3 4" xfId="48109"/>
    <cellStyle name="Input 33 3 5" xfId="48110"/>
    <cellStyle name="Input 33 4" xfId="48111"/>
    <cellStyle name="Input 33 4 2" xfId="48112"/>
    <cellStyle name="Input 33 4 3" xfId="48113"/>
    <cellStyle name="Input 33 4 4" xfId="48114"/>
    <cellStyle name="Input 33 4 5" xfId="48115"/>
    <cellStyle name="Input 33 5" xfId="48116"/>
    <cellStyle name="Input 33 5 2" xfId="48117"/>
    <cellStyle name="Input 33 5 3" xfId="48118"/>
    <cellStyle name="Input 33 5 4" xfId="48119"/>
    <cellStyle name="Input 33 6" xfId="48120"/>
    <cellStyle name="Input 33 6 2" xfId="48121"/>
    <cellStyle name="Input 33 6 3" xfId="48122"/>
    <cellStyle name="Input 33 6 4" xfId="48123"/>
    <cellStyle name="Input 33 7" xfId="48124"/>
    <cellStyle name="Input 33 7 2" xfId="48125"/>
    <cellStyle name="Input 33 7 3" xfId="48126"/>
    <cellStyle name="Input 33 7 4" xfId="48127"/>
    <cellStyle name="Input 33 8" xfId="48128"/>
    <cellStyle name="Input 33 8 2" xfId="48129"/>
    <cellStyle name="Input 33 8 3" xfId="48130"/>
    <cellStyle name="Input 33 8 4" xfId="48131"/>
    <cellStyle name="Input 33 9" xfId="48132"/>
    <cellStyle name="Input 33 9 2" xfId="48133"/>
    <cellStyle name="Input 33 9 3" xfId="48134"/>
    <cellStyle name="Input 33 9 4" xfId="48135"/>
    <cellStyle name="Input 34" xfId="48136"/>
    <cellStyle name="Input 34 10" xfId="48137"/>
    <cellStyle name="Input 34 10 2" xfId="48138"/>
    <cellStyle name="Input 34 10 3" xfId="48139"/>
    <cellStyle name="Input 34 10 4" xfId="48140"/>
    <cellStyle name="Input 34 11" xfId="48141"/>
    <cellStyle name="Input 34 12" xfId="48142"/>
    <cellStyle name="Input 34 13" xfId="48143"/>
    <cellStyle name="Input 34 14" xfId="48144"/>
    <cellStyle name="Input 34 15" xfId="48145"/>
    <cellStyle name="Input 34 16" xfId="48146"/>
    <cellStyle name="Input 34 17" xfId="48147"/>
    <cellStyle name="Input 34 2" xfId="48148"/>
    <cellStyle name="Input 34 2 2" xfId="48149"/>
    <cellStyle name="Input 34 2 2 2" xfId="48150"/>
    <cellStyle name="Input 34 2 3" xfId="48151"/>
    <cellStyle name="Input 34 2 3 2" xfId="48152"/>
    <cellStyle name="Input 34 2 4" xfId="48153"/>
    <cellStyle name="Input 34 2 5" xfId="48154"/>
    <cellStyle name="Input 34 3" xfId="48155"/>
    <cellStyle name="Input 34 3 2" xfId="48156"/>
    <cellStyle name="Input 34 3 3" xfId="48157"/>
    <cellStyle name="Input 34 3 4" xfId="48158"/>
    <cellStyle name="Input 34 3 5" xfId="48159"/>
    <cellStyle name="Input 34 4" xfId="48160"/>
    <cellStyle name="Input 34 4 2" xfId="48161"/>
    <cellStyle name="Input 34 4 3" xfId="48162"/>
    <cellStyle name="Input 34 4 4" xfId="48163"/>
    <cellStyle name="Input 34 4 5" xfId="48164"/>
    <cellStyle name="Input 34 5" xfId="48165"/>
    <cellStyle name="Input 34 5 2" xfId="48166"/>
    <cellStyle name="Input 34 5 3" xfId="48167"/>
    <cellStyle name="Input 34 5 4" xfId="48168"/>
    <cellStyle name="Input 34 6" xfId="48169"/>
    <cellStyle name="Input 34 6 2" xfId="48170"/>
    <cellStyle name="Input 34 6 3" xfId="48171"/>
    <cellStyle name="Input 34 6 4" xfId="48172"/>
    <cellStyle name="Input 34 7" xfId="48173"/>
    <cellStyle name="Input 34 7 2" xfId="48174"/>
    <cellStyle name="Input 34 7 3" xfId="48175"/>
    <cellStyle name="Input 34 7 4" xfId="48176"/>
    <cellStyle name="Input 34 8" xfId="48177"/>
    <cellStyle name="Input 34 8 2" xfId="48178"/>
    <cellStyle name="Input 34 8 3" xfId="48179"/>
    <cellStyle name="Input 34 8 4" xfId="48180"/>
    <cellStyle name="Input 34 9" xfId="48181"/>
    <cellStyle name="Input 34 9 2" xfId="48182"/>
    <cellStyle name="Input 34 9 3" xfId="48183"/>
    <cellStyle name="Input 34 9 4" xfId="48184"/>
    <cellStyle name="Input 35" xfId="48185"/>
    <cellStyle name="Input 35 10" xfId="48186"/>
    <cellStyle name="Input 35 10 2" xfId="48187"/>
    <cellStyle name="Input 35 10 3" xfId="48188"/>
    <cellStyle name="Input 35 10 4" xfId="48189"/>
    <cellStyle name="Input 35 11" xfId="48190"/>
    <cellStyle name="Input 35 12" xfId="48191"/>
    <cellStyle name="Input 35 13" xfId="48192"/>
    <cellStyle name="Input 35 14" xfId="48193"/>
    <cellStyle name="Input 35 15" xfId="48194"/>
    <cellStyle name="Input 35 16" xfId="48195"/>
    <cellStyle name="Input 35 2" xfId="48196"/>
    <cellStyle name="Input 35 2 2" xfId="48197"/>
    <cellStyle name="Input 35 2 2 2" xfId="48198"/>
    <cellStyle name="Input 35 2 2 3" xfId="48199"/>
    <cellStyle name="Input 35 2 2 4" xfId="48200"/>
    <cellStyle name="Input 35 2 3" xfId="48201"/>
    <cellStyle name="Input 35 2 3 2" xfId="48202"/>
    <cellStyle name="Input 35 2 4" xfId="48203"/>
    <cellStyle name="Input 35 2 4 2" xfId="48204"/>
    <cellStyle name="Input 35 2 5" xfId="48205"/>
    <cellStyle name="Input 35 3" xfId="48206"/>
    <cellStyle name="Input 35 3 2" xfId="48207"/>
    <cellStyle name="Input 35 3 2 2" xfId="48208"/>
    <cellStyle name="Input 35 3 3" xfId="48209"/>
    <cellStyle name="Input 35 3 3 2" xfId="48210"/>
    <cellStyle name="Input 35 3 4" xfId="48211"/>
    <cellStyle name="Input 35 3 5" xfId="48212"/>
    <cellStyle name="Input 35 4" xfId="48213"/>
    <cellStyle name="Input 35 4 2" xfId="48214"/>
    <cellStyle name="Input 35 4 3" xfId="48215"/>
    <cellStyle name="Input 35 4 4" xfId="48216"/>
    <cellStyle name="Input 35 4 5" xfId="48217"/>
    <cellStyle name="Input 35 5" xfId="48218"/>
    <cellStyle name="Input 35 5 2" xfId="48219"/>
    <cellStyle name="Input 35 5 3" xfId="48220"/>
    <cellStyle name="Input 35 5 4" xfId="48221"/>
    <cellStyle name="Input 35 5 5" xfId="48222"/>
    <cellStyle name="Input 35 6" xfId="48223"/>
    <cellStyle name="Input 35 6 2" xfId="48224"/>
    <cellStyle name="Input 35 6 3" xfId="48225"/>
    <cellStyle name="Input 35 6 4" xfId="48226"/>
    <cellStyle name="Input 35 7" xfId="48227"/>
    <cellStyle name="Input 35 7 2" xfId="48228"/>
    <cellStyle name="Input 35 7 3" xfId="48229"/>
    <cellStyle name="Input 35 7 4" xfId="48230"/>
    <cellStyle name="Input 35 8" xfId="48231"/>
    <cellStyle name="Input 35 8 2" xfId="48232"/>
    <cellStyle name="Input 35 8 3" xfId="48233"/>
    <cellStyle name="Input 35 8 4" xfId="48234"/>
    <cellStyle name="Input 35 9" xfId="48235"/>
    <cellStyle name="Input 35 9 2" xfId="48236"/>
    <cellStyle name="Input 35 9 3" xfId="48237"/>
    <cellStyle name="Input 35 9 4" xfId="48238"/>
    <cellStyle name="Input 36" xfId="48239"/>
    <cellStyle name="Input 36 10" xfId="48240"/>
    <cellStyle name="Input 36 10 2" xfId="48241"/>
    <cellStyle name="Input 36 10 3" xfId="48242"/>
    <cellStyle name="Input 36 10 4" xfId="48243"/>
    <cellStyle name="Input 36 11" xfId="48244"/>
    <cellStyle name="Input 36 12" xfId="48245"/>
    <cellStyle name="Input 36 13" xfId="48246"/>
    <cellStyle name="Input 36 14" xfId="48247"/>
    <cellStyle name="Input 36 15" xfId="48248"/>
    <cellStyle name="Input 36 16" xfId="48249"/>
    <cellStyle name="Input 36 2" xfId="48250"/>
    <cellStyle name="Input 36 2 2" xfId="48251"/>
    <cellStyle name="Input 36 2 2 2" xfId="48252"/>
    <cellStyle name="Input 36 2 2 3" xfId="48253"/>
    <cellStyle name="Input 36 2 2 4" xfId="48254"/>
    <cellStyle name="Input 36 2 3" xfId="48255"/>
    <cellStyle name="Input 36 2 3 2" xfId="48256"/>
    <cellStyle name="Input 36 2 4" xfId="48257"/>
    <cellStyle name="Input 36 2 4 2" xfId="48258"/>
    <cellStyle name="Input 36 2 5" xfId="48259"/>
    <cellStyle name="Input 36 3" xfId="48260"/>
    <cellStyle name="Input 36 3 2" xfId="48261"/>
    <cellStyle name="Input 36 3 2 2" xfId="48262"/>
    <cellStyle name="Input 36 3 3" xfId="48263"/>
    <cellStyle name="Input 36 3 3 2" xfId="48264"/>
    <cellStyle name="Input 36 3 4" xfId="48265"/>
    <cellStyle name="Input 36 3 5" xfId="48266"/>
    <cellStyle name="Input 36 4" xfId="48267"/>
    <cellStyle name="Input 36 4 2" xfId="48268"/>
    <cellStyle name="Input 36 4 3" xfId="48269"/>
    <cellStyle name="Input 36 4 4" xfId="48270"/>
    <cellStyle name="Input 36 4 5" xfId="48271"/>
    <cellStyle name="Input 36 5" xfId="48272"/>
    <cellStyle name="Input 36 5 2" xfId="48273"/>
    <cellStyle name="Input 36 5 3" xfId="48274"/>
    <cellStyle name="Input 36 5 4" xfId="48275"/>
    <cellStyle name="Input 36 5 5" xfId="48276"/>
    <cellStyle name="Input 36 6" xfId="48277"/>
    <cellStyle name="Input 36 6 2" xfId="48278"/>
    <cellStyle name="Input 36 6 3" xfId="48279"/>
    <cellStyle name="Input 36 6 4" xfId="48280"/>
    <cellStyle name="Input 36 7" xfId="48281"/>
    <cellStyle name="Input 36 7 2" xfId="48282"/>
    <cellStyle name="Input 36 7 3" xfId="48283"/>
    <cellStyle name="Input 36 7 4" xfId="48284"/>
    <cellStyle name="Input 36 8" xfId="48285"/>
    <cellStyle name="Input 36 8 2" xfId="48286"/>
    <cellStyle name="Input 36 8 3" xfId="48287"/>
    <cellStyle name="Input 36 8 4" xfId="48288"/>
    <cellStyle name="Input 36 9" xfId="48289"/>
    <cellStyle name="Input 36 9 2" xfId="48290"/>
    <cellStyle name="Input 36 9 3" xfId="48291"/>
    <cellStyle name="Input 36 9 4" xfId="48292"/>
    <cellStyle name="Input 37" xfId="48293"/>
    <cellStyle name="Input 37 10" xfId="48294"/>
    <cellStyle name="Input 37 10 2" xfId="48295"/>
    <cellStyle name="Input 37 10 3" xfId="48296"/>
    <cellStyle name="Input 37 10 4" xfId="48297"/>
    <cellStyle name="Input 37 11" xfId="48298"/>
    <cellStyle name="Input 37 12" xfId="48299"/>
    <cellStyle name="Input 37 13" xfId="48300"/>
    <cellStyle name="Input 37 14" xfId="48301"/>
    <cellStyle name="Input 37 15" xfId="48302"/>
    <cellStyle name="Input 37 16" xfId="48303"/>
    <cellStyle name="Input 37 2" xfId="48304"/>
    <cellStyle name="Input 37 2 2" xfId="48305"/>
    <cellStyle name="Input 37 2 2 2" xfId="48306"/>
    <cellStyle name="Input 37 2 2 3" xfId="48307"/>
    <cellStyle name="Input 37 2 2 4" xfId="48308"/>
    <cellStyle name="Input 37 2 3" xfId="48309"/>
    <cellStyle name="Input 37 2 3 2" xfId="48310"/>
    <cellStyle name="Input 37 2 4" xfId="48311"/>
    <cellStyle name="Input 37 2 4 2" xfId="48312"/>
    <cellStyle name="Input 37 2 5" xfId="48313"/>
    <cellStyle name="Input 37 3" xfId="48314"/>
    <cellStyle name="Input 37 3 2" xfId="48315"/>
    <cellStyle name="Input 37 3 2 2" xfId="48316"/>
    <cellStyle name="Input 37 3 3" xfId="48317"/>
    <cellStyle name="Input 37 3 3 2" xfId="48318"/>
    <cellStyle name="Input 37 3 4" xfId="48319"/>
    <cellStyle name="Input 37 3 5" xfId="48320"/>
    <cellStyle name="Input 37 4" xfId="48321"/>
    <cellStyle name="Input 37 4 2" xfId="48322"/>
    <cellStyle name="Input 37 4 3" xfId="48323"/>
    <cellStyle name="Input 37 4 4" xfId="48324"/>
    <cellStyle name="Input 37 4 5" xfId="48325"/>
    <cellStyle name="Input 37 5" xfId="48326"/>
    <cellStyle name="Input 37 5 2" xfId="48327"/>
    <cellStyle name="Input 37 5 3" xfId="48328"/>
    <cellStyle name="Input 37 5 4" xfId="48329"/>
    <cellStyle name="Input 37 5 5" xfId="48330"/>
    <cellStyle name="Input 37 6" xfId="48331"/>
    <cellStyle name="Input 37 6 2" xfId="48332"/>
    <cellStyle name="Input 37 6 3" xfId="48333"/>
    <cellStyle name="Input 37 6 4" xfId="48334"/>
    <cellStyle name="Input 37 7" xfId="48335"/>
    <cellStyle name="Input 37 7 2" xfId="48336"/>
    <cellStyle name="Input 37 7 3" xfId="48337"/>
    <cellStyle name="Input 37 7 4" xfId="48338"/>
    <cellStyle name="Input 37 8" xfId="48339"/>
    <cellStyle name="Input 37 8 2" xfId="48340"/>
    <cellStyle name="Input 37 8 3" xfId="48341"/>
    <cellStyle name="Input 37 8 4" xfId="48342"/>
    <cellStyle name="Input 37 9" xfId="48343"/>
    <cellStyle name="Input 37 9 2" xfId="48344"/>
    <cellStyle name="Input 37 9 3" xfId="48345"/>
    <cellStyle name="Input 37 9 4" xfId="48346"/>
    <cellStyle name="Input 38" xfId="48347"/>
    <cellStyle name="Input 38 10" xfId="48348"/>
    <cellStyle name="Input 38 10 2" xfId="48349"/>
    <cellStyle name="Input 38 10 3" xfId="48350"/>
    <cellStyle name="Input 38 10 4" xfId="48351"/>
    <cellStyle name="Input 38 11" xfId="48352"/>
    <cellStyle name="Input 38 12" xfId="48353"/>
    <cellStyle name="Input 38 13" xfId="48354"/>
    <cellStyle name="Input 38 14" xfId="48355"/>
    <cellStyle name="Input 38 15" xfId="48356"/>
    <cellStyle name="Input 38 16" xfId="48357"/>
    <cellStyle name="Input 38 17" xfId="48358"/>
    <cellStyle name="Input 38 2" xfId="48359"/>
    <cellStyle name="Input 38 2 2" xfId="48360"/>
    <cellStyle name="Input 38 2 2 2" xfId="48361"/>
    <cellStyle name="Input 38 2 3" xfId="48362"/>
    <cellStyle name="Input 38 2 3 2" xfId="48363"/>
    <cellStyle name="Input 38 2 4" xfId="48364"/>
    <cellStyle name="Input 38 2 5" xfId="48365"/>
    <cellStyle name="Input 38 3" xfId="48366"/>
    <cellStyle name="Input 38 3 2" xfId="48367"/>
    <cellStyle name="Input 38 3 3" xfId="48368"/>
    <cellStyle name="Input 38 3 4" xfId="48369"/>
    <cellStyle name="Input 38 3 5" xfId="48370"/>
    <cellStyle name="Input 38 4" xfId="48371"/>
    <cellStyle name="Input 38 4 2" xfId="48372"/>
    <cellStyle name="Input 38 4 3" xfId="48373"/>
    <cellStyle name="Input 38 4 4" xfId="48374"/>
    <cellStyle name="Input 38 4 5" xfId="48375"/>
    <cellStyle name="Input 38 5" xfId="48376"/>
    <cellStyle name="Input 38 5 2" xfId="48377"/>
    <cellStyle name="Input 38 5 3" xfId="48378"/>
    <cellStyle name="Input 38 5 4" xfId="48379"/>
    <cellStyle name="Input 38 6" xfId="48380"/>
    <cellStyle name="Input 38 6 2" xfId="48381"/>
    <cellStyle name="Input 38 6 3" xfId="48382"/>
    <cellStyle name="Input 38 6 4" xfId="48383"/>
    <cellStyle name="Input 38 7" xfId="48384"/>
    <cellStyle name="Input 38 7 2" xfId="48385"/>
    <cellStyle name="Input 38 7 3" xfId="48386"/>
    <cellStyle name="Input 38 7 4" xfId="48387"/>
    <cellStyle name="Input 38 8" xfId="48388"/>
    <cellStyle name="Input 38 8 2" xfId="48389"/>
    <cellStyle name="Input 38 8 3" xfId="48390"/>
    <cellStyle name="Input 38 8 4" xfId="48391"/>
    <cellStyle name="Input 38 9" xfId="48392"/>
    <cellStyle name="Input 38 9 2" xfId="48393"/>
    <cellStyle name="Input 38 9 3" xfId="48394"/>
    <cellStyle name="Input 38 9 4" xfId="48395"/>
    <cellStyle name="Input 39" xfId="48396"/>
    <cellStyle name="Input 39 10" xfId="48397"/>
    <cellStyle name="Input 39 10 2" xfId="48398"/>
    <cellStyle name="Input 39 10 3" xfId="48399"/>
    <cellStyle name="Input 39 10 4" xfId="48400"/>
    <cellStyle name="Input 39 11" xfId="48401"/>
    <cellStyle name="Input 39 12" xfId="48402"/>
    <cellStyle name="Input 39 13" xfId="48403"/>
    <cellStyle name="Input 39 14" xfId="48404"/>
    <cellStyle name="Input 39 15" xfId="48405"/>
    <cellStyle name="Input 39 16" xfId="48406"/>
    <cellStyle name="Input 39 17" xfId="48407"/>
    <cellStyle name="Input 39 2" xfId="48408"/>
    <cellStyle name="Input 39 2 2" xfId="48409"/>
    <cellStyle name="Input 39 2 2 2" xfId="48410"/>
    <cellStyle name="Input 39 2 3" xfId="48411"/>
    <cellStyle name="Input 39 2 3 2" xfId="48412"/>
    <cellStyle name="Input 39 2 4" xfId="48413"/>
    <cellStyle name="Input 39 2 5" xfId="48414"/>
    <cellStyle name="Input 39 3" xfId="48415"/>
    <cellStyle name="Input 39 3 2" xfId="48416"/>
    <cellStyle name="Input 39 3 3" xfId="48417"/>
    <cellStyle name="Input 39 3 4" xfId="48418"/>
    <cellStyle name="Input 39 3 5" xfId="48419"/>
    <cellStyle name="Input 39 4" xfId="48420"/>
    <cellStyle name="Input 39 4 2" xfId="48421"/>
    <cellStyle name="Input 39 4 3" xfId="48422"/>
    <cellStyle name="Input 39 4 4" xfId="48423"/>
    <cellStyle name="Input 39 4 5" xfId="48424"/>
    <cellStyle name="Input 39 5" xfId="48425"/>
    <cellStyle name="Input 39 5 2" xfId="48426"/>
    <cellStyle name="Input 39 5 3" xfId="48427"/>
    <cellStyle name="Input 39 5 4" xfId="48428"/>
    <cellStyle name="Input 39 6" xfId="48429"/>
    <cellStyle name="Input 39 6 2" xfId="48430"/>
    <cellStyle name="Input 39 6 3" xfId="48431"/>
    <cellStyle name="Input 39 6 4" xfId="48432"/>
    <cellStyle name="Input 39 7" xfId="48433"/>
    <cellStyle name="Input 39 7 2" xfId="48434"/>
    <cellStyle name="Input 39 7 3" xfId="48435"/>
    <cellStyle name="Input 39 7 4" xfId="48436"/>
    <cellStyle name="Input 39 8" xfId="48437"/>
    <cellStyle name="Input 39 8 2" xfId="48438"/>
    <cellStyle name="Input 39 8 3" xfId="48439"/>
    <cellStyle name="Input 39 8 4" xfId="48440"/>
    <cellStyle name="Input 39 9" xfId="48441"/>
    <cellStyle name="Input 39 9 2" xfId="48442"/>
    <cellStyle name="Input 39 9 3" xfId="48443"/>
    <cellStyle name="Input 39 9 4" xfId="48444"/>
    <cellStyle name="Input 4" xfId="48445"/>
    <cellStyle name="Input 4 10" xfId="48446"/>
    <cellStyle name="Input 4 10 2" xfId="48447"/>
    <cellStyle name="Input 4 10 3" xfId="48448"/>
    <cellStyle name="Input 4 10 4" xfId="48449"/>
    <cellStyle name="Input 4 11" xfId="48450"/>
    <cellStyle name="Input 4 11 2" xfId="48451"/>
    <cellStyle name="Input 4 11 3" xfId="48452"/>
    <cellStyle name="Input 4 11 4" xfId="48453"/>
    <cellStyle name="Input 4 12" xfId="48454"/>
    <cellStyle name="Input 4 13" xfId="48455"/>
    <cellStyle name="Input 4 14" xfId="48456"/>
    <cellStyle name="Input 4 15" xfId="48457"/>
    <cellStyle name="Input 4 16" xfId="48458"/>
    <cellStyle name="Input 4 17" xfId="48459"/>
    <cellStyle name="Input 4 18" xfId="48460"/>
    <cellStyle name="Input 4 2" xfId="48461"/>
    <cellStyle name="Input 4 2 2" xfId="48462"/>
    <cellStyle name="Input 4 2 2 2" xfId="48463"/>
    <cellStyle name="Input 4 2 2 3" xfId="48464"/>
    <cellStyle name="Input 4 2 2 4" xfId="48465"/>
    <cellStyle name="Input 4 2 3" xfId="48466"/>
    <cellStyle name="Input 4 2 3 2" xfId="48467"/>
    <cellStyle name="Input 4 2 4" xfId="48468"/>
    <cellStyle name="Input 4 2 4 2" xfId="48469"/>
    <cellStyle name="Input 4 2 5" xfId="48470"/>
    <cellStyle name="Input 4 3" xfId="48471"/>
    <cellStyle name="Input 4 3 2" xfId="48472"/>
    <cellStyle name="Input 4 3 2 2" xfId="48473"/>
    <cellStyle name="Input 4 3 3" xfId="48474"/>
    <cellStyle name="Input 4 3 3 2" xfId="48475"/>
    <cellStyle name="Input 4 3 4" xfId="48476"/>
    <cellStyle name="Input 4 3 5" xfId="48477"/>
    <cellStyle name="Input 4 4" xfId="48478"/>
    <cellStyle name="Input 4 4 2" xfId="48479"/>
    <cellStyle name="Input 4 4 2 2" xfId="48480"/>
    <cellStyle name="Input 4 4 3" xfId="48481"/>
    <cellStyle name="Input 4 4 3 2" xfId="48482"/>
    <cellStyle name="Input 4 4 4" xfId="48483"/>
    <cellStyle name="Input 4 4 5" xfId="48484"/>
    <cellStyle name="Input 4 5" xfId="48485"/>
    <cellStyle name="Input 4 5 2" xfId="48486"/>
    <cellStyle name="Input 4 5 2 2" xfId="48487"/>
    <cellStyle name="Input 4 5 3" xfId="48488"/>
    <cellStyle name="Input 4 5 3 2" xfId="48489"/>
    <cellStyle name="Input 4 5 4" xfId="48490"/>
    <cellStyle name="Input 4 5 5" xfId="48491"/>
    <cellStyle name="Input 4 6" xfId="48492"/>
    <cellStyle name="Input 4 6 2" xfId="48493"/>
    <cellStyle name="Input 4 6 2 2" xfId="48494"/>
    <cellStyle name="Input 4 6 3" xfId="48495"/>
    <cellStyle name="Input 4 6 4" xfId="48496"/>
    <cellStyle name="Input 4 6 5" xfId="48497"/>
    <cellStyle name="Input 4 7" xfId="48498"/>
    <cellStyle name="Input 4 7 2" xfId="48499"/>
    <cellStyle name="Input 4 7 3" xfId="48500"/>
    <cellStyle name="Input 4 7 4" xfId="48501"/>
    <cellStyle name="Input 4 7 5" xfId="48502"/>
    <cellStyle name="Input 4 8" xfId="48503"/>
    <cellStyle name="Input 4 8 2" xfId="48504"/>
    <cellStyle name="Input 4 8 3" xfId="48505"/>
    <cellStyle name="Input 4 8 4" xfId="48506"/>
    <cellStyle name="Input 4 8 5" xfId="48507"/>
    <cellStyle name="Input 4 9" xfId="48508"/>
    <cellStyle name="Input 4 9 2" xfId="48509"/>
    <cellStyle name="Input 4 9 3" xfId="48510"/>
    <cellStyle name="Input 4 9 4" xfId="48511"/>
    <cellStyle name="Input 4 9 5" xfId="48512"/>
    <cellStyle name="Input 40" xfId="48513"/>
    <cellStyle name="Input 40 10" xfId="48514"/>
    <cellStyle name="Input 40 10 2" xfId="48515"/>
    <cellStyle name="Input 40 10 3" xfId="48516"/>
    <cellStyle name="Input 40 10 4" xfId="48517"/>
    <cellStyle name="Input 40 11" xfId="48518"/>
    <cellStyle name="Input 40 12" xfId="48519"/>
    <cellStyle name="Input 40 13" xfId="48520"/>
    <cellStyle name="Input 40 14" xfId="48521"/>
    <cellStyle name="Input 40 15" xfId="48522"/>
    <cellStyle name="Input 40 16" xfId="48523"/>
    <cellStyle name="Input 40 17" xfId="48524"/>
    <cellStyle name="Input 40 2" xfId="48525"/>
    <cellStyle name="Input 40 2 2" xfId="48526"/>
    <cellStyle name="Input 40 2 3" xfId="48527"/>
    <cellStyle name="Input 40 2 4" xfId="48528"/>
    <cellStyle name="Input 40 2 5" xfId="48529"/>
    <cellStyle name="Input 40 3" xfId="48530"/>
    <cellStyle name="Input 40 3 2" xfId="48531"/>
    <cellStyle name="Input 40 3 3" xfId="48532"/>
    <cellStyle name="Input 40 3 4" xfId="48533"/>
    <cellStyle name="Input 40 3 5" xfId="48534"/>
    <cellStyle name="Input 40 4" xfId="48535"/>
    <cellStyle name="Input 40 4 2" xfId="48536"/>
    <cellStyle name="Input 40 4 3" xfId="48537"/>
    <cellStyle name="Input 40 4 4" xfId="48538"/>
    <cellStyle name="Input 40 5" xfId="48539"/>
    <cellStyle name="Input 40 5 2" xfId="48540"/>
    <cellStyle name="Input 40 5 3" xfId="48541"/>
    <cellStyle name="Input 40 5 4" xfId="48542"/>
    <cellStyle name="Input 40 6" xfId="48543"/>
    <cellStyle name="Input 40 6 2" xfId="48544"/>
    <cellStyle name="Input 40 6 3" xfId="48545"/>
    <cellStyle name="Input 40 6 4" xfId="48546"/>
    <cellStyle name="Input 40 7" xfId="48547"/>
    <cellStyle name="Input 40 7 2" xfId="48548"/>
    <cellStyle name="Input 40 7 3" xfId="48549"/>
    <cellStyle name="Input 40 7 4" xfId="48550"/>
    <cellStyle name="Input 40 8" xfId="48551"/>
    <cellStyle name="Input 40 8 2" xfId="48552"/>
    <cellStyle name="Input 40 8 3" xfId="48553"/>
    <cellStyle name="Input 40 8 4" xfId="48554"/>
    <cellStyle name="Input 40 9" xfId="48555"/>
    <cellStyle name="Input 40 9 2" xfId="48556"/>
    <cellStyle name="Input 40 9 3" xfId="48557"/>
    <cellStyle name="Input 40 9 4" xfId="48558"/>
    <cellStyle name="Input 41" xfId="48559"/>
    <cellStyle name="Input 41 10" xfId="48560"/>
    <cellStyle name="Input 41 10 2" xfId="48561"/>
    <cellStyle name="Input 41 10 3" xfId="48562"/>
    <cellStyle name="Input 41 10 4" xfId="48563"/>
    <cellStyle name="Input 41 11" xfId="48564"/>
    <cellStyle name="Input 41 12" xfId="48565"/>
    <cellStyle name="Input 41 13" xfId="48566"/>
    <cellStyle name="Input 41 14" xfId="48567"/>
    <cellStyle name="Input 41 15" xfId="48568"/>
    <cellStyle name="Input 41 16" xfId="48569"/>
    <cellStyle name="Input 41 17" xfId="48570"/>
    <cellStyle name="Input 41 2" xfId="48571"/>
    <cellStyle name="Input 41 2 2" xfId="48572"/>
    <cellStyle name="Input 41 2 3" xfId="48573"/>
    <cellStyle name="Input 41 2 4" xfId="48574"/>
    <cellStyle name="Input 41 2 5" xfId="48575"/>
    <cellStyle name="Input 41 3" xfId="48576"/>
    <cellStyle name="Input 41 3 2" xfId="48577"/>
    <cellStyle name="Input 41 3 3" xfId="48578"/>
    <cellStyle name="Input 41 3 4" xfId="48579"/>
    <cellStyle name="Input 41 3 5" xfId="48580"/>
    <cellStyle name="Input 41 4" xfId="48581"/>
    <cellStyle name="Input 41 4 2" xfId="48582"/>
    <cellStyle name="Input 41 4 3" xfId="48583"/>
    <cellStyle name="Input 41 4 4" xfId="48584"/>
    <cellStyle name="Input 41 5" xfId="48585"/>
    <cellStyle name="Input 41 5 2" xfId="48586"/>
    <cellStyle name="Input 41 5 3" xfId="48587"/>
    <cellStyle name="Input 41 5 4" xfId="48588"/>
    <cellStyle name="Input 41 6" xfId="48589"/>
    <cellStyle name="Input 41 6 2" xfId="48590"/>
    <cellStyle name="Input 41 6 3" xfId="48591"/>
    <cellStyle name="Input 41 6 4" xfId="48592"/>
    <cellStyle name="Input 41 7" xfId="48593"/>
    <cellStyle name="Input 41 7 2" xfId="48594"/>
    <cellStyle name="Input 41 7 3" xfId="48595"/>
    <cellStyle name="Input 41 7 4" xfId="48596"/>
    <cellStyle name="Input 41 8" xfId="48597"/>
    <cellStyle name="Input 41 8 2" xfId="48598"/>
    <cellStyle name="Input 41 8 3" xfId="48599"/>
    <cellStyle name="Input 41 8 4" xfId="48600"/>
    <cellStyle name="Input 41 9" xfId="48601"/>
    <cellStyle name="Input 41 9 2" xfId="48602"/>
    <cellStyle name="Input 41 9 3" xfId="48603"/>
    <cellStyle name="Input 41 9 4" xfId="48604"/>
    <cellStyle name="Input 42" xfId="48605"/>
    <cellStyle name="Input 42 10" xfId="48606"/>
    <cellStyle name="Input 42 10 2" xfId="48607"/>
    <cellStyle name="Input 42 10 3" xfId="48608"/>
    <cellStyle name="Input 42 10 4" xfId="48609"/>
    <cellStyle name="Input 42 11" xfId="48610"/>
    <cellStyle name="Input 42 12" xfId="48611"/>
    <cellStyle name="Input 42 13" xfId="48612"/>
    <cellStyle name="Input 42 14" xfId="48613"/>
    <cellStyle name="Input 42 15" xfId="48614"/>
    <cellStyle name="Input 42 16" xfId="48615"/>
    <cellStyle name="Input 42 2" xfId="48616"/>
    <cellStyle name="Input 42 2 2" xfId="48617"/>
    <cellStyle name="Input 42 2 3" xfId="48618"/>
    <cellStyle name="Input 42 2 4" xfId="48619"/>
    <cellStyle name="Input 42 2 5" xfId="48620"/>
    <cellStyle name="Input 42 3" xfId="48621"/>
    <cellStyle name="Input 42 3 2" xfId="48622"/>
    <cellStyle name="Input 42 3 3" xfId="48623"/>
    <cellStyle name="Input 42 3 4" xfId="48624"/>
    <cellStyle name="Input 42 3 5" xfId="48625"/>
    <cellStyle name="Input 42 4" xfId="48626"/>
    <cellStyle name="Input 42 4 2" xfId="48627"/>
    <cellStyle name="Input 42 4 3" xfId="48628"/>
    <cellStyle name="Input 42 4 4" xfId="48629"/>
    <cellStyle name="Input 42 5" xfId="48630"/>
    <cellStyle name="Input 42 5 2" xfId="48631"/>
    <cellStyle name="Input 42 5 3" xfId="48632"/>
    <cellStyle name="Input 42 5 4" xfId="48633"/>
    <cellStyle name="Input 42 6" xfId="48634"/>
    <cellStyle name="Input 42 6 2" xfId="48635"/>
    <cellStyle name="Input 42 6 3" xfId="48636"/>
    <cellStyle name="Input 42 6 4" xfId="48637"/>
    <cellStyle name="Input 42 7" xfId="48638"/>
    <cellStyle name="Input 42 7 2" xfId="48639"/>
    <cellStyle name="Input 42 7 3" xfId="48640"/>
    <cellStyle name="Input 42 7 4" xfId="48641"/>
    <cellStyle name="Input 42 8" xfId="48642"/>
    <cellStyle name="Input 42 8 2" xfId="48643"/>
    <cellStyle name="Input 42 8 3" xfId="48644"/>
    <cellStyle name="Input 42 8 4" xfId="48645"/>
    <cellStyle name="Input 42 9" xfId="48646"/>
    <cellStyle name="Input 42 9 2" xfId="48647"/>
    <cellStyle name="Input 42 9 3" xfId="48648"/>
    <cellStyle name="Input 42 9 4" xfId="48649"/>
    <cellStyle name="Input 43" xfId="48650"/>
    <cellStyle name="Input 43 10" xfId="48651"/>
    <cellStyle name="Input 43 10 2" xfId="48652"/>
    <cellStyle name="Input 43 10 3" xfId="48653"/>
    <cellStyle name="Input 43 10 4" xfId="48654"/>
    <cellStyle name="Input 43 11" xfId="48655"/>
    <cellStyle name="Input 43 12" xfId="48656"/>
    <cellStyle name="Input 43 13" xfId="48657"/>
    <cellStyle name="Input 43 14" xfId="48658"/>
    <cellStyle name="Input 43 15" xfId="48659"/>
    <cellStyle name="Input 43 16" xfId="48660"/>
    <cellStyle name="Input 43 2" xfId="48661"/>
    <cellStyle name="Input 43 2 2" xfId="48662"/>
    <cellStyle name="Input 43 2 3" xfId="48663"/>
    <cellStyle name="Input 43 2 4" xfId="48664"/>
    <cellStyle name="Input 43 2 5" xfId="48665"/>
    <cellStyle name="Input 43 3" xfId="48666"/>
    <cellStyle name="Input 43 3 2" xfId="48667"/>
    <cellStyle name="Input 43 3 3" xfId="48668"/>
    <cellStyle name="Input 43 3 4" xfId="48669"/>
    <cellStyle name="Input 43 3 5" xfId="48670"/>
    <cellStyle name="Input 43 4" xfId="48671"/>
    <cellStyle name="Input 43 4 2" xfId="48672"/>
    <cellStyle name="Input 43 4 3" xfId="48673"/>
    <cellStyle name="Input 43 4 4" xfId="48674"/>
    <cellStyle name="Input 43 5" xfId="48675"/>
    <cellStyle name="Input 43 5 2" xfId="48676"/>
    <cellStyle name="Input 43 5 3" xfId="48677"/>
    <cellStyle name="Input 43 5 4" xfId="48678"/>
    <cellStyle name="Input 43 6" xfId="48679"/>
    <cellStyle name="Input 43 6 2" xfId="48680"/>
    <cellStyle name="Input 43 6 3" xfId="48681"/>
    <cellStyle name="Input 43 6 4" xfId="48682"/>
    <cellStyle name="Input 43 7" xfId="48683"/>
    <cellStyle name="Input 43 7 2" xfId="48684"/>
    <cellStyle name="Input 43 7 3" xfId="48685"/>
    <cellStyle name="Input 43 7 4" xfId="48686"/>
    <cellStyle name="Input 43 8" xfId="48687"/>
    <cellStyle name="Input 43 8 2" xfId="48688"/>
    <cellStyle name="Input 43 8 3" xfId="48689"/>
    <cellStyle name="Input 43 8 4" xfId="48690"/>
    <cellStyle name="Input 43 9" xfId="48691"/>
    <cellStyle name="Input 43 9 2" xfId="48692"/>
    <cellStyle name="Input 43 9 3" xfId="48693"/>
    <cellStyle name="Input 43 9 4" xfId="48694"/>
    <cellStyle name="Input 44" xfId="48695"/>
    <cellStyle name="Input 44 10" xfId="48696"/>
    <cellStyle name="Input 44 10 2" xfId="48697"/>
    <cellStyle name="Input 44 10 3" xfId="48698"/>
    <cellStyle name="Input 44 10 4" xfId="48699"/>
    <cellStyle name="Input 44 11" xfId="48700"/>
    <cellStyle name="Input 44 12" xfId="48701"/>
    <cellStyle name="Input 44 13" xfId="48702"/>
    <cellStyle name="Input 44 14" xfId="48703"/>
    <cellStyle name="Input 44 15" xfId="48704"/>
    <cellStyle name="Input 44 16" xfId="48705"/>
    <cellStyle name="Input 44 17" xfId="48706"/>
    <cellStyle name="Input 44 2" xfId="48707"/>
    <cellStyle name="Input 44 2 2" xfId="48708"/>
    <cellStyle name="Input 44 2 3" xfId="48709"/>
    <cellStyle name="Input 44 2 4" xfId="48710"/>
    <cellStyle name="Input 44 2 5" xfId="48711"/>
    <cellStyle name="Input 44 3" xfId="48712"/>
    <cellStyle name="Input 44 3 2" xfId="48713"/>
    <cellStyle name="Input 44 3 3" xfId="48714"/>
    <cellStyle name="Input 44 3 4" xfId="48715"/>
    <cellStyle name="Input 44 3 5" xfId="48716"/>
    <cellStyle name="Input 44 4" xfId="48717"/>
    <cellStyle name="Input 44 4 2" xfId="48718"/>
    <cellStyle name="Input 44 4 3" xfId="48719"/>
    <cellStyle name="Input 44 4 4" xfId="48720"/>
    <cellStyle name="Input 44 5" xfId="48721"/>
    <cellStyle name="Input 44 5 2" xfId="48722"/>
    <cellStyle name="Input 44 5 3" xfId="48723"/>
    <cellStyle name="Input 44 5 4" xfId="48724"/>
    <cellStyle name="Input 44 6" xfId="48725"/>
    <cellStyle name="Input 44 6 2" xfId="48726"/>
    <cellStyle name="Input 44 6 3" xfId="48727"/>
    <cellStyle name="Input 44 6 4" xfId="48728"/>
    <cellStyle name="Input 44 7" xfId="48729"/>
    <cellStyle name="Input 44 7 2" xfId="48730"/>
    <cellStyle name="Input 44 7 3" xfId="48731"/>
    <cellStyle name="Input 44 7 4" xfId="48732"/>
    <cellStyle name="Input 44 8" xfId="48733"/>
    <cellStyle name="Input 44 8 2" xfId="48734"/>
    <cellStyle name="Input 44 8 3" xfId="48735"/>
    <cellStyle name="Input 44 8 4" xfId="48736"/>
    <cellStyle name="Input 44 9" xfId="48737"/>
    <cellStyle name="Input 44 9 2" xfId="48738"/>
    <cellStyle name="Input 44 9 3" xfId="48739"/>
    <cellStyle name="Input 44 9 4" xfId="48740"/>
    <cellStyle name="Input 45" xfId="48741"/>
    <cellStyle name="Input 45 10" xfId="48742"/>
    <cellStyle name="Input 45 10 2" xfId="48743"/>
    <cellStyle name="Input 45 10 3" xfId="48744"/>
    <cellStyle name="Input 45 10 4" xfId="48745"/>
    <cellStyle name="Input 45 11" xfId="48746"/>
    <cellStyle name="Input 45 12" xfId="48747"/>
    <cellStyle name="Input 45 13" xfId="48748"/>
    <cellStyle name="Input 45 14" xfId="48749"/>
    <cellStyle name="Input 45 15" xfId="48750"/>
    <cellStyle name="Input 45 16" xfId="48751"/>
    <cellStyle name="Input 45 17" xfId="48752"/>
    <cellStyle name="Input 45 2" xfId="48753"/>
    <cellStyle name="Input 45 2 2" xfId="48754"/>
    <cellStyle name="Input 45 2 3" xfId="48755"/>
    <cellStyle name="Input 45 2 4" xfId="48756"/>
    <cellStyle name="Input 45 2 5" xfId="48757"/>
    <cellStyle name="Input 45 3" xfId="48758"/>
    <cellStyle name="Input 45 3 2" xfId="48759"/>
    <cellStyle name="Input 45 3 3" xfId="48760"/>
    <cellStyle name="Input 45 3 4" xfId="48761"/>
    <cellStyle name="Input 45 3 5" xfId="48762"/>
    <cellStyle name="Input 45 4" xfId="48763"/>
    <cellStyle name="Input 45 4 2" xfId="48764"/>
    <cellStyle name="Input 45 4 3" xfId="48765"/>
    <cellStyle name="Input 45 4 4" xfId="48766"/>
    <cellStyle name="Input 45 5" xfId="48767"/>
    <cellStyle name="Input 45 5 2" xfId="48768"/>
    <cellStyle name="Input 45 5 3" xfId="48769"/>
    <cellStyle name="Input 45 5 4" xfId="48770"/>
    <cellStyle name="Input 45 6" xfId="48771"/>
    <cellStyle name="Input 45 6 2" xfId="48772"/>
    <cellStyle name="Input 45 6 3" xfId="48773"/>
    <cellStyle name="Input 45 6 4" xfId="48774"/>
    <cellStyle name="Input 45 7" xfId="48775"/>
    <cellStyle name="Input 45 7 2" xfId="48776"/>
    <cellStyle name="Input 45 7 3" xfId="48777"/>
    <cellStyle name="Input 45 7 4" xfId="48778"/>
    <cellStyle name="Input 45 8" xfId="48779"/>
    <cellStyle name="Input 45 8 2" xfId="48780"/>
    <cellStyle name="Input 45 8 3" xfId="48781"/>
    <cellStyle name="Input 45 8 4" xfId="48782"/>
    <cellStyle name="Input 45 9" xfId="48783"/>
    <cellStyle name="Input 45 9 2" xfId="48784"/>
    <cellStyle name="Input 45 9 3" xfId="48785"/>
    <cellStyle name="Input 45 9 4" xfId="48786"/>
    <cellStyle name="Input 46" xfId="48787"/>
    <cellStyle name="Input 46 10" xfId="48788"/>
    <cellStyle name="Input 46 10 2" xfId="48789"/>
    <cellStyle name="Input 46 10 3" xfId="48790"/>
    <cellStyle name="Input 46 10 4" xfId="48791"/>
    <cellStyle name="Input 46 11" xfId="48792"/>
    <cellStyle name="Input 46 12" xfId="48793"/>
    <cellStyle name="Input 46 13" xfId="48794"/>
    <cellStyle name="Input 46 14" xfId="48795"/>
    <cellStyle name="Input 46 15" xfId="48796"/>
    <cellStyle name="Input 46 16" xfId="48797"/>
    <cellStyle name="Input 46 17" xfId="48798"/>
    <cellStyle name="Input 46 2" xfId="48799"/>
    <cellStyle name="Input 46 2 2" xfId="48800"/>
    <cellStyle name="Input 46 2 3" xfId="48801"/>
    <cellStyle name="Input 46 2 4" xfId="48802"/>
    <cellStyle name="Input 46 2 5" xfId="48803"/>
    <cellStyle name="Input 46 3" xfId="48804"/>
    <cellStyle name="Input 46 3 2" xfId="48805"/>
    <cellStyle name="Input 46 3 3" xfId="48806"/>
    <cellStyle name="Input 46 3 4" xfId="48807"/>
    <cellStyle name="Input 46 3 5" xfId="48808"/>
    <cellStyle name="Input 46 4" xfId="48809"/>
    <cellStyle name="Input 46 4 2" xfId="48810"/>
    <cellStyle name="Input 46 4 3" xfId="48811"/>
    <cellStyle name="Input 46 4 4" xfId="48812"/>
    <cellStyle name="Input 46 5" xfId="48813"/>
    <cellStyle name="Input 46 5 2" xfId="48814"/>
    <cellStyle name="Input 46 5 3" xfId="48815"/>
    <cellStyle name="Input 46 5 4" xfId="48816"/>
    <cellStyle name="Input 46 6" xfId="48817"/>
    <cellStyle name="Input 46 6 2" xfId="48818"/>
    <cellStyle name="Input 46 6 3" xfId="48819"/>
    <cellStyle name="Input 46 6 4" xfId="48820"/>
    <cellStyle name="Input 46 7" xfId="48821"/>
    <cellStyle name="Input 46 7 2" xfId="48822"/>
    <cellStyle name="Input 46 7 3" xfId="48823"/>
    <cellStyle name="Input 46 7 4" xfId="48824"/>
    <cellStyle name="Input 46 8" xfId="48825"/>
    <cellStyle name="Input 46 8 2" xfId="48826"/>
    <cellStyle name="Input 46 8 3" xfId="48827"/>
    <cellStyle name="Input 46 8 4" xfId="48828"/>
    <cellStyle name="Input 46 9" xfId="48829"/>
    <cellStyle name="Input 46 9 2" xfId="48830"/>
    <cellStyle name="Input 46 9 3" xfId="48831"/>
    <cellStyle name="Input 46 9 4" xfId="48832"/>
    <cellStyle name="Input 47" xfId="48833"/>
    <cellStyle name="Input 47 10" xfId="48834"/>
    <cellStyle name="Input 47 10 2" xfId="48835"/>
    <cellStyle name="Input 47 10 3" xfId="48836"/>
    <cellStyle name="Input 47 10 4" xfId="48837"/>
    <cellStyle name="Input 47 11" xfId="48838"/>
    <cellStyle name="Input 47 12" xfId="48839"/>
    <cellStyle name="Input 47 13" xfId="48840"/>
    <cellStyle name="Input 47 14" xfId="48841"/>
    <cellStyle name="Input 47 15" xfId="48842"/>
    <cellStyle name="Input 47 16" xfId="48843"/>
    <cellStyle name="Input 47 17" xfId="48844"/>
    <cellStyle name="Input 47 2" xfId="48845"/>
    <cellStyle name="Input 47 2 2" xfId="48846"/>
    <cellStyle name="Input 47 2 3" xfId="48847"/>
    <cellStyle name="Input 47 2 4" xfId="48848"/>
    <cellStyle name="Input 47 2 5" xfId="48849"/>
    <cellStyle name="Input 47 3" xfId="48850"/>
    <cellStyle name="Input 47 3 2" xfId="48851"/>
    <cellStyle name="Input 47 3 3" xfId="48852"/>
    <cellStyle name="Input 47 3 4" xfId="48853"/>
    <cellStyle name="Input 47 3 5" xfId="48854"/>
    <cellStyle name="Input 47 4" xfId="48855"/>
    <cellStyle name="Input 47 4 2" xfId="48856"/>
    <cellStyle name="Input 47 4 3" xfId="48857"/>
    <cellStyle name="Input 47 4 4" xfId="48858"/>
    <cellStyle name="Input 47 5" xfId="48859"/>
    <cellStyle name="Input 47 5 2" xfId="48860"/>
    <cellStyle name="Input 47 5 3" xfId="48861"/>
    <cellStyle name="Input 47 5 4" xfId="48862"/>
    <cellStyle name="Input 47 6" xfId="48863"/>
    <cellStyle name="Input 47 6 2" xfId="48864"/>
    <cellStyle name="Input 47 6 3" xfId="48865"/>
    <cellStyle name="Input 47 6 4" xfId="48866"/>
    <cellStyle name="Input 47 7" xfId="48867"/>
    <cellStyle name="Input 47 7 2" xfId="48868"/>
    <cellStyle name="Input 47 7 3" xfId="48869"/>
    <cellStyle name="Input 47 7 4" xfId="48870"/>
    <cellStyle name="Input 47 8" xfId="48871"/>
    <cellStyle name="Input 47 8 2" xfId="48872"/>
    <cellStyle name="Input 47 8 3" xfId="48873"/>
    <cellStyle name="Input 47 8 4" xfId="48874"/>
    <cellStyle name="Input 47 9" xfId="48875"/>
    <cellStyle name="Input 47 9 2" xfId="48876"/>
    <cellStyle name="Input 47 9 3" xfId="48877"/>
    <cellStyle name="Input 47 9 4" xfId="48878"/>
    <cellStyle name="Input 48" xfId="48879"/>
    <cellStyle name="Input 48 10" xfId="48880"/>
    <cellStyle name="Input 48 10 2" xfId="48881"/>
    <cellStyle name="Input 48 10 3" xfId="48882"/>
    <cellStyle name="Input 48 10 4" xfId="48883"/>
    <cellStyle name="Input 48 11" xfId="48884"/>
    <cellStyle name="Input 48 12" xfId="48885"/>
    <cellStyle name="Input 48 13" xfId="48886"/>
    <cellStyle name="Input 48 14" xfId="48887"/>
    <cellStyle name="Input 48 15" xfId="48888"/>
    <cellStyle name="Input 48 16" xfId="48889"/>
    <cellStyle name="Input 48 17" xfId="48890"/>
    <cellStyle name="Input 48 2" xfId="48891"/>
    <cellStyle name="Input 48 2 2" xfId="48892"/>
    <cellStyle name="Input 48 2 3" xfId="48893"/>
    <cellStyle name="Input 48 2 4" xfId="48894"/>
    <cellStyle name="Input 48 2 5" xfId="48895"/>
    <cellStyle name="Input 48 3" xfId="48896"/>
    <cellStyle name="Input 48 3 2" xfId="48897"/>
    <cellStyle name="Input 48 3 3" xfId="48898"/>
    <cellStyle name="Input 48 3 4" xfId="48899"/>
    <cellStyle name="Input 48 3 5" xfId="48900"/>
    <cellStyle name="Input 48 4" xfId="48901"/>
    <cellStyle name="Input 48 4 2" xfId="48902"/>
    <cellStyle name="Input 48 4 3" xfId="48903"/>
    <cellStyle name="Input 48 4 4" xfId="48904"/>
    <cellStyle name="Input 48 5" xfId="48905"/>
    <cellStyle name="Input 48 5 2" xfId="48906"/>
    <cellStyle name="Input 48 5 3" xfId="48907"/>
    <cellStyle name="Input 48 5 4" xfId="48908"/>
    <cellStyle name="Input 48 6" xfId="48909"/>
    <cellStyle name="Input 48 6 2" xfId="48910"/>
    <cellStyle name="Input 48 6 3" xfId="48911"/>
    <cellStyle name="Input 48 6 4" xfId="48912"/>
    <cellStyle name="Input 48 7" xfId="48913"/>
    <cellStyle name="Input 48 7 2" xfId="48914"/>
    <cellStyle name="Input 48 7 3" xfId="48915"/>
    <cellStyle name="Input 48 7 4" xfId="48916"/>
    <cellStyle name="Input 48 8" xfId="48917"/>
    <cellStyle name="Input 48 8 2" xfId="48918"/>
    <cellStyle name="Input 48 8 3" xfId="48919"/>
    <cellStyle name="Input 48 8 4" xfId="48920"/>
    <cellStyle name="Input 48 9" xfId="48921"/>
    <cellStyle name="Input 48 9 2" xfId="48922"/>
    <cellStyle name="Input 48 9 3" xfId="48923"/>
    <cellStyle name="Input 48 9 4" xfId="48924"/>
    <cellStyle name="Input 49" xfId="48925"/>
    <cellStyle name="Input 49 10" xfId="48926"/>
    <cellStyle name="Input 49 10 2" xfId="48927"/>
    <cellStyle name="Input 49 10 3" xfId="48928"/>
    <cellStyle name="Input 49 10 4" xfId="48929"/>
    <cellStyle name="Input 49 11" xfId="48930"/>
    <cellStyle name="Input 49 12" xfId="48931"/>
    <cellStyle name="Input 49 13" xfId="48932"/>
    <cellStyle name="Input 49 14" xfId="48933"/>
    <cellStyle name="Input 49 15" xfId="48934"/>
    <cellStyle name="Input 49 16" xfId="48935"/>
    <cellStyle name="Input 49 17" xfId="48936"/>
    <cellStyle name="Input 49 2" xfId="48937"/>
    <cellStyle name="Input 49 2 2" xfId="48938"/>
    <cellStyle name="Input 49 2 3" xfId="48939"/>
    <cellStyle name="Input 49 2 4" xfId="48940"/>
    <cellStyle name="Input 49 2 5" xfId="48941"/>
    <cellStyle name="Input 49 3" xfId="48942"/>
    <cellStyle name="Input 49 3 2" xfId="48943"/>
    <cellStyle name="Input 49 3 3" xfId="48944"/>
    <cellStyle name="Input 49 3 4" xfId="48945"/>
    <cellStyle name="Input 49 3 5" xfId="48946"/>
    <cellStyle name="Input 49 4" xfId="48947"/>
    <cellStyle name="Input 49 4 2" xfId="48948"/>
    <cellStyle name="Input 49 4 3" xfId="48949"/>
    <cellStyle name="Input 49 4 4" xfId="48950"/>
    <cellStyle name="Input 49 5" xfId="48951"/>
    <cellStyle name="Input 49 5 2" xfId="48952"/>
    <cellStyle name="Input 49 5 3" xfId="48953"/>
    <cellStyle name="Input 49 5 4" xfId="48954"/>
    <cellStyle name="Input 49 6" xfId="48955"/>
    <cellStyle name="Input 49 6 2" xfId="48956"/>
    <cellStyle name="Input 49 6 3" xfId="48957"/>
    <cellStyle name="Input 49 6 4" xfId="48958"/>
    <cellStyle name="Input 49 7" xfId="48959"/>
    <cellStyle name="Input 49 7 2" xfId="48960"/>
    <cellStyle name="Input 49 7 3" xfId="48961"/>
    <cellStyle name="Input 49 7 4" xfId="48962"/>
    <cellStyle name="Input 49 8" xfId="48963"/>
    <cellStyle name="Input 49 8 2" xfId="48964"/>
    <cellStyle name="Input 49 8 3" xfId="48965"/>
    <cellStyle name="Input 49 8 4" xfId="48966"/>
    <cellStyle name="Input 49 9" xfId="48967"/>
    <cellStyle name="Input 49 9 2" xfId="48968"/>
    <cellStyle name="Input 49 9 3" xfId="48969"/>
    <cellStyle name="Input 49 9 4" xfId="48970"/>
    <cellStyle name="Input 5" xfId="48971"/>
    <cellStyle name="Input 5 10" xfId="48972"/>
    <cellStyle name="Input 5 10 2" xfId="48973"/>
    <cellStyle name="Input 5 10 3" xfId="48974"/>
    <cellStyle name="Input 5 10 4" xfId="48975"/>
    <cellStyle name="Input 5 11" xfId="48976"/>
    <cellStyle name="Input 5 12" xfId="48977"/>
    <cellStyle name="Input 5 13" xfId="48978"/>
    <cellStyle name="Input 5 14" xfId="48979"/>
    <cellStyle name="Input 5 15" xfId="48980"/>
    <cellStyle name="Input 5 16" xfId="48981"/>
    <cellStyle name="Input 5 17" xfId="48982"/>
    <cellStyle name="Input 5 2" xfId="48983"/>
    <cellStyle name="Input 5 2 2" xfId="48984"/>
    <cellStyle name="Input 5 2 2 2" xfId="48985"/>
    <cellStyle name="Input 5 2 3" xfId="48986"/>
    <cellStyle name="Input 5 2 3 2" xfId="48987"/>
    <cellStyle name="Input 5 2 4" xfId="48988"/>
    <cellStyle name="Input 5 2 5" xfId="48989"/>
    <cellStyle name="Input 5 3" xfId="48990"/>
    <cellStyle name="Input 5 3 2" xfId="48991"/>
    <cellStyle name="Input 5 3 2 2" xfId="48992"/>
    <cellStyle name="Input 5 3 3" xfId="48993"/>
    <cellStyle name="Input 5 3 3 2" xfId="48994"/>
    <cellStyle name="Input 5 3 4" xfId="48995"/>
    <cellStyle name="Input 5 3 5" xfId="48996"/>
    <cellStyle name="Input 5 4" xfId="48997"/>
    <cellStyle name="Input 5 4 2" xfId="48998"/>
    <cellStyle name="Input 5 4 2 2" xfId="48999"/>
    <cellStyle name="Input 5 4 3" xfId="49000"/>
    <cellStyle name="Input 5 4 3 2" xfId="49001"/>
    <cellStyle name="Input 5 4 4" xfId="49002"/>
    <cellStyle name="Input 5 4 5" xfId="49003"/>
    <cellStyle name="Input 5 5" xfId="49004"/>
    <cellStyle name="Input 5 5 2" xfId="49005"/>
    <cellStyle name="Input 5 5 2 2" xfId="49006"/>
    <cellStyle name="Input 5 5 3" xfId="49007"/>
    <cellStyle name="Input 5 5 4" xfId="49008"/>
    <cellStyle name="Input 5 5 5" xfId="49009"/>
    <cellStyle name="Input 5 6" xfId="49010"/>
    <cellStyle name="Input 5 6 2" xfId="49011"/>
    <cellStyle name="Input 5 6 3" xfId="49012"/>
    <cellStyle name="Input 5 6 4" xfId="49013"/>
    <cellStyle name="Input 5 6 5" xfId="49014"/>
    <cellStyle name="Input 5 7" xfId="49015"/>
    <cellStyle name="Input 5 7 2" xfId="49016"/>
    <cellStyle name="Input 5 7 3" xfId="49017"/>
    <cellStyle name="Input 5 7 4" xfId="49018"/>
    <cellStyle name="Input 5 8" xfId="49019"/>
    <cellStyle name="Input 5 8 2" xfId="49020"/>
    <cellStyle name="Input 5 8 3" xfId="49021"/>
    <cellStyle name="Input 5 8 4" xfId="49022"/>
    <cellStyle name="Input 5 9" xfId="49023"/>
    <cellStyle name="Input 5 9 2" xfId="49024"/>
    <cellStyle name="Input 5 9 3" xfId="49025"/>
    <cellStyle name="Input 5 9 4" xfId="49026"/>
    <cellStyle name="Input 50" xfId="49027"/>
    <cellStyle name="Input 50 10" xfId="49028"/>
    <cellStyle name="Input 50 10 2" xfId="49029"/>
    <cellStyle name="Input 50 10 3" xfId="49030"/>
    <cellStyle name="Input 50 10 4" xfId="49031"/>
    <cellStyle name="Input 50 11" xfId="49032"/>
    <cellStyle name="Input 50 12" xfId="49033"/>
    <cellStyle name="Input 50 13" xfId="49034"/>
    <cellStyle name="Input 50 14" xfId="49035"/>
    <cellStyle name="Input 50 15" xfId="49036"/>
    <cellStyle name="Input 50 16" xfId="49037"/>
    <cellStyle name="Input 50 17" xfId="49038"/>
    <cellStyle name="Input 50 2" xfId="49039"/>
    <cellStyle name="Input 50 2 2" xfId="49040"/>
    <cellStyle name="Input 50 2 3" xfId="49041"/>
    <cellStyle name="Input 50 2 4" xfId="49042"/>
    <cellStyle name="Input 50 2 5" xfId="49043"/>
    <cellStyle name="Input 50 3" xfId="49044"/>
    <cellStyle name="Input 50 3 2" xfId="49045"/>
    <cellStyle name="Input 50 3 3" xfId="49046"/>
    <cellStyle name="Input 50 3 4" xfId="49047"/>
    <cellStyle name="Input 50 3 5" xfId="49048"/>
    <cellStyle name="Input 50 4" xfId="49049"/>
    <cellStyle name="Input 50 4 2" xfId="49050"/>
    <cellStyle name="Input 50 4 3" xfId="49051"/>
    <cellStyle name="Input 50 4 4" xfId="49052"/>
    <cellStyle name="Input 50 5" xfId="49053"/>
    <cellStyle name="Input 50 5 2" xfId="49054"/>
    <cellStyle name="Input 50 5 3" xfId="49055"/>
    <cellStyle name="Input 50 5 4" xfId="49056"/>
    <cellStyle name="Input 50 6" xfId="49057"/>
    <cellStyle name="Input 50 6 2" xfId="49058"/>
    <cellStyle name="Input 50 6 3" xfId="49059"/>
    <cellStyle name="Input 50 6 4" xfId="49060"/>
    <cellStyle name="Input 50 7" xfId="49061"/>
    <cellStyle name="Input 50 7 2" xfId="49062"/>
    <cellStyle name="Input 50 7 3" xfId="49063"/>
    <cellStyle name="Input 50 7 4" xfId="49064"/>
    <cellStyle name="Input 50 8" xfId="49065"/>
    <cellStyle name="Input 50 8 2" xfId="49066"/>
    <cellStyle name="Input 50 8 3" xfId="49067"/>
    <cellStyle name="Input 50 8 4" xfId="49068"/>
    <cellStyle name="Input 50 9" xfId="49069"/>
    <cellStyle name="Input 50 9 2" xfId="49070"/>
    <cellStyle name="Input 50 9 3" xfId="49071"/>
    <cellStyle name="Input 50 9 4" xfId="49072"/>
    <cellStyle name="Input 51" xfId="49073"/>
    <cellStyle name="Input 51 10" xfId="49074"/>
    <cellStyle name="Input 51 10 2" xfId="49075"/>
    <cellStyle name="Input 51 10 3" xfId="49076"/>
    <cellStyle name="Input 51 10 4" xfId="49077"/>
    <cellStyle name="Input 51 11" xfId="49078"/>
    <cellStyle name="Input 51 11 2" xfId="49079"/>
    <cellStyle name="Input 51 11 3" xfId="49080"/>
    <cellStyle name="Input 51 11 4" xfId="49081"/>
    <cellStyle name="Input 51 12" xfId="49082"/>
    <cellStyle name="Input 51 12 2" xfId="49083"/>
    <cellStyle name="Input 51 12 3" xfId="49084"/>
    <cellStyle name="Input 51 12 4" xfId="49085"/>
    <cellStyle name="Input 51 13" xfId="49086"/>
    <cellStyle name="Input 51 14" xfId="49087"/>
    <cellStyle name="Input 51 15" xfId="49088"/>
    <cellStyle name="Input 51 16" xfId="49089"/>
    <cellStyle name="Input 51 17" xfId="49090"/>
    <cellStyle name="Input 51 18" xfId="49091"/>
    <cellStyle name="Input 51 2" xfId="49092"/>
    <cellStyle name="Input 51 2 10" xfId="49093"/>
    <cellStyle name="Input 51 2 10 2" xfId="49094"/>
    <cellStyle name="Input 51 2 10 3" xfId="49095"/>
    <cellStyle name="Input 51 2 10 4" xfId="49096"/>
    <cellStyle name="Input 51 2 11" xfId="49097"/>
    <cellStyle name="Input 51 2 12" xfId="49098"/>
    <cellStyle name="Input 51 2 13" xfId="49099"/>
    <cellStyle name="Input 51 2 14" xfId="49100"/>
    <cellStyle name="Input 51 2 15" xfId="49101"/>
    <cellStyle name="Input 51 2 16" xfId="49102"/>
    <cellStyle name="Input 51 2 2" xfId="49103"/>
    <cellStyle name="Input 51 2 2 2" xfId="49104"/>
    <cellStyle name="Input 51 2 2 3" xfId="49105"/>
    <cellStyle name="Input 51 2 2 4" xfId="49106"/>
    <cellStyle name="Input 51 2 3" xfId="49107"/>
    <cellStyle name="Input 51 2 3 2" xfId="49108"/>
    <cellStyle name="Input 51 2 3 3" xfId="49109"/>
    <cellStyle name="Input 51 2 3 4" xfId="49110"/>
    <cellStyle name="Input 51 2 4" xfId="49111"/>
    <cellStyle name="Input 51 2 4 2" xfId="49112"/>
    <cellStyle name="Input 51 2 4 3" xfId="49113"/>
    <cellStyle name="Input 51 2 4 4" xfId="49114"/>
    <cellStyle name="Input 51 2 5" xfId="49115"/>
    <cellStyle name="Input 51 2 5 2" xfId="49116"/>
    <cellStyle name="Input 51 2 5 3" xfId="49117"/>
    <cellStyle name="Input 51 2 5 4" xfId="49118"/>
    <cellStyle name="Input 51 2 6" xfId="49119"/>
    <cellStyle name="Input 51 2 6 2" xfId="49120"/>
    <cellStyle name="Input 51 2 6 3" xfId="49121"/>
    <cellStyle name="Input 51 2 6 4" xfId="49122"/>
    <cellStyle name="Input 51 2 7" xfId="49123"/>
    <cellStyle name="Input 51 2 7 2" xfId="49124"/>
    <cellStyle name="Input 51 2 7 3" xfId="49125"/>
    <cellStyle name="Input 51 2 7 4" xfId="49126"/>
    <cellStyle name="Input 51 2 8" xfId="49127"/>
    <cellStyle name="Input 51 2 8 2" xfId="49128"/>
    <cellStyle name="Input 51 2 8 3" xfId="49129"/>
    <cellStyle name="Input 51 2 8 4" xfId="49130"/>
    <cellStyle name="Input 51 2 9" xfId="49131"/>
    <cellStyle name="Input 51 2 9 2" xfId="49132"/>
    <cellStyle name="Input 51 2 9 3" xfId="49133"/>
    <cellStyle name="Input 51 2 9 4" xfId="49134"/>
    <cellStyle name="Input 51 3" xfId="49135"/>
    <cellStyle name="Input 51 3 10" xfId="49136"/>
    <cellStyle name="Input 51 3 10 2" xfId="49137"/>
    <cellStyle name="Input 51 3 10 3" xfId="49138"/>
    <cellStyle name="Input 51 3 10 4" xfId="49139"/>
    <cellStyle name="Input 51 3 11" xfId="49140"/>
    <cellStyle name="Input 51 3 12" xfId="49141"/>
    <cellStyle name="Input 51 3 13" xfId="49142"/>
    <cellStyle name="Input 51 3 14" xfId="49143"/>
    <cellStyle name="Input 51 3 15" xfId="49144"/>
    <cellStyle name="Input 51 3 16" xfId="49145"/>
    <cellStyle name="Input 51 3 17" xfId="49146"/>
    <cellStyle name="Input 51 3 2" xfId="49147"/>
    <cellStyle name="Input 51 3 2 2" xfId="49148"/>
    <cellStyle name="Input 51 3 2 3" xfId="49149"/>
    <cellStyle name="Input 51 3 2 4" xfId="49150"/>
    <cellStyle name="Input 51 3 3" xfId="49151"/>
    <cellStyle name="Input 51 3 3 2" xfId="49152"/>
    <cellStyle name="Input 51 3 3 3" xfId="49153"/>
    <cellStyle name="Input 51 3 3 4" xfId="49154"/>
    <cellStyle name="Input 51 3 4" xfId="49155"/>
    <cellStyle name="Input 51 3 4 2" xfId="49156"/>
    <cellStyle name="Input 51 3 4 3" xfId="49157"/>
    <cellStyle name="Input 51 3 4 4" xfId="49158"/>
    <cellStyle name="Input 51 3 5" xfId="49159"/>
    <cellStyle name="Input 51 3 5 2" xfId="49160"/>
    <cellStyle name="Input 51 3 5 3" xfId="49161"/>
    <cellStyle name="Input 51 3 5 4" xfId="49162"/>
    <cellStyle name="Input 51 3 6" xfId="49163"/>
    <cellStyle name="Input 51 3 6 2" xfId="49164"/>
    <cellStyle name="Input 51 3 6 3" xfId="49165"/>
    <cellStyle name="Input 51 3 6 4" xfId="49166"/>
    <cellStyle name="Input 51 3 7" xfId="49167"/>
    <cellStyle name="Input 51 3 7 2" xfId="49168"/>
    <cellStyle name="Input 51 3 7 3" xfId="49169"/>
    <cellStyle name="Input 51 3 7 4" xfId="49170"/>
    <cellStyle name="Input 51 3 8" xfId="49171"/>
    <cellStyle name="Input 51 3 8 2" xfId="49172"/>
    <cellStyle name="Input 51 3 8 3" xfId="49173"/>
    <cellStyle name="Input 51 3 8 4" xfId="49174"/>
    <cellStyle name="Input 51 3 9" xfId="49175"/>
    <cellStyle name="Input 51 3 9 2" xfId="49176"/>
    <cellStyle name="Input 51 3 9 3" xfId="49177"/>
    <cellStyle name="Input 51 3 9 4" xfId="49178"/>
    <cellStyle name="Input 51 4" xfId="49179"/>
    <cellStyle name="Input 51 4 2" xfId="49180"/>
    <cellStyle name="Input 51 4 3" xfId="49181"/>
    <cellStyle name="Input 51 4 4" xfId="49182"/>
    <cellStyle name="Input 51 5" xfId="49183"/>
    <cellStyle name="Input 51 5 2" xfId="49184"/>
    <cellStyle name="Input 51 5 3" xfId="49185"/>
    <cellStyle name="Input 51 5 4" xfId="49186"/>
    <cellStyle name="Input 51 6" xfId="49187"/>
    <cellStyle name="Input 51 6 2" xfId="49188"/>
    <cellStyle name="Input 51 6 3" xfId="49189"/>
    <cellStyle name="Input 51 6 4" xfId="49190"/>
    <cellStyle name="Input 51 7" xfId="49191"/>
    <cellStyle name="Input 51 7 2" xfId="49192"/>
    <cellStyle name="Input 51 7 3" xfId="49193"/>
    <cellStyle name="Input 51 7 4" xfId="49194"/>
    <cellStyle name="Input 51 8" xfId="49195"/>
    <cellStyle name="Input 51 8 2" xfId="49196"/>
    <cellStyle name="Input 51 8 3" xfId="49197"/>
    <cellStyle name="Input 51 8 4" xfId="49198"/>
    <cellStyle name="Input 51 9" xfId="49199"/>
    <cellStyle name="Input 51 9 2" xfId="49200"/>
    <cellStyle name="Input 51 9 3" xfId="49201"/>
    <cellStyle name="Input 51 9 4" xfId="49202"/>
    <cellStyle name="Input 52" xfId="49203"/>
    <cellStyle name="Input 52 10" xfId="49204"/>
    <cellStyle name="Input 52 10 2" xfId="49205"/>
    <cellStyle name="Input 52 10 3" xfId="49206"/>
    <cellStyle name="Input 52 10 4" xfId="49207"/>
    <cellStyle name="Input 52 11" xfId="49208"/>
    <cellStyle name="Input 52 11 2" xfId="49209"/>
    <cellStyle name="Input 52 11 3" xfId="49210"/>
    <cellStyle name="Input 52 11 4" xfId="49211"/>
    <cellStyle name="Input 52 12" xfId="49212"/>
    <cellStyle name="Input 52 12 2" xfId="49213"/>
    <cellStyle name="Input 52 12 3" xfId="49214"/>
    <cellStyle name="Input 52 12 4" xfId="49215"/>
    <cellStyle name="Input 52 13" xfId="49216"/>
    <cellStyle name="Input 52 14" xfId="49217"/>
    <cellStyle name="Input 52 15" xfId="49218"/>
    <cellStyle name="Input 52 16" xfId="49219"/>
    <cellStyle name="Input 52 17" xfId="49220"/>
    <cellStyle name="Input 52 18" xfId="49221"/>
    <cellStyle name="Input 52 19" xfId="49222"/>
    <cellStyle name="Input 52 2" xfId="49223"/>
    <cellStyle name="Input 52 2 10" xfId="49224"/>
    <cellStyle name="Input 52 2 10 2" xfId="49225"/>
    <cellStyle name="Input 52 2 10 3" xfId="49226"/>
    <cellStyle name="Input 52 2 10 4" xfId="49227"/>
    <cellStyle name="Input 52 2 11" xfId="49228"/>
    <cellStyle name="Input 52 2 12" xfId="49229"/>
    <cellStyle name="Input 52 2 13" xfId="49230"/>
    <cellStyle name="Input 52 2 14" xfId="49231"/>
    <cellStyle name="Input 52 2 15" xfId="49232"/>
    <cellStyle name="Input 52 2 16" xfId="49233"/>
    <cellStyle name="Input 52 2 2" xfId="49234"/>
    <cellStyle name="Input 52 2 2 2" xfId="49235"/>
    <cellStyle name="Input 52 2 2 3" xfId="49236"/>
    <cellStyle name="Input 52 2 2 4" xfId="49237"/>
    <cellStyle name="Input 52 2 3" xfId="49238"/>
    <cellStyle name="Input 52 2 3 2" xfId="49239"/>
    <cellStyle name="Input 52 2 3 3" xfId="49240"/>
    <cellStyle name="Input 52 2 3 4" xfId="49241"/>
    <cellStyle name="Input 52 2 4" xfId="49242"/>
    <cellStyle name="Input 52 2 4 2" xfId="49243"/>
    <cellStyle name="Input 52 2 4 3" xfId="49244"/>
    <cellStyle name="Input 52 2 4 4" xfId="49245"/>
    <cellStyle name="Input 52 2 5" xfId="49246"/>
    <cellStyle name="Input 52 2 5 2" xfId="49247"/>
    <cellStyle name="Input 52 2 5 3" xfId="49248"/>
    <cellStyle name="Input 52 2 5 4" xfId="49249"/>
    <cellStyle name="Input 52 2 6" xfId="49250"/>
    <cellStyle name="Input 52 2 6 2" xfId="49251"/>
    <cellStyle name="Input 52 2 6 3" xfId="49252"/>
    <cellStyle name="Input 52 2 6 4" xfId="49253"/>
    <cellStyle name="Input 52 2 7" xfId="49254"/>
    <cellStyle name="Input 52 2 7 2" xfId="49255"/>
    <cellStyle name="Input 52 2 7 3" xfId="49256"/>
    <cellStyle name="Input 52 2 7 4" xfId="49257"/>
    <cellStyle name="Input 52 2 8" xfId="49258"/>
    <cellStyle name="Input 52 2 8 2" xfId="49259"/>
    <cellStyle name="Input 52 2 8 3" xfId="49260"/>
    <cellStyle name="Input 52 2 8 4" xfId="49261"/>
    <cellStyle name="Input 52 2 9" xfId="49262"/>
    <cellStyle name="Input 52 2 9 2" xfId="49263"/>
    <cellStyle name="Input 52 2 9 3" xfId="49264"/>
    <cellStyle name="Input 52 2 9 4" xfId="49265"/>
    <cellStyle name="Input 52 3" xfId="49266"/>
    <cellStyle name="Input 52 3 10" xfId="49267"/>
    <cellStyle name="Input 52 3 10 2" xfId="49268"/>
    <cellStyle name="Input 52 3 10 3" xfId="49269"/>
    <cellStyle name="Input 52 3 10 4" xfId="49270"/>
    <cellStyle name="Input 52 3 11" xfId="49271"/>
    <cellStyle name="Input 52 3 12" xfId="49272"/>
    <cellStyle name="Input 52 3 13" xfId="49273"/>
    <cellStyle name="Input 52 3 14" xfId="49274"/>
    <cellStyle name="Input 52 3 15" xfId="49275"/>
    <cellStyle name="Input 52 3 16" xfId="49276"/>
    <cellStyle name="Input 52 3 2" xfId="49277"/>
    <cellStyle name="Input 52 3 2 2" xfId="49278"/>
    <cellStyle name="Input 52 3 2 3" xfId="49279"/>
    <cellStyle name="Input 52 3 2 4" xfId="49280"/>
    <cellStyle name="Input 52 3 3" xfId="49281"/>
    <cellStyle name="Input 52 3 3 2" xfId="49282"/>
    <cellStyle name="Input 52 3 3 3" xfId="49283"/>
    <cellStyle name="Input 52 3 3 4" xfId="49284"/>
    <cellStyle name="Input 52 3 4" xfId="49285"/>
    <cellStyle name="Input 52 3 4 2" xfId="49286"/>
    <cellStyle name="Input 52 3 4 3" xfId="49287"/>
    <cellStyle name="Input 52 3 4 4" xfId="49288"/>
    <cellStyle name="Input 52 3 5" xfId="49289"/>
    <cellStyle name="Input 52 3 5 2" xfId="49290"/>
    <cellStyle name="Input 52 3 5 3" xfId="49291"/>
    <cellStyle name="Input 52 3 5 4" xfId="49292"/>
    <cellStyle name="Input 52 3 6" xfId="49293"/>
    <cellStyle name="Input 52 3 6 2" xfId="49294"/>
    <cellStyle name="Input 52 3 6 3" xfId="49295"/>
    <cellStyle name="Input 52 3 6 4" xfId="49296"/>
    <cellStyle name="Input 52 3 7" xfId="49297"/>
    <cellStyle name="Input 52 3 7 2" xfId="49298"/>
    <cellStyle name="Input 52 3 7 3" xfId="49299"/>
    <cellStyle name="Input 52 3 7 4" xfId="49300"/>
    <cellStyle name="Input 52 3 8" xfId="49301"/>
    <cellStyle name="Input 52 3 8 2" xfId="49302"/>
    <cellStyle name="Input 52 3 8 3" xfId="49303"/>
    <cellStyle name="Input 52 3 8 4" xfId="49304"/>
    <cellStyle name="Input 52 3 9" xfId="49305"/>
    <cellStyle name="Input 52 3 9 2" xfId="49306"/>
    <cellStyle name="Input 52 3 9 3" xfId="49307"/>
    <cellStyle name="Input 52 3 9 4" xfId="49308"/>
    <cellStyle name="Input 52 4" xfId="49309"/>
    <cellStyle name="Input 52 4 2" xfId="49310"/>
    <cellStyle name="Input 52 4 3" xfId="49311"/>
    <cellStyle name="Input 52 4 4" xfId="49312"/>
    <cellStyle name="Input 52 5" xfId="49313"/>
    <cellStyle name="Input 52 5 2" xfId="49314"/>
    <cellStyle name="Input 52 5 3" xfId="49315"/>
    <cellStyle name="Input 52 5 4" xfId="49316"/>
    <cellStyle name="Input 52 6" xfId="49317"/>
    <cellStyle name="Input 52 6 2" xfId="49318"/>
    <cellStyle name="Input 52 6 3" xfId="49319"/>
    <cellStyle name="Input 52 6 4" xfId="49320"/>
    <cellStyle name="Input 52 7" xfId="49321"/>
    <cellStyle name="Input 52 7 2" xfId="49322"/>
    <cellStyle name="Input 52 7 3" xfId="49323"/>
    <cellStyle name="Input 52 7 4" xfId="49324"/>
    <cellStyle name="Input 52 8" xfId="49325"/>
    <cellStyle name="Input 52 8 2" xfId="49326"/>
    <cellStyle name="Input 52 8 3" xfId="49327"/>
    <cellStyle name="Input 52 8 4" xfId="49328"/>
    <cellStyle name="Input 52 9" xfId="49329"/>
    <cellStyle name="Input 52 9 2" xfId="49330"/>
    <cellStyle name="Input 52 9 3" xfId="49331"/>
    <cellStyle name="Input 52 9 4" xfId="49332"/>
    <cellStyle name="Input 53" xfId="49333"/>
    <cellStyle name="Input 53 10" xfId="49334"/>
    <cellStyle name="Input 53 10 2" xfId="49335"/>
    <cellStyle name="Input 53 10 3" xfId="49336"/>
    <cellStyle name="Input 53 10 4" xfId="49337"/>
    <cellStyle name="Input 53 11" xfId="49338"/>
    <cellStyle name="Input 53 11 2" xfId="49339"/>
    <cellStyle name="Input 53 11 3" xfId="49340"/>
    <cellStyle name="Input 53 11 4" xfId="49341"/>
    <cellStyle name="Input 53 12" xfId="49342"/>
    <cellStyle name="Input 53 12 2" xfId="49343"/>
    <cellStyle name="Input 53 12 3" xfId="49344"/>
    <cellStyle name="Input 53 12 4" xfId="49345"/>
    <cellStyle name="Input 53 13" xfId="49346"/>
    <cellStyle name="Input 53 14" xfId="49347"/>
    <cellStyle name="Input 53 15" xfId="49348"/>
    <cellStyle name="Input 53 16" xfId="49349"/>
    <cellStyle name="Input 53 17" xfId="49350"/>
    <cellStyle name="Input 53 18" xfId="49351"/>
    <cellStyle name="Input 53 19" xfId="49352"/>
    <cellStyle name="Input 53 2" xfId="49353"/>
    <cellStyle name="Input 53 2 10" xfId="49354"/>
    <cellStyle name="Input 53 2 10 2" xfId="49355"/>
    <cellStyle name="Input 53 2 10 3" xfId="49356"/>
    <cellStyle name="Input 53 2 10 4" xfId="49357"/>
    <cellStyle name="Input 53 2 11" xfId="49358"/>
    <cellStyle name="Input 53 2 12" xfId="49359"/>
    <cellStyle name="Input 53 2 13" xfId="49360"/>
    <cellStyle name="Input 53 2 14" xfId="49361"/>
    <cellStyle name="Input 53 2 15" xfId="49362"/>
    <cellStyle name="Input 53 2 16" xfId="49363"/>
    <cellStyle name="Input 53 2 2" xfId="49364"/>
    <cellStyle name="Input 53 2 2 2" xfId="49365"/>
    <cellStyle name="Input 53 2 2 3" xfId="49366"/>
    <cellStyle name="Input 53 2 2 4" xfId="49367"/>
    <cellStyle name="Input 53 2 3" xfId="49368"/>
    <cellStyle name="Input 53 2 3 2" xfId="49369"/>
    <cellStyle name="Input 53 2 3 3" xfId="49370"/>
    <cellStyle name="Input 53 2 3 4" xfId="49371"/>
    <cellStyle name="Input 53 2 4" xfId="49372"/>
    <cellStyle name="Input 53 2 4 2" xfId="49373"/>
    <cellStyle name="Input 53 2 4 3" xfId="49374"/>
    <cellStyle name="Input 53 2 4 4" xfId="49375"/>
    <cellStyle name="Input 53 2 5" xfId="49376"/>
    <cellStyle name="Input 53 2 5 2" xfId="49377"/>
    <cellStyle name="Input 53 2 5 3" xfId="49378"/>
    <cellStyle name="Input 53 2 5 4" xfId="49379"/>
    <cellStyle name="Input 53 2 6" xfId="49380"/>
    <cellStyle name="Input 53 2 6 2" xfId="49381"/>
    <cellStyle name="Input 53 2 6 3" xfId="49382"/>
    <cellStyle name="Input 53 2 6 4" xfId="49383"/>
    <cellStyle name="Input 53 2 7" xfId="49384"/>
    <cellStyle name="Input 53 2 7 2" xfId="49385"/>
    <cellStyle name="Input 53 2 7 3" xfId="49386"/>
    <cellStyle name="Input 53 2 7 4" xfId="49387"/>
    <cellStyle name="Input 53 2 8" xfId="49388"/>
    <cellStyle name="Input 53 2 8 2" xfId="49389"/>
    <cellStyle name="Input 53 2 8 3" xfId="49390"/>
    <cellStyle name="Input 53 2 8 4" xfId="49391"/>
    <cellStyle name="Input 53 2 9" xfId="49392"/>
    <cellStyle name="Input 53 2 9 2" xfId="49393"/>
    <cellStyle name="Input 53 2 9 3" xfId="49394"/>
    <cellStyle name="Input 53 2 9 4" xfId="49395"/>
    <cellStyle name="Input 53 3" xfId="49396"/>
    <cellStyle name="Input 53 3 10" xfId="49397"/>
    <cellStyle name="Input 53 3 10 2" xfId="49398"/>
    <cellStyle name="Input 53 3 10 3" xfId="49399"/>
    <cellStyle name="Input 53 3 10 4" xfId="49400"/>
    <cellStyle name="Input 53 3 11" xfId="49401"/>
    <cellStyle name="Input 53 3 12" xfId="49402"/>
    <cellStyle name="Input 53 3 13" xfId="49403"/>
    <cellStyle name="Input 53 3 14" xfId="49404"/>
    <cellStyle name="Input 53 3 15" xfId="49405"/>
    <cellStyle name="Input 53 3 16" xfId="49406"/>
    <cellStyle name="Input 53 3 2" xfId="49407"/>
    <cellStyle name="Input 53 3 2 2" xfId="49408"/>
    <cellStyle name="Input 53 3 2 3" xfId="49409"/>
    <cellStyle name="Input 53 3 2 4" xfId="49410"/>
    <cellStyle name="Input 53 3 3" xfId="49411"/>
    <cellStyle name="Input 53 3 3 2" xfId="49412"/>
    <cellStyle name="Input 53 3 3 3" xfId="49413"/>
    <cellStyle name="Input 53 3 3 4" xfId="49414"/>
    <cellStyle name="Input 53 3 4" xfId="49415"/>
    <cellStyle name="Input 53 3 4 2" xfId="49416"/>
    <cellStyle name="Input 53 3 4 3" xfId="49417"/>
    <cellStyle name="Input 53 3 4 4" xfId="49418"/>
    <cellStyle name="Input 53 3 5" xfId="49419"/>
    <cellStyle name="Input 53 3 5 2" xfId="49420"/>
    <cellStyle name="Input 53 3 5 3" xfId="49421"/>
    <cellStyle name="Input 53 3 5 4" xfId="49422"/>
    <cellStyle name="Input 53 3 6" xfId="49423"/>
    <cellStyle name="Input 53 3 6 2" xfId="49424"/>
    <cellStyle name="Input 53 3 6 3" xfId="49425"/>
    <cellStyle name="Input 53 3 6 4" xfId="49426"/>
    <cellStyle name="Input 53 3 7" xfId="49427"/>
    <cellStyle name="Input 53 3 7 2" xfId="49428"/>
    <cellStyle name="Input 53 3 7 3" xfId="49429"/>
    <cellStyle name="Input 53 3 7 4" xfId="49430"/>
    <cellStyle name="Input 53 3 8" xfId="49431"/>
    <cellStyle name="Input 53 3 8 2" xfId="49432"/>
    <cellStyle name="Input 53 3 8 3" xfId="49433"/>
    <cellStyle name="Input 53 3 8 4" xfId="49434"/>
    <cellStyle name="Input 53 3 9" xfId="49435"/>
    <cellStyle name="Input 53 3 9 2" xfId="49436"/>
    <cellStyle name="Input 53 3 9 3" xfId="49437"/>
    <cellStyle name="Input 53 3 9 4" xfId="49438"/>
    <cellStyle name="Input 53 4" xfId="49439"/>
    <cellStyle name="Input 53 4 2" xfId="49440"/>
    <cellStyle name="Input 53 4 3" xfId="49441"/>
    <cellStyle name="Input 53 4 4" xfId="49442"/>
    <cellStyle name="Input 53 5" xfId="49443"/>
    <cellStyle name="Input 53 5 2" xfId="49444"/>
    <cellStyle name="Input 53 5 3" xfId="49445"/>
    <cellStyle name="Input 53 5 4" xfId="49446"/>
    <cellStyle name="Input 53 6" xfId="49447"/>
    <cellStyle name="Input 53 6 2" xfId="49448"/>
    <cellStyle name="Input 53 6 3" xfId="49449"/>
    <cellStyle name="Input 53 6 4" xfId="49450"/>
    <cellStyle name="Input 53 7" xfId="49451"/>
    <cellStyle name="Input 53 7 2" xfId="49452"/>
    <cellStyle name="Input 53 7 3" xfId="49453"/>
    <cellStyle name="Input 53 7 4" xfId="49454"/>
    <cellStyle name="Input 53 8" xfId="49455"/>
    <cellStyle name="Input 53 8 2" xfId="49456"/>
    <cellStyle name="Input 53 8 3" xfId="49457"/>
    <cellStyle name="Input 53 8 4" xfId="49458"/>
    <cellStyle name="Input 53 9" xfId="49459"/>
    <cellStyle name="Input 53 9 2" xfId="49460"/>
    <cellStyle name="Input 53 9 3" xfId="49461"/>
    <cellStyle name="Input 53 9 4" xfId="49462"/>
    <cellStyle name="Input 54" xfId="49463"/>
    <cellStyle name="Input 54 10" xfId="49464"/>
    <cellStyle name="Input 54 10 2" xfId="49465"/>
    <cellStyle name="Input 54 10 3" xfId="49466"/>
    <cellStyle name="Input 54 10 4" xfId="49467"/>
    <cellStyle name="Input 54 11" xfId="49468"/>
    <cellStyle name="Input 54 11 2" xfId="49469"/>
    <cellStyle name="Input 54 11 3" xfId="49470"/>
    <cellStyle name="Input 54 11 4" xfId="49471"/>
    <cellStyle name="Input 54 12" xfId="49472"/>
    <cellStyle name="Input 54 12 2" xfId="49473"/>
    <cellStyle name="Input 54 12 3" xfId="49474"/>
    <cellStyle name="Input 54 12 4" xfId="49475"/>
    <cellStyle name="Input 54 13" xfId="49476"/>
    <cellStyle name="Input 54 14" xfId="49477"/>
    <cellStyle name="Input 54 15" xfId="49478"/>
    <cellStyle name="Input 54 16" xfId="49479"/>
    <cellStyle name="Input 54 17" xfId="49480"/>
    <cellStyle name="Input 54 18" xfId="49481"/>
    <cellStyle name="Input 54 19" xfId="49482"/>
    <cellStyle name="Input 54 2" xfId="49483"/>
    <cellStyle name="Input 54 2 10" xfId="49484"/>
    <cellStyle name="Input 54 2 10 2" xfId="49485"/>
    <cellStyle name="Input 54 2 10 3" xfId="49486"/>
    <cellStyle name="Input 54 2 10 4" xfId="49487"/>
    <cellStyle name="Input 54 2 11" xfId="49488"/>
    <cellStyle name="Input 54 2 12" xfId="49489"/>
    <cellStyle name="Input 54 2 13" xfId="49490"/>
    <cellStyle name="Input 54 2 14" xfId="49491"/>
    <cellStyle name="Input 54 2 15" xfId="49492"/>
    <cellStyle name="Input 54 2 16" xfId="49493"/>
    <cellStyle name="Input 54 2 2" xfId="49494"/>
    <cellStyle name="Input 54 2 2 2" xfId="49495"/>
    <cellStyle name="Input 54 2 2 3" xfId="49496"/>
    <cellStyle name="Input 54 2 2 4" xfId="49497"/>
    <cellStyle name="Input 54 2 3" xfId="49498"/>
    <cellStyle name="Input 54 2 3 2" xfId="49499"/>
    <cellStyle name="Input 54 2 3 3" xfId="49500"/>
    <cellStyle name="Input 54 2 3 4" xfId="49501"/>
    <cellStyle name="Input 54 2 4" xfId="49502"/>
    <cellStyle name="Input 54 2 4 2" xfId="49503"/>
    <cellStyle name="Input 54 2 4 3" xfId="49504"/>
    <cellStyle name="Input 54 2 4 4" xfId="49505"/>
    <cellStyle name="Input 54 2 5" xfId="49506"/>
    <cellStyle name="Input 54 2 5 2" xfId="49507"/>
    <cellStyle name="Input 54 2 5 3" xfId="49508"/>
    <cellStyle name="Input 54 2 5 4" xfId="49509"/>
    <cellStyle name="Input 54 2 6" xfId="49510"/>
    <cellStyle name="Input 54 2 6 2" xfId="49511"/>
    <cellStyle name="Input 54 2 6 3" xfId="49512"/>
    <cellStyle name="Input 54 2 6 4" xfId="49513"/>
    <cellStyle name="Input 54 2 7" xfId="49514"/>
    <cellStyle name="Input 54 2 7 2" xfId="49515"/>
    <cellStyle name="Input 54 2 7 3" xfId="49516"/>
    <cellStyle name="Input 54 2 7 4" xfId="49517"/>
    <cellStyle name="Input 54 2 8" xfId="49518"/>
    <cellStyle name="Input 54 2 8 2" xfId="49519"/>
    <cellStyle name="Input 54 2 8 3" xfId="49520"/>
    <cellStyle name="Input 54 2 8 4" xfId="49521"/>
    <cellStyle name="Input 54 2 9" xfId="49522"/>
    <cellStyle name="Input 54 2 9 2" xfId="49523"/>
    <cellStyle name="Input 54 2 9 3" xfId="49524"/>
    <cellStyle name="Input 54 2 9 4" xfId="49525"/>
    <cellStyle name="Input 54 3" xfId="49526"/>
    <cellStyle name="Input 54 3 10" xfId="49527"/>
    <cellStyle name="Input 54 3 10 2" xfId="49528"/>
    <cellStyle name="Input 54 3 10 3" xfId="49529"/>
    <cellStyle name="Input 54 3 10 4" xfId="49530"/>
    <cellStyle name="Input 54 3 11" xfId="49531"/>
    <cellStyle name="Input 54 3 12" xfId="49532"/>
    <cellStyle name="Input 54 3 13" xfId="49533"/>
    <cellStyle name="Input 54 3 14" xfId="49534"/>
    <cellStyle name="Input 54 3 15" xfId="49535"/>
    <cellStyle name="Input 54 3 16" xfId="49536"/>
    <cellStyle name="Input 54 3 2" xfId="49537"/>
    <cellStyle name="Input 54 3 2 2" xfId="49538"/>
    <cellStyle name="Input 54 3 2 3" xfId="49539"/>
    <cellStyle name="Input 54 3 2 4" xfId="49540"/>
    <cellStyle name="Input 54 3 3" xfId="49541"/>
    <cellStyle name="Input 54 3 3 2" xfId="49542"/>
    <cellStyle name="Input 54 3 3 3" xfId="49543"/>
    <cellStyle name="Input 54 3 3 4" xfId="49544"/>
    <cellStyle name="Input 54 3 4" xfId="49545"/>
    <cellStyle name="Input 54 3 4 2" xfId="49546"/>
    <cellStyle name="Input 54 3 4 3" xfId="49547"/>
    <cellStyle name="Input 54 3 4 4" xfId="49548"/>
    <cellStyle name="Input 54 3 5" xfId="49549"/>
    <cellStyle name="Input 54 3 5 2" xfId="49550"/>
    <cellStyle name="Input 54 3 5 3" xfId="49551"/>
    <cellStyle name="Input 54 3 5 4" xfId="49552"/>
    <cellStyle name="Input 54 3 6" xfId="49553"/>
    <cellStyle name="Input 54 3 6 2" xfId="49554"/>
    <cellStyle name="Input 54 3 6 3" xfId="49555"/>
    <cellStyle name="Input 54 3 6 4" xfId="49556"/>
    <cellStyle name="Input 54 3 7" xfId="49557"/>
    <cellStyle name="Input 54 3 7 2" xfId="49558"/>
    <cellStyle name="Input 54 3 7 3" xfId="49559"/>
    <cellStyle name="Input 54 3 7 4" xfId="49560"/>
    <cellStyle name="Input 54 3 8" xfId="49561"/>
    <cellStyle name="Input 54 3 8 2" xfId="49562"/>
    <cellStyle name="Input 54 3 8 3" xfId="49563"/>
    <cellStyle name="Input 54 3 8 4" xfId="49564"/>
    <cellStyle name="Input 54 3 9" xfId="49565"/>
    <cellStyle name="Input 54 3 9 2" xfId="49566"/>
    <cellStyle name="Input 54 3 9 3" xfId="49567"/>
    <cellStyle name="Input 54 3 9 4" xfId="49568"/>
    <cellStyle name="Input 54 4" xfId="49569"/>
    <cellStyle name="Input 54 4 2" xfId="49570"/>
    <cellStyle name="Input 54 4 3" xfId="49571"/>
    <cellStyle name="Input 54 4 4" xfId="49572"/>
    <cellStyle name="Input 54 5" xfId="49573"/>
    <cellStyle name="Input 54 5 2" xfId="49574"/>
    <cellStyle name="Input 54 5 3" xfId="49575"/>
    <cellStyle name="Input 54 5 4" xfId="49576"/>
    <cellStyle name="Input 54 6" xfId="49577"/>
    <cellStyle name="Input 54 6 2" xfId="49578"/>
    <cellStyle name="Input 54 6 3" xfId="49579"/>
    <cellStyle name="Input 54 6 4" xfId="49580"/>
    <cellStyle name="Input 54 7" xfId="49581"/>
    <cellStyle name="Input 54 7 2" xfId="49582"/>
    <cellStyle name="Input 54 7 3" xfId="49583"/>
    <cellStyle name="Input 54 7 4" xfId="49584"/>
    <cellStyle name="Input 54 8" xfId="49585"/>
    <cellStyle name="Input 54 8 2" xfId="49586"/>
    <cellStyle name="Input 54 8 3" xfId="49587"/>
    <cellStyle name="Input 54 8 4" xfId="49588"/>
    <cellStyle name="Input 54 9" xfId="49589"/>
    <cellStyle name="Input 54 9 2" xfId="49590"/>
    <cellStyle name="Input 54 9 3" xfId="49591"/>
    <cellStyle name="Input 54 9 4" xfId="49592"/>
    <cellStyle name="Input 55" xfId="49593"/>
    <cellStyle name="Input 55 10" xfId="49594"/>
    <cellStyle name="Input 55 10 2" xfId="49595"/>
    <cellStyle name="Input 55 10 3" xfId="49596"/>
    <cellStyle name="Input 55 10 4" xfId="49597"/>
    <cellStyle name="Input 55 11" xfId="49598"/>
    <cellStyle name="Input 55 11 2" xfId="49599"/>
    <cellStyle name="Input 55 11 3" xfId="49600"/>
    <cellStyle name="Input 55 11 4" xfId="49601"/>
    <cellStyle name="Input 55 12" xfId="49602"/>
    <cellStyle name="Input 55 12 2" xfId="49603"/>
    <cellStyle name="Input 55 12 3" xfId="49604"/>
    <cellStyle name="Input 55 12 4" xfId="49605"/>
    <cellStyle name="Input 55 13" xfId="49606"/>
    <cellStyle name="Input 55 14" xfId="49607"/>
    <cellStyle name="Input 55 15" xfId="49608"/>
    <cellStyle name="Input 55 16" xfId="49609"/>
    <cellStyle name="Input 55 17" xfId="49610"/>
    <cellStyle name="Input 55 18" xfId="49611"/>
    <cellStyle name="Input 55 2" xfId="49612"/>
    <cellStyle name="Input 55 2 10" xfId="49613"/>
    <cellStyle name="Input 55 2 10 2" xfId="49614"/>
    <cellStyle name="Input 55 2 10 3" xfId="49615"/>
    <cellStyle name="Input 55 2 10 4" xfId="49616"/>
    <cellStyle name="Input 55 2 11" xfId="49617"/>
    <cellStyle name="Input 55 2 12" xfId="49618"/>
    <cellStyle name="Input 55 2 13" xfId="49619"/>
    <cellStyle name="Input 55 2 14" xfId="49620"/>
    <cellStyle name="Input 55 2 15" xfId="49621"/>
    <cellStyle name="Input 55 2 16" xfId="49622"/>
    <cellStyle name="Input 55 2 2" xfId="49623"/>
    <cellStyle name="Input 55 2 2 2" xfId="49624"/>
    <cellStyle name="Input 55 2 2 3" xfId="49625"/>
    <cellStyle name="Input 55 2 2 4" xfId="49626"/>
    <cellStyle name="Input 55 2 3" xfId="49627"/>
    <cellStyle name="Input 55 2 3 2" xfId="49628"/>
    <cellStyle name="Input 55 2 3 3" xfId="49629"/>
    <cellStyle name="Input 55 2 3 4" xfId="49630"/>
    <cellStyle name="Input 55 2 4" xfId="49631"/>
    <cellStyle name="Input 55 2 4 2" xfId="49632"/>
    <cellStyle name="Input 55 2 4 3" xfId="49633"/>
    <cellStyle name="Input 55 2 4 4" xfId="49634"/>
    <cellStyle name="Input 55 2 5" xfId="49635"/>
    <cellStyle name="Input 55 2 5 2" xfId="49636"/>
    <cellStyle name="Input 55 2 5 3" xfId="49637"/>
    <cellStyle name="Input 55 2 5 4" xfId="49638"/>
    <cellStyle name="Input 55 2 6" xfId="49639"/>
    <cellStyle name="Input 55 2 6 2" xfId="49640"/>
    <cellStyle name="Input 55 2 6 3" xfId="49641"/>
    <cellStyle name="Input 55 2 6 4" xfId="49642"/>
    <cellStyle name="Input 55 2 7" xfId="49643"/>
    <cellStyle name="Input 55 2 7 2" xfId="49644"/>
    <cellStyle name="Input 55 2 7 3" xfId="49645"/>
    <cellStyle name="Input 55 2 7 4" xfId="49646"/>
    <cellStyle name="Input 55 2 8" xfId="49647"/>
    <cellStyle name="Input 55 2 8 2" xfId="49648"/>
    <cellStyle name="Input 55 2 8 3" xfId="49649"/>
    <cellStyle name="Input 55 2 8 4" xfId="49650"/>
    <cellStyle name="Input 55 2 9" xfId="49651"/>
    <cellStyle name="Input 55 2 9 2" xfId="49652"/>
    <cellStyle name="Input 55 2 9 3" xfId="49653"/>
    <cellStyle name="Input 55 2 9 4" xfId="49654"/>
    <cellStyle name="Input 55 3" xfId="49655"/>
    <cellStyle name="Input 55 3 10" xfId="49656"/>
    <cellStyle name="Input 55 3 10 2" xfId="49657"/>
    <cellStyle name="Input 55 3 10 3" xfId="49658"/>
    <cellStyle name="Input 55 3 10 4" xfId="49659"/>
    <cellStyle name="Input 55 3 11" xfId="49660"/>
    <cellStyle name="Input 55 3 12" xfId="49661"/>
    <cellStyle name="Input 55 3 13" xfId="49662"/>
    <cellStyle name="Input 55 3 14" xfId="49663"/>
    <cellStyle name="Input 55 3 15" xfId="49664"/>
    <cellStyle name="Input 55 3 16" xfId="49665"/>
    <cellStyle name="Input 55 3 2" xfId="49666"/>
    <cellStyle name="Input 55 3 2 2" xfId="49667"/>
    <cellStyle name="Input 55 3 2 3" xfId="49668"/>
    <cellStyle name="Input 55 3 2 4" xfId="49669"/>
    <cellStyle name="Input 55 3 3" xfId="49670"/>
    <cellStyle name="Input 55 3 3 2" xfId="49671"/>
    <cellStyle name="Input 55 3 3 3" xfId="49672"/>
    <cellStyle name="Input 55 3 3 4" xfId="49673"/>
    <cellStyle name="Input 55 3 4" xfId="49674"/>
    <cellStyle name="Input 55 3 4 2" xfId="49675"/>
    <cellStyle name="Input 55 3 4 3" xfId="49676"/>
    <cellStyle name="Input 55 3 4 4" xfId="49677"/>
    <cellStyle name="Input 55 3 5" xfId="49678"/>
    <cellStyle name="Input 55 3 5 2" xfId="49679"/>
    <cellStyle name="Input 55 3 5 3" xfId="49680"/>
    <cellStyle name="Input 55 3 5 4" xfId="49681"/>
    <cellStyle name="Input 55 3 6" xfId="49682"/>
    <cellStyle name="Input 55 3 6 2" xfId="49683"/>
    <cellStyle name="Input 55 3 6 3" xfId="49684"/>
    <cellStyle name="Input 55 3 6 4" xfId="49685"/>
    <cellStyle name="Input 55 3 7" xfId="49686"/>
    <cellStyle name="Input 55 3 7 2" xfId="49687"/>
    <cellStyle name="Input 55 3 7 3" xfId="49688"/>
    <cellStyle name="Input 55 3 7 4" xfId="49689"/>
    <cellStyle name="Input 55 3 8" xfId="49690"/>
    <cellStyle name="Input 55 3 8 2" xfId="49691"/>
    <cellStyle name="Input 55 3 8 3" xfId="49692"/>
    <cellStyle name="Input 55 3 8 4" xfId="49693"/>
    <cellStyle name="Input 55 3 9" xfId="49694"/>
    <cellStyle name="Input 55 3 9 2" xfId="49695"/>
    <cellStyle name="Input 55 3 9 3" xfId="49696"/>
    <cellStyle name="Input 55 3 9 4" xfId="49697"/>
    <cellStyle name="Input 55 4" xfId="49698"/>
    <cellStyle name="Input 55 4 2" xfId="49699"/>
    <cellStyle name="Input 55 4 3" xfId="49700"/>
    <cellStyle name="Input 55 4 4" xfId="49701"/>
    <cellStyle name="Input 55 5" xfId="49702"/>
    <cellStyle name="Input 55 5 2" xfId="49703"/>
    <cellStyle name="Input 55 5 3" xfId="49704"/>
    <cellStyle name="Input 55 5 4" xfId="49705"/>
    <cellStyle name="Input 55 6" xfId="49706"/>
    <cellStyle name="Input 55 6 2" xfId="49707"/>
    <cellStyle name="Input 55 6 3" xfId="49708"/>
    <cellStyle name="Input 55 6 4" xfId="49709"/>
    <cellStyle name="Input 55 7" xfId="49710"/>
    <cellStyle name="Input 55 7 2" xfId="49711"/>
    <cellStyle name="Input 55 7 3" xfId="49712"/>
    <cellStyle name="Input 55 7 4" xfId="49713"/>
    <cellStyle name="Input 55 8" xfId="49714"/>
    <cellStyle name="Input 55 8 2" xfId="49715"/>
    <cellStyle name="Input 55 8 3" xfId="49716"/>
    <cellStyle name="Input 55 8 4" xfId="49717"/>
    <cellStyle name="Input 55 9" xfId="49718"/>
    <cellStyle name="Input 55 9 2" xfId="49719"/>
    <cellStyle name="Input 55 9 3" xfId="49720"/>
    <cellStyle name="Input 55 9 4" xfId="49721"/>
    <cellStyle name="Input 56" xfId="49722"/>
    <cellStyle name="Input 56 10" xfId="49723"/>
    <cellStyle name="Input 56 10 2" xfId="49724"/>
    <cellStyle name="Input 56 10 3" xfId="49725"/>
    <cellStyle name="Input 56 10 4" xfId="49726"/>
    <cellStyle name="Input 56 11" xfId="49727"/>
    <cellStyle name="Input 56 11 2" xfId="49728"/>
    <cellStyle name="Input 56 11 3" xfId="49729"/>
    <cellStyle name="Input 56 11 4" xfId="49730"/>
    <cellStyle name="Input 56 12" xfId="49731"/>
    <cellStyle name="Input 56 12 2" xfId="49732"/>
    <cellStyle name="Input 56 12 3" xfId="49733"/>
    <cellStyle name="Input 56 12 4" xfId="49734"/>
    <cellStyle name="Input 56 13" xfId="49735"/>
    <cellStyle name="Input 56 14" xfId="49736"/>
    <cellStyle name="Input 56 15" xfId="49737"/>
    <cellStyle name="Input 56 16" xfId="49738"/>
    <cellStyle name="Input 56 17" xfId="49739"/>
    <cellStyle name="Input 56 18" xfId="49740"/>
    <cellStyle name="Input 56 2" xfId="49741"/>
    <cellStyle name="Input 56 2 10" xfId="49742"/>
    <cellStyle name="Input 56 2 10 2" xfId="49743"/>
    <cellStyle name="Input 56 2 10 3" xfId="49744"/>
    <cellStyle name="Input 56 2 10 4" xfId="49745"/>
    <cellStyle name="Input 56 2 11" xfId="49746"/>
    <cellStyle name="Input 56 2 12" xfId="49747"/>
    <cellStyle name="Input 56 2 13" xfId="49748"/>
    <cellStyle name="Input 56 2 14" xfId="49749"/>
    <cellStyle name="Input 56 2 15" xfId="49750"/>
    <cellStyle name="Input 56 2 16" xfId="49751"/>
    <cellStyle name="Input 56 2 2" xfId="49752"/>
    <cellStyle name="Input 56 2 2 2" xfId="49753"/>
    <cellStyle name="Input 56 2 2 3" xfId="49754"/>
    <cellStyle name="Input 56 2 2 4" xfId="49755"/>
    <cellStyle name="Input 56 2 3" xfId="49756"/>
    <cellStyle name="Input 56 2 3 2" xfId="49757"/>
    <cellStyle name="Input 56 2 3 3" xfId="49758"/>
    <cellStyle name="Input 56 2 3 4" xfId="49759"/>
    <cellStyle name="Input 56 2 4" xfId="49760"/>
    <cellStyle name="Input 56 2 4 2" xfId="49761"/>
    <cellStyle name="Input 56 2 4 3" xfId="49762"/>
    <cellStyle name="Input 56 2 4 4" xfId="49763"/>
    <cellStyle name="Input 56 2 5" xfId="49764"/>
    <cellStyle name="Input 56 2 5 2" xfId="49765"/>
    <cellStyle name="Input 56 2 5 3" xfId="49766"/>
    <cellStyle name="Input 56 2 5 4" xfId="49767"/>
    <cellStyle name="Input 56 2 6" xfId="49768"/>
    <cellStyle name="Input 56 2 6 2" xfId="49769"/>
    <cellStyle name="Input 56 2 6 3" xfId="49770"/>
    <cellStyle name="Input 56 2 6 4" xfId="49771"/>
    <cellStyle name="Input 56 2 7" xfId="49772"/>
    <cellStyle name="Input 56 2 7 2" xfId="49773"/>
    <cellStyle name="Input 56 2 7 3" xfId="49774"/>
    <cellStyle name="Input 56 2 7 4" xfId="49775"/>
    <cellStyle name="Input 56 2 8" xfId="49776"/>
    <cellStyle name="Input 56 2 8 2" xfId="49777"/>
    <cellStyle name="Input 56 2 8 3" xfId="49778"/>
    <cellStyle name="Input 56 2 8 4" xfId="49779"/>
    <cellStyle name="Input 56 2 9" xfId="49780"/>
    <cellStyle name="Input 56 2 9 2" xfId="49781"/>
    <cellStyle name="Input 56 2 9 3" xfId="49782"/>
    <cellStyle name="Input 56 2 9 4" xfId="49783"/>
    <cellStyle name="Input 56 3" xfId="49784"/>
    <cellStyle name="Input 56 3 10" xfId="49785"/>
    <cellStyle name="Input 56 3 10 2" xfId="49786"/>
    <cellStyle name="Input 56 3 10 3" xfId="49787"/>
    <cellStyle name="Input 56 3 10 4" xfId="49788"/>
    <cellStyle name="Input 56 3 11" xfId="49789"/>
    <cellStyle name="Input 56 3 12" xfId="49790"/>
    <cellStyle name="Input 56 3 13" xfId="49791"/>
    <cellStyle name="Input 56 3 14" xfId="49792"/>
    <cellStyle name="Input 56 3 15" xfId="49793"/>
    <cellStyle name="Input 56 3 16" xfId="49794"/>
    <cellStyle name="Input 56 3 2" xfId="49795"/>
    <cellStyle name="Input 56 3 2 2" xfId="49796"/>
    <cellStyle name="Input 56 3 2 3" xfId="49797"/>
    <cellStyle name="Input 56 3 2 4" xfId="49798"/>
    <cellStyle name="Input 56 3 3" xfId="49799"/>
    <cellStyle name="Input 56 3 3 2" xfId="49800"/>
    <cellStyle name="Input 56 3 3 3" xfId="49801"/>
    <cellStyle name="Input 56 3 3 4" xfId="49802"/>
    <cellStyle name="Input 56 3 4" xfId="49803"/>
    <cellStyle name="Input 56 3 4 2" xfId="49804"/>
    <cellStyle name="Input 56 3 4 3" xfId="49805"/>
    <cellStyle name="Input 56 3 4 4" xfId="49806"/>
    <cellStyle name="Input 56 3 5" xfId="49807"/>
    <cellStyle name="Input 56 3 5 2" xfId="49808"/>
    <cellStyle name="Input 56 3 5 3" xfId="49809"/>
    <cellStyle name="Input 56 3 5 4" xfId="49810"/>
    <cellStyle name="Input 56 3 6" xfId="49811"/>
    <cellStyle name="Input 56 3 6 2" xfId="49812"/>
    <cellStyle name="Input 56 3 6 3" xfId="49813"/>
    <cellStyle name="Input 56 3 6 4" xfId="49814"/>
    <cellStyle name="Input 56 3 7" xfId="49815"/>
    <cellStyle name="Input 56 3 7 2" xfId="49816"/>
    <cellStyle name="Input 56 3 7 3" xfId="49817"/>
    <cellStyle name="Input 56 3 7 4" xfId="49818"/>
    <cellStyle name="Input 56 3 8" xfId="49819"/>
    <cellStyle name="Input 56 3 8 2" xfId="49820"/>
    <cellStyle name="Input 56 3 8 3" xfId="49821"/>
    <cellStyle name="Input 56 3 8 4" xfId="49822"/>
    <cellStyle name="Input 56 3 9" xfId="49823"/>
    <cellStyle name="Input 56 3 9 2" xfId="49824"/>
    <cellStyle name="Input 56 3 9 3" xfId="49825"/>
    <cellStyle name="Input 56 3 9 4" xfId="49826"/>
    <cellStyle name="Input 56 4" xfId="49827"/>
    <cellStyle name="Input 56 4 2" xfId="49828"/>
    <cellStyle name="Input 56 4 3" xfId="49829"/>
    <cellStyle name="Input 56 4 4" xfId="49830"/>
    <cellStyle name="Input 56 5" xfId="49831"/>
    <cellStyle name="Input 56 5 2" xfId="49832"/>
    <cellStyle name="Input 56 5 3" xfId="49833"/>
    <cellStyle name="Input 56 5 4" xfId="49834"/>
    <cellStyle name="Input 56 6" xfId="49835"/>
    <cellStyle name="Input 56 6 2" xfId="49836"/>
    <cellStyle name="Input 56 6 3" xfId="49837"/>
    <cellStyle name="Input 56 6 4" xfId="49838"/>
    <cellStyle name="Input 56 7" xfId="49839"/>
    <cellStyle name="Input 56 7 2" xfId="49840"/>
    <cellStyle name="Input 56 7 3" xfId="49841"/>
    <cellStyle name="Input 56 7 4" xfId="49842"/>
    <cellStyle name="Input 56 8" xfId="49843"/>
    <cellStyle name="Input 56 8 2" xfId="49844"/>
    <cellStyle name="Input 56 8 3" xfId="49845"/>
    <cellStyle name="Input 56 8 4" xfId="49846"/>
    <cellStyle name="Input 56 9" xfId="49847"/>
    <cellStyle name="Input 56 9 2" xfId="49848"/>
    <cellStyle name="Input 56 9 3" xfId="49849"/>
    <cellStyle name="Input 56 9 4" xfId="49850"/>
    <cellStyle name="Input 57" xfId="49851"/>
    <cellStyle name="Input 57 10" xfId="49852"/>
    <cellStyle name="Input 57 10 2" xfId="49853"/>
    <cellStyle name="Input 57 10 3" xfId="49854"/>
    <cellStyle name="Input 57 10 4" xfId="49855"/>
    <cellStyle name="Input 57 11" xfId="49856"/>
    <cellStyle name="Input 57 11 2" xfId="49857"/>
    <cellStyle name="Input 57 11 3" xfId="49858"/>
    <cellStyle name="Input 57 11 4" xfId="49859"/>
    <cellStyle name="Input 57 12" xfId="49860"/>
    <cellStyle name="Input 57 12 2" xfId="49861"/>
    <cellStyle name="Input 57 12 3" xfId="49862"/>
    <cellStyle name="Input 57 12 4" xfId="49863"/>
    <cellStyle name="Input 57 13" xfId="49864"/>
    <cellStyle name="Input 57 14" xfId="49865"/>
    <cellStyle name="Input 57 15" xfId="49866"/>
    <cellStyle name="Input 57 16" xfId="49867"/>
    <cellStyle name="Input 57 17" xfId="49868"/>
    <cellStyle name="Input 57 18" xfId="49869"/>
    <cellStyle name="Input 57 2" xfId="49870"/>
    <cellStyle name="Input 57 2 10" xfId="49871"/>
    <cellStyle name="Input 57 2 10 2" xfId="49872"/>
    <cellStyle name="Input 57 2 10 3" xfId="49873"/>
    <cellStyle name="Input 57 2 10 4" xfId="49874"/>
    <cellStyle name="Input 57 2 11" xfId="49875"/>
    <cellStyle name="Input 57 2 12" xfId="49876"/>
    <cellStyle name="Input 57 2 13" xfId="49877"/>
    <cellStyle name="Input 57 2 14" xfId="49878"/>
    <cellStyle name="Input 57 2 15" xfId="49879"/>
    <cellStyle name="Input 57 2 16" xfId="49880"/>
    <cellStyle name="Input 57 2 2" xfId="49881"/>
    <cellStyle name="Input 57 2 2 2" xfId="49882"/>
    <cellStyle name="Input 57 2 2 3" xfId="49883"/>
    <cellStyle name="Input 57 2 2 4" xfId="49884"/>
    <cellStyle name="Input 57 2 3" xfId="49885"/>
    <cellStyle name="Input 57 2 3 2" xfId="49886"/>
    <cellStyle name="Input 57 2 3 3" xfId="49887"/>
    <cellStyle name="Input 57 2 3 4" xfId="49888"/>
    <cellStyle name="Input 57 2 4" xfId="49889"/>
    <cellStyle name="Input 57 2 4 2" xfId="49890"/>
    <cellStyle name="Input 57 2 4 3" xfId="49891"/>
    <cellStyle name="Input 57 2 4 4" xfId="49892"/>
    <cellStyle name="Input 57 2 5" xfId="49893"/>
    <cellStyle name="Input 57 2 5 2" xfId="49894"/>
    <cellStyle name="Input 57 2 5 3" xfId="49895"/>
    <cellStyle name="Input 57 2 5 4" xfId="49896"/>
    <cellStyle name="Input 57 2 6" xfId="49897"/>
    <cellStyle name="Input 57 2 6 2" xfId="49898"/>
    <cellStyle name="Input 57 2 6 3" xfId="49899"/>
    <cellStyle name="Input 57 2 6 4" xfId="49900"/>
    <cellStyle name="Input 57 2 7" xfId="49901"/>
    <cellStyle name="Input 57 2 7 2" xfId="49902"/>
    <cellStyle name="Input 57 2 7 3" xfId="49903"/>
    <cellStyle name="Input 57 2 7 4" xfId="49904"/>
    <cellStyle name="Input 57 2 8" xfId="49905"/>
    <cellStyle name="Input 57 2 8 2" xfId="49906"/>
    <cellStyle name="Input 57 2 8 3" xfId="49907"/>
    <cellStyle name="Input 57 2 8 4" xfId="49908"/>
    <cellStyle name="Input 57 2 9" xfId="49909"/>
    <cellStyle name="Input 57 2 9 2" xfId="49910"/>
    <cellStyle name="Input 57 2 9 3" xfId="49911"/>
    <cellStyle name="Input 57 2 9 4" xfId="49912"/>
    <cellStyle name="Input 57 3" xfId="49913"/>
    <cellStyle name="Input 57 3 10" xfId="49914"/>
    <cellStyle name="Input 57 3 10 2" xfId="49915"/>
    <cellStyle name="Input 57 3 10 3" xfId="49916"/>
    <cellStyle name="Input 57 3 10 4" xfId="49917"/>
    <cellStyle name="Input 57 3 11" xfId="49918"/>
    <cellStyle name="Input 57 3 12" xfId="49919"/>
    <cellStyle name="Input 57 3 13" xfId="49920"/>
    <cellStyle name="Input 57 3 14" xfId="49921"/>
    <cellStyle name="Input 57 3 15" xfId="49922"/>
    <cellStyle name="Input 57 3 16" xfId="49923"/>
    <cellStyle name="Input 57 3 2" xfId="49924"/>
    <cellStyle name="Input 57 3 2 2" xfId="49925"/>
    <cellStyle name="Input 57 3 2 3" xfId="49926"/>
    <cellStyle name="Input 57 3 2 4" xfId="49927"/>
    <cellStyle name="Input 57 3 3" xfId="49928"/>
    <cellStyle name="Input 57 3 3 2" xfId="49929"/>
    <cellStyle name="Input 57 3 3 3" xfId="49930"/>
    <cellStyle name="Input 57 3 3 4" xfId="49931"/>
    <cellStyle name="Input 57 3 4" xfId="49932"/>
    <cellStyle name="Input 57 3 4 2" xfId="49933"/>
    <cellStyle name="Input 57 3 4 3" xfId="49934"/>
    <cellStyle name="Input 57 3 4 4" xfId="49935"/>
    <cellStyle name="Input 57 3 5" xfId="49936"/>
    <cellStyle name="Input 57 3 5 2" xfId="49937"/>
    <cellStyle name="Input 57 3 5 3" xfId="49938"/>
    <cellStyle name="Input 57 3 5 4" xfId="49939"/>
    <cellStyle name="Input 57 3 6" xfId="49940"/>
    <cellStyle name="Input 57 3 6 2" xfId="49941"/>
    <cellStyle name="Input 57 3 6 3" xfId="49942"/>
    <cellStyle name="Input 57 3 6 4" xfId="49943"/>
    <cellStyle name="Input 57 3 7" xfId="49944"/>
    <cellStyle name="Input 57 3 7 2" xfId="49945"/>
    <cellStyle name="Input 57 3 7 3" xfId="49946"/>
    <cellStyle name="Input 57 3 7 4" xfId="49947"/>
    <cellStyle name="Input 57 3 8" xfId="49948"/>
    <cellStyle name="Input 57 3 8 2" xfId="49949"/>
    <cellStyle name="Input 57 3 8 3" xfId="49950"/>
    <cellStyle name="Input 57 3 8 4" xfId="49951"/>
    <cellStyle name="Input 57 3 9" xfId="49952"/>
    <cellStyle name="Input 57 3 9 2" xfId="49953"/>
    <cellStyle name="Input 57 3 9 3" xfId="49954"/>
    <cellStyle name="Input 57 3 9 4" xfId="49955"/>
    <cellStyle name="Input 57 4" xfId="49956"/>
    <cellStyle name="Input 57 4 2" xfId="49957"/>
    <cellStyle name="Input 57 4 3" xfId="49958"/>
    <cellStyle name="Input 57 4 4" xfId="49959"/>
    <cellStyle name="Input 57 5" xfId="49960"/>
    <cellStyle name="Input 57 5 2" xfId="49961"/>
    <cellStyle name="Input 57 5 3" xfId="49962"/>
    <cellStyle name="Input 57 5 4" xfId="49963"/>
    <cellStyle name="Input 57 6" xfId="49964"/>
    <cellStyle name="Input 57 6 2" xfId="49965"/>
    <cellStyle name="Input 57 6 3" xfId="49966"/>
    <cellStyle name="Input 57 6 4" xfId="49967"/>
    <cellStyle name="Input 57 7" xfId="49968"/>
    <cellStyle name="Input 57 7 2" xfId="49969"/>
    <cellStyle name="Input 57 7 3" xfId="49970"/>
    <cellStyle name="Input 57 7 4" xfId="49971"/>
    <cellStyle name="Input 57 8" xfId="49972"/>
    <cellStyle name="Input 57 8 2" xfId="49973"/>
    <cellStyle name="Input 57 8 3" xfId="49974"/>
    <cellStyle name="Input 57 8 4" xfId="49975"/>
    <cellStyle name="Input 57 9" xfId="49976"/>
    <cellStyle name="Input 57 9 2" xfId="49977"/>
    <cellStyle name="Input 57 9 3" xfId="49978"/>
    <cellStyle name="Input 57 9 4" xfId="49979"/>
    <cellStyle name="Input 58" xfId="49980"/>
    <cellStyle name="Input 58 10" xfId="49981"/>
    <cellStyle name="Input 58 10 2" xfId="49982"/>
    <cellStyle name="Input 58 10 3" xfId="49983"/>
    <cellStyle name="Input 58 10 4" xfId="49984"/>
    <cellStyle name="Input 58 11" xfId="49985"/>
    <cellStyle name="Input 58 11 2" xfId="49986"/>
    <cellStyle name="Input 58 11 3" xfId="49987"/>
    <cellStyle name="Input 58 11 4" xfId="49988"/>
    <cellStyle name="Input 58 12" xfId="49989"/>
    <cellStyle name="Input 58 12 2" xfId="49990"/>
    <cellStyle name="Input 58 12 3" xfId="49991"/>
    <cellStyle name="Input 58 12 4" xfId="49992"/>
    <cellStyle name="Input 58 13" xfId="49993"/>
    <cellStyle name="Input 58 14" xfId="49994"/>
    <cellStyle name="Input 58 15" xfId="49995"/>
    <cellStyle name="Input 58 16" xfId="49996"/>
    <cellStyle name="Input 58 17" xfId="49997"/>
    <cellStyle name="Input 58 18" xfId="49998"/>
    <cellStyle name="Input 58 2" xfId="49999"/>
    <cellStyle name="Input 58 2 10" xfId="50000"/>
    <cellStyle name="Input 58 2 10 2" xfId="50001"/>
    <cellStyle name="Input 58 2 10 3" xfId="50002"/>
    <cellStyle name="Input 58 2 10 4" xfId="50003"/>
    <cellStyle name="Input 58 2 11" xfId="50004"/>
    <cellStyle name="Input 58 2 12" xfId="50005"/>
    <cellStyle name="Input 58 2 13" xfId="50006"/>
    <cellStyle name="Input 58 2 14" xfId="50007"/>
    <cellStyle name="Input 58 2 15" xfId="50008"/>
    <cellStyle name="Input 58 2 16" xfId="50009"/>
    <cellStyle name="Input 58 2 2" xfId="50010"/>
    <cellStyle name="Input 58 2 2 2" xfId="50011"/>
    <cellStyle name="Input 58 2 2 3" xfId="50012"/>
    <cellStyle name="Input 58 2 2 4" xfId="50013"/>
    <cellStyle name="Input 58 2 3" xfId="50014"/>
    <cellStyle name="Input 58 2 3 2" xfId="50015"/>
    <cellStyle name="Input 58 2 3 3" xfId="50016"/>
    <cellStyle name="Input 58 2 3 4" xfId="50017"/>
    <cellStyle name="Input 58 2 4" xfId="50018"/>
    <cellStyle name="Input 58 2 4 2" xfId="50019"/>
    <cellStyle name="Input 58 2 4 3" xfId="50020"/>
    <cellStyle name="Input 58 2 4 4" xfId="50021"/>
    <cellStyle name="Input 58 2 5" xfId="50022"/>
    <cellStyle name="Input 58 2 5 2" xfId="50023"/>
    <cellStyle name="Input 58 2 5 3" xfId="50024"/>
    <cellStyle name="Input 58 2 5 4" xfId="50025"/>
    <cellStyle name="Input 58 2 6" xfId="50026"/>
    <cellStyle name="Input 58 2 6 2" xfId="50027"/>
    <cellStyle name="Input 58 2 6 3" xfId="50028"/>
    <cellStyle name="Input 58 2 6 4" xfId="50029"/>
    <cellStyle name="Input 58 2 7" xfId="50030"/>
    <cellStyle name="Input 58 2 7 2" xfId="50031"/>
    <cellStyle name="Input 58 2 7 3" xfId="50032"/>
    <cellStyle name="Input 58 2 7 4" xfId="50033"/>
    <cellStyle name="Input 58 2 8" xfId="50034"/>
    <cellStyle name="Input 58 2 8 2" xfId="50035"/>
    <cellStyle name="Input 58 2 8 3" xfId="50036"/>
    <cellStyle name="Input 58 2 8 4" xfId="50037"/>
    <cellStyle name="Input 58 2 9" xfId="50038"/>
    <cellStyle name="Input 58 2 9 2" xfId="50039"/>
    <cellStyle name="Input 58 2 9 3" xfId="50040"/>
    <cellStyle name="Input 58 2 9 4" xfId="50041"/>
    <cellStyle name="Input 58 3" xfId="50042"/>
    <cellStyle name="Input 58 3 10" xfId="50043"/>
    <cellStyle name="Input 58 3 10 2" xfId="50044"/>
    <cellStyle name="Input 58 3 10 3" xfId="50045"/>
    <cellStyle name="Input 58 3 10 4" xfId="50046"/>
    <cellStyle name="Input 58 3 11" xfId="50047"/>
    <cellStyle name="Input 58 3 12" xfId="50048"/>
    <cellStyle name="Input 58 3 13" xfId="50049"/>
    <cellStyle name="Input 58 3 14" xfId="50050"/>
    <cellStyle name="Input 58 3 15" xfId="50051"/>
    <cellStyle name="Input 58 3 16" xfId="50052"/>
    <cellStyle name="Input 58 3 2" xfId="50053"/>
    <cellStyle name="Input 58 3 2 2" xfId="50054"/>
    <cellStyle name="Input 58 3 2 3" xfId="50055"/>
    <cellStyle name="Input 58 3 2 4" xfId="50056"/>
    <cellStyle name="Input 58 3 3" xfId="50057"/>
    <cellStyle name="Input 58 3 3 2" xfId="50058"/>
    <cellStyle name="Input 58 3 3 3" xfId="50059"/>
    <cellStyle name="Input 58 3 3 4" xfId="50060"/>
    <cellStyle name="Input 58 3 4" xfId="50061"/>
    <cellStyle name="Input 58 3 4 2" xfId="50062"/>
    <cellStyle name="Input 58 3 4 3" xfId="50063"/>
    <cellStyle name="Input 58 3 4 4" xfId="50064"/>
    <cellStyle name="Input 58 3 5" xfId="50065"/>
    <cellStyle name="Input 58 3 5 2" xfId="50066"/>
    <cellStyle name="Input 58 3 5 3" xfId="50067"/>
    <cellStyle name="Input 58 3 5 4" xfId="50068"/>
    <cellStyle name="Input 58 3 6" xfId="50069"/>
    <cellStyle name="Input 58 3 6 2" xfId="50070"/>
    <cellStyle name="Input 58 3 6 3" xfId="50071"/>
    <cellStyle name="Input 58 3 6 4" xfId="50072"/>
    <cellStyle name="Input 58 3 7" xfId="50073"/>
    <cellStyle name="Input 58 3 7 2" xfId="50074"/>
    <cellStyle name="Input 58 3 7 3" xfId="50075"/>
    <cellStyle name="Input 58 3 7 4" xfId="50076"/>
    <cellStyle name="Input 58 3 8" xfId="50077"/>
    <cellStyle name="Input 58 3 8 2" xfId="50078"/>
    <cellStyle name="Input 58 3 8 3" xfId="50079"/>
    <cellStyle name="Input 58 3 8 4" xfId="50080"/>
    <cellStyle name="Input 58 3 9" xfId="50081"/>
    <cellStyle name="Input 58 3 9 2" xfId="50082"/>
    <cellStyle name="Input 58 3 9 3" xfId="50083"/>
    <cellStyle name="Input 58 3 9 4" xfId="50084"/>
    <cellStyle name="Input 58 4" xfId="50085"/>
    <cellStyle name="Input 58 4 2" xfId="50086"/>
    <cellStyle name="Input 58 4 3" xfId="50087"/>
    <cellStyle name="Input 58 4 4" xfId="50088"/>
    <cellStyle name="Input 58 5" xfId="50089"/>
    <cellStyle name="Input 58 5 2" xfId="50090"/>
    <cellStyle name="Input 58 5 3" xfId="50091"/>
    <cellStyle name="Input 58 5 4" xfId="50092"/>
    <cellStyle name="Input 58 6" xfId="50093"/>
    <cellStyle name="Input 58 6 2" xfId="50094"/>
    <cellStyle name="Input 58 6 3" xfId="50095"/>
    <cellStyle name="Input 58 6 4" xfId="50096"/>
    <cellStyle name="Input 58 7" xfId="50097"/>
    <cellStyle name="Input 58 7 2" xfId="50098"/>
    <cellStyle name="Input 58 7 3" xfId="50099"/>
    <cellStyle name="Input 58 7 4" xfId="50100"/>
    <cellStyle name="Input 58 8" xfId="50101"/>
    <cellStyle name="Input 58 8 2" xfId="50102"/>
    <cellStyle name="Input 58 8 3" xfId="50103"/>
    <cellStyle name="Input 58 8 4" xfId="50104"/>
    <cellStyle name="Input 58 9" xfId="50105"/>
    <cellStyle name="Input 58 9 2" xfId="50106"/>
    <cellStyle name="Input 58 9 3" xfId="50107"/>
    <cellStyle name="Input 58 9 4" xfId="50108"/>
    <cellStyle name="Input 59" xfId="50109"/>
    <cellStyle name="Input 59 10" xfId="50110"/>
    <cellStyle name="Input 59 10 2" xfId="50111"/>
    <cellStyle name="Input 59 10 3" xfId="50112"/>
    <cellStyle name="Input 59 10 4" xfId="50113"/>
    <cellStyle name="Input 59 11" xfId="50114"/>
    <cellStyle name="Input 59 12" xfId="50115"/>
    <cellStyle name="Input 59 13" xfId="50116"/>
    <cellStyle name="Input 59 14" xfId="50117"/>
    <cellStyle name="Input 59 15" xfId="50118"/>
    <cellStyle name="Input 59 16" xfId="50119"/>
    <cellStyle name="Input 59 2" xfId="50120"/>
    <cellStyle name="Input 59 2 2" xfId="50121"/>
    <cellStyle name="Input 59 2 3" xfId="50122"/>
    <cellStyle name="Input 59 2 4" xfId="50123"/>
    <cellStyle name="Input 59 3" xfId="50124"/>
    <cellStyle name="Input 59 3 2" xfId="50125"/>
    <cellStyle name="Input 59 3 3" xfId="50126"/>
    <cellStyle name="Input 59 3 4" xfId="50127"/>
    <cellStyle name="Input 59 4" xfId="50128"/>
    <cellStyle name="Input 59 4 2" xfId="50129"/>
    <cellStyle name="Input 59 4 3" xfId="50130"/>
    <cellStyle name="Input 59 4 4" xfId="50131"/>
    <cellStyle name="Input 59 5" xfId="50132"/>
    <cellStyle name="Input 59 5 2" xfId="50133"/>
    <cellStyle name="Input 59 5 3" xfId="50134"/>
    <cellStyle name="Input 59 5 4" xfId="50135"/>
    <cellStyle name="Input 59 6" xfId="50136"/>
    <cellStyle name="Input 59 6 2" xfId="50137"/>
    <cellStyle name="Input 59 6 3" xfId="50138"/>
    <cellStyle name="Input 59 6 4" xfId="50139"/>
    <cellStyle name="Input 59 7" xfId="50140"/>
    <cellStyle name="Input 59 7 2" xfId="50141"/>
    <cellStyle name="Input 59 7 3" xfId="50142"/>
    <cellStyle name="Input 59 7 4" xfId="50143"/>
    <cellStyle name="Input 59 8" xfId="50144"/>
    <cellStyle name="Input 59 8 2" xfId="50145"/>
    <cellStyle name="Input 59 8 3" xfId="50146"/>
    <cellStyle name="Input 59 8 4" xfId="50147"/>
    <cellStyle name="Input 59 9" xfId="50148"/>
    <cellStyle name="Input 59 9 2" xfId="50149"/>
    <cellStyle name="Input 59 9 3" xfId="50150"/>
    <cellStyle name="Input 59 9 4" xfId="50151"/>
    <cellStyle name="Input 6" xfId="50152"/>
    <cellStyle name="Input 6 10" xfId="50153"/>
    <cellStyle name="Input 6 10 2" xfId="50154"/>
    <cellStyle name="Input 6 10 3" xfId="50155"/>
    <cellStyle name="Input 6 10 4" xfId="50156"/>
    <cellStyle name="Input 6 11" xfId="50157"/>
    <cellStyle name="Input 6 12" xfId="50158"/>
    <cellStyle name="Input 6 13" xfId="50159"/>
    <cellStyle name="Input 6 14" xfId="50160"/>
    <cellStyle name="Input 6 15" xfId="50161"/>
    <cellStyle name="Input 6 16" xfId="50162"/>
    <cellStyle name="Input 6 17" xfId="50163"/>
    <cellStyle name="Input 6 2" xfId="50164"/>
    <cellStyle name="Input 6 2 2" xfId="50165"/>
    <cellStyle name="Input 6 2 2 2" xfId="50166"/>
    <cellStyle name="Input 6 2 3" xfId="50167"/>
    <cellStyle name="Input 6 2 3 2" xfId="50168"/>
    <cellStyle name="Input 6 2 4" xfId="50169"/>
    <cellStyle name="Input 6 2 5" xfId="50170"/>
    <cellStyle name="Input 6 3" xfId="50171"/>
    <cellStyle name="Input 6 3 2" xfId="50172"/>
    <cellStyle name="Input 6 3 2 2" xfId="50173"/>
    <cellStyle name="Input 6 3 3" xfId="50174"/>
    <cellStyle name="Input 6 3 3 2" xfId="50175"/>
    <cellStyle name="Input 6 3 4" xfId="50176"/>
    <cellStyle name="Input 6 3 5" xfId="50177"/>
    <cellStyle name="Input 6 4" xfId="50178"/>
    <cellStyle name="Input 6 4 2" xfId="50179"/>
    <cellStyle name="Input 6 4 2 2" xfId="50180"/>
    <cellStyle name="Input 6 4 3" xfId="50181"/>
    <cellStyle name="Input 6 4 3 2" xfId="50182"/>
    <cellStyle name="Input 6 4 4" xfId="50183"/>
    <cellStyle name="Input 6 4 5" xfId="50184"/>
    <cellStyle name="Input 6 5" xfId="50185"/>
    <cellStyle name="Input 6 5 2" xfId="50186"/>
    <cellStyle name="Input 6 5 2 2" xfId="50187"/>
    <cellStyle name="Input 6 5 3" xfId="50188"/>
    <cellStyle name="Input 6 5 4" xfId="50189"/>
    <cellStyle name="Input 6 5 5" xfId="50190"/>
    <cellStyle name="Input 6 6" xfId="50191"/>
    <cellStyle name="Input 6 6 2" xfId="50192"/>
    <cellStyle name="Input 6 6 3" xfId="50193"/>
    <cellStyle name="Input 6 6 4" xfId="50194"/>
    <cellStyle name="Input 6 6 5" xfId="50195"/>
    <cellStyle name="Input 6 7" xfId="50196"/>
    <cellStyle name="Input 6 7 2" xfId="50197"/>
    <cellStyle name="Input 6 7 3" xfId="50198"/>
    <cellStyle name="Input 6 7 4" xfId="50199"/>
    <cellStyle name="Input 6 8" xfId="50200"/>
    <cellStyle name="Input 6 8 2" xfId="50201"/>
    <cellStyle name="Input 6 8 3" xfId="50202"/>
    <cellStyle name="Input 6 8 4" xfId="50203"/>
    <cellStyle name="Input 6 9" xfId="50204"/>
    <cellStyle name="Input 6 9 2" xfId="50205"/>
    <cellStyle name="Input 6 9 3" xfId="50206"/>
    <cellStyle name="Input 6 9 4" xfId="50207"/>
    <cellStyle name="Input 60" xfId="50208"/>
    <cellStyle name="Input 60 10" xfId="50209"/>
    <cellStyle name="Input 60 10 2" xfId="50210"/>
    <cellStyle name="Input 60 10 3" xfId="50211"/>
    <cellStyle name="Input 60 10 4" xfId="50212"/>
    <cellStyle name="Input 60 11" xfId="50213"/>
    <cellStyle name="Input 60 12" xfId="50214"/>
    <cellStyle name="Input 60 13" xfId="50215"/>
    <cellStyle name="Input 60 14" xfId="50216"/>
    <cellStyle name="Input 60 15" xfId="50217"/>
    <cellStyle name="Input 60 16" xfId="50218"/>
    <cellStyle name="Input 60 2" xfId="50219"/>
    <cellStyle name="Input 60 2 2" xfId="50220"/>
    <cellStyle name="Input 60 2 3" xfId="50221"/>
    <cellStyle name="Input 60 2 4" xfId="50222"/>
    <cellStyle name="Input 60 3" xfId="50223"/>
    <cellStyle name="Input 60 3 2" xfId="50224"/>
    <cellStyle name="Input 60 3 3" xfId="50225"/>
    <cellStyle name="Input 60 3 4" xfId="50226"/>
    <cellStyle name="Input 60 4" xfId="50227"/>
    <cellStyle name="Input 60 4 2" xfId="50228"/>
    <cellStyle name="Input 60 4 3" xfId="50229"/>
    <cellStyle name="Input 60 4 4" xfId="50230"/>
    <cellStyle name="Input 60 5" xfId="50231"/>
    <cellStyle name="Input 60 5 2" xfId="50232"/>
    <cellStyle name="Input 60 5 3" xfId="50233"/>
    <cellStyle name="Input 60 5 4" xfId="50234"/>
    <cellStyle name="Input 60 6" xfId="50235"/>
    <cellStyle name="Input 60 6 2" xfId="50236"/>
    <cellStyle name="Input 60 6 3" xfId="50237"/>
    <cellStyle name="Input 60 6 4" xfId="50238"/>
    <cellStyle name="Input 60 7" xfId="50239"/>
    <cellStyle name="Input 60 7 2" xfId="50240"/>
    <cellStyle name="Input 60 7 3" xfId="50241"/>
    <cellStyle name="Input 60 7 4" xfId="50242"/>
    <cellStyle name="Input 60 8" xfId="50243"/>
    <cellStyle name="Input 60 8 2" xfId="50244"/>
    <cellStyle name="Input 60 8 3" xfId="50245"/>
    <cellStyle name="Input 60 8 4" xfId="50246"/>
    <cellStyle name="Input 60 9" xfId="50247"/>
    <cellStyle name="Input 60 9 2" xfId="50248"/>
    <cellStyle name="Input 60 9 3" xfId="50249"/>
    <cellStyle name="Input 60 9 4" xfId="50250"/>
    <cellStyle name="Input 61" xfId="50251"/>
    <cellStyle name="Input 61 10" xfId="50252"/>
    <cellStyle name="Input 61 10 2" xfId="50253"/>
    <cellStyle name="Input 61 10 3" xfId="50254"/>
    <cellStyle name="Input 61 10 4" xfId="50255"/>
    <cellStyle name="Input 61 11" xfId="50256"/>
    <cellStyle name="Input 61 12" xfId="50257"/>
    <cellStyle name="Input 61 13" xfId="50258"/>
    <cellStyle name="Input 61 14" xfId="50259"/>
    <cellStyle name="Input 61 15" xfId="50260"/>
    <cellStyle name="Input 61 16" xfId="50261"/>
    <cellStyle name="Input 61 2" xfId="50262"/>
    <cellStyle name="Input 61 2 2" xfId="50263"/>
    <cellStyle name="Input 61 2 3" xfId="50264"/>
    <cellStyle name="Input 61 2 4" xfId="50265"/>
    <cellStyle name="Input 61 3" xfId="50266"/>
    <cellStyle name="Input 61 3 2" xfId="50267"/>
    <cellStyle name="Input 61 3 3" xfId="50268"/>
    <cellStyle name="Input 61 3 4" xfId="50269"/>
    <cellStyle name="Input 61 4" xfId="50270"/>
    <cellStyle name="Input 61 4 2" xfId="50271"/>
    <cellStyle name="Input 61 4 3" xfId="50272"/>
    <cellStyle name="Input 61 4 4" xfId="50273"/>
    <cellStyle name="Input 61 5" xfId="50274"/>
    <cellStyle name="Input 61 5 2" xfId="50275"/>
    <cellStyle name="Input 61 5 3" xfId="50276"/>
    <cellStyle name="Input 61 5 4" xfId="50277"/>
    <cellStyle name="Input 61 6" xfId="50278"/>
    <cellStyle name="Input 61 6 2" xfId="50279"/>
    <cellStyle name="Input 61 6 3" xfId="50280"/>
    <cellStyle name="Input 61 6 4" xfId="50281"/>
    <cellStyle name="Input 61 7" xfId="50282"/>
    <cellStyle name="Input 61 7 2" xfId="50283"/>
    <cellStyle name="Input 61 7 3" xfId="50284"/>
    <cellStyle name="Input 61 7 4" xfId="50285"/>
    <cellStyle name="Input 61 8" xfId="50286"/>
    <cellStyle name="Input 61 8 2" xfId="50287"/>
    <cellStyle name="Input 61 8 3" xfId="50288"/>
    <cellStyle name="Input 61 8 4" xfId="50289"/>
    <cellStyle name="Input 61 9" xfId="50290"/>
    <cellStyle name="Input 61 9 2" xfId="50291"/>
    <cellStyle name="Input 61 9 3" xfId="50292"/>
    <cellStyle name="Input 61 9 4" xfId="50293"/>
    <cellStyle name="Input 62" xfId="50294"/>
    <cellStyle name="Input 62 10" xfId="50295"/>
    <cellStyle name="Input 62 10 2" xfId="50296"/>
    <cellStyle name="Input 62 10 3" xfId="50297"/>
    <cellStyle name="Input 62 10 4" xfId="50298"/>
    <cellStyle name="Input 62 11" xfId="50299"/>
    <cellStyle name="Input 62 12" xfId="50300"/>
    <cellStyle name="Input 62 13" xfId="50301"/>
    <cellStyle name="Input 62 14" xfId="50302"/>
    <cellStyle name="Input 62 15" xfId="50303"/>
    <cellStyle name="Input 62 16" xfId="50304"/>
    <cellStyle name="Input 62 2" xfId="50305"/>
    <cellStyle name="Input 62 2 2" xfId="50306"/>
    <cellStyle name="Input 62 2 3" xfId="50307"/>
    <cellStyle name="Input 62 2 4" xfId="50308"/>
    <cellStyle name="Input 62 3" xfId="50309"/>
    <cellStyle name="Input 62 3 2" xfId="50310"/>
    <cellStyle name="Input 62 3 3" xfId="50311"/>
    <cellStyle name="Input 62 3 4" xfId="50312"/>
    <cellStyle name="Input 62 4" xfId="50313"/>
    <cellStyle name="Input 62 4 2" xfId="50314"/>
    <cellStyle name="Input 62 4 3" xfId="50315"/>
    <cellStyle name="Input 62 4 4" xfId="50316"/>
    <cellStyle name="Input 62 5" xfId="50317"/>
    <cellStyle name="Input 62 5 2" xfId="50318"/>
    <cellStyle name="Input 62 5 3" xfId="50319"/>
    <cellStyle name="Input 62 5 4" xfId="50320"/>
    <cellStyle name="Input 62 6" xfId="50321"/>
    <cellStyle name="Input 62 6 2" xfId="50322"/>
    <cellStyle name="Input 62 6 3" xfId="50323"/>
    <cellStyle name="Input 62 6 4" xfId="50324"/>
    <cellStyle name="Input 62 7" xfId="50325"/>
    <cellStyle name="Input 62 7 2" xfId="50326"/>
    <cellStyle name="Input 62 7 3" xfId="50327"/>
    <cellStyle name="Input 62 7 4" xfId="50328"/>
    <cellStyle name="Input 62 8" xfId="50329"/>
    <cellStyle name="Input 62 8 2" xfId="50330"/>
    <cellStyle name="Input 62 8 3" xfId="50331"/>
    <cellStyle name="Input 62 8 4" xfId="50332"/>
    <cellStyle name="Input 62 9" xfId="50333"/>
    <cellStyle name="Input 62 9 2" xfId="50334"/>
    <cellStyle name="Input 62 9 3" xfId="50335"/>
    <cellStyle name="Input 62 9 4" xfId="50336"/>
    <cellStyle name="Input 63" xfId="50337"/>
    <cellStyle name="Input 63 10" xfId="50338"/>
    <cellStyle name="Input 63 10 2" xfId="50339"/>
    <cellStyle name="Input 63 10 3" xfId="50340"/>
    <cellStyle name="Input 63 10 4" xfId="50341"/>
    <cellStyle name="Input 63 11" xfId="50342"/>
    <cellStyle name="Input 63 12" xfId="50343"/>
    <cellStyle name="Input 63 13" xfId="50344"/>
    <cellStyle name="Input 63 14" xfId="50345"/>
    <cellStyle name="Input 63 15" xfId="50346"/>
    <cellStyle name="Input 63 16" xfId="50347"/>
    <cellStyle name="Input 63 2" xfId="50348"/>
    <cellStyle name="Input 63 2 2" xfId="50349"/>
    <cellStyle name="Input 63 2 3" xfId="50350"/>
    <cellStyle name="Input 63 2 4" xfId="50351"/>
    <cellStyle name="Input 63 3" xfId="50352"/>
    <cellStyle name="Input 63 3 2" xfId="50353"/>
    <cellStyle name="Input 63 3 3" xfId="50354"/>
    <cellStyle name="Input 63 3 4" xfId="50355"/>
    <cellStyle name="Input 63 4" xfId="50356"/>
    <cellStyle name="Input 63 4 2" xfId="50357"/>
    <cellStyle name="Input 63 4 3" xfId="50358"/>
    <cellStyle name="Input 63 4 4" xfId="50359"/>
    <cellStyle name="Input 63 5" xfId="50360"/>
    <cellStyle name="Input 63 5 2" xfId="50361"/>
    <cellStyle name="Input 63 5 3" xfId="50362"/>
    <cellStyle name="Input 63 5 4" xfId="50363"/>
    <cellStyle name="Input 63 6" xfId="50364"/>
    <cellStyle name="Input 63 6 2" xfId="50365"/>
    <cellStyle name="Input 63 6 3" xfId="50366"/>
    <cellStyle name="Input 63 6 4" xfId="50367"/>
    <cellStyle name="Input 63 7" xfId="50368"/>
    <cellStyle name="Input 63 7 2" xfId="50369"/>
    <cellStyle name="Input 63 7 3" xfId="50370"/>
    <cellStyle name="Input 63 7 4" xfId="50371"/>
    <cellStyle name="Input 63 8" xfId="50372"/>
    <cellStyle name="Input 63 8 2" xfId="50373"/>
    <cellStyle name="Input 63 8 3" xfId="50374"/>
    <cellStyle name="Input 63 8 4" xfId="50375"/>
    <cellStyle name="Input 63 9" xfId="50376"/>
    <cellStyle name="Input 63 9 2" xfId="50377"/>
    <cellStyle name="Input 63 9 3" xfId="50378"/>
    <cellStyle name="Input 63 9 4" xfId="50379"/>
    <cellStyle name="Input 64" xfId="50380"/>
    <cellStyle name="Input 64 10" xfId="50381"/>
    <cellStyle name="Input 64 10 2" xfId="50382"/>
    <cellStyle name="Input 64 10 3" xfId="50383"/>
    <cellStyle name="Input 64 10 4" xfId="50384"/>
    <cellStyle name="Input 64 11" xfId="50385"/>
    <cellStyle name="Input 64 12" xfId="50386"/>
    <cellStyle name="Input 64 13" xfId="50387"/>
    <cellStyle name="Input 64 14" xfId="50388"/>
    <cellStyle name="Input 64 15" xfId="50389"/>
    <cellStyle name="Input 64 16" xfId="50390"/>
    <cellStyle name="Input 64 2" xfId="50391"/>
    <cellStyle name="Input 64 2 2" xfId="50392"/>
    <cellStyle name="Input 64 2 3" xfId="50393"/>
    <cellStyle name="Input 64 2 4" xfId="50394"/>
    <cellStyle name="Input 64 3" xfId="50395"/>
    <cellStyle name="Input 64 3 2" xfId="50396"/>
    <cellStyle name="Input 64 3 3" xfId="50397"/>
    <cellStyle name="Input 64 3 4" xfId="50398"/>
    <cellStyle name="Input 64 4" xfId="50399"/>
    <cellStyle name="Input 64 4 2" xfId="50400"/>
    <cellStyle name="Input 64 4 3" xfId="50401"/>
    <cellStyle name="Input 64 4 4" xfId="50402"/>
    <cellStyle name="Input 64 5" xfId="50403"/>
    <cellStyle name="Input 64 5 2" xfId="50404"/>
    <cellStyle name="Input 64 5 3" xfId="50405"/>
    <cellStyle name="Input 64 5 4" xfId="50406"/>
    <cellStyle name="Input 64 6" xfId="50407"/>
    <cellStyle name="Input 64 6 2" xfId="50408"/>
    <cellStyle name="Input 64 6 3" xfId="50409"/>
    <cellStyle name="Input 64 6 4" xfId="50410"/>
    <cellStyle name="Input 64 7" xfId="50411"/>
    <cellStyle name="Input 64 7 2" xfId="50412"/>
    <cellStyle name="Input 64 7 3" xfId="50413"/>
    <cellStyle name="Input 64 7 4" xfId="50414"/>
    <cellStyle name="Input 64 8" xfId="50415"/>
    <cellStyle name="Input 64 8 2" xfId="50416"/>
    <cellStyle name="Input 64 8 3" xfId="50417"/>
    <cellStyle name="Input 64 8 4" xfId="50418"/>
    <cellStyle name="Input 64 9" xfId="50419"/>
    <cellStyle name="Input 64 9 2" xfId="50420"/>
    <cellStyle name="Input 64 9 3" xfId="50421"/>
    <cellStyle name="Input 64 9 4" xfId="50422"/>
    <cellStyle name="Input 65" xfId="50423"/>
    <cellStyle name="Input 65 10" xfId="50424"/>
    <cellStyle name="Input 65 10 2" xfId="50425"/>
    <cellStyle name="Input 65 10 3" xfId="50426"/>
    <cellStyle name="Input 65 10 4" xfId="50427"/>
    <cellStyle name="Input 65 11" xfId="50428"/>
    <cellStyle name="Input 65 12" xfId="50429"/>
    <cellStyle name="Input 65 13" xfId="50430"/>
    <cellStyle name="Input 65 14" xfId="50431"/>
    <cellStyle name="Input 65 15" xfId="50432"/>
    <cellStyle name="Input 65 16" xfId="50433"/>
    <cellStyle name="Input 65 2" xfId="50434"/>
    <cellStyle name="Input 65 2 2" xfId="50435"/>
    <cellStyle name="Input 65 2 3" xfId="50436"/>
    <cellStyle name="Input 65 2 4" xfId="50437"/>
    <cellStyle name="Input 65 3" xfId="50438"/>
    <cellStyle name="Input 65 3 2" xfId="50439"/>
    <cellStyle name="Input 65 3 3" xfId="50440"/>
    <cellStyle name="Input 65 3 4" xfId="50441"/>
    <cellStyle name="Input 65 4" xfId="50442"/>
    <cellStyle name="Input 65 4 2" xfId="50443"/>
    <cellStyle name="Input 65 4 3" xfId="50444"/>
    <cellStyle name="Input 65 4 4" xfId="50445"/>
    <cellStyle name="Input 65 5" xfId="50446"/>
    <cellStyle name="Input 65 5 2" xfId="50447"/>
    <cellStyle name="Input 65 5 3" xfId="50448"/>
    <cellStyle name="Input 65 5 4" xfId="50449"/>
    <cellStyle name="Input 65 6" xfId="50450"/>
    <cellStyle name="Input 65 6 2" xfId="50451"/>
    <cellStyle name="Input 65 6 3" xfId="50452"/>
    <cellStyle name="Input 65 6 4" xfId="50453"/>
    <cellStyle name="Input 65 7" xfId="50454"/>
    <cellStyle name="Input 65 7 2" xfId="50455"/>
    <cellStyle name="Input 65 7 3" xfId="50456"/>
    <cellStyle name="Input 65 7 4" xfId="50457"/>
    <cellStyle name="Input 65 8" xfId="50458"/>
    <cellStyle name="Input 65 8 2" xfId="50459"/>
    <cellStyle name="Input 65 8 3" xfId="50460"/>
    <cellStyle name="Input 65 8 4" xfId="50461"/>
    <cellStyle name="Input 65 9" xfId="50462"/>
    <cellStyle name="Input 65 9 2" xfId="50463"/>
    <cellStyle name="Input 65 9 3" xfId="50464"/>
    <cellStyle name="Input 65 9 4" xfId="50465"/>
    <cellStyle name="Input 66" xfId="50466"/>
    <cellStyle name="Input 66 10" xfId="50467"/>
    <cellStyle name="Input 66 10 2" xfId="50468"/>
    <cellStyle name="Input 66 10 3" xfId="50469"/>
    <cellStyle name="Input 66 10 4" xfId="50470"/>
    <cellStyle name="Input 66 11" xfId="50471"/>
    <cellStyle name="Input 66 12" xfId="50472"/>
    <cellStyle name="Input 66 13" xfId="50473"/>
    <cellStyle name="Input 66 14" xfId="50474"/>
    <cellStyle name="Input 66 15" xfId="50475"/>
    <cellStyle name="Input 66 16" xfId="50476"/>
    <cellStyle name="Input 66 2" xfId="50477"/>
    <cellStyle name="Input 66 2 2" xfId="50478"/>
    <cellStyle name="Input 66 2 3" xfId="50479"/>
    <cellStyle name="Input 66 2 4" xfId="50480"/>
    <cellStyle name="Input 66 3" xfId="50481"/>
    <cellStyle name="Input 66 3 2" xfId="50482"/>
    <cellStyle name="Input 66 3 3" xfId="50483"/>
    <cellStyle name="Input 66 3 4" xfId="50484"/>
    <cellStyle name="Input 66 4" xfId="50485"/>
    <cellStyle name="Input 66 4 2" xfId="50486"/>
    <cellStyle name="Input 66 4 3" xfId="50487"/>
    <cellStyle name="Input 66 4 4" xfId="50488"/>
    <cellStyle name="Input 66 5" xfId="50489"/>
    <cellStyle name="Input 66 5 2" xfId="50490"/>
    <cellStyle name="Input 66 5 3" xfId="50491"/>
    <cellStyle name="Input 66 5 4" xfId="50492"/>
    <cellStyle name="Input 66 6" xfId="50493"/>
    <cellStyle name="Input 66 6 2" xfId="50494"/>
    <cellStyle name="Input 66 6 3" xfId="50495"/>
    <cellStyle name="Input 66 6 4" xfId="50496"/>
    <cellStyle name="Input 66 7" xfId="50497"/>
    <cellStyle name="Input 66 7 2" xfId="50498"/>
    <cellStyle name="Input 66 7 3" xfId="50499"/>
    <cellStyle name="Input 66 7 4" xfId="50500"/>
    <cellStyle name="Input 66 8" xfId="50501"/>
    <cellStyle name="Input 66 8 2" xfId="50502"/>
    <cellStyle name="Input 66 8 3" xfId="50503"/>
    <cellStyle name="Input 66 8 4" xfId="50504"/>
    <cellStyle name="Input 66 9" xfId="50505"/>
    <cellStyle name="Input 66 9 2" xfId="50506"/>
    <cellStyle name="Input 66 9 3" xfId="50507"/>
    <cellStyle name="Input 66 9 4" xfId="50508"/>
    <cellStyle name="Input 67" xfId="50509"/>
    <cellStyle name="Input 67 10" xfId="50510"/>
    <cellStyle name="Input 67 10 2" xfId="50511"/>
    <cellStyle name="Input 67 10 3" xfId="50512"/>
    <cellStyle name="Input 67 10 4" xfId="50513"/>
    <cellStyle name="Input 67 11" xfId="50514"/>
    <cellStyle name="Input 67 12" xfId="50515"/>
    <cellStyle name="Input 67 13" xfId="50516"/>
    <cellStyle name="Input 67 14" xfId="50517"/>
    <cellStyle name="Input 67 15" xfId="50518"/>
    <cellStyle name="Input 67 16" xfId="50519"/>
    <cellStyle name="Input 67 2" xfId="50520"/>
    <cellStyle name="Input 67 2 2" xfId="50521"/>
    <cellStyle name="Input 67 2 3" xfId="50522"/>
    <cellStyle name="Input 67 2 4" xfId="50523"/>
    <cellStyle name="Input 67 3" xfId="50524"/>
    <cellStyle name="Input 67 3 2" xfId="50525"/>
    <cellStyle name="Input 67 3 3" xfId="50526"/>
    <cellStyle name="Input 67 3 4" xfId="50527"/>
    <cellStyle name="Input 67 4" xfId="50528"/>
    <cellStyle name="Input 67 4 2" xfId="50529"/>
    <cellStyle name="Input 67 4 3" xfId="50530"/>
    <cellStyle name="Input 67 4 4" xfId="50531"/>
    <cellStyle name="Input 67 5" xfId="50532"/>
    <cellStyle name="Input 67 5 2" xfId="50533"/>
    <cellStyle name="Input 67 5 3" xfId="50534"/>
    <cellStyle name="Input 67 5 4" xfId="50535"/>
    <cellStyle name="Input 67 6" xfId="50536"/>
    <cellStyle name="Input 67 6 2" xfId="50537"/>
    <cellStyle name="Input 67 6 3" xfId="50538"/>
    <cellStyle name="Input 67 6 4" xfId="50539"/>
    <cellStyle name="Input 67 7" xfId="50540"/>
    <cellStyle name="Input 67 7 2" xfId="50541"/>
    <cellStyle name="Input 67 7 3" xfId="50542"/>
    <cellStyle name="Input 67 7 4" xfId="50543"/>
    <cellStyle name="Input 67 8" xfId="50544"/>
    <cellStyle name="Input 67 8 2" xfId="50545"/>
    <cellStyle name="Input 67 8 3" xfId="50546"/>
    <cellStyle name="Input 67 8 4" xfId="50547"/>
    <cellStyle name="Input 67 9" xfId="50548"/>
    <cellStyle name="Input 67 9 2" xfId="50549"/>
    <cellStyle name="Input 67 9 3" xfId="50550"/>
    <cellStyle name="Input 67 9 4" xfId="50551"/>
    <cellStyle name="Input 68" xfId="50552"/>
    <cellStyle name="Input 69" xfId="50553"/>
    <cellStyle name="Input 7" xfId="50554"/>
    <cellStyle name="Input 7 10" xfId="50555"/>
    <cellStyle name="Input 7 10 2" xfId="50556"/>
    <cellStyle name="Input 7 10 3" xfId="50557"/>
    <cellStyle name="Input 7 10 4" xfId="50558"/>
    <cellStyle name="Input 7 11" xfId="50559"/>
    <cellStyle name="Input 7 12" xfId="50560"/>
    <cellStyle name="Input 7 13" xfId="50561"/>
    <cellStyle name="Input 7 14" xfId="50562"/>
    <cellStyle name="Input 7 15" xfId="50563"/>
    <cellStyle name="Input 7 16" xfId="50564"/>
    <cellStyle name="Input 7 17" xfId="50565"/>
    <cellStyle name="Input 7 2" xfId="50566"/>
    <cellStyle name="Input 7 2 2" xfId="50567"/>
    <cellStyle name="Input 7 2 2 2" xfId="50568"/>
    <cellStyle name="Input 7 2 2 3" xfId="50569"/>
    <cellStyle name="Input 7 2 2 4" xfId="50570"/>
    <cellStyle name="Input 7 2 3" xfId="50571"/>
    <cellStyle name="Input 7 2 3 2" xfId="50572"/>
    <cellStyle name="Input 7 2 4" xfId="50573"/>
    <cellStyle name="Input 7 2 4 2" xfId="50574"/>
    <cellStyle name="Input 7 2 5" xfId="50575"/>
    <cellStyle name="Input 7 3" xfId="50576"/>
    <cellStyle name="Input 7 3 2" xfId="50577"/>
    <cellStyle name="Input 7 3 2 2" xfId="50578"/>
    <cellStyle name="Input 7 3 3" xfId="50579"/>
    <cellStyle name="Input 7 3 3 2" xfId="50580"/>
    <cellStyle name="Input 7 3 4" xfId="50581"/>
    <cellStyle name="Input 7 3 5" xfId="50582"/>
    <cellStyle name="Input 7 4" xfId="50583"/>
    <cellStyle name="Input 7 4 2" xfId="50584"/>
    <cellStyle name="Input 7 4 2 2" xfId="50585"/>
    <cellStyle name="Input 7 4 3" xfId="50586"/>
    <cellStyle name="Input 7 4 3 2" xfId="50587"/>
    <cellStyle name="Input 7 4 4" xfId="50588"/>
    <cellStyle name="Input 7 4 5" xfId="50589"/>
    <cellStyle name="Input 7 5" xfId="50590"/>
    <cellStyle name="Input 7 5 2" xfId="50591"/>
    <cellStyle name="Input 7 5 2 2" xfId="50592"/>
    <cellStyle name="Input 7 5 3" xfId="50593"/>
    <cellStyle name="Input 7 5 3 2" xfId="50594"/>
    <cellStyle name="Input 7 5 4" xfId="50595"/>
    <cellStyle name="Input 7 5 5" xfId="50596"/>
    <cellStyle name="Input 7 6" xfId="50597"/>
    <cellStyle name="Input 7 6 2" xfId="50598"/>
    <cellStyle name="Input 7 6 2 2" xfId="50599"/>
    <cellStyle name="Input 7 6 3" xfId="50600"/>
    <cellStyle name="Input 7 6 4" xfId="50601"/>
    <cellStyle name="Input 7 6 5" xfId="50602"/>
    <cellStyle name="Input 7 7" xfId="50603"/>
    <cellStyle name="Input 7 7 2" xfId="50604"/>
    <cellStyle name="Input 7 7 3" xfId="50605"/>
    <cellStyle name="Input 7 7 4" xfId="50606"/>
    <cellStyle name="Input 7 7 5" xfId="50607"/>
    <cellStyle name="Input 7 8" xfId="50608"/>
    <cellStyle name="Input 7 8 2" xfId="50609"/>
    <cellStyle name="Input 7 8 3" xfId="50610"/>
    <cellStyle name="Input 7 8 4" xfId="50611"/>
    <cellStyle name="Input 7 8 5" xfId="50612"/>
    <cellStyle name="Input 7 9" xfId="50613"/>
    <cellStyle name="Input 7 9 2" xfId="50614"/>
    <cellStyle name="Input 7 9 3" xfId="50615"/>
    <cellStyle name="Input 7 9 4" xfId="50616"/>
    <cellStyle name="Input 7 9 5" xfId="50617"/>
    <cellStyle name="Input 70" xfId="50618"/>
    <cellStyle name="Input 71" xfId="50619"/>
    <cellStyle name="Input 72" xfId="50620"/>
    <cellStyle name="Input 73" xfId="50621"/>
    <cellStyle name="Input 74" xfId="50622"/>
    <cellStyle name="Input 75" xfId="50623"/>
    <cellStyle name="Input 76" xfId="50624"/>
    <cellStyle name="Input 77" xfId="50625"/>
    <cellStyle name="Input 78" xfId="50626"/>
    <cellStyle name="Input 79" xfId="50627"/>
    <cellStyle name="Input 8" xfId="50628"/>
    <cellStyle name="Input 8 10" xfId="50629"/>
    <cellStyle name="Input 8 10 2" xfId="50630"/>
    <cellStyle name="Input 8 10 3" xfId="50631"/>
    <cellStyle name="Input 8 10 4" xfId="50632"/>
    <cellStyle name="Input 8 11" xfId="50633"/>
    <cellStyle name="Input 8 12" xfId="50634"/>
    <cellStyle name="Input 8 13" xfId="50635"/>
    <cellStyle name="Input 8 14" xfId="50636"/>
    <cellStyle name="Input 8 15" xfId="50637"/>
    <cellStyle name="Input 8 16" xfId="50638"/>
    <cellStyle name="Input 8 17" xfId="50639"/>
    <cellStyle name="Input 8 2" xfId="50640"/>
    <cellStyle name="Input 8 2 2" xfId="50641"/>
    <cellStyle name="Input 8 2 2 2" xfId="50642"/>
    <cellStyle name="Input 8 2 3" xfId="50643"/>
    <cellStyle name="Input 8 2 3 2" xfId="50644"/>
    <cellStyle name="Input 8 2 4" xfId="50645"/>
    <cellStyle name="Input 8 2 5" xfId="50646"/>
    <cellStyle name="Input 8 3" xfId="50647"/>
    <cellStyle name="Input 8 3 2" xfId="50648"/>
    <cellStyle name="Input 8 3 3" xfId="50649"/>
    <cellStyle name="Input 8 3 4" xfId="50650"/>
    <cellStyle name="Input 8 3 5" xfId="50651"/>
    <cellStyle name="Input 8 4" xfId="50652"/>
    <cellStyle name="Input 8 4 2" xfId="50653"/>
    <cellStyle name="Input 8 4 3" xfId="50654"/>
    <cellStyle name="Input 8 4 4" xfId="50655"/>
    <cellStyle name="Input 8 4 5" xfId="50656"/>
    <cellStyle name="Input 8 5" xfId="50657"/>
    <cellStyle name="Input 8 5 2" xfId="50658"/>
    <cellStyle name="Input 8 5 3" xfId="50659"/>
    <cellStyle name="Input 8 5 4" xfId="50660"/>
    <cellStyle name="Input 8 6" xfId="50661"/>
    <cellStyle name="Input 8 6 2" xfId="50662"/>
    <cellStyle name="Input 8 6 3" xfId="50663"/>
    <cellStyle name="Input 8 6 4" xfId="50664"/>
    <cellStyle name="Input 8 7" xfId="50665"/>
    <cellStyle name="Input 8 7 2" xfId="50666"/>
    <cellStyle name="Input 8 7 3" xfId="50667"/>
    <cellStyle name="Input 8 7 4" xfId="50668"/>
    <cellStyle name="Input 8 8" xfId="50669"/>
    <cellStyle name="Input 8 8 2" xfId="50670"/>
    <cellStyle name="Input 8 8 3" xfId="50671"/>
    <cellStyle name="Input 8 8 4" xfId="50672"/>
    <cellStyle name="Input 8 9" xfId="50673"/>
    <cellStyle name="Input 8 9 2" xfId="50674"/>
    <cellStyle name="Input 8 9 3" xfId="50675"/>
    <cellStyle name="Input 8 9 4" xfId="50676"/>
    <cellStyle name="Input 80" xfId="50677"/>
    <cellStyle name="Input 81" xfId="50678"/>
    <cellStyle name="Input 82" xfId="50679"/>
    <cellStyle name="Input 83" xfId="50680"/>
    <cellStyle name="Input 84" xfId="50681"/>
    <cellStyle name="Input 84 10" xfId="50682"/>
    <cellStyle name="Input 84 10 2" xfId="50683"/>
    <cellStyle name="Input 84 10 3" xfId="50684"/>
    <cellStyle name="Input 84 10 4" xfId="50685"/>
    <cellStyle name="Input 84 11" xfId="50686"/>
    <cellStyle name="Input 84 11 2" xfId="50687"/>
    <cellStyle name="Input 84 11 3" xfId="50688"/>
    <cellStyle name="Input 84 11 4" xfId="50689"/>
    <cellStyle name="Input 84 12" xfId="50690"/>
    <cellStyle name="Input 84 12 2" xfId="50691"/>
    <cellStyle name="Input 84 12 3" xfId="50692"/>
    <cellStyle name="Input 84 12 4" xfId="50693"/>
    <cellStyle name="Input 84 13" xfId="50694"/>
    <cellStyle name="Input 84 14" xfId="50695"/>
    <cellStyle name="Input 84 15" xfId="50696"/>
    <cellStyle name="Input 84 16" xfId="50697"/>
    <cellStyle name="Input 84 17" xfId="50698"/>
    <cellStyle name="Input 84 18" xfId="50699"/>
    <cellStyle name="Input 84 2" xfId="50700"/>
    <cellStyle name="Input 84 2 10" xfId="50701"/>
    <cellStyle name="Input 84 2 10 2" xfId="50702"/>
    <cellStyle name="Input 84 2 10 3" xfId="50703"/>
    <cellStyle name="Input 84 2 10 4" xfId="50704"/>
    <cellStyle name="Input 84 2 11" xfId="50705"/>
    <cellStyle name="Input 84 2 12" xfId="50706"/>
    <cellStyle name="Input 84 2 13" xfId="50707"/>
    <cellStyle name="Input 84 2 14" xfId="50708"/>
    <cellStyle name="Input 84 2 15" xfId="50709"/>
    <cellStyle name="Input 84 2 16" xfId="50710"/>
    <cellStyle name="Input 84 2 2" xfId="50711"/>
    <cellStyle name="Input 84 2 2 2" xfId="50712"/>
    <cellStyle name="Input 84 2 2 3" xfId="50713"/>
    <cellStyle name="Input 84 2 2 4" xfId="50714"/>
    <cellStyle name="Input 84 2 3" xfId="50715"/>
    <cellStyle name="Input 84 2 3 2" xfId="50716"/>
    <cellStyle name="Input 84 2 3 3" xfId="50717"/>
    <cellStyle name="Input 84 2 3 4" xfId="50718"/>
    <cellStyle name="Input 84 2 4" xfId="50719"/>
    <cellStyle name="Input 84 2 4 2" xfId="50720"/>
    <cellStyle name="Input 84 2 4 3" xfId="50721"/>
    <cellStyle name="Input 84 2 4 4" xfId="50722"/>
    <cellStyle name="Input 84 2 5" xfId="50723"/>
    <cellStyle name="Input 84 2 5 2" xfId="50724"/>
    <cellStyle name="Input 84 2 5 3" xfId="50725"/>
    <cellStyle name="Input 84 2 5 4" xfId="50726"/>
    <cellStyle name="Input 84 2 6" xfId="50727"/>
    <cellStyle name="Input 84 2 6 2" xfId="50728"/>
    <cellStyle name="Input 84 2 6 3" xfId="50729"/>
    <cellStyle name="Input 84 2 6 4" xfId="50730"/>
    <cellStyle name="Input 84 2 7" xfId="50731"/>
    <cellStyle name="Input 84 2 7 2" xfId="50732"/>
    <cellStyle name="Input 84 2 7 3" xfId="50733"/>
    <cellStyle name="Input 84 2 7 4" xfId="50734"/>
    <cellStyle name="Input 84 2 8" xfId="50735"/>
    <cellStyle name="Input 84 2 8 2" xfId="50736"/>
    <cellStyle name="Input 84 2 8 3" xfId="50737"/>
    <cellStyle name="Input 84 2 8 4" xfId="50738"/>
    <cellStyle name="Input 84 2 9" xfId="50739"/>
    <cellStyle name="Input 84 2 9 2" xfId="50740"/>
    <cellStyle name="Input 84 2 9 3" xfId="50741"/>
    <cellStyle name="Input 84 2 9 4" xfId="50742"/>
    <cellStyle name="Input 84 3" xfId="50743"/>
    <cellStyle name="Input 84 3 10" xfId="50744"/>
    <cellStyle name="Input 84 3 10 2" xfId="50745"/>
    <cellStyle name="Input 84 3 10 3" xfId="50746"/>
    <cellStyle name="Input 84 3 10 4" xfId="50747"/>
    <cellStyle name="Input 84 3 11" xfId="50748"/>
    <cellStyle name="Input 84 3 12" xfId="50749"/>
    <cellStyle name="Input 84 3 13" xfId="50750"/>
    <cellStyle name="Input 84 3 14" xfId="50751"/>
    <cellStyle name="Input 84 3 15" xfId="50752"/>
    <cellStyle name="Input 84 3 16" xfId="50753"/>
    <cellStyle name="Input 84 3 2" xfId="50754"/>
    <cellStyle name="Input 84 3 2 2" xfId="50755"/>
    <cellStyle name="Input 84 3 2 3" xfId="50756"/>
    <cellStyle name="Input 84 3 2 4" xfId="50757"/>
    <cellStyle name="Input 84 3 3" xfId="50758"/>
    <cellStyle name="Input 84 3 3 2" xfId="50759"/>
    <cellStyle name="Input 84 3 3 3" xfId="50760"/>
    <cellStyle name="Input 84 3 3 4" xfId="50761"/>
    <cellStyle name="Input 84 3 4" xfId="50762"/>
    <cellStyle name="Input 84 3 4 2" xfId="50763"/>
    <cellStyle name="Input 84 3 4 3" xfId="50764"/>
    <cellStyle name="Input 84 3 4 4" xfId="50765"/>
    <cellStyle name="Input 84 3 5" xfId="50766"/>
    <cellStyle name="Input 84 3 5 2" xfId="50767"/>
    <cellStyle name="Input 84 3 5 3" xfId="50768"/>
    <cellStyle name="Input 84 3 5 4" xfId="50769"/>
    <cellStyle name="Input 84 3 6" xfId="50770"/>
    <cellStyle name="Input 84 3 6 2" xfId="50771"/>
    <cellStyle name="Input 84 3 6 3" xfId="50772"/>
    <cellStyle name="Input 84 3 6 4" xfId="50773"/>
    <cellStyle name="Input 84 3 7" xfId="50774"/>
    <cellStyle name="Input 84 3 7 2" xfId="50775"/>
    <cellStyle name="Input 84 3 7 3" xfId="50776"/>
    <cellStyle name="Input 84 3 7 4" xfId="50777"/>
    <cellStyle name="Input 84 3 8" xfId="50778"/>
    <cellStyle name="Input 84 3 8 2" xfId="50779"/>
    <cellStyle name="Input 84 3 8 3" xfId="50780"/>
    <cellStyle name="Input 84 3 8 4" xfId="50781"/>
    <cellStyle name="Input 84 3 9" xfId="50782"/>
    <cellStyle name="Input 84 3 9 2" xfId="50783"/>
    <cellStyle name="Input 84 3 9 3" xfId="50784"/>
    <cellStyle name="Input 84 3 9 4" xfId="50785"/>
    <cellStyle name="Input 84 4" xfId="50786"/>
    <cellStyle name="Input 84 4 2" xfId="50787"/>
    <cellStyle name="Input 84 4 3" xfId="50788"/>
    <cellStyle name="Input 84 4 4" xfId="50789"/>
    <cellStyle name="Input 84 5" xfId="50790"/>
    <cellStyle name="Input 84 5 2" xfId="50791"/>
    <cellStyle name="Input 84 5 3" xfId="50792"/>
    <cellStyle name="Input 84 5 4" xfId="50793"/>
    <cellStyle name="Input 84 6" xfId="50794"/>
    <cellStyle name="Input 84 6 2" xfId="50795"/>
    <cellStyle name="Input 84 6 3" xfId="50796"/>
    <cellStyle name="Input 84 6 4" xfId="50797"/>
    <cellStyle name="Input 84 7" xfId="50798"/>
    <cellStyle name="Input 84 7 2" xfId="50799"/>
    <cellStyle name="Input 84 7 3" xfId="50800"/>
    <cellStyle name="Input 84 7 4" xfId="50801"/>
    <cellStyle name="Input 84 8" xfId="50802"/>
    <cellStyle name="Input 84 8 2" xfId="50803"/>
    <cellStyle name="Input 84 8 3" xfId="50804"/>
    <cellStyle name="Input 84 8 4" xfId="50805"/>
    <cellStyle name="Input 84 9" xfId="50806"/>
    <cellStyle name="Input 84 9 2" xfId="50807"/>
    <cellStyle name="Input 84 9 3" xfId="50808"/>
    <cellStyle name="Input 84 9 4" xfId="50809"/>
    <cellStyle name="Input 85" xfId="50810"/>
    <cellStyle name="Input 85 10" xfId="50811"/>
    <cellStyle name="Input 85 10 2" xfId="50812"/>
    <cellStyle name="Input 85 10 3" xfId="50813"/>
    <cellStyle name="Input 85 10 4" xfId="50814"/>
    <cellStyle name="Input 85 11" xfId="50815"/>
    <cellStyle name="Input 85 12" xfId="50816"/>
    <cellStyle name="Input 85 13" xfId="50817"/>
    <cellStyle name="Input 85 14" xfId="50818"/>
    <cellStyle name="Input 85 15" xfId="50819"/>
    <cellStyle name="Input 85 16" xfId="50820"/>
    <cellStyle name="Input 85 2" xfId="50821"/>
    <cellStyle name="Input 85 2 2" xfId="50822"/>
    <cellStyle name="Input 85 2 3" xfId="50823"/>
    <cellStyle name="Input 85 2 4" xfId="50824"/>
    <cellStyle name="Input 85 3" xfId="50825"/>
    <cellStyle name="Input 85 3 2" xfId="50826"/>
    <cellStyle name="Input 85 3 3" xfId="50827"/>
    <cellStyle name="Input 85 3 4" xfId="50828"/>
    <cellStyle name="Input 85 4" xfId="50829"/>
    <cellStyle name="Input 85 4 2" xfId="50830"/>
    <cellStyle name="Input 85 4 3" xfId="50831"/>
    <cellStyle name="Input 85 4 4" xfId="50832"/>
    <cellStyle name="Input 85 5" xfId="50833"/>
    <cellStyle name="Input 85 5 2" xfId="50834"/>
    <cellStyle name="Input 85 5 3" xfId="50835"/>
    <cellStyle name="Input 85 5 4" xfId="50836"/>
    <cellStyle name="Input 85 6" xfId="50837"/>
    <cellStyle name="Input 85 6 2" xfId="50838"/>
    <cellStyle name="Input 85 6 3" xfId="50839"/>
    <cellStyle name="Input 85 6 4" xfId="50840"/>
    <cellStyle name="Input 85 7" xfId="50841"/>
    <cellStyle name="Input 85 7 2" xfId="50842"/>
    <cellStyle name="Input 85 7 3" xfId="50843"/>
    <cellStyle name="Input 85 7 4" xfId="50844"/>
    <cellStyle name="Input 85 8" xfId="50845"/>
    <cellStyle name="Input 85 8 2" xfId="50846"/>
    <cellStyle name="Input 85 8 3" xfId="50847"/>
    <cellStyle name="Input 85 8 4" xfId="50848"/>
    <cellStyle name="Input 85 9" xfId="50849"/>
    <cellStyle name="Input 85 9 2" xfId="50850"/>
    <cellStyle name="Input 85 9 3" xfId="50851"/>
    <cellStyle name="Input 85 9 4" xfId="50852"/>
    <cellStyle name="Input 86" xfId="50853"/>
    <cellStyle name="Input 86 10" xfId="50854"/>
    <cellStyle name="Input 86 10 2" xfId="50855"/>
    <cellStyle name="Input 86 10 3" xfId="50856"/>
    <cellStyle name="Input 86 10 4" xfId="50857"/>
    <cellStyle name="Input 86 11" xfId="50858"/>
    <cellStyle name="Input 86 12" xfId="50859"/>
    <cellStyle name="Input 86 13" xfId="50860"/>
    <cellStyle name="Input 86 14" xfId="50861"/>
    <cellStyle name="Input 86 15" xfId="50862"/>
    <cellStyle name="Input 86 16" xfId="50863"/>
    <cellStyle name="Input 86 2" xfId="50864"/>
    <cellStyle name="Input 86 2 2" xfId="50865"/>
    <cellStyle name="Input 86 2 3" xfId="50866"/>
    <cellStyle name="Input 86 2 4" xfId="50867"/>
    <cellStyle name="Input 86 3" xfId="50868"/>
    <cellStyle name="Input 86 3 2" xfId="50869"/>
    <cellStyle name="Input 86 3 3" xfId="50870"/>
    <cellStyle name="Input 86 3 4" xfId="50871"/>
    <cellStyle name="Input 86 4" xfId="50872"/>
    <cellStyle name="Input 86 4 2" xfId="50873"/>
    <cellStyle name="Input 86 4 3" xfId="50874"/>
    <cellStyle name="Input 86 4 4" xfId="50875"/>
    <cellStyle name="Input 86 5" xfId="50876"/>
    <cellStyle name="Input 86 5 2" xfId="50877"/>
    <cellStyle name="Input 86 5 3" xfId="50878"/>
    <cellStyle name="Input 86 5 4" xfId="50879"/>
    <cellStyle name="Input 86 6" xfId="50880"/>
    <cellStyle name="Input 86 6 2" xfId="50881"/>
    <cellStyle name="Input 86 6 3" xfId="50882"/>
    <cellStyle name="Input 86 6 4" xfId="50883"/>
    <cellStyle name="Input 86 7" xfId="50884"/>
    <cellStyle name="Input 86 7 2" xfId="50885"/>
    <cellStyle name="Input 86 7 3" xfId="50886"/>
    <cellStyle name="Input 86 7 4" xfId="50887"/>
    <cellStyle name="Input 86 8" xfId="50888"/>
    <cellStyle name="Input 86 8 2" xfId="50889"/>
    <cellStyle name="Input 86 8 3" xfId="50890"/>
    <cellStyle name="Input 86 8 4" xfId="50891"/>
    <cellStyle name="Input 86 9" xfId="50892"/>
    <cellStyle name="Input 86 9 2" xfId="50893"/>
    <cellStyle name="Input 86 9 3" xfId="50894"/>
    <cellStyle name="Input 86 9 4" xfId="50895"/>
    <cellStyle name="Input 87" xfId="50896"/>
    <cellStyle name="Input 87 10" xfId="50897"/>
    <cellStyle name="Input 87 10 2" xfId="50898"/>
    <cellStyle name="Input 87 10 3" xfId="50899"/>
    <cellStyle name="Input 87 10 4" xfId="50900"/>
    <cellStyle name="Input 87 11" xfId="50901"/>
    <cellStyle name="Input 87 12" xfId="50902"/>
    <cellStyle name="Input 87 13" xfId="50903"/>
    <cellStyle name="Input 87 14" xfId="50904"/>
    <cellStyle name="Input 87 15" xfId="50905"/>
    <cellStyle name="Input 87 16" xfId="50906"/>
    <cellStyle name="Input 87 2" xfId="50907"/>
    <cellStyle name="Input 87 2 2" xfId="50908"/>
    <cellStyle name="Input 87 2 3" xfId="50909"/>
    <cellStyle name="Input 87 2 4" xfId="50910"/>
    <cellStyle name="Input 87 3" xfId="50911"/>
    <cellStyle name="Input 87 3 2" xfId="50912"/>
    <cellStyle name="Input 87 3 3" xfId="50913"/>
    <cellStyle name="Input 87 3 4" xfId="50914"/>
    <cellStyle name="Input 87 4" xfId="50915"/>
    <cellStyle name="Input 87 4 2" xfId="50916"/>
    <cellStyle name="Input 87 4 3" xfId="50917"/>
    <cellStyle name="Input 87 4 4" xfId="50918"/>
    <cellStyle name="Input 87 5" xfId="50919"/>
    <cellStyle name="Input 87 5 2" xfId="50920"/>
    <cellStyle name="Input 87 5 3" xfId="50921"/>
    <cellStyle name="Input 87 5 4" xfId="50922"/>
    <cellStyle name="Input 87 6" xfId="50923"/>
    <cellStyle name="Input 87 6 2" xfId="50924"/>
    <cellStyle name="Input 87 6 3" xfId="50925"/>
    <cellStyle name="Input 87 6 4" xfId="50926"/>
    <cellStyle name="Input 87 7" xfId="50927"/>
    <cellStyle name="Input 87 7 2" xfId="50928"/>
    <cellStyle name="Input 87 7 3" xfId="50929"/>
    <cellStyle name="Input 87 7 4" xfId="50930"/>
    <cellStyle name="Input 87 8" xfId="50931"/>
    <cellStyle name="Input 87 8 2" xfId="50932"/>
    <cellStyle name="Input 87 8 3" xfId="50933"/>
    <cellStyle name="Input 87 8 4" xfId="50934"/>
    <cellStyle name="Input 87 9" xfId="50935"/>
    <cellStyle name="Input 87 9 2" xfId="50936"/>
    <cellStyle name="Input 87 9 3" xfId="50937"/>
    <cellStyle name="Input 87 9 4" xfId="50938"/>
    <cellStyle name="Input 88" xfId="50939"/>
    <cellStyle name="Input 88 10" xfId="50940"/>
    <cellStyle name="Input 88 10 2" xfId="50941"/>
    <cellStyle name="Input 88 10 3" xfId="50942"/>
    <cellStyle name="Input 88 10 4" xfId="50943"/>
    <cellStyle name="Input 88 11" xfId="50944"/>
    <cellStyle name="Input 88 12" xfId="50945"/>
    <cellStyle name="Input 88 13" xfId="50946"/>
    <cellStyle name="Input 88 14" xfId="50947"/>
    <cellStyle name="Input 88 15" xfId="50948"/>
    <cellStyle name="Input 88 16" xfId="50949"/>
    <cellStyle name="Input 88 2" xfId="50950"/>
    <cellStyle name="Input 88 2 2" xfId="50951"/>
    <cellStyle name="Input 88 2 3" xfId="50952"/>
    <cellStyle name="Input 88 2 4" xfId="50953"/>
    <cellStyle name="Input 88 3" xfId="50954"/>
    <cellStyle name="Input 88 3 2" xfId="50955"/>
    <cellStyle name="Input 88 3 3" xfId="50956"/>
    <cellStyle name="Input 88 3 4" xfId="50957"/>
    <cellStyle name="Input 88 4" xfId="50958"/>
    <cellStyle name="Input 88 4 2" xfId="50959"/>
    <cellStyle name="Input 88 4 3" xfId="50960"/>
    <cellStyle name="Input 88 4 4" xfId="50961"/>
    <cellStyle name="Input 88 5" xfId="50962"/>
    <cellStyle name="Input 88 5 2" xfId="50963"/>
    <cellStyle name="Input 88 5 3" xfId="50964"/>
    <cellStyle name="Input 88 5 4" xfId="50965"/>
    <cellStyle name="Input 88 6" xfId="50966"/>
    <cellStyle name="Input 88 6 2" xfId="50967"/>
    <cellStyle name="Input 88 6 3" xfId="50968"/>
    <cellStyle name="Input 88 6 4" xfId="50969"/>
    <cellStyle name="Input 88 7" xfId="50970"/>
    <cellStyle name="Input 88 7 2" xfId="50971"/>
    <cellStyle name="Input 88 7 3" xfId="50972"/>
    <cellStyle name="Input 88 7 4" xfId="50973"/>
    <cellStyle name="Input 88 8" xfId="50974"/>
    <cellStyle name="Input 88 8 2" xfId="50975"/>
    <cellStyle name="Input 88 8 3" xfId="50976"/>
    <cellStyle name="Input 88 8 4" xfId="50977"/>
    <cellStyle name="Input 88 9" xfId="50978"/>
    <cellStyle name="Input 88 9 2" xfId="50979"/>
    <cellStyle name="Input 88 9 3" xfId="50980"/>
    <cellStyle name="Input 88 9 4" xfId="50981"/>
    <cellStyle name="Input 89" xfId="50982"/>
    <cellStyle name="Input 89 10" xfId="50983"/>
    <cellStyle name="Input 89 10 2" xfId="50984"/>
    <cellStyle name="Input 89 10 3" xfId="50985"/>
    <cellStyle name="Input 89 10 4" xfId="50986"/>
    <cellStyle name="Input 89 11" xfId="50987"/>
    <cellStyle name="Input 89 12" xfId="50988"/>
    <cellStyle name="Input 89 13" xfId="50989"/>
    <cellStyle name="Input 89 14" xfId="50990"/>
    <cellStyle name="Input 89 15" xfId="50991"/>
    <cellStyle name="Input 89 16" xfId="50992"/>
    <cellStyle name="Input 89 2" xfId="50993"/>
    <cellStyle name="Input 89 2 2" xfId="50994"/>
    <cellStyle name="Input 89 2 3" xfId="50995"/>
    <cellStyle name="Input 89 2 4" xfId="50996"/>
    <cellStyle name="Input 89 3" xfId="50997"/>
    <cellStyle name="Input 89 3 2" xfId="50998"/>
    <cellStyle name="Input 89 3 3" xfId="50999"/>
    <cellStyle name="Input 89 3 4" xfId="51000"/>
    <cellStyle name="Input 89 4" xfId="51001"/>
    <cellStyle name="Input 89 4 2" xfId="51002"/>
    <cellStyle name="Input 89 4 3" xfId="51003"/>
    <cellStyle name="Input 89 4 4" xfId="51004"/>
    <cellStyle name="Input 89 5" xfId="51005"/>
    <cellStyle name="Input 89 5 2" xfId="51006"/>
    <cellStyle name="Input 89 5 3" xfId="51007"/>
    <cellStyle name="Input 89 5 4" xfId="51008"/>
    <cellStyle name="Input 89 6" xfId="51009"/>
    <cellStyle name="Input 89 6 2" xfId="51010"/>
    <cellStyle name="Input 89 6 3" xfId="51011"/>
    <cellStyle name="Input 89 6 4" xfId="51012"/>
    <cellStyle name="Input 89 7" xfId="51013"/>
    <cellStyle name="Input 89 7 2" xfId="51014"/>
    <cellStyle name="Input 89 7 3" xfId="51015"/>
    <cellStyle name="Input 89 7 4" xfId="51016"/>
    <cellStyle name="Input 89 8" xfId="51017"/>
    <cellStyle name="Input 89 8 2" xfId="51018"/>
    <cellStyle name="Input 89 8 3" xfId="51019"/>
    <cellStyle name="Input 89 8 4" xfId="51020"/>
    <cellStyle name="Input 89 9" xfId="51021"/>
    <cellStyle name="Input 89 9 2" xfId="51022"/>
    <cellStyle name="Input 89 9 3" xfId="51023"/>
    <cellStyle name="Input 89 9 4" xfId="51024"/>
    <cellStyle name="Input 9" xfId="51025"/>
    <cellStyle name="Input 9 10" xfId="51026"/>
    <cellStyle name="Input 9 10 2" xfId="51027"/>
    <cellStyle name="Input 9 10 3" xfId="51028"/>
    <cellStyle name="Input 9 10 4" xfId="51029"/>
    <cellStyle name="Input 9 11" xfId="51030"/>
    <cellStyle name="Input 9 12" xfId="51031"/>
    <cellStyle name="Input 9 13" xfId="51032"/>
    <cellStyle name="Input 9 14" xfId="51033"/>
    <cellStyle name="Input 9 15" xfId="51034"/>
    <cellStyle name="Input 9 16" xfId="51035"/>
    <cellStyle name="Input 9 17" xfId="51036"/>
    <cellStyle name="Input 9 2" xfId="51037"/>
    <cellStyle name="Input 9 2 2" xfId="51038"/>
    <cellStyle name="Input 9 2 2 2" xfId="51039"/>
    <cellStyle name="Input 9 2 3" xfId="51040"/>
    <cellStyle name="Input 9 2 3 2" xfId="51041"/>
    <cellStyle name="Input 9 2 4" xfId="51042"/>
    <cellStyle name="Input 9 2 5" xfId="51043"/>
    <cellStyle name="Input 9 3" xfId="51044"/>
    <cellStyle name="Input 9 3 2" xfId="51045"/>
    <cellStyle name="Input 9 3 3" xfId="51046"/>
    <cellStyle name="Input 9 3 4" xfId="51047"/>
    <cellStyle name="Input 9 3 5" xfId="51048"/>
    <cellStyle name="Input 9 4" xfId="51049"/>
    <cellStyle name="Input 9 4 2" xfId="51050"/>
    <cellStyle name="Input 9 4 3" xfId="51051"/>
    <cellStyle name="Input 9 4 4" xfId="51052"/>
    <cellStyle name="Input 9 4 5" xfId="51053"/>
    <cellStyle name="Input 9 5" xfId="51054"/>
    <cellStyle name="Input 9 5 2" xfId="51055"/>
    <cellStyle name="Input 9 5 3" xfId="51056"/>
    <cellStyle name="Input 9 5 4" xfId="51057"/>
    <cellStyle name="Input 9 6" xfId="51058"/>
    <cellStyle name="Input 9 6 2" xfId="51059"/>
    <cellStyle name="Input 9 6 3" xfId="51060"/>
    <cellStyle name="Input 9 6 4" xfId="51061"/>
    <cellStyle name="Input 9 7" xfId="51062"/>
    <cellStyle name="Input 9 7 2" xfId="51063"/>
    <cellStyle name="Input 9 7 3" xfId="51064"/>
    <cellStyle name="Input 9 7 4" xfId="51065"/>
    <cellStyle name="Input 9 8" xfId="51066"/>
    <cellStyle name="Input 9 8 2" xfId="51067"/>
    <cellStyle name="Input 9 8 3" xfId="51068"/>
    <cellStyle name="Input 9 8 4" xfId="51069"/>
    <cellStyle name="Input 9 9" xfId="51070"/>
    <cellStyle name="Input 9 9 2" xfId="51071"/>
    <cellStyle name="Input 9 9 3" xfId="51072"/>
    <cellStyle name="Input 9 9 4" xfId="51073"/>
    <cellStyle name="Input 90" xfId="51074"/>
    <cellStyle name="Input 90 10" xfId="51075"/>
    <cellStyle name="Input 90 10 2" xfId="51076"/>
    <cellStyle name="Input 90 10 3" xfId="51077"/>
    <cellStyle name="Input 90 10 4" xfId="51078"/>
    <cellStyle name="Input 90 11" xfId="51079"/>
    <cellStyle name="Input 90 12" xfId="51080"/>
    <cellStyle name="Input 90 13" xfId="51081"/>
    <cellStyle name="Input 90 14" xfId="51082"/>
    <cellStyle name="Input 90 15" xfId="51083"/>
    <cellStyle name="Input 90 16" xfId="51084"/>
    <cellStyle name="Input 90 2" xfId="51085"/>
    <cellStyle name="Input 90 2 2" xfId="51086"/>
    <cellStyle name="Input 90 2 3" xfId="51087"/>
    <cellStyle name="Input 90 2 4" xfId="51088"/>
    <cellStyle name="Input 90 3" xfId="51089"/>
    <cellStyle name="Input 90 3 2" xfId="51090"/>
    <cellStyle name="Input 90 3 3" xfId="51091"/>
    <cellStyle name="Input 90 3 4" xfId="51092"/>
    <cellStyle name="Input 90 4" xfId="51093"/>
    <cellStyle name="Input 90 4 2" xfId="51094"/>
    <cellStyle name="Input 90 4 3" xfId="51095"/>
    <cellStyle name="Input 90 4 4" xfId="51096"/>
    <cellStyle name="Input 90 5" xfId="51097"/>
    <cellStyle name="Input 90 5 2" xfId="51098"/>
    <cellStyle name="Input 90 5 3" xfId="51099"/>
    <cellStyle name="Input 90 5 4" xfId="51100"/>
    <cellStyle name="Input 90 6" xfId="51101"/>
    <cellStyle name="Input 90 6 2" xfId="51102"/>
    <cellStyle name="Input 90 6 3" xfId="51103"/>
    <cellStyle name="Input 90 6 4" xfId="51104"/>
    <cellStyle name="Input 90 7" xfId="51105"/>
    <cellStyle name="Input 90 7 2" xfId="51106"/>
    <cellStyle name="Input 90 7 3" xfId="51107"/>
    <cellStyle name="Input 90 7 4" xfId="51108"/>
    <cellStyle name="Input 90 8" xfId="51109"/>
    <cellStyle name="Input 90 8 2" xfId="51110"/>
    <cellStyle name="Input 90 8 3" xfId="51111"/>
    <cellStyle name="Input 90 8 4" xfId="51112"/>
    <cellStyle name="Input 90 9" xfId="51113"/>
    <cellStyle name="Input 90 9 2" xfId="51114"/>
    <cellStyle name="Input 90 9 3" xfId="51115"/>
    <cellStyle name="Input 90 9 4" xfId="51116"/>
    <cellStyle name="Input 91" xfId="51117"/>
    <cellStyle name="Input 91 10" xfId="51118"/>
    <cellStyle name="Input 91 10 2" xfId="51119"/>
    <cellStyle name="Input 91 10 3" xfId="51120"/>
    <cellStyle name="Input 91 10 4" xfId="51121"/>
    <cellStyle name="Input 91 11" xfId="51122"/>
    <cellStyle name="Input 91 12" xfId="51123"/>
    <cellStyle name="Input 91 13" xfId="51124"/>
    <cellStyle name="Input 91 14" xfId="51125"/>
    <cellStyle name="Input 91 15" xfId="51126"/>
    <cellStyle name="Input 91 16" xfId="51127"/>
    <cellStyle name="Input 91 2" xfId="51128"/>
    <cellStyle name="Input 91 2 2" xfId="51129"/>
    <cellStyle name="Input 91 2 3" xfId="51130"/>
    <cellStyle name="Input 91 2 4" xfId="51131"/>
    <cellStyle name="Input 91 3" xfId="51132"/>
    <cellStyle name="Input 91 3 2" xfId="51133"/>
    <cellStyle name="Input 91 3 3" xfId="51134"/>
    <cellStyle name="Input 91 3 4" xfId="51135"/>
    <cellStyle name="Input 91 4" xfId="51136"/>
    <cellStyle name="Input 91 4 2" xfId="51137"/>
    <cellStyle name="Input 91 4 3" xfId="51138"/>
    <cellStyle name="Input 91 4 4" xfId="51139"/>
    <cellStyle name="Input 91 5" xfId="51140"/>
    <cellStyle name="Input 91 5 2" xfId="51141"/>
    <cellStyle name="Input 91 5 3" xfId="51142"/>
    <cellStyle name="Input 91 5 4" xfId="51143"/>
    <cellStyle name="Input 91 6" xfId="51144"/>
    <cellStyle name="Input 91 6 2" xfId="51145"/>
    <cellStyle name="Input 91 6 3" xfId="51146"/>
    <cellStyle name="Input 91 6 4" xfId="51147"/>
    <cellStyle name="Input 91 7" xfId="51148"/>
    <cellStyle name="Input 91 7 2" xfId="51149"/>
    <cellStyle name="Input 91 7 3" xfId="51150"/>
    <cellStyle name="Input 91 7 4" xfId="51151"/>
    <cellStyle name="Input 91 8" xfId="51152"/>
    <cellStyle name="Input 91 8 2" xfId="51153"/>
    <cellStyle name="Input 91 8 3" xfId="51154"/>
    <cellStyle name="Input 91 8 4" xfId="51155"/>
    <cellStyle name="Input 91 9" xfId="51156"/>
    <cellStyle name="Input 91 9 2" xfId="51157"/>
    <cellStyle name="Input 91 9 3" xfId="51158"/>
    <cellStyle name="Input 91 9 4" xfId="51159"/>
    <cellStyle name="Input 92" xfId="51160"/>
    <cellStyle name="Input 92 10" xfId="51161"/>
    <cellStyle name="Input 92 10 2" xfId="51162"/>
    <cellStyle name="Input 92 10 3" xfId="51163"/>
    <cellStyle name="Input 92 10 4" xfId="51164"/>
    <cellStyle name="Input 92 11" xfId="51165"/>
    <cellStyle name="Input 92 12" xfId="51166"/>
    <cellStyle name="Input 92 13" xfId="51167"/>
    <cellStyle name="Input 92 14" xfId="51168"/>
    <cellStyle name="Input 92 15" xfId="51169"/>
    <cellStyle name="Input 92 16" xfId="51170"/>
    <cellStyle name="Input 92 2" xfId="51171"/>
    <cellStyle name="Input 92 2 2" xfId="51172"/>
    <cellStyle name="Input 92 2 3" xfId="51173"/>
    <cellStyle name="Input 92 2 4" xfId="51174"/>
    <cellStyle name="Input 92 3" xfId="51175"/>
    <cellStyle name="Input 92 3 2" xfId="51176"/>
    <cellStyle name="Input 92 3 3" xfId="51177"/>
    <cellStyle name="Input 92 3 4" xfId="51178"/>
    <cellStyle name="Input 92 4" xfId="51179"/>
    <cellStyle name="Input 92 4 2" xfId="51180"/>
    <cellStyle name="Input 92 4 3" xfId="51181"/>
    <cellStyle name="Input 92 4 4" xfId="51182"/>
    <cellStyle name="Input 92 5" xfId="51183"/>
    <cellStyle name="Input 92 5 2" xfId="51184"/>
    <cellStyle name="Input 92 5 3" xfId="51185"/>
    <cellStyle name="Input 92 5 4" xfId="51186"/>
    <cellStyle name="Input 92 6" xfId="51187"/>
    <cellStyle name="Input 92 6 2" xfId="51188"/>
    <cellStyle name="Input 92 6 3" xfId="51189"/>
    <cellStyle name="Input 92 6 4" xfId="51190"/>
    <cellStyle name="Input 92 7" xfId="51191"/>
    <cellStyle name="Input 92 7 2" xfId="51192"/>
    <cellStyle name="Input 92 7 3" xfId="51193"/>
    <cellStyle name="Input 92 7 4" xfId="51194"/>
    <cellStyle name="Input 92 8" xfId="51195"/>
    <cellStyle name="Input 92 8 2" xfId="51196"/>
    <cellStyle name="Input 92 8 3" xfId="51197"/>
    <cellStyle name="Input 92 8 4" xfId="51198"/>
    <cellStyle name="Input 92 9" xfId="51199"/>
    <cellStyle name="Input 92 9 2" xfId="51200"/>
    <cellStyle name="Input 92 9 3" xfId="51201"/>
    <cellStyle name="Input 92 9 4" xfId="51202"/>
    <cellStyle name="Input 93" xfId="51203"/>
    <cellStyle name="Input 93 10" xfId="51204"/>
    <cellStyle name="Input 93 10 2" xfId="51205"/>
    <cellStyle name="Input 93 10 3" xfId="51206"/>
    <cellStyle name="Input 93 10 4" xfId="51207"/>
    <cellStyle name="Input 93 11" xfId="51208"/>
    <cellStyle name="Input 93 11 2" xfId="51209"/>
    <cellStyle name="Input 93 11 3" xfId="51210"/>
    <cellStyle name="Input 93 11 4" xfId="51211"/>
    <cellStyle name="Input 93 12" xfId="51212"/>
    <cellStyle name="Input 93 12 2" xfId="51213"/>
    <cellStyle name="Input 93 12 3" xfId="51214"/>
    <cellStyle name="Input 93 12 4" xfId="51215"/>
    <cellStyle name="Input 93 13" xfId="51216"/>
    <cellStyle name="Input 93 14" xfId="51217"/>
    <cellStyle name="Input 93 15" xfId="51218"/>
    <cellStyle name="Input 93 16" xfId="51219"/>
    <cellStyle name="Input 93 17" xfId="51220"/>
    <cellStyle name="Input 93 18" xfId="51221"/>
    <cellStyle name="Input 93 2" xfId="51222"/>
    <cellStyle name="Input 93 2 10" xfId="51223"/>
    <cellStyle name="Input 93 2 10 2" xfId="51224"/>
    <cellStyle name="Input 93 2 10 3" xfId="51225"/>
    <cellStyle name="Input 93 2 10 4" xfId="51226"/>
    <cellStyle name="Input 93 2 11" xfId="51227"/>
    <cellStyle name="Input 93 2 12" xfId="51228"/>
    <cellStyle name="Input 93 2 13" xfId="51229"/>
    <cellStyle name="Input 93 2 14" xfId="51230"/>
    <cellStyle name="Input 93 2 15" xfId="51231"/>
    <cellStyle name="Input 93 2 16" xfId="51232"/>
    <cellStyle name="Input 93 2 2" xfId="51233"/>
    <cellStyle name="Input 93 2 2 2" xfId="51234"/>
    <cellStyle name="Input 93 2 2 3" xfId="51235"/>
    <cellStyle name="Input 93 2 2 4" xfId="51236"/>
    <cellStyle name="Input 93 2 3" xfId="51237"/>
    <cellStyle name="Input 93 2 3 2" xfId="51238"/>
    <cellStyle name="Input 93 2 3 3" xfId="51239"/>
    <cellStyle name="Input 93 2 3 4" xfId="51240"/>
    <cellStyle name="Input 93 2 4" xfId="51241"/>
    <cellStyle name="Input 93 2 4 2" xfId="51242"/>
    <cellStyle name="Input 93 2 4 3" xfId="51243"/>
    <cellStyle name="Input 93 2 4 4" xfId="51244"/>
    <cellStyle name="Input 93 2 5" xfId="51245"/>
    <cellStyle name="Input 93 2 5 2" xfId="51246"/>
    <cellStyle name="Input 93 2 5 3" xfId="51247"/>
    <cellStyle name="Input 93 2 5 4" xfId="51248"/>
    <cellStyle name="Input 93 2 6" xfId="51249"/>
    <cellStyle name="Input 93 2 6 2" xfId="51250"/>
    <cellStyle name="Input 93 2 6 3" xfId="51251"/>
    <cellStyle name="Input 93 2 6 4" xfId="51252"/>
    <cellStyle name="Input 93 2 7" xfId="51253"/>
    <cellStyle name="Input 93 2 7 2" xfId="51254"/>
    <cellStyle name="Input 93 2 7 3" xfId="51255"/>
    <cellStyle name="Input 93 2 7 4" xfId="51256"/>
    <cellStyle name="Input 93 2 8" xfId="51257"/>
    <cellStyle name="Input 93 2 8 2" xfId="51258"/>
    <cellStyle name="Input 93 2 8 3" xfId="51259"/>
    <cellStyle name="Input 93 2 8 4" xfId="51260"/>
    <cellStyle name="Input 93 2 9" xfId="51261"/>
    <cellStyle name="Input 93 2 9 2" xfId="51262"/>
    <cellStyle name="Input 93 2 9 3" xfId="51263"/>
    <cellStyle name="Input 93 2 9 4" xfId="51264"/>
    <cellStyle name="Input 93 3" xfId="51265"/>
    <cellStyle name="Input 93 3 10" xfId="51266"/>
    <cellStyle name="Input 93 3 10 2" xfId="51267"/>
    <cellStyle name="Input 93 3 10 3" xfId="51268"/>
    <cellStyle name="Input 93 3 10 4" xfId="51269"/>
    <cellStyle name="Input 93 3 11" xfId="51270"/>
    <cellStyle name="Input 93 3 12" xfId="51271"/>
    <cellStyle name="Input 93 3 13" xfId="51272"/>
    <cellStyle name="Input 93 3 14" xfId="51273"/>
    <cellStyle name="Input 93 3 15" xfId="51274"/>
    <cellStyle name="Input 93 3 16" xfId="51275"/>
    <cellStyle name="Input 93 3 2" xfId="51276"/>
    <cellStyle name="Input 93 3 2 2" xfId="51277"/>
    <cellStyle name="Input 93 3 2 3" xfId="51278"/>
    <cellStyle name="Input 93 3 2 4" xfId="51279"/>
    <cellStyle name="Input 93 3 3" xfId="51280"/>
    <cellStyle name="Input 93 3 3 2" xfId="51281"/>
    <cellStyle name="Input 93 3 3 3" xfId="51282"/>
    <cellStyle name="Input 93 3 3 4" xfId="51283"/>
    <cellStyle name="Input 93 3 4" xfId="51284"/>
    <cellStyle name="Input 93 3 4 2" xfId="51285"/>
    <cellStyle name="Input 93 3 4 3" xfId="51286"/>
    <cellStyle name="Input 93 3 4 4" xfId="51287"/>
    <cellStyle name="Input 93 3 5" xfId="51288"/>
    <cellStyle name="Input 93 3 5 2" xfId="51289"/>
    <cellStyle name="Input 93 3 5 3" xfId="51290"/>
    <cellStyle name="Input 93 3 5 4" xfId="51291"/>
    <cellStyle name="Input 93 3 6" xfId="51292"/>
    <cellStyle name="Input 93 3 6 2" xfId="51293"/>
    <cellStyle name="Input 93 3 6 3" xfId="51294"/>
    <cellStyle name="Input 93 3 6 4" xfId="51295"/>
    <cellStyle name="Input 93 3 7" xfId="51296"/>
    <cellStyle name="Input 93 3 7 2" xfId="51297"/>
    <cellStyle name="Input 93 3 7 3" xfId="51298"/>
    <cellStyle name="Input 93 3 7 4" xfId="51299"/>
    <cellStyle name="Input 93 3 8" xfId="51300"/>
    <cellStyle name="Input 93 3 8 2" xfId="51301"/>
    <cellStyle name="Input 93 3 8 3" xfId="51302"/>
    <cellStyle name="Input 93 3 8 4" xfId="51303"/>
    <cellStyle name="Input 93 3 9" xfId="51304"/>
    <cellStyle name="Input 93 3 9 2" xfId="51305"/>
    <cellStyle name="Input 93 3 9 3" xfId="51306"/>
    <cellStyle name="Input 93 3 9 4" xfId="51307"/>
    <cellStyle name="Input 93 4" xfId="51308"/>
    <cellStyle name="Input 93 4 2" xfId="51309"/>
    <cellStyle name="Input 93 4 3" xfId="51310"/>
    <cellStyle name="Input 93 4 4" xfId="51311"/>
    <cellStyle name="Input 93 5" xfId="51312"/>
    <cellStyle name="Input 93 5 2" xfId="51313"/>
    <cellStyle name="Input 93 5 3" xfId="51314"/>
    <cellStyle name="Input 93 5 4" xfId="51315"/>
    <cellStyle name="Input 93 6" xfId="51316"/>
    <cellStyle name="Input 93 6 2" xfId="51317"/>
    <cellStyle name="Input 93 6 3" xfId="51318"/>
    <cellStyle name="Input 93 6 4" xfId="51319"/>
    <cellStyle name="Input 93 7" xfId="51320"/>
    <cellStyle name="Input 93 7 2" xfId="51321"/>
    <cellStyle name="Input 93 7 3" xfId="51322"/>
    <cellStyle name="Input 93 7 4" xfId="51323"/>
    <cellStyle name="Input 93 8" xfId="51324"/>
    <cellStyle name="Input 93 8 2" xfId="51325"/>
    <cellStyle name="Input 93 8 3" xfId="51326"/>
    <cellStyle name="Input 93 8 4" xfId="51327"/>
    <cellStyle name="Input 93 9" xfId="51328"/>
    <cellStyle name="Input 93 9 2" xfId="51329"/>
    <cellStyle name="Input 93 9 3" xfId="51330"/>
    <cellStyle name="Input 93 9 4" xfId="51331"/>
    <cellStyle name="Input 94" xfId="51332"/>
    <cellStyle name="Input 94 10" xfId="51333"/>
    <cellStyle name="Input 94 10 2" xfId="51334"/>
    <cellStyle name="Input 94 10 3" xfId="51335"/>
    <cellStyle name="Input 94 10 4" xfId="51336"/>
    <cellStyle name="Input 94 11" xfId="51337"/>
    <cellStyle name="Input 94 11 2" xfId="51338"/>
    <cellStyle name="Input 94 11 3" xfId="51339"/>
    <cellStyle name="Input 94 11 4" xfId="51340"/>
    <cellStyle name="Input 94 12" xfId="51341"/>
    <cellStyle name="Input 94 12 2" xfId="51342"/>
    <cellStyle name="Input 94 12 3" xfId="51343"/>
    <cellStyle name="Input 94 12 4" xfId="51344"/>
    <cellStyle name="Input 94 13" xfId="51345"/>
    <cellStyle name="Input 94 14" xfId="51346"/>
    <cellStyle name="Input 94 15" xfId="51347"/>
    <cellStyle name="Input 94 16" xfId="51348"/>
    <cellStyle name="Input 94 17" xfId="51349"/>
    <cellStyle name="Input 94 18" xfId="51350"/>
    <cellStyle name="Input 94 2" xfId="51351"/>
    <cellStyle name="Input 94 2 10" xfId="51352"/>
    <cellStyle name="Input 94 2 10 2" xfId="51353"/>
    <cellStyle name="Input 94 2 10 3" xfId="51354"/>
    <cellStyle name="Input 94 2 10 4" xfId="51355"/>
    <cellStyle name="Input 94 2 11" xfId="51356"/>
    <cellStyle name="Input 94 2 12" xfId="51357"/>
    <cellStyle name="Input 94 2 13" xfId="51358"/>
    <cellStyle name="Input 94 2 14" xfId="51359"/>
    <cellStyle name="Input 94 2 15" xfId="51360"/>
    <cellStyle name="Input 94 2 16" xfId="51361"/>
    <cellStyle name="Input 94 2 2" xfId="51362"/>
    <cellStyle name="Input 94 2 2 2" xfId="51363"/>
    <cellStyle name="Input 94 2 2 3" xfId="51364"/>
    <cellStyle name="Input 94 2 2 4" xfId="51365"/>
    <cellStyle name="Input 94 2 3" xfId="51366"/>
    <cellStyle name="Input 94 2 3 2" xfId="51367"/>
    <cellStyle name="Input 94 2 3 3" xfId="51368"/>
    <cellStyle name="Input 94 2 3 4" xfId="51369"/>
    <cellStyle name="Input 94 2 4" xfId="51370"/>
    <cellStyle name="Input 94 2 4 2" xfId="51371"/>
    <cellStyle name="Input 94 2 4 3" xfId="51372"/>
    <cellStyle name="Input 94 2 4 4" xfId="51373"/>
    <cellStyle name="Input 94 2 5" xfId="51374"/>
    <cellStyle name="Input 94 2 5 2" xfId="51375"/>
    <cellStyle name="Input 94 2 5 3" xfId="51376"/>
    <cellStyle name="Input 94 2 5 4" xfId="51377"/>
    <cellStyle name="Input 94 2 6" xfId="51378"/>
    <cellStyle name="Input 94 2 6 2" xfId="51379"/>
    <cellStyle name="Input 94 2 6 3" xfId="51380"/>
    <cellStyle name="Input 94 2 6 4" xfId="51381"/>
    <cellStyle name="Input 94 2 7" xfId="51382"/>
    <cellStyle name="Input 94 2 7 2" xfId="51383"/>
    <cellStyle name="Input 94 2 7 3" xfId="51384"/>
    <cellStyle name="Input 94 2 7 4" xfId="51385"/>
    <cellStyle name="Input 94 2 8" xfId="51386"/>
    <cellStyle name="Input 94 2 8 2" xfId="51387"/>
    <cellStyle name="Input 94 2 8 3" xfId="51388"/>
    <cellStyle name="Input 94 2 8 4" xfId="51389"/>
    <cellStyle name="Input 94 2 9" xfId="51390"/>
    <cellStyle name="Input 94 2 9 2" xfId="51391"/>
    <cellStyle name="Input 94 2 9 3" xfId="51392"/>
    <cellStyle name="Input 94 2 9 4" xfId="51393"/>
    <cellStyle name="Input 94 3" xfId="51394"/>
    <cellStyle name="Input 94 3 10" xfId="51395"/>
    <cellStyle name="Input 94 3 10 2" xfId="51396"/>
    <cellStyle name="Input 94 3 10 3" xfId="51397"/>
    <cellStyle name="Input 94 3 10 4" xfId="51398"/>
    <cellStyle name="Input 94 3 11" xfId="51399"/>
    <cellStyle name="Input 94 3 12" xfId="51400"/>
    <cellStyle name="Input 94 3 13" xfId="51401"/>
    <cellStyle name="Input 94 3 14" xfId="51402"/>
    <cellStyle name="Input 94 3 15" xfId="51403"/>
    <cellStyle name="Input 94 3 16" xfId="51404"/>
    <cellStyle name="Input 94 3 2" xfId="51405"/>
    <cellStyle name="Input 94 3 2 2" xfId="51406"/>
    <cellStyle name="Input 94 3 2 3" xfId="51407"/>
    <cellStyle name="Input 94 3 2 4" xfId="51408"/>
    <cellStyle name="Input 94 3 3" xfId="51409"/>
    <cellStyle name="Input 94 3 3 2" xfId="51410"/>
    <cellStyle name="Input 94 3 3 3" xfId="51411"/>
    <cellStyle name="Input 94 3 3 4" xfId="51412"/>
    <cellStyle name="Input 94 3 4" xfId="51413"/>
    <cellStyle name="Input 94 3 4 2" xfId="51414"/>
    <cellStyle name="Input 94 3 4 3" xfId="51415"/>
    <cellStyle name="Input 94 3 4 4" xfId="51416"/>
    <cellStyle name="Input 94 3 5" xfId="51417"/>
    <cellStyle name="Input 94 3 5 2" xfId="51418"/>
    <cellStyle name="Input 94 3 5 3" xfId="51419"/>
    <cellStyle name="Input 94 3 5 4" xfId="51420"/>
    <cellStyle name="Input 94 3 6" xfId="51421"/>
    <cellStyle name="Input 94 3 6 2" xfId="51422"/>
    <cellStyle name="Input 94 3 6 3" xfId="51423"/>
    <cellStyle name="Input 94 3 6 4" xfId="51424"/>
    <cellStyle name="Input 94 3 7" xfId="51425"/>
    <cellStyle name="Input 94 3 7 2" xfId="51426"/>
    <cellStyle name="Input 94 3 7 3" xfId="51427"/>
    <cellStyle name="Input 94 3 7 4" xfId="51428"/>
    <cellStyle name="Input 94 3 8" xfId="51429"/>
    <cellStyle name="Input 94 3 8 2" xfId="51430"/>
    <cellStyle name="Input 94 3 8 3" xfId="51431"/>
    <cellStyle name="Input 94 3 8 4" xfId="51432"/>
    <cellStyle name="Input 94 3 9" xfId="51433"/>
    <cellStyle name="Input 94 3 9 2" xfId="51434"/>
    <cellStyle name="Input 94 3 9 3" xfId="51435"/>
    <cellStyle name="Input 94 3 9 4" xfId="51436"/>
    <cellStyle name="Input 94 4" xfId="51437"/>
    <cellStyle name="Input 94 4 2" xfId="51438"/>
    <cellStyle name="Input 94 4 3" xfId="51439"/>
    <cellStyle name="Input 94 4 4" xfId="51440"/>
    <cellStyle name="Input 94 5" xfId="51441"/>
    <cellStyle name="Input 94 5 2" xfId="51442"/>
    <cellStyle name="Input 94 5 3" xfId="51443"/>
    <cellStyle name="Input 94 5 4" xfId="51444"/>
    <cellStyle name="Input 94 6" xfId="51445"/>
    <cellStyle name="Input 94 6 2" xfId="51446"/>
    <cellStyle name="Input 94 6 3" xfId="51447"/>
    <cellStyle name="Input 94 6 4" xfId="51448"/>
    <cellStyle name="Input 94 7" xfId="51449"/>
    <cellStyle name="Input 94 7 2" xfId="51450"/>
    <cellStyle name="Input 94 7 3" xfId="51451"/>
    <cellStyle name="Input 94 7 4" xfId="51452"/>
    <cellStyle name="Input 94 8" xfId="51453"/>
    <cellStyle name="Input 94 8 2" xfId="51454"/>
    <cellStyle name="Input 94 8 3" xfId="51455"/>
    <cellStyle name="Input 94 8 4" xfId="51456"/>
    <cellStyle name="Input 94 9" xfId="51457"/>
    <cellStyle name="Input 94 9 2" xfId="51458"/>
    <cellStyle name="Input 94 9 3" xfId="51459"/>
    <cellStyle name="Input 94 9 4" xfId="51460"/>
    <cellStyle name="Input 95" xfId="51461"/>
    <cellStyle name="Input 95 10" xfId="51462"/>
    <cellStyle name="Input 95 10 2" xfId="51463"/>
    <cellStyle name="Input 95 10 3" xfId="51464"/>
    <cellStyle name="Input 95 10 4" xfId="51465"/>
    <cellStyle name="Input 95 11" xfId="51466"/>
    <cellStyle name="Input 95 11 2" xfId="51467"/>
    <cellStyle name="Input 95 11 3" xfId="51468"/>
    <cellStyle name="Input 95 11 4" xfId="51469"/>
    <cellStyle name="Input 95 12" xfId="51470"/>
    <cellStyle name="Input 95 12 2" xfId="51471"/>
    <cellStyle name="Input 95 12 3" xfId="51472"/>
    <cellStyle name="Input 95 12 4" xfId="51473"/>
    <cellStyle name="Input 95 13" xfId="51474"/>
    <cellStyle name="Input 95 14" xfId="51475"/>
    <cellStyle name="Input 95 15" xfId="51476"/>
    <cellStyle name="Input 95 16" xfId="51477"/>
    <cellStyle name="Input 95 17" xfId="51478"/>
    <cellStyle name="Input 95 18" xfId="51479"/>
    <cellStyle name="Input 95 2" xfId="51480"/>
    <cellStyle name="Input 95 2 10" xfId="51481"/>
    <cellStyle name="Input 95 2 10 2" xfId="51482"/>
    <cellStyle name="Input 95 2 10 3" xfId="51483"/>
    <cellStyle name="Input 95 2 10 4" xfId="51484"/>
    <cellStyle name="Input 95 2 11" xfId="51485"/>
    <cellStyle name="Input 95 2 12" xfId="51486"/>
    <cellStyle name="Input 95 2 13" xfId="51487"/>
    <cellStyle name="Input 95 2 14" xfId="51488"/>
    <cellStyle name="Input 95 2 15" xfId="51489"/>
    <cellStyle name="Input 95 2 16" xfId="51490"/>
    <cellStyle name="Input 95 2 2" xfId="51491"/>
    <cellStyle name="Input 95 2 2 2" xfId="51492"/>
    <cellStyle name="Input 95 2 2 3" xfId="51493"/>
    <cellStyle name="Input 95 2 2 4" xfId="51494"/>
    <cellStyle name="Input 95 2 3" xfId="51495"/>
    <cellStyle name="Input 95 2 3 2" xfId="51496"/>
    <cellStyle name="Input 95 2 3 3" xfId="51497"/>
    <cellStyle name="Input 95 2 3 4" xfId="51498"/>
    <cellStyle name="Input 95 2 4" xfId="51499"/>
    <cellStyle name="Input 95 2 4 2" xfId="51500"/>
    <cellStyle name="Input 95 2 4 3" xfId="51501"/>
    <cellStyle name="Input 95 2 4 4" xfId="51502"/>
    <cellStyle name="Input 95 2 5" xfId="51503"/>
    <cellStyle name="Input 95 2 5 2" xfId="51504"/>
    <cellStyle name="Input 95 2 5 3" xfId="51505"/>
    <cellStyle name="Input 95 2 5 4" xfId="51506"/>
    <cellStyle name="Input 95 2 6" xfId="51507"/>
    <cellStyle name="Input 95 2 6 2" xfId="51508"/>
    <cellStyle name="Input 95 2 6 3" xfId="51509"/>
    <cellStyle name="Input 95 2 6 4" xfId="51510"/>
    <cellStyle name="Input 95 2 7" xfId="51511"/>
    <cellStyle name="Input 95 2 7 2" xfId="51512"/>
    <cellStyle name="Input 95 2 7 3" xfId="51513"/>
    <cellStyle name="Input 95 2 7 4" xfId="51514"/>
    <cellStyle name="Input 95 2 8" xfId="51515"/>
    <cellStyle name="Input 95 2 8 2" xfId="51516"/>
    <cellStyle name="Input 95 2 8 3" xfId="51517"/>
    <cellStyle name="Input 95 2 8 4" xfId="51518"/>
    <cellStyle name="Input 95 2 9" xfId="51519"/>
    <cellStyle name="Input 95 2 9 2" xfId="51520"/>
    <cellStyle name="Input 95 2 9 3" xfId="51521"/>
    <cellStyle name="Input 95 2 9 4" xfId="51522"/>
    <cellStyle name="Input 95 3" xfId="51523"/>
    <cellStyle name="Input 95 3 10" xfId="51524"/>
    <cellStyle name="Input 95 3 10 2" xfId="51525"/>
    <cellStyle name="Input 95 3 10 3" xfId="51526"/>
    <cellStyle name="Input 95 3 10 4" xfId="51527"/>
    <cellStyle name="Input 95 3 11" xfId="51528"/>
    <cellStyle name="Input 95 3 12" xfId="51529"/>
    <cellStyle name="Input 95 3 13" xfId="51530"/>
    <cellStyle name="Input 95 3 14" xfId="51531"/>
    <cellStyle name="Input 95 3 15" xfId="51532"/>
    <cellStyle name="Input 95 3 16" xfId="51533"/>
    <cellStyle name="Input 95 3 2" xfId="51534"/>
    <cellStyle name="Input 95 3 2 2" xfId="51535"/>
    <cellStyle name="Input 95 3 2 3" xfId="51536"/>
    <cellStyle name="Input 95 3 2 4" xfId="51537"/>
    <cellStyle name="Input 95 3 3" xfId="51538"/>
    <cellStyle name="Input 95 3 3 2" xfId="51539"/>
    <cellStyle name="Input 95 3 3 3" xfId="51540"/>
    <cellStyle name="Input 95 3 3 4" xfId="51541"/>
    <cellStyle name="Input 95 3 4" xfId="51542"/>
    <cellStyle name="Input 95 3 4 2" xfId="51543"/>
    <cellStyle name="Input 95 3 4 3" xfId="51544"/>
    <cellStyle name="Input 95 3 4 4" xfId="51545"/>
    <cellStyle name="Input 95 3 5" xfId="51546"/>
    <cellStyle name="Input 95 3 5 2" xfId="51547"/>
    <cellStyle name="Input 95 3 5 3" xfId="51548"/>
    <cellStyle name="Input 95 3 5 4" xfId="51549"/>
    <cellStyle name="Input 95 3 6" xfId="51550"/>
    <cellStyle name="Input 95 3 6 2" xfId="51551"/>
    <cellStyle name="Input 95 3 6 3" xfId="51552"/>
    <cellStyle name="Input 95 3 6 4" xfId="51553"/>
    <cellStyle name="Input 95 3 7" xfId="51554"/>
    <cellStyle name="Input 95 3 7 2" xfId="51555"/>
    <cellStyle name="Input 95 3 7 3" xfId="51556"/>
    <cellStyle name="Input 95 3 7 4" xfId="51557"/>
    <cellStyle name="Input 95 3 8" xfId="51558"/>
    <cellStyle name="Input 95 3 8 2" xfId="51559"/>
    <cellStyle name="Input 95 3 8 3" xfId="51560"/>
    <cellStyle name="Input 95 3 8 4" xfId="51561"/>
    <cellStyle name="Input 95 3 9" xfId="51562"/>
    <cellStyle name="Input 95 3 9 2" xfId="51563"/>
    <cellStyle name="Input 95 3 9 3" xfId="51564"/>
    <cellStyle name="Input 95 3 9 4" xfId="51565"/>
    <cellStyle name="Input 95 4" xfId="51566"/>
    <cellStyle name="Input 95 4 2" xfId="51567"/>
    <cellStyle name="Input 95 4 3" xfId="51568"/>
    <cellStyle name="Input 95 4 4" xfId="51569"/>
    <cellStyle name="Input 95 5" xfId="51570"/>
    <cellStyle name="Input 95 5 2" xfId="51571"/>
    <cellStyle name="Input 95 5 3" xfId="51572"/>
    <cellStyle name="Input 95 5 4" xfId="51573"/>
    <cellStyle name="Input 95 6" xfId="51574"/>
    <cellStyle name="Input 95 6 2" xfId="51575"/>
    <cellStyle name="Input 95 6 3" xfId="51576"/>
    <cellStyle name="Input 95 6 4" xfId="51577"/>
    <cellStyle name="Input 95 7" xfId="51578"/>
    <cellStyle name="Input 95 7 2" xfId="51579"/>
    <cellStyle name="Input 95 7 3" xfId="51580"/>
    <cellStyle name="Input 95 7 4" xfId="51581"/>
    <cellStyle name="Input 95 8" xfId="51582"/>
    <cellStyle name="Input 95 8 2" xfId="51583"/>
    <cellStyle name="Input 95 8 3" xfId="51584"/>
    <cellStyle name="Input 95 8 4" xfId="51585"/>
    <cellStyle name="Input 95 9" xfId="51586"/>
    <cellStyle name="Input 95 9 2" xfId="51587"/>
    <cellStyle name="Input 95 9 3" xfId="51588"/>
    <cellStyle name="Input 95 9 4" xfId="51589"/>
    <cellStyle name="Input 96" xfId="51590"/>
    <cellStyle name="Input 96 10" xfId="51591"/>
    <cellStyle name="Input 96 10 2" xfId="51592"/>
    <cellStyle name="Input 96 10 3" xfId="51593"/>
    <cellStyle name="Input 96 10 4" xfId="51594"/>
    <cellStyle name="Input 96 11" xfId="51595"/>
    <cellStyle name="Input 96 12" xfId="51596"/>
    <cellStyle name="Input 96 13" xfId="51597"/>
    <cellStyle name="Input 96 14" xfId="51598"/>
    <cellStyle name="Input 96 15" xfId="51599"/>
    <cellStyle name="Input 96 16" xfId="51600"/>
    <cellStyle name="Input 96 2" xfId="51601"/>
    <cellStyle name="Input 96 2 2" xfId="51602"/>
    <cellStyle name="Input 96 2 3" xfId="51603"/>
    <cellStyle name="Input 96 2 4" xfId="51604"/>
    <cellStyle name="Input 96 3" xfId="51605"/>
    <cellStyle name="Input 96 3 2" xfId="51606"/>
    <cellStyle name="Input 96 3 3" xfId="51607"/>
    <cellStyle name="Input 96 3 4" xfId="51608"/>
    <cellStyle name="Input 96 4" xfId="51609"/>
    <cellStyle name="Input 96 4 2" xfId="51610"/>
    <cellStyle name="Input 96 4 3" xfId="51611"/>
    <cellStyle name="Input 96 4 4" xfId="51612"/>
    <cellStyle name="Input 96 5" xfId="51613"/>
    <cellStyle name="Input 96 5 2" xfId="51614"/>
    <cellStyle name="Input 96 5 3" xfId="51615"/>
    <cellStyle name="Input 96 5 4" xfId="51616"/>
    <cellStyle name="Input 96 6" xfId="51617"/>
    <cellStyle name="Input 96 6 2" xfId="51618"/>
    <cellStyle name="Input 96 6 3" xfId="51619"/>
    <cellStyle name="Input 96 6 4" xfId="51620"/>
    <cellStyle name="Input 96 7" xfId="51621"/>
    <cellStyle name="Input 96 7 2" xfId="51622"/>
    <cellStyle name="Input 96 7 3" xfId="51623"/>
    <cellStyle name="Input 96 7 4" xfId="51624"/>
    <cellStyle name="Input 96 8" xfId="51625"/>
    <cellStyle name="Input 96 8 2" xfId="51626"/>
    <cellStyle name="Input 96 8 3" xfId="51627"/>
    <cellStyle name="Input 96 8 4" xfId="51628"/>
    <cellStyle name="Input 96 9" xfId="51629"/>
    <cellStyle name="Input 96 9 2" xfId="51630"/>
    <cellStyle name="Input 96 9 3" xfId="51631"/>
    <cellStyle name="Input 96 9 4" xfId="51632"/>
    <cellStyle name="Input 97" xfId="51633"/>
    <cellStyle name="Input 97 10" xfId="51634"/>
    <cellStyle name="Input 97 10 2" xfId="51635"/>
    <cellStyle name="Input 97 10 3" xfId="51636"/>
    <cellStyle name="Input 97 10 4" xfId="51637"/>
    <cellStyle name="Input 97 11" xfId="51638"/>
    <cellStyle name="Input 97 12" xfId="51639"/>
    <cellStyle name="Input 97 13" xfId="51640"/>
    <cellStyle name="Input 97 14" xfId="51641"/>
    <cellStyle name="Input 97 15" xfId="51642"/>
    <cellStyle name="Input 97 16" xfId="51643"/>
    <cellStyle name="Input 97 2" xfId="51644"/>
    <cellStyle name="Input 97 2 2" xfId="51645"/>
    <cellStyle name="Input 97 2 3" xfId="51646"/>
    <cellStyle name="Input 97 2 4" xfId="51647"/>
    <cellStyle name="Input 97 3" xfId="51648"/>
    <cellStyle name="Input 97 3 2" xfId="51649"/>
    <cellStyle name="Input 97 3 3" xfId="51650"/>
    <cellStyle name="Input 97 3 4" xfId="51651"/>
    <cellStyle name="Input 97 4" xfId="51652"/>
    <cellStyle name="Input 97 4 2" xfId="51653"/>
    <cellStyle name="Input 97 4 3" xfId="51654"/>
    <cellStyle name="Input 97 4 4" xfId="51655"/>
    <cellStyle name="Input 97 5" xfId="51656"/>
    <cellStyle name="Input 97 5 2" xfId="51657"/>
    <cellStyle name="Input 97 5 3" xfId="51658"/>
    <cellStyle name="Input 97 5 4" xfId="51659"/>
    <cellStyle name="Input 97 6" xfId="51660"/>
    <cellStyle name="Input 97 6 2" xfId="51661"/>
    <cellStyle name="Input 97 6 3" xfId="51662"/>
    <cellStyle name="Input 97 6 4" xfId="51663"/>
    <cellStyle name="Input 97 7" xfId="51664"/>
    <cellStyle name="Input 97 7 2" xfId="51665"/>
    <cellStyle name="Input 97 7 3" xfId="51666"/>
    <cellStyle name="Input 97 7 4" xfId="51667"/>
    <cellStyle name="Input 97 8" xfId="51668"/>
    <cellStyle name="Input 97 8 2" xfId="51669"/>
    <cellStyle name="Input 97 8 3" xfId="51670"/>
    <cellStyle name="Input 97 8 4" xfId="51671"/>
    <cellStyle name="Input 97 9" xfId="51672"/>
    <cellStyle name="Input 97 9 2" xfId="51673"/>
    <cellStyle name="Input 97 9 3" xfId="51674"/>
    <cellStyle name="Input 97 9 4" xfId="51675"/>
    <cellStyle name="Input 98" xfId="51676"/>
    <cellStyle name="Input 98 10" xfId="51677"/>
    <cellStyle name="Input 98 10 2" xfId="51678"/>
    <cellStyle name="Input 98 10 3" xfId="51679"/>
    <cellStyle name="Input 98 10 4" xfId="51680"/>
    <cellStyle name="Input 98 11" xfId="51681"/>
    <cellStyle name="Input 98 12" xfId="51682"/>
    <cellStyle name="Input 98 13" xfId="51683"/>
    <cellStyle name="Input 98 14" xfId="51684"/>
    <cellStyle name="Input 98 15" xfId="51685"/>
    <cellStyle name="Input 98 16" xfId="51686"/>
    <cellStyle name="Input 98 2" xfId="51687"/>
    <cellStyle name="Input 98 2 2" xfId="51688"/>
    <cellStyle name="Input 98 2 3" xfId="51689"/>
    <cellStyle name="Input 98 2 4" xfId="51690"/>
    <cellStyle name="Input 98 3" xfId="51691"/>
    <cellStyle name="Input 98 3 2" xfId="51692"/>
    <cellStyle name="Input 98 3 3" xfId="51693"/>
    <cellStyle name="Input 98 3 4" xfId="51694"/>
    <cellStyle name="Input 98 4" xfId="51695"/>
    <cellStyle name="Input 98 4 2" xfId="51696"/>
    <cellStyle name="Input 98 4 3" xfId="51697"/>
    <cellStyle name="Input 98 4 4" xfId="51698"/>
    <cellStyle name="Input 98 5" xfId="51699"/>
    <cellStyle name="Input 98 5 2" xfId="51700"/>
    <cellStyle name="Input 98 5 3" xfId="51701"/>
    <cellStyle name="Input 98 5 4" xfId="51702"/>
    <cellStyle name="Input 98 6" xfId="51703"/>
    <cellStyle name="Input 98 6 2" xfId="51704"/>
    <cellStyle name="Input 98 6 3" xfId="51705"/>
    <cellStyle name="Input 98 6 4" xfId="51706"/>
    <cellStyle name="Input 98 7" xfId="51707"/>
    <cellStyle name="Input 98 7 2" xfId="51708"/>
    <cellStyle name="Input 98 7 3" xfId="51709"/>
    <cellStyle name="Input 98 7 4" xfId="51710"/>
    <cellStyle name="Input 98 8" xfId="51711"/>
    <cellStyle name="Input 98 8 2" xfId="51712"/>
    <cellStyle name="Input 98 8 3" xfId="51713"/>
    <cellStyle name="Input 98 8 4" xfId="51714"/>
    <cellStyle name="Input 98 9" xfId="51715"/>
    <cellStyle name="Input 98 9 2" xfId="51716"/>
    <cellStyle name="Input 98 9 3" xfId="51717"/>
    <cellStyle name="Input 98 9 4" xfId="51718"/>
    <cellStyle name="Input 99" xfId="51719"/>
    <cellStyle name="Input 99 10" xfId="51720"/>
    <cellStyle name="Input 99 10 2" xfId="51721"/>
    <cellStyle name="Input 99 10 3" xfId="51722"/>
    <cellStyle name="Input 99 10 4" xfId="51723"/>
    <cellStyle name="Input 99 11" xfId="51724"/>
    <cellStyle name="Input 99 12" xfId="51725"/>
    <cellStyle name="Input 99 13" xfId="51726"/>
    <cellStyle name="Input 99 14" xfId="51727"/>
    <cellStyle name="Input 99 15" xfId="51728"/>
    <cellStyle name="Input 99 16" xfId="51729"/>
    <cellStyle name="Input 99 2" xfId="51730"/>
    <cellStyle name="Input 99 2 2" xfId="51731"/>
    <cellStyle name="Input 99 2 3" xfId="51732"/>
    <cellStyle name="Input 99 2 4" xfId="51733"/>
    <cellStyle name="Input 99 3" xfId="51734"/>
    <cellStyle name="Input 99 3 2" xfId="51735"/>
    <cellStyle name="Input 99 3 3" xfId="51736"/>
    <cellStyle name="Input 99 3 4" xfId="51737"/>
    <cellStyle name="Input 99 4" xfId="51738"/>
    <cellStyle name="Input 99 4 2" xfId="51739"/>
    <cellStyle name="Input 99 4 3" xfId="51740"/>
    <cellStyle name="Input 99 4 4" xfId="51741"/>
    <cellStyle name="Input 99 5" xfId="51742"/>
    <cellStyle name="Input 99 5 2" xfId="51743"/>
    <cellStyle name="Input 99 5 3" xfId="51744"/>
    <cellStyle name="Input 99 5 4" xfId="51745"/>
    <cellStyle name="Input 99 6" xfId="51746"/>
    <cellStyle name="Input 99 6 2" xfId="51747"/>
    <cellStyle name="Input 99 6 3" xfId="51748"/>
    <cellStyle name="Input 99 6 4" xfId="51749"/>
    <cellStyle name="Input 99 7" xfId="51750"/>
    <cellStyle name="Input 99 7 2" xfId="51751"/>
    <cellStyle name="Input 99 7 3" xfId="51752"/>
    <cellStyle name="Input 99 7 4" xfId="51753"/>
    <cellStyle name="Input 99 8" xfId="51754"/>
    <cellStyle name="Input 99 8 2" xfId="51755"/>
    <cellStyle name="Input 99 8 3" xfId="51756"/>
    <cellStyle name="Input 99 8 4" xfId="51757"/>
    <cellStyle name="Input 99 9" xfId="51758"/>
    <cellStyle name="Input 99 9 2" xfId="51759"/>
    <cellStyle name="Input 99 9 3" xfId="51760"/>
    <cellStyle name="Input 99 9 4" xfId="51761"/>
    <cellStyle name="Input no $ [0]" xfId="51762"/>
    <cellStyle name="input.title" xfId="51763"/>
    <cellStyle name="INPUTS" xfId="51764"/>
    <cellStyle name="Inputs2" xfId="51765"/>
    <cellStyle name="Lable8Left_Def" xfId="51766"/>
    <cellStyle name="Line" xfId="51767"/>
    <cellStyle name="Link Currency (0)" xfId="51768"/>
    <cellStyle name="Link Currency (2)" xfId="51769"/>
    <cellStyle name="Link Units (0)" xfId="51770"/>
    <cellStyle name="Link Units (1)" xfId="51771"/>
    <cellStyle name="Link Units (2)" xfId="51772"/>
    <cellStyle name="Linked Cell 2" xfId="51773"/>
    <cellStyle name="Linked Cell 2 2" xfId="51774"/>
    <cellStyle name="Linked Cell 2 2 2" xfId="51775"/>
    <cellStyle name="Linked Cell 2 2 2 2" xfId="51776"/>
    <cellStyle name="Linked Cell 2 2 3" xfId="51777"/>
    <cellStyle name="Linked Cell 2 3" xfId="51778"/>
    <cellStyle name="Linked Cell 2_Integrys Valuation 3-19-2010_Std  Amort" xfId="51779"/>
    <cellStyle name="Linked Cell 3" xfId="51780"/>
    <cellStyle name="Linked Cell 3 2" xfId="51781"/>
    <cellStyle name="Linked Cell 4" xfId="51782"/>
    <cellStyle name="Linked Cell 4 2" xfId="51783"/>
    <cellStyle name="Linked Cell 4 3" xfId="51784"/>
    <cellStyle name="Linked Cell 5" xfId="51785"/>
    <cellStyle name="Linked Cell 5 2" xfId="51786"/>
    <cellStyle name="list" xfId="51787"/>
    <cellStyle name="locked" xfId="51788"/>
    <cellStyle name="m/d/yy" xfId="51789"/>
    <cellStyle name="Margins" xfId="51790"/>
    <cellStyle name="mike" xfId="51791"/>
    <cellStyle name="mike1" xfId="51792"/>
    <cellStyle name="mike2" xfId="51793"/>
    <cellStyle name="Millares [0]_2AV_M_M " xfId="51794"/>
    <cellStyle name="Millares_2AV_M_M " xfId="51795"/>
    <cellStyle name="Milliers_sales" xfId="51796"/>
    <cellStyle name="MLComma0" xfId="51797"/>
    <cellStyle name="MLDollar0" xfId="51798"/>
    <cellStyle name="MLMultiple0" xfId="51799"/>
    <cellStyle name="MLPercent0" xfId="51800"/>
    <cellStyle name="Moeda [0]_0701_Amortiz Difer SpotMarket - Urug" xfId="51801"/>
    <cellStyle name="Moeda_0701_Amortiz Difer SpotMarket - Urug" xfId="51802"/>
    <cellStyle name="Moneda [0]_2AV_M_M " xfId="51803"/>
    <cellStyle name="Moneda_2AV_M_M " xfId="51804"/>
    <cellStyle name="Month" xfId="51805"/>
    <cellStyle name="Month 2" xfId="51806"/>
    <cellStyle name="Month 2 2" xfId="51807"/>
    <cellStyle name="Month 2 3" xfId="51808"/>
    <cellStyle name="Month 2 4" xfId="51809"/>
    <cellStyle name="Month 2 5" xfId="51810"/>
    <cellStyle name="Month 3" xfId="51811"/>
    <cellStyle name="Month 3 2" xfId="51812"/>
    <cellStyle name="Month 3 3" xfId="51813"/>
    <cellStyle name="Month 3 4" xfId="51814"/>
    <cellStyle name="Month 3 5" xfId="51815"/>
    <cellStyle name="Month 4" xfId="51816"/>
    <cellStyle name="Month 5" xfId="51817"/>
    <cellStyle name="Month Date" xfId="51818"/>
    <cellStyle name="Month-long" xfId="51819"/>
    <cellStyle name="Month-long 2" xfId="51820"/>
    <cellStyle name="Month-long 2 2" xfId="51821"/>
    <cellStyle name="Month-long 2 3" xfId="51822"/>
    <cellStyle name="Month-long 2 4" xfId="51823"/>
    <cellStyle name="Month-long 2 5" xfId="51824"/>
    <cellStyle name="Month-long 3" xfId="51825"/>
    <cellStyle name="Month-long 3 2" xfId="51826"/>
    <cellStyle name="Month-long 3 3" xfId="51827"/>
    <cellStyle name="Month-long 3 4" xfId="51828"/>
    <cellStyle name="Month-long 3 5" xfId="51829"/>
    <cellStyle name="Month-short" xfId="51830"/>
    <cellStyle name="Mon-yr" xfId="51831"/>
    <cellStyle name="MS_Hebrew" xfId="51832"/>
    <cellStyle name="Multiple" xfId="51833"/>
    <cellStyle name="Multiple [0]" xfId="51834"/>
    <cellStyle name="Multiple [1]" xfId="51835"/>
    <cellStyle name="Multiple [1] 2" xfId="51836"/>
    <cellStyle name="Multiple [1] 3" xfId="51837"/>
    <cellStyle name="Multiple [1] 4" xfId="51838"/>
    <cellStyle name="Multiple [1] 5" xfId="51839"/>
    <cellStyle name="Multiple 2" xfId="51840"/>
    <cellStyle name="Multiple 3" xfId="51841"/>
    <cellStyle name="Multiple 4" xfId="51842"/>
    <cellStyle name="Multiple 5" xfId="51843"/>
    <cellStyle name="Multiple_~0055150" xfId="51844"/>
    <cellStyle name="multiples" xfId="51845"/>
    <cellStyle name="NA is zero" xfId="51846"/>
    <cellStyle name="Name" xfId="51847"/>
    <cellStyle name="Needed Input" xfId="51848"/>
    <cellStyle name="Neutral 2" xfId="51849"/>
    <cellStyle name="Neutral 2 2" xfId="51850"/>
    <cellStyle name="Neutral 2 2 2" xfId="51851"/>
    <cellStyle name="Neutral 2 2 2 2" xfId="51852"/>
    <cellStyle name="Neutral 2 2 3" xfId="51853"/>
    <cellStyle name="Neutral 2 3" xfId="51854"/>
    <cellStyle name="Neutral 3" xfId="51855"/>
    <cellStyle name="Neutral 3 2" xfId="51856"/>
    <cellStyle name="Neutral 4" xfId="51857"/>
    <cellStyle name="Neutral 4 2" xfId="51858"/>
    <cellStyle name="Neutral 4 3" xfId="51859"/>
    <cellStyle name="Neutral 5" xfId="51860"/>
    <cellStyle name="Neutral 5 2" xfId="51861"/>
    <cellStyle name="NEWMULTIPLE" xfId="51862"/>
    <cellStyle name="no dec" xfId="51863"/>
    <cellStyle name="no dec 2" xfId="51864"/>
    <cellStyle name="no dec 2 2" xfId="51865"/>
    <cellStyle name="no dec 2 3" xfId="51866"/>
    <cellStyle name="no dec 2 4" xfId="51867"/>
    <cellStyle name="no dec 2 5" xfId="51868"/>
    <cellStyle name="no dec 3" xfId="51869"/>
    <cellStyle name="no dec 3 2" xfId="51870"/>
    <cellStyle name="no dec 3 3" xfId="51871"/>
    <cellStyle name="no dec 3 4" xfId="51872"/>
    <cellStyle name="no dec 3 5" xfId="51873"/>
    <cellStyle name="No decimals" xfId="51874"/>
    <cellStyle name="Normal" xfId="0" builtinId="0"/>
    <cellStyle name="Normal - Input" xfId="51876"/>
    <cellStyle name="Normal - Style1" xfId="51877"/>
    <cellStyle name="Normal - Style1 2" xfId="51878"/>
    <cellStyle name="Normal - Style1 2 2" xfId="51879"/>
    <cellStyle name="Normal - Style1 2 3" xfId="51880"/>
    <cellStyle name="Normal - Style1 3" xfId="51881"/>
    <cellStyle name="Normal - Style1 4" xfId="51882"/>
    <cellStyle name="Normal - Style1 5" xfId="51883"/>
    <cellStyle name="Normal - Style2" xfId="51884"/>
    <cellStyle name="Normal - Style3" xfId="51885"/>
    <cellStyle name="Normal - Style6" xfId="51886"/>
    <cellStyle name="Normal - Style7" xfId="51887"/>
    <cellStyle name="Normal [0]" xfId="51888"/>
    <cellStyle name="Normal [1]" xfId="51889"/>
    <cellStyle name="Normal [2]" xfId="51890"/>
    <cellStyle name="Normal [3]" xfId="51891"/>
    <cellStyle name="Normal 10" xfId="51892"/>
    <cellStyle name="Normal 10 2" xfId="51893"/>
    <cellStyle name="Normal 10 2 2" xfId="51894"/>
    <cellStyle name="Normal 10 3" xfId="51895"/>
    <cellStyle name="Normal 10 4" xfId="51896"/>
    <cellStyle name="Normal 100" xfId="51897"/>
    <cellStyle name="Normal 100 2" xfId="51898"/>
    <cellStyle name="Normal 101" xfId="51899"/>
    <cellStyle name="Normal 101 2" xfId="51900"/>
    <cellStyle name="Normal 101 3" xfId="51901"/>
    <cellStyle name="Normal 102" xfId="51902"/>
    <cellStyle name="Normal 102 2" xfId="51903"/>
    <cellStyle name="Normal 102 3" xfId="51904"/>
    <cellStyle name="Normal 103" xfId="51905"/>
    <cellStyle name="Normal 103 2" xfId="51906"/>
    <cellStyle name="Normal 103 3" xfId="51907"/>
    <cellStyle name="Normal 104" xfId="51908"/>
    <cellStyle name="Normal 104 2" xfId="51909"/>
    <cellStyle name="Normal 104 3" xfId="51910"/>
    <cellStyle name="Normal 105" xfId="51911"/>
    <cellStyle name="Normal 105 2" xfId="51912"/>
    <cellStyle name="Normal 105 2 2" xfId="51913"/>
    <cellStyle name="Normal 105 2 3" xfId="51914"/>
    <cellStyle name="Normal 105 3" xfId="51915"/>
    <cellStyle name="Normal 105 4" xfId="51916"/>
    <cellStyle name="Normal 106" xfId="51917"/>
    <cellStyle name="Normal 106 2" xfId="51918"/>
    <cellStyle name="Normal 106 3" xfId="51919"/>
    <cellStyle name="Normal 106 3 2" xfId="51920"/>
    <cellStyle name="Normal 106 4" xfId="51921"/>
    <cellStyle name="Normal 107" xfId="51922"/>
    <cellStyle name="Normal 107 2" xfId="51923"/>
    <cellStyle name="Normal 107 3" xfId="51924"/>
    <cellStyle name="Normal 107 3 2" xfId="51925"/>
    <cellStyle name="Normal 107 4" xfId="51926"/>
    <cellStyle name="Normal 108" xfId="51927"/>
    <cellStyle name="Normal 108 2" xfId="51928"/>
    <cellStyle name="Normal 108 3" xfId="51929"/>
    <cellStyle name="Normal 109" xfId="51930"/>
    <cellStyle name="Normal 109 2" xfId="51931"/>
    <cellStyle name="Normal 109 3" xfId="51932"/>
    <cellStyle name="Normal 11" xfId="51933"/>
    <cellStyle name="Normal 11 2" xfId="51934"/>
    <cellStyle name="Normal 11 2 2" xfId="51935"/>
    <cellStyle name="Normal 11 5" xfId="51936"/>
    <cellStyle name="Normal 110" xfId="51937"/>
    <cellStyle name="Normal 110 2" xfId="51938"/>
    <cellStyle name="Normal 110 3" xfId="51939"/>
    <cellStyle name="Normal 111" xfId="51940"/>
    <cellStyle name="Normal 111 2" xfId="51941"/>
    <cellStyle name="Normal 111 3" xfId="51942"/>
    <cellStyle name="Normal 112" xfId="51943"/>
    <cellStyle name="Normal 112 2" xfId="51944"/>
    <cellStyle name="Normal 112 3" xfId="51945"/>
    <cellStyle name="Normal 113" xfId="51946"/>
    <cellStyle name="Normal 113 2" xfId="51947"/>
    <cellStyle name="Normal 113 3" xfId="51948"/>
    <cellStyle name="Normal 114" xfId="51949"/>
    <cellStyle name="Normal 114 2" xfId="51950"/>
    <cellStyle name="Normal 114 3" xfId="51951"/>
    <cellStyle name="Normal 115" xfId="51952"/>
    <cellStyle name="Normal 115 2" xfId="51953"/>
    <cellStyle name="Normal 115 3" xfId="51954"/>
    <cellStyle name="Normal 116" xfId="51955"/>
    <cellStyle name="Normal 116 2" xfId="51956"/>
    <cellStyle name="Normal 116 3" xfId="51957"/>
    <cellStyle name="Normal 117" xfId="51958"/>
    <cellStyle name="Normal 117 2" xfId="51959"/>
    <cellStyle name="Normal 117 2 2" xfId="51960"/>
    <cellStyle name="Normal 117 3" xfId="51961"/>
    <cellStyle name="Normal 117 4" xfId="51962"/>
    <cellStyle name="Normal 118" xfId="51963"/>
    <cellStyle name="Normal 118 2" xfId="51964"/>
    <cellStyle name="Normal 118 2 2" xfId="51965"/>
    <cellStyle name="Normal 118 3" xfId="51966"/>
    <cellStyle name="Normal 118 4" xfId="51967"/>
    <cellStyle name="Normal 119" xfId="51968"/>
    <cellStyle name="Normal 119 2" xfId="51969"/>
    <cellStyle name="Normal 12" xfId="51970"/>
    <cellStyle name="Normal 12 2" xfId="51971"/>
    <cellStyle name="Normal 12 2 2" xfId="51972"/>
    <cellStyle name="Normal 12 2 3" xfId="51973"/>
    <cellStyle name="Normal 12 2 4" xfId="51974"/>
    <cellStyle name="Normal 12 3" xfId="51975"/>
    <cellStyle name="Normal 12 3 2" xfId="51976"/>
    <cellStyle name="Normal 12 3 2 2" xfId="51977"/>
    <cellStyle name="Normal 12 3 2 2 2" xfId="51978"/>
    <cellStyle name="Normal 12 3 2 2 2 2" xfId="51979"/>
    <cellStyle name="Normal 12 3 2 2 2 2 2" xfId="51980"/>
    <cellStyle name="Normal 12 3 2 2 2 3" xfId="51981"/>
    <cellStyle name="Normal 12 3 2 2 3" xfId="51982"/>
    <cellStyle name="Normal 12 3 2 2 3 2" xfId="51983"/>
    <cellStyle name="Normal 12 3 2 2 4" xfId="51984"/>
    <cellStyle name="Normal 12 3 2 3" xfId="51985"/>
    <cellStyle name="Normal 12 3 2 3 2" xfId="51986"/>
    <cellStyle name="Normal 12 3 2 3 2 2" xfId="51987"/>
    <cellStyle name="Normal 12 3 2 3 3" xfId="51988"/>
    <cellStyle name="Normal 12 3 2 4" xfId="51989"/>
    <cellStyle name="Normal 12 3 2 4 2" xfId="51990"/>
    <cellStyle name="Normal 12 3 2 5" xfId="51991"/>
    <cellStyle name="Normal 12 3 3" xfId="51992"/>
    <cellStyle name="Normal 12 3 3 2" xfId="51993"/>
    <cellStyle name="Normal 12 3 3 2 2" xfId="51994"/>
    <cellStyle name="Normal 12 3 3 2 2 2" xfId="51995"/>
    <cellStyle name="Normal 12 3 3 2 3" xfId="51996"/>
    <cellStyle name="Normal 12 3 3 3" xfId="51997"/>
    <cellStyle name="Normal 12 3 3 3 2" xfId="51998"/>
    <cellStyle name="Normal 12 3 3 4" xfId="51999"/>
    <cellStyle name="Normal 12 3 4" xfId="52000"/>
    <cellStyle name="Normal 12 3 4 2" xfId="52001"/>
    <cellStyle name="Normal 12 3 4 2 2" xfId="52002"/>
    <cellStyle name="Normal 12 3 4 2 2 2" xfId="52003"/>
    <cellStyle name="Normal 12 3 4 2 3" xfId="52004"/>
    <cellStyle name="Normal 12 3 4 3" xfId="52005"/>
    <cellStyle name="Normal 12 3 4 3 2" xfId="52006"/>
    <cellStyle name="Normal 12 3 4 4" xfId="52007"/>
    <cellStyle name="Normal 12 3 5" xfId="52008"/>
    <cellStyle name="Normal 12 3 5 2" xfId="52009"/>
    <cellStyle name="Normal 12 3 5 2 2" xfId="52010"/>
    <cellStyle name="Normal 12 3 5 2 2 2" xfId="52011"/>
    <cellStyle name="Normal 12 3 5 2 3" xfId="52012"/>
    <cellStyle name="Normal 12 3 5 3" xfId="52013"/>
    <cellStyle name="Normal 12 3 5 3 2" xfId="52014"/>
    <cellStyle name="Normal 12 3 5 4" xfId="52015"/>
    <cellStyle name="Normal 12 3 6" xfId="52016"/>
    <cellStyle name="Normal 12 3 6 2" xfId="52017"/>
    <cellStyle name="Normal 12 3 6 2 2" xfId="52018"/>
    <cellStyle name="Normal 12 3 6 2 2 2" xfId="52019"/>
    <cellStyle name="Normal 12 3 6 2 3" xfId="52020"/>
    <cellStyle name="Normal 12 3 6 3" xfId="52021"/>
    <cellStyle name="Normal 12 3 6 3 2" xfId="52022"/>
    <cellStyle name="Normal 12 3 6 4" xfId="52023"/>
    <cellStyle name="Normal 12 3 7" xfId="52024"/>
    <cellStyle name="Normal 12 3 7 2" xfId="52025"/>
    <cellStyle name="Normal 12 3 7 2 2" xfId="52026"/>
    <cellStyle name="Normal 12 3 7 3" xfId="52027"/>
    <cellStyle name="Normal 12 3 8" xfId="52028"/>
    <cellStyle name="Normal 12 3 8 2" xfId="52029"/>
    <cellStyle name="Normal 12 3 8 2 2" xfId="52030"/>
    <cellStyle name="Normal 12 3 8 3" xfId="52031"/>
    <cellStyle name="Normal 12 3 9" xfId="52032"/>
    <cellStyle name="Normal 12 3 9 2" xfId="52033"/>
    <cellStyle name="Normal 12 3 9 2 2" xfId="52034"/>
    <cellStyle name="Normal 12 3 9 3" xfId="52035"/>
    <cellStyle name="Normal 12 4" xfId="52036"/>
    <cellStyle name="Normal 12 4 2" xfId="52037"/>
    <cellStyle name="Normal 12 5" xfId="52038"/>
    <cellStyle name="Normal 12 5 2" xfId="52039"/>
    <cellStyle name="Normal 12 6" xfId="52040"/>
    <cellStyle name="Normal 12 7" xfId="52041"/>
    <cellStyle name="Normal 12 7 2" xfId="52042"/>
    <cellStyle name="Normal 12 8" xfId="52043"/>
    <cellStyle name="Normal 120" xfId="52044"/>
    <cellStyle name="Normal 120 2" xfId="52045"/>
    <cellStyle name="Normal 120 3" xfId="52046"/>
    <cellStyle name="Normal 121" xfId="52047"/>
    <cellStyle name="Normal 121 2" xfId="52048"/>
    <cellStyle name="Normal 122" xfId="52049"/>
    <cellStyle name="Normal 123" xfId="52050"/>
    <cellStyle name="Normal 124" xfId="52051"/>
    <cellStyle name="Normal 125" xfId="52052"/>
    <cellStyle name="Normal 126" xfId="52053"/>
    <cellStyle name="Normal 127" xfId="52054"/>
    <cellStyle name="Normal 128" xfId="52055"/>
    <cellStyle name="Normal 128 2" xfId="52056"/>
    <cellStyle name="Normal 129" xfId="52057"/>
    <cellStyle name="Normal 129 2" xfId="52058"/>
    <cellStyle name="Normal 129 3" xfId="52059"/>
    <cellStyle name="Normal 13" xfId="52060"/>
    <cellStyle name="Normal 13 2" xfId="52061"/>
    <cellStyle name="Normal 13 2 2" xfId="52062"/>
    <cellStyle name="Normal 13 2 2 2" xfId="52063"/>
    <cellStyle name="Normal 13 2 2 2 2" xfId="52064"/>
    <cellStyle name="Normal 13 2 2 2 2 2" xfId="52065"/>
    <cellStyle name="Normal 13 2 2 2 2 2 2" xfId="52066"/>
    <cellStyle name="Normal 13 2 2 2 2 3" xfId="52067"/>
    <cellStyle name="Normal 13 2 2 2 3" xfId="52068"/>
    <cellStyle name="Normal 13 2 2 2 3 2" xfId="52069"/>
    <cellStyle name="Normal 13 2 2 2 4" xfId="52070"/>
    <cellStyle name="Normal 13 2 2 3" xfId="52071"/>
    <cellStyle name="Normal 13 2 2 3 2" xfId="52072"/>
    <cellStyle name="Normal 13 2 2 3 2 2" xfId="52073"/>
    <cellStyle name="Normal 13 2 2 3 3" xfId="52074"/>
    <cellStyle name="Normal 13 2 2 4" xfId="52075"/>
    <cellStyle name="Normal 13 2 2 4 2" xfId="52076"/>
    <cellStyle name="Normal 13 2 2 5" xfId="52077"/>
    <cellStyle name="Normal 13 2 3" xfId="52078"/>
    <cellStyle name="Normal 13 2 3 2" xfId="52079"/>
    <cellStyle name="Normal 13 2 3 2 2" xfId="52080"/>
    <cellStyle name="Normal 13 2 3 2 2 2" xfId="52081"/>
    <cellStyle name="Normal 13 2 3 2 3" xfId="52082"/>
    <cellStyle name="Normal 13 2 3 3" xfId="52083"/>
    <cellStyle name="Normal 13 2 3 3 2" xfId="52084"/>
    <cellStyle name="Normal 13 2 3 4" xfId="52085"/>
    <cellStyle name="Normal 13 2 4" xfId="52086"/>
    <cellStyle name="Normal 13 2 4 2" xfId="52087"/>
    <cellStyle name="Normal 13 2 4 2 2" xfId="52088"/>
    <cellStyle name="Normal 13 2 4 2 2 2" xfId="52089"/>
    <cellStyle name="Normal 13 2 4 2 3" xfId="52090"/>
    <cellStyle name="Normal 13 2 4 3" xfId="52091"/>
    <cellStyle name="Normal 13 2 4 3 2" xfId="52092"/>
    <cellStyle name="Normal 13 2 4 4" xfId="52093"/>
    <cellStyle name="Normal 13 2 5" xfId="52094"/>
    <cellStyle name="Normal 13 2 5 2" xfId="52095"/>
    <cellStyle name="Normal 13 2 5 2 2" xfId="52096"/>
    <cellStyle name="Normal 13 2 5 2 2 2" xfId="52097"/>
    <cellStyle name="Normal 13 2 5 2 3" xfId="52098"/>
    <cellStyle name="Normal 13 2 5 3" xfId="52099"/>
    <cellStyle name="Normal 13 2 5 3 2" xfId="52100"/>
    <cellStyle name="Normal 13 2 5 4" xfId="52101"/>
    <cellStyle name="Normal 13 2 6" xfId="52102"/>
    <cellStyle name="Normal 13 2 6 2" xfId="52103"/>
    <cellStyle name="Normal 13 2 6 2 2" xfId="52104"/>
    <cellStyle name="Normal 13 2 6 2 2 2" xfId="52105"/>
    <cellStyle name="Normal 13 2 6 2 3" xfId="52106"/>
    <cellStyle name="Normal 13 2 6 3" xfId="52107"/>
    <cellStyle name="Normal 13 2 6 3 2" xfId="52108"/>
    <cellStyle name="Normal 13 2 6 4" xfId="52109"/>
    <cellStyle name="Normal 13 2 7" xfId="52110"/>
    <cellStyle name="Normal 13 2 7 2" xfId="52111"/>
    <cellStyle name="Normal 13 2 7 2 2" xfId="52112"/>
    <cellStyle name="Normal 13 2 7 3" xfId="52113"/>
    <cellStyle name="Normal 13 2 8" xfId="52114"/>
    <cellStyle name="Normal 13 2 8 2" xfId="52115"/>
    <cellStyle name="Normal 13 2 8 2 2" xfId="52116"/>
    <cellStyle name="Normal 13 2 8 3" xfId="52117"/>
    <cellStyle name="Normal 13 2 9" xfId="52118"/>
    <cellStyle name="Normal 13 2 9 2" xfId="52119"/>
    <cellStyle name="Normal 13 2 9 2 2" xfId="52120"/>
    <cellStyle name="Normal 13 2 9 3" xfId="52121"/>
    <cellStyle name="Normal 13 5" xfId="52122"/>
    <cellStyle name="Normal 130" xfId="52123"/>
    <cellStyle name="Normal 130 2" xfId="52124"/>
    <cellStyle name="Normal 131" xfId="52125"/>
    <cellStyle name="Normal 131 2" xfId="52126"/>
    <cellStyle name="Normal 132" xfId="52127"/>
    <cellStyle name="Normal 132 2" xfId="52128"/>
    <cellStyle name="Normal 133" xfId="52129"/>
    <cellStyle name="Normal 133 2" xfId="52130"/>
    <cellStyle name="Normal 134" xfId="52131"/>
    <cellStyle name="Normal 134 2" xfId="52132"/>
    <cellStyle name="Normal 135" xfId="52133"/>
    <cellStyle name="Normal 135 2" xfId="52134"/>
    <cellStyle name="Normal 136" xfId="52135"/>
    <cellStyle name="Normal 136 2" xfId="52136"/>
    <cellStyle name="Normal 137" xfId="52137"/>
    <cellStyle name="Normal 137 2" xfId="52138"/>
    <cellStyle name="Normal 138" xfId="52139"/>
    <cellStyle name="Normal 138 2" xfId="52140"/>
    <cellStyle name="Normal 139" xfId="52141"/>
    <cellStyle name="Normal 139 2" xfId="52142"/>
    <cellStyle name="Normal 14" xfId="52143"/>
    <cellStyle name="Normal 14 2" xfId="52144"/>
    <cellStyle name="Normal 14 2 2" xfId="52145"/>
    <cellStyle name="Normal 14 2 2 2" xfId="52146"/>
    <cellStyle name="Normal 14 2 3" xfId="52147"/>
    <cellStyle name="Normal 14 2 3 2" xfId="52148"/>
    <cellStyle name="Normal 14 2 3 2 2" xfId="52149"/>
    <cellStyle name="Normal 14 2 3 2 2 2" xfId="52150"/>
    <cellStyle name="Normal 14 2 3 2 3" xfId="52151"/>
    <cellStyle name="Normal 14 2 3 3" xfId="52152"/>
    <cellStyle name="Normal 14 2 3 3 2" xfId="52153"/>
    <cellStyle name="Normal 14 2 3 4" xfId="52154"/>
    <cellStyle name="Normal 14 2 4" xfId="52155"/>
    <cellStyle name="Normal 14 2 4 2" xfId="52156"/>
    <cellStyle name="Normal 14 2 4 2 2" xfId="52157"/>
    <cellStyle name="Normal 14 2 4 2 2 2" xfId="52158"/>
    <cellStyle name="Normal 14 2 4 2 3" xfId="52159"/>
    <cellStyle name="Normal 14 2 4 3" xfId="52160"/>
    <cellStyle name="Normal 14 2 4 3 2" xfId="52161"/>
    <cellStyle name="Normal 14 2 4 4" xfId="52162"/>
    <cellStyle name="Normal 14 2 5" xfId="52163"/>
    <cellStyle name="Normal 14 2 5 2" xfId="52164"/>
    <cellStyle name="Normal 14 2 5 2 2" xfId="52165"/>
    <cellStyle name="Normal 14 2 5 3" xfId="52166"/>
    <cellStyle name="Normal 14 2 6" xfId="52167"/>
    <cellStyle name="Normal 14 2 6 2" xfId="52168"/>
    <cellStyle name="Normal 14 2 7" xfId="52169"/>
    <cellStyle name="Normal 14 2 8" xfId="52170"/>
    <cellStyle name="Normal 14 3" xfId="52171"/>
    <cellStyle name="Normal 14 3 2" xfId="52172"/>
    <cellStyle name="Normal 14 3 2 2" xfId="52173"/>
    <cellStyle name="Normal 14 3 2 2 2" xfId="52174"/>
    <cellStyle name="Normal 14 3 2 2 2 2" xfId="52175"/>
    <cellStyle name="Normal 14 3 2 2 3" xfId="52176"/>
    <cellStyle name="Normal 14 3 2 3" xfId="52177"/>
    <cellStyle name="Normal 14 3 2 3 2" xfId="52178"/>
    <cellStyle name="Normal 14 3 2 4" xfId="52179"/>
    <cellStyle name="Normal 14 3 3" xfId="52180"/>
    <cellStyle name="Normal 14 3 3 2" xfId="52181"/>
    <cellStyle name="Normal 14 3 3 2 2" xfId="52182"/>
    <cellStyle name="Normal 14 3 3 3" xfId="52183"/>
    <cellStyle name="Normal 14 3 4" xfId="52184"/>
    <cellStyle name="Normal 14 3 4 2" xfId="52185"/>
    <cellStyle name="Normal 14 3 5" xfId="52186"/>
    <cellStyle name="Normal 14 3 6" xfId="52187"/>
    <cellStyle name="Normal 14 4" xfId="52188"/>
    <cellStyle name="Normal 14 4 2" xfId="52189"/>
    <cellStyle name="Normal 14 4 2 2" xfId="52190"/>
    <cellStyle name="Normal 14 4 2 2 2" xfId="52191"/>
    <cellStyle name="Normal 14 4 2 3" xfId="52192"/>
    <cellStyle name="Normal 14 4 3" xfId="52193"/>
    <cellStyle name="Normal 14 4 3 2" xfId="52194"/>
    <cellStyle name="Normal 14 4 4" xfId="52195"/>
    <cellStyle name="Normal 14 5" xfId="52196"/>
    <cellStyle name="Normal 14 6" xfId="52197"/>
    <cellStyle name="Normal 14 7" xfId="52198"/>
    <cellStyle name="Normal 140" xfId="52199"/>
    <cellStyle name="Normal 140 2" xfId="52200"/>
    <cellStyle name="Normal 140 3" xfId="52201"/>
    <cellStyle name="Normal 141" xfId="52202"/>
    <cellStyle name="Normal 141 2" xfId="52203"/>
    <cellStyle name="Normal 142" xfId="52204"/>
    <cellStyle name="Normal 142 2" xfId="52205"/>
    <cellStyle name="Normal 143" xfId="52206"/>
    <cellStyle name="Normal 143 2" xfId="52207"/>
    <cellStyle name="Normal 144" xfId="52208"/>
    <cellStyle name="Normal 144 2" xfId="52209"/>
    <cellStyle name="Normal 145" xfId="52210"/>
    <cellStyle name="Normal 145 2" xfId="52211"/>
    <cellStyle name="Normal 146" xfId="52212"/>
    <cellStyle name="Normal 146 2" xfId="52213"/>
    <cellStyle name="Normal 147" xfId="52214"/>
    <cellStyle name="Normal 148" xfId="52215"/>
    <cellStyle name="Normal 149" xfId="52216"/>
    <cellStyle name="Normal 15" xfId="52217"/>
    <cellStyle name="Normal 15 2" xfId="52218"/>
    <cellStyle name="Normal 15 2 10" xfId="52219"/>
    <cellStyle name="Normal 15 2 10 2" xfId="52220"/>
    <cellStyle name="Normal 15 2 10 2 2" xfId="52221"/>
    <cellStyle name="Normal 15 2 10 3" xfId="52222"/>
    <cellStyle name="Normal 15 2 11" xfId="52223"/>
    <cellStyle name="Normal 15 2 11 2" xfId="52224"/>
    <cellStyle name="Normal 15 2 12" xfId="52225"/>
    <cellStyle name="Normal 15 2 13" xfId="52226"/>
    <cellStyle name="Normal 15 2 2" xfId="52227"/>
    <cellStyle name="Normal 15 2 2 2" xfId="52228"/>
    <cellStyle name="Normal 15 2 2 2 2" xfId="52229"/>
    <cellStyle name="Normal 15 2 2 2 2 2" xfId="52230"/>
    <cellStyle name="Normal 15 2 2 2 3" xfId="52231"/>
    <cellStyle name="Normal 15 2 2 3" xfId="52232"/>
    <cellStyle name="Normal 15 2 2 3 2" xfId="52233"/>
    <cellStyle name="Normal 15 2 2 4" xfId="52234"/>
    <cellStyle name="Normal 15 2 2 5" xfId="52235"/>
    <cellStyle name="Normal 15 2 3" xfId="52236"/>
    <cellStyle name="Normal 15 2 3 2" xfId="52237"/>
    <cellStyle name="Normal 15 2 3 2 2" xfId="52238"/>
    <cellStyle name="Normal 15 2 3 2 2 2" xfId="52239"/>
    <cellStyle name="Normal 15 2 3 2 3" xfId="52240"/>
    <cellStyle name="Normal 15 2 3 3" xfId="52241"/>
    <cellStyle name="Normal 15 2 3 3 2" xfId="52242"/>
    <cellStyle name="Normal 15 2 3 4" xfId="52243"/>
    <cellStyle name="Normal 15 2 4" xfId="52244"/>
    <cellStyle name="Normal 15 2 4 2" xfId="52245"/>
    <cellStyle name="Normal 15 2 4 2 2" xfId="52246"/>
    <cellStyle name="Normal 15 2 4 2 2 2" xfId="52247"/>
    <cellStyle name="Normal 15 2 4 2 3" xfId="52248"/>
    <cellStyle name="Normal 15 2 4 3" xfId="52249"/>
    <cellStyle name="Normal 15 2 4 3 2" xfId="52250"/>
    <cellStyle name="Normal 15 2 4 4" xfId="52251"/>
    <cellStyle name="Normal 15 2 5" xfId="52252"/>
    <cellStyle name="Normal 15 2 5 2" xfId="52253"/>
    <cellStyle name="Normal 15 2 5 2 2" xfId="52254"/>
    <cellStyle name="Normal 15 2 5 2 2 2" xfId="52255"/>
    <cellStyle name="Normal 15 2 5 2 3" xfId="52256"/>
    <cellStyle name="Normal 15 2 5 3" xfId="52257"/>
    <cellStyle name="Normal 15 2 5 3 2" xfId="52258"/>
    <cellStyle name="Normal 15 2 5 4" xfId="52259"/>
    <cellStyle name="Normal 15 2 6" xfId="52260"/>
    <cellStyle name="Normal 15 2 6 2" xfId="52261"/>
    <cellStyle name="Normal 15 2 6 2 2" xfId="52262"/>
    <cellStyle name="Normal 15 2 6 2 2 2" xfId="52263"/>
    <cellStyle name="Normal 15 2 6 2 3" xfId="52264"/>
    <cellStyle name="Normal 15 2 6 3" xfId="52265"/>
    <cellStyle name="Normal 15 2 6 3 2" xfId="52266"/>
    <cellStyle name="Normal 15 2 6 4" xfId="52267"/>
    <cellStyle name="Normal 15 2 7" xfId="52268"/>
    <cellStyle name="Normal 15 2 7 2" xfId="52269"/>
    <cellStyle name="Normal 15 2 7 2 2" xfId="52270"/>
    <cellStyle name="Normal 15 2 7 3" xfId="52271"/>
    <cellStyle name="Normal 15 2 8" xfId="52272"/>
    <cellStyle name="Normal 15 2 8 2" xfId="52273"/>
    <cellStyle name="Normal 15 2 8 2 2" xfId="52274"/>
    <cellStyle name="Normal 15 2 8 3" xfId="52275"/>
    <cellStyle name="Normal 15 2 9" xfId="52276"/>
    <cellStyle name="Normal 15 2 9 2" xfId="52277"/>
    <cellStyle name="Normal 15 2 9 2 2" xfId="52278"/>
    <cellStyle name="Normal 15 2 9 3" xfId="52279"/>
    <cellStyle name="Normal 15 3" xfId="52280"/>
    <cellStyle name="Normal 15 3 2" xfId="52281"/>
    <cellStyle name="Normal 15 3 2 2" xfId="52282"/>
    <cellStyle name="Normal 15 3 2 2 2" xfId="52283"/>
    <cellStyle name="Normal 15 3 2 2 2 2" xfId="52284"/>
    <cellStyle name="Normal 15 3 2 2 3" xfId="52285"/>
    <cellStyle name="Normal 15 3 2 3" xfId="52286"/>
    <cellStyle name="Normal 15 3 2 3 2" xfId="52287"/>
    <cellStyle name="Normal 15 3 2 4" xfId="52288"/>
    <cellStyle name="Normal 15 3 3" xfId="52289"/>
    <cellStyle name="Normal 15 3 3 2" xfId="52290"/>
    <cellStyle name="Normal 15 3 3 2 2" xfId="52291"/>
    <cellStyle name="Normal 15 3 3 3" xfId="52292"/>
    <cellStyle name="Normal 15 3 4" xfId="52293"/>
    <cellStyle name="Normal 15 3 4 2" xfId="52294"/>
    <cellStyle name="Normal 15 3 5" xfId="52295"/>
    <cellStyle name="Normal 15 3 6" xfId="52296"/>
    <cellStyle name="Normal 15 4" xfId="52297"/>
    <cellStyle name="Normal 15 4 2" xfId="52298"/>
    <cellStyle name="Normal 15 5" xfId="52299"/>
    <cellStyle name="Normal 15 6" xfId="52300"/>
    <cellStyle name="Normal 15 6 2" xfId="52301"/>
    <cellStyle name="Normal 15 6 2 2" xfId="52302"/>
    <cellStyle name="Normal 15 6 2 2 2" xfId="52303"/>
    <cellStyle name="Normal 15 6 2 3" xfId="52304"/>
    <cellStyle name="Normal 15 6 3" xfId="52305"/>
    <cellStyle name="Normal 15 6 3 2" xfId="52306"/>
    <cellStyle name="Normal 15 6 4" xfId="52307"/>
    <cellStyle name="Normal 15 7" xfId="52308"/>
    <cellStyle name="Normal 15 7 2" xfId="52309"/>
    <cellStyle name="Normal 15 8" xfId="52310"/>
    <cellStyle name="Normal 15 8 2" xfId="52311"/>
    <cellStyle name="Normal 15 9" xfId="52312"/>
    <cellStyle name="Normal 150" xfId="52313"/>
    <cellStyle name="Normal 151" xfId="52314"/>
    <cellStyle name="Normal 152" xfId="52315"/>
    <cellStyle name="Normal 153" xfId="52316"/>
    <cellStyle name="Normal 154" xfId="52317"/>
    <cellStyle name="Normal 155" xfId="52318"/>
    <cellStyle name="Normal 156" xfId="52319"/>
    <cellStyle name="Normal 157" xfId="52320"/>
    <cellStyle name="Normal 158" xfId="52321"/>
    <cellStyle name="Normal 159" xfId="52322"/>
    <cellStyle name="Normal 16" xfId="52323"/>
    <cellStyle name="Normal 16 2" xfId="52324"/>
    <cellStyle name="Normal 16 2 10" xfId="52325"/>
    <cellStyle name="Normal 16 2 10 2" xfId="52326"/>
    <cellStyle name="Normal 16 2 10 2 2" xfId="52327"/>
    <cellStyle name="Normal 16 2 10 3" xfId="52328"/>
    <cellStyle name="Normal 16 2 11" xfId="52329"/>
    <cellStyle name="Normal 16 2 11 2" xfId="52330"/>
    <cellStyle name="Normal 16 2 12" xfId="52331"/>
    <cellStyle name="Normal 16 2 13" xfId="52332"/>
    <cellStyle name="Normal 16 2 2" xfId="52333"/>
    <cellStyle name="Normal 16 2 2 2" xfId="52334"/>
    <cellStyle name="Normal 16 2 2 2 2" xfId="52335"/>
    <cellStyle name="Normal 16 2 2 2 2 2" xfId="52336"/>
    <cellStyle name="Normal 16 2 2 2 3" xfId="52337"/>
    <cellStyle name="Normal 16 2 2 3" xfId="52338"/>
    <cellStyle name="Normal 16 2 2 3 2" xfId="52339"/>
    <cellStyle name="Normal 16 2 2 4" xfId="52340"/>
    <cellStyle name="Normal 16 2 2 5" xfId="52341"/>
    <cellStyle name="Normal 16 2 3" xfId="52342"/>
    <cellStyle name="Normal 16 2 3 2" xfId="52343"/>
    <cellStyle name="Normal 16 2 3 2 2" xfId="52344"/>
    <cellStyle name="Normal 16 2 3 2 2 2" xfId="52345"/>
    <cellStyle name="Normal 16 2 3 2 3" xfId="52346"/>
    <cellStyle name="Normal 16 2 3 3" xfId="52347"/>
    <cellStyle name="Normal 16 2 3 3 2" xfId="52348"/>
    <cellStyle name="Normal 16 2 3 4" xfId="52349"/>
    <cellStyle name="Normal 16 2 4" xfId="52350"/>
    <cellStyle name="Normal 16 2 4 2" xfId="52351"/>
    <cellStyle name="Normal 16 2 4 2 2" xfId="52352"/>
    <cellStyle name="Normal 16 2 4 2 2 2" xfId="52353"/>
    <cellStyle name="Normal 16 2 4 2 3" xfId="52354"/>
    <cellStyle name="Normal 16 2 4 3" xfId="52355"/>
    <cellStyle name="Normal 16 2 4 3 2" xfId="52356"/>
    <cellStyle name="Normal 16 2 4 4" xfId="52357"/>
    <cellStyle name="Normal 16 2 5" xfId="52358"/>
    <cellStyle name="Normal 16 2 5 2" xfId="52359"/>
    <cellStyle name="Normal 16 2 5 2 2" xfId="52360"/>
    <cellStyle name="Normal 16 2 5 2 2 2" xfId="52361"/>
    <cellStyle name="Normal 16 2 5 2 3" xfId="52362"/>
    <cellStyle name="Normal 16 2 5 3" xfId="52363"/>
    <cellStyle name="Normal 16 2 5 3 2" xfId="52364"/>
    <cellStyle name="Normal 16 2 5 4" xfId="52365"/>
    <cellStyle name="Normal 16 2 6" xfId="52366"/>
    <cellStyle name="Normal 16 2 6 2" xfId="52367"/>
    <cellStyle name="Normal 16 2 6 2 2" xfId="52368"/>
    <cellStyle name="Normal 16 2 6 2 2 2" xfId="52369"/>
    <cellStyle name="Normal 16 2 6 2 3" xfId="52370"/>
    <cellStyle name="Normal 16 2 6 3" xfId="52371"/>
    <cellStyle name="Normal 16 2 6 3 2" xfId="52372"/>
    <cellStyle name="Normal 16 2 6 4" xfId="52373"/>
    <cellStyle name="Normal 16 2 7" xfId="52374"/>
    <cellStyle name="Normal 16 2 7 2" xfId="52375"/>
    <cellStyle name="Normal 16 2 7 2 2" xfId="52376"/>
    <cellStyle name="Normal 16 2 7 3" xfId="52377"/>
    <cellStyle name="Normal 16 2 8" xfId="52378"/>
    <cellStyle name="Normal 16 2 8 2" xfId="52379"/>
    <cellStyle name="Normal 16 2 8 2 2" xfId="52380"/>
    <cellStyle name="Normal 16 2 8 3" xfId="52381"/>
    <cellStyle name="Normal 16 2 9" xfId="52382"/>
    <cellStyle name="Normal 16 2 9 2" xfId="52383"/>
    <cellStyle name="Normal 16 2 9 2 2" xfId="52384"/>
    <cellStyle name="Normal 16 2 9 3" xfId="52385"/>
    <cellStyle name="Normal 16 3" xfId="52386"/>
    <cellStyle name="Normal 16 4" xfId="52387"/>
    <cellStyle name="Normal 16 5" xfId="52388"/>
    <cellStyle name="Normal 16 5 2" xfId="52389"/>
    <cellStyle name="Normal 16 6" xfId="52390"/>
    <cellStyle name="Normal 160" xfId="52391"/>
    <cellStyle name="Normal 161" xfId="52392"/>
    <cellStyle name="Normal 162" xfId="52393"/>
    <cellStyle name="Normal 163" xfId="52394"/>
    <cellStyle name="Normal 164" xfId="52395"/>
    <cellStyle name="Normal 165" xfId="52396"/>
    <cellStyle name="Normal 166" xfId="52397"/>
    <cellStyle name="Normal 167" xfId="52398"/>
    <cellStyle name="Normal 167 2" xfId="52399"/>
    <cellStyle name="Normal 167 2 2" xfId="52400"/>
    <cellStyle name="Normal 168" xfId="52401"/>
    <cellStyle name="Normal 168 2" xfId="52402"/>
    <cellStyle name="Normal 168 3" xfId="52403"/>
    <cellStyle name="Normal 169" xfId="52404"/>
    <cellStyle name="Normal 169 2" xfId="52405"/>
    <cellStyle name="Normal 169 3" xfId="52406"/>
    <cellStyle name="Normal 17" xfId="52407"/>
    <cellStyle name="Normal 17 2" xfId="52408"/>
    <cellStyle name="Normal 17 2 10" xfId="52409"/>
    <cellStyle name="Normal 17 2 10 2" xfId="52410"/>
    <cellStyle name="Normal 17 2 10 2 2" xfId="52411"/>
    <cellStyle name="Normal 17 2 10 3" xfId="52412"/>
    <cellStyle name="Normal 17 2 11" xfId="52413"/>
    <cellStyle name="Normal 17 2 11 2" xfId="52414"/>
    <cellStyle name="Normal 17 2 12" xfId="52415"/>
    <cellStyle name="Normal 17 2 13" xfId="52416"/>
    <cellStyle name="Normal 17 2 2" xfId="52417"/>
    <cellStyle name="Normal 17 2 2 2" xfId="52418"/>
    <cellStyle name="Normal 17 2 2 2 2" xfId="52419"/>
    <cellStyle name="Normal 17 2 2 2 2 2" xfId="52420"/>
    <cellStyle name="Normal 17 2 2 2 3" xfId="52421"/>
    <cellStyle name="Normal 17 2 2 3" xfId="52422"/>
    <cellStyle name="Normal 17 2 2 3 2" xfId="52423"/>
    <cellStyle name="Normal 17 2 2 4" xfId="52424"/>
    <cellStyle name="Normal 17 2 2 5" xfId="52425"/>
    <cellStyle name="Normal 17 2 3" xfId="52426"/>
    <cellStyle name="Normal 17 2 3 2" xfId="52427"/>
    <cellStyle name="Normal 17 2 3 2 2" xfId="52428"/>
    <cellStyle name="Normal 17 2 3 2 2 2" xfId="52429"/>
    <cellStyle name="Normal 17 2 3 2 3" xfId="52430"/>
    <cellStyle name="Normal 17 2 3 3" xfId="52431"/>
    <cellStyle name="Normal 17 2 3 3 2" xfId="52432"/>
    <cellStyle name="Normal 17 2 3 4" xfId="52433"/>
    <cellStyle name="Normal 17 2 4" xfId="52434"/>
    <cellStyle name="Normal 17 2 4 2" xfId="52435"/>
    <cellStyle name="Normal 17 2 4 2 2" xfId="52436"/>
    <cellStyle name="Normal 17 2 4 2 2 2" xfId="52437"/>
    <cellStyle name="Normal 17 2 4 2 3" xfId="52438"/>
    <cellStyle name="Normal 17 2 4 3" xfId="52439"/>
    <cellStyle name="Normal 17 2 4 3 2" xfId="52440"/>
    <cellStyle name="Normal 17 2 4 4" xfId="52441"/>
    <cellStyle name="Normal 17 2 5" xfId="52442"/>
    <cellStyle name="Normal 17 2 5 2" xfId="52443"/>
    <cellStyle name="Normal 17 2 5 2 2" xfId="52444"/>
    <cellStyle name="Normal 17 2 5 2 2 2" xfId="52445"/>
    <cellStyle name="Normal 17 2 5 2 3" xfId="52446"/>
    <cellStyle name="Normal 17 2 5 3" xfId="52447"/>
    <cellStyle name="Normal 17 2 5 3 2" xfId="52448"/>
    <cellStyle name="Normal 17 2 5 4" xfId="52449"/>
    <cellStyle name="Normal 17 2 6" xfId="52450"/>
    <cellStyle name="Normal 17 2 6 2" xfId="52451"/>
    <cellStyle name="Normal 17 2 6 2 2" xfId="52452"/>
    <cellStyle name="Normal 17 2 6 2 2 2" xfId="52453"/>
    <cellStyle name="Normal 17 2 6 2 3" xfId="52454"/>
    <cellStyle name="Normal 17 2 6 3" xfId="52455"/>
    <cellStyle name="Normal 17 2 6 3 2" xfId="52456"/>
    <cellStyle name="Normal 17 2 6 4" xfId="52457"/>
    <cellStyle name="Normal 17 2 7" xfId="52458"/>
    <cellStyle name="Normal 17 2 7 2" xfId="52459"/>
    <cellStyle name="Normal 17 2 7 2 2" xfId="52460"/>
    <cellStyle name="Normal 17 2 7 3" xfId="52461"/>
    <cellStyle name="Normal 17 2 8" xfId="52462"/>
    <cellStyle name="Normal 17 2 8 2" xfId="52463"/>
    <cellStyle name="Normal 17 2 8 2 2" xfId="52464"/>
    <cellStyle name="Normal 17 2 8 3" xfId="52465"/>
    <cellStyle name="Normal 17 2 9" xfId="52466"/>
    <cellStyle name="Normal 17 2 9 2" xfId="52467"/>
    <cellStyle name="Normal 17 2 9 2 2" xfId="52468"/>
    <cellStyle name="Normal 17 2 9 3" xfId="52469"/>
    <cellStyle name="Normal 17 3" xfId="52470"/>
    <cellStyle name="Normal 17 4" xfId="52471"/>
    <cellStyle name="Normal 170" xfId="52472"/>
    <cellStyle name="Normal 170 2" xfId="52473"/>
    <cellStyle name="Normal 171" xfId="52474"/>
    <cellStyle name="Normal 171 2" xfId="52475"/>
    <cellStyle name="Normal 172" xfId="52476"/>
    <cellStyle name="Normal 173" xfId="52477"/>
    <cellStyle name="Normal 174" xfId="52478"/>
    <cellStyle name="Normal 175" xfId="52479"/>
    <cellStyle name="Normal 176" xfId="52480"/>
    <cellStyle name="Normal 177" xfId="52481"/>
    <cellStyle name="Normal 178" xfId="52482"/>
    <cellStyle name="Normal 179" xfId="52483"/>
    <cellStyle name="Normal 18" xfId="52484"/>
    <cellStyle name="Normal 18 10" xfId="52485"/>
    <cellStyle name="Normal 18 10 2" xfId="52486"/>
    <cellStyle name="Normal 18 10 2 2" xfId="52487"/>
    <cellStyle name="Normal 18 10 3" xfId="52488"/>
    <cellStyle name="Normal 18 11" xfId="52489"/>
    <cellStyle name="Normal 18 2" xfId="52490"/>
    <cellStyle name="Normal 18 2 10" xfId="52491"/>
    <cellStyle name="Normal 18 2 10 2" xfId="52492"/>
    <cellStyle name="Normal 18 2 10 2 2" xfId="52493"/>
    <cellStyle name="Normal 18 2 10 3" xfId="52494"/>
    <cellStyle name="Normal 18 2 11" xfId="52495"/>
    <cellStyle name="Normal 18 2 11 2" xfId="52496"/>
    <cellStyle name="Normal 18 2 12" xfId="52497"/>
    <cellStyle name="Normal 18 2 13" xfId="52498"/>
    <cellStyle name="Normal 18 2 2" xfId="52499"/>
    <cellStyle name="Normal 18 2 2 2" xfId="52500"/>
    <cellStyle name="Normal 18 2 2 2 2" xfId="52501"/>
    <cellStyle name="Normal 18 2 2 2 2 2" xfId="52502"/>
    <cellStyle name="Normal 18 2 2 2 3" xfId="52503"/>
    <cellStyle name="Normal 18 2 2 3" xfId="52504"/>
    <cellStyle name="Normal 18 2 2 3 2" xfId="52505"/>
    <cellStyle name="Normal 18 2 2 4" xfId="52506"/>
    <cellStyle name="Normal 18 2 2 5" xfId="52507"/>
    <cellStyle name="Normal 18 2 3" xfId="52508"/>
    <cellStyle name="Normal 18 2 3 2" xfId="52509"/>
    <cellStyle name="Normal 18 2 3 2 2" xfId="52510"/>
    <cellStyle name="Normal 18 2 3 2 2 2" xfId="52511"/>
    <cellStyle name="Normal 18 2 3 2 3" xfId="52512"/>
    <cellStyle name="Normal 18 2 3 3" xfId="52513"/>
    <cellStyle name="Normal 18 2 3 3 2" xfId="52514"/>
    <cellStyle name="Normal 18 2 3 4" xfId="52515"/>
    <cellStyle name="Normal 18 2 4" xfId="52516"/>
    <cellStyle name="Normal 18 2 4 2" xfId="52517"/>
    <cellStyle name="Normal 18 2 4 2 2" xfId="52518"/>
    <cellStyle name="Normal 18 2 4 2 2 2" xfId="52519"/>
    <cellStyle name="Normal 18 2 4 2 3" xfId="52520"/>
    <cellStyle name="Normal 18 2 4 3" xfId="52521"/>
    <cellStyle name="Normal 18 2 4 3 2" xfId="52522"/>
    <cellStyle name="Normal 18 2 4 4" xfId="52523"/>
    <cellStyle name="Normal 18 2 5" xfId="52524"/>
    <cellStyle name="Normal 18 2 5 2" xfId="52525"/>
    <cellStyle name="Normal 18 2 5 2 2" xfId="52526"/>
    <cellStyle name="Normal 18 2 5 2 2 2" xfId="52527"/>
    <cellStyle name="Normal 18 2 5 2 3" xfId="52528"/>
    <cellStyle name="Normal 18 2 5 3" xfId="52529"/>
    <cellStyle name="Normal 18 2 5 3 2" xfId="52530"/>
    <cellStyle name="Normal 18 2 5 4" xfId="52531"/>
    <cellStyle name="Normal 18 2 6" xfId="52532"/>
    <cellStyle name="Normal 18 2 6 2" xfId="52533"/>
    <cellStyle name="Normal 18 2 6 2 2" xfId="52534"/>
    <cellStyle name="Normal 18 2 6 2 2 2" xfId="52535"/>
    <cellStyle name="Normal 18 2 6 2 3" xfId="52536"/>
    <cellStyle name="Normal 18 2 6 3" xfId="52537"/>
    <cellStyle name="Normal 18 2 6 3 2" xfId="52538"/>
    <cellStyle name="Normal 18 2 6 4" xfId="52539"/>
    <cellStyle name="Normal 18 2 7" xfId="52540"/>
    <cellStyle name="Normal 18 2 7 2" xfId="52541"/>
    <cellStyle name="Normal 18 2 7 2 2" xfId="52542"/>
    <cellStyle name="Normal 18 2 7 3" xfId="52543"/>
    <cellStyle name="Normal 18 2 8" xfId="52544"/>
    <cellStyle name="Normal 18 2 8 2" xfId="52545"/>
    <cellStyle name="Normal 18 2 8 2 2" xfId="52546"/>
    <cellStyle name="Normal 18 2 8 3" xfId="52547"/>
    <cellStyle name="Normal 18 2 9" xfId="52548"/>
    <cellStyle name="Normal 18 2 9 2" xfId="52549"/>
    <cellStyle name="Normal 18 2 9 2 2" xfId="52550"/>
    <cellStyle name="Normal 18 2 9 3" xfId="52551"/>
    <cellStyle name="Normal 18 3" xfId="52552"/>
    <cellStyle name="Normal 18 3 2" xfId="52553"/>
    <cellStyle name="Normal 18 3 2 2" xfId="52554"/>
    <cellStyle name="Normal 18 3 2 2 2" xfId="52555"/>
    <cellStyle name="Normal 18 3 2 2 2 2" xfId="52556"/>
    <cellStyle name="Normal 18 3 2 2 3" xfId="52557"/>
    <cellStyle name="Normal 18 3 2 3" xfId="52558"/>
    <cellStyle name="Normal 18 3 2 3 2" xfId="52559"/>
    <cellStyle name="Normal 18 3 2 4" xfId="52560"/>
    <cellStyle name="Normal 18 3 3" xfId="52561"/>
    <cellStyle name="Normal 18 3 3 2" xfId="52562"/>
    <cellStyle name="Normal 18 3 3 2 2" xfId="52563"/>
    <cellStyle name="Normal 18 3 3 3" xfId="52564"/>
    <cellStyle name="Normal 18 3 4" xfId="52565"/>
    <cellStyle name="Normal 18 3 4 2" xfId="52566"/>
    <cellStyle name="Normal 18 3 5" xfId="52567"/>
    <cellStyle name="Normal 18 3 6" xfId="52568"/>
    <cellStyle name="Normal 18 4" xfId="52569"/>
    <cellStyle name="Normal 18 4 2" xfId="52570"/>
    <cellStyle name="Normal 18 4 2 2" xfId="52571"/>
    <cellStyle name="Normal 18 4 2 2 2" xfId="52572"/>
    <cellStyle name="Normal 18 4 2 3" xfId="52573"/>
    <cellStyle name="Normal 18 4 3" xfId="52574"/>
    <cellStyle name="Normal 18 4 3 2" xfId="52575"/>
    <cellStyle name="Normal 18 4 4" xfId="52576"/>
    <cellStyle name="Normal 18 5" xfId="52577"/>
    <cellStyle name="Normal 18 5 2" xfId="52578"/>
    <cellStyle name="Normal 18 5 2 2" xfId="52579"/>
    <cellStyle name="Normal 18 5 2 2 2" xfId="52580"/>
    <cellStyle name="Normal 18 5 2 3" xfId="52581"/>
    <cellStyle name="Normal 18 5 3" xfId="52582"/>
    <cellStyle name="Normal 18 5 3 2" xfId="52583"/>
    <cellStyle name="Normal 18 5 4" xfId="52584"/>
    <cellStyle name="Normal 18 6" xfId="52585"/>
    <cellStyle name="Normal 18 6 2" xfId="52586"/>
    <cellStyle name="Normal 18 6 2 2" xfId="52587"/>
    <cellStyle name="Normal 18 6 2 2 2" xfId="52588"/>
    <cellStyle name="Normal 18 6 2 3" xfId="52589"/>
    <cellStyle name="Normal 18 6 3" xfId="52590"/>
    <cellStyle name="Normal 18 6 3 2" xfId="52591"/>
    <cellStyle name="Normal 18 6 4" xfId="52592"/>
    <cellStyle name="Normal 18 7" xfId="52593"/>
    <cellStyle name="Normal 18 7 2" xfId="52594"/>
    <cellStyle name="Normal 18 7 2 2" xfId="52595"/>
    <cellStyle name="Normal 18 7 2 2 2" xfId="52596"/>
    <cellStyle name="Normal 18 7 2 3" xfId="52597"/>
    <cellStyle name="Normal 18 7 3" xfId="52598"/>
    <cellStyle name="Normal 18 7 3 2" xfId="52599"/>
    <cellStyle name="Normal 18 7 4" xfId="52600"/>
    <cellStyle name="Normal 18 8" xfId="52601"/>
    <cellStyle name="Normal 18 8 2" xfId="52602"/>
    <cellStyle name="Normal 18 8 2 2" xfId="52603"/>
    <cellStyle name="Normal 18 8 3" xfId="52604"/>
    <cellStyle name="Normal 18 9" xfId="52605"/>
    <cellStyle name="Normal 18 9 2" xfId="52606"/>
    <cellStyle name="Normal 18 9 2 2" xfId="52607"/>
    <cellStyle name="Normal 18 9 3" xfId="52608"/>
    <cellStyle name="Normal 180" xfId="52609"/>
    <cellStyle name="Normal 181" xfId="52610"/>
    <cellStyle name="Normal 182" xfId="52611"/>
    <cellStyle name="Normal 183" xfId="52612"/>
    <cellStyle name="Normal 184" xfId="52613"/>
    <cellStyle name="Normal 185" xfId="52614"/>
    <cellStyle name="Normal 186" xfId="52615"/>
    <cellStyle name="Normal 187" xfId="52616"/>
    <cellStyle name="Normal 188" xfId="52617"/>
    <cellStyle name="Normal 189" xfId="52618"/>
    <cellStyle name="Normal 19" xfId="52619"/>
    <cellStyle name="Normal 19 10" xfId="52620"/>
    <cellStyle name="Normal 19 10 2" xfId="52621"/>
    <cellStyle name="Normal 19 10 2 2" xfId="52622"/>
    <cellStyle name="Normal 19 10 3" xfId="52623"/>
    <cellStyle name="Normal 19 11" xfId="52624"/>
    <cellStyle name="Normal 19 2" xfId="52625"/>
    <cellStyle name="Normal 19 2 10" xfId="52626"/>
    <cellStyle name="Normal 19 2 10 2" xfId="52627"/>
    <cellStyle name="Normal 19 2 10 2 2" xfId="52628"/>
    <cellStyle name="Normal 19 2 10 3" xfId="52629"/>
    <cellStyle name="Normal 19 2 11" xfId="52630"/>
    <cellStyle name="Normal 19 2 11 2" xfId="52631"/>
    <cellStyle name="Normal 19 2 12" xfId="52632"/>
    <cellStyle name="Normal 19 2 13" xfId="52633"/>
    <cellStyle name="Normal 19 2 2" xfId="52634"/>
    <cellStyle name="Normal 19 2 2 2" xfId="52635"/>
    <cellStyle name="Normal 19 2 2 2 2" xfId="52636"/>
    <cellStyle name="Normal 19 2 2 2 2 2" xfId="52637"/>
    <cellStyle name="Normal 19 2 2 2 3" xfId="52638"/>
    <cellStyle name="Normal 19 2 2 3" xfId="52639"/>
    <cellStyle name="Normal 19 2 2 3 2" xfId="52640"/>
    <cellStyle name="Normal 19 2 2 4" xfId="52641"/>
    <cellStyle name="Normal 19 2 2 5" xfId="52642"/>
    <cellStyle name="Normal 19 2 3" xfId="52643"/>
    <cellStyle name="Normal 19 2 3 2" xfId="52644"/>
    <cellStyle name="Normal 19 2 3 2 2" xfId="52645"/>
    <cellStyle name="Normal 19 2 3 2 2 2" xfId="52646"/>
    <cellStyle name="Normal 19 2 3 2 3" xfId="52647"/>
    <cellStyle name="Normal 19 2 3 3" xfId="52648"/>
    <cellStyle name="Normal 19 2 3 3 2" xfId="52649"/>
    <cellStyle name="Normal 19 2 3 4" xfId="52650"/>
    <cellStyle name="Normal 19 2 4" xfId="52651"/>
    <cellStyle name="Normal 19 2 4 2" xfId="52652"/>
    <cellStyle name="Normal 19 2 4 2 2" xfId="52653"/>
    <cellStyle name="Normal 19 2 4 2 2 2" xfId="52654"/>
    <cellStyle name="Normal 19 2 4 2 3" xfId="52655"/>
    <cellStyle name="Normal 19 2 4 3" xfId="52656"/>
    <cellStyle name="Normal 19 2 4 3 2" xfId="52657"/>
    <cellStyle name="Normal 19 2 4 4" xfId="52658"/>
    <cellStyle name="Normal 19 2 5" xfId="52659"/>
    <cellStyle name="Normal 19 2 5 2" xfId="52660"/>
    <cellStyle name="Normal 19 2 5 2 2" xfId="52661"/>
    <cellStyle name="Normal 19 2 5 2 2 2" xfId="52662"/>
    <cellStyle name="Normal 19 2 5 2 3" xfId="52663"/>
    <cellStyle name="Normal 19 2 5 3" xfId="52664"/>
    <cellStyle name="Normal 19 2 5 3 2" xfId="52665"/>
    <cellStyle name="Normal 19 2 5 4" xfId="52666"/>
    <cellStyle name="Normal 19 2 6" xfId="52667"/>
    <cellStyle name="Normal 19 2 6 2" xfId="52668"/>
    <cellStyle name="Normal 19 2 6 2 2" xfId="52669"/>
    <cellStyle name="Normal 19 2 6 2 2 2" xfId="52670"/>
    <cellStyle name="Normal 19 2 6 2 3" xfId="52671"/>
    <cellStyle name="Normal 19 2 6 3" xfId="52672"/>
    <cellStyle name="Normal 19 2 6 3 2" xfId="52673"/>
    <cellStyle name="Normal 19 2 6 4" xfId="52674"/>
    <cellStyle name="Normal 19 2 7" xfId="52675"/>
    <cellStyle name="Normal 19 2 7 2" xfId="52676"/>
    <cellStyle name="Normal 19 2 7 2 2" xfId="52677"/>
    <cellStyle name="Normal 19 2 7 3" xfId="52678"/>
    <cellStyle name="Normal 19 2 8" xfId="52679"/>
    <cellStyle name="Normal 19 2 8 2" xfId="52680"/>
    <cellStyle name="Normal 19 2 8 2 2" xfId="52681"/>
    <cellStyle name="Normal 19 2 8 3" xfId="52682"/>
    <cellStyle name="Normal 19 2 9" xfId="52683"/>
    <cellStyle name="Normal 19 2 9 2" xfId="52684"/>
    <cellStyle name="Normal 19 2 9 2 2" xfId="52685"/>
    <cellStyle name="Normal 19 2 9 3" xfId="52686"/>
    <cellStyle name="Normal 19 3" xfId="52687"/>
    <cellStyle name="Normal 19 3 2" xfId="52688"/>
    <cellStyle name="Normal 19 3 2 2" xfId="52689"/>
    <cellStyle name="Normal 19 3 2 2 2" xfId="52690"/>
    <cellStyle name="Normal 19 3 2 2 2 2" xfId="52691"/>
    <cellStyle name="Normal 19 3 2 2 3" xfId="52692"/>
    <cellStyle name="Normal 19 3 2 3" xfId="52693"/>
    <cellStyle name="Normal 19 3 2 3 2" xfId="52694"/>
    <cellStyle name="Normal 19 3 2 4" xfId="52695"/>
    <cellStyle name="Normal 19 3 3" xfId="52696"/>
    <cellStyle name="Normal 19 3 3 2" xfId="52697"/>
    <cellStyle name="Normal 19 3 3 2 2" xfId="52698"/>
    <cellStyle name="Normal 19 3 3 3" xfId="52699"/>
    <cellStyle name="Normal 19 3 4" xfId="52700"/>
    <cellStyle name="Normal 19 3 4 2" xfId="52701"/>
    <cellStyle name="Normal 19 3 5" xfId="52702"/>
    <cellStyle name="Normal 19 3 6" xfId="52703"/>
    <cellStyle name="Normal 19 4" xfId="52704"/>
    <cellStyle name="Normal 19 4 2" xfId="52705"/>
    <cellStyle name="Normal 19 4 2 2" xfId="52706"/>
    <cellStyle name="Normal 19 4 2 2 2" xfId="52707"/>
    <cellStyle name="Normal 19 4 2 3" xfId="52708"/>
    <cellStyle name="Normal 19 4 3" xfId="52709"/>
    <cellStyle name="Normal 19 4 3 2" xfId="52710"/>
    <cellStyle name="Normal 19 4 4" xfId="52711"/>
    <cellStyle name="Normal 19 5" xfId="52712"/>
    <cellStyle name="Normal 19 5 2" xfId="52713"/>
    <cellStyle name="Normal 19 5 2 2" xfId="52714"/>
    <cellStyle name="Normal 19 5 2 2 2" xfId="52715"/>
    <cellStyle name="Normal 19 5 2 3" xfId="52716"/>
    <cellStyle name="Normal 19 5 3" xfId="52717"/>
    <cellStyle name="Normal 19 5 3 2" xfId="52718"/>
    <cellStyle name="Normal 19 5 4" xfId="52719"/>
    <cellStyle name="Normal 19 6" xfId="52720"/>
    <cellStyle name="Normal 19 6 2" xfId="52721"/>
    <cellStyle name="Normal 19 6 2 2" xfId="52722"/>
    <cellStyle name="Normal 19 6 2 2 2" xfId="52723"/>
    <cellStyle name="Normal 19 6 2 3" xfId="52724"/>
    <cellStyle name="Normal 19 6 3" xfId="52725"/>
    <cellStyle name="Normal 19 6 3 2" xfId="52726"/>
    <cellStyle name="Normal 19 6 4" xfId="52727"/>
    <cellStyle name="Normal 19 7" xfId="52728"/>
    <cellStyle name="Normal 19 7 2" xfId="52729"/>
    <cellStyle name="Normal 19 7 2 2" xfId="52730"/>
    <cellStyle name="Normal 19 7 2 2 2" xfId="52731"/>
    <cellStyle name="Normal 19 7 2 3" xfId="52732"/>
    <cellStyle name="Normal 19 7 3" xfId="52733"/>
    <cellStyle name="Normal 19 7 3 2" xfId="52734"/>
    <cellStyle name="Normal 19 7 4" xfId="52735"/>
    <cellStyle name="Normal 19 8" xfId="52736"/>
    <cellStyle name="Normal 19 8 2" xfId="52737"/>
    <cellStyle name="Normal 19 8 2 2" xfId="52738"/>
    <cellStyle name="Normal 19 8 3" xfId="52739"/>
    <cellStyle name="Normal 19 9" xfId="52740"/>
    <cellStyle name="Normal 19 9 2" xfId="52741"/>
    <cellStyle name="Normal 19 9 2 2" xfId="52742"/>
    <cellStyle name="Normal 19 9 3" xfId="52743"/>
    <cellStyle name="Normal 190" xfId="64944"/>
    <cellStyle name="Normal 191" xfId="64945"/>
    <cellStyle name="Normal 192" xfId="64946"/>
    <cellStyle name="Normal 193" xfId="64947"/>
    <cellStyle name="Normal 194" xfId="64948"/>
    <cellStyle name="Normal 195" xfId="64949"/>
    <cellStyle name="Normal 196" xfId="64950"/>
    <cellStyle name="Normal 197" xfId="64951"/>
    <cellStyle name="Normal 198" xfId="64952"/>
    <cellStyle name="Normal 199" xfId="64953"/>
    <cellStyle name="Normal 2" xfId="52744"/>
    <cellStyle name="Normal 2 10" xfId="52745"/>
    <cellStyle name="Normal 2 11" xfId="52746"/>
    <cellStyle name="Normal 2 11 2" xfId="52747"/>
    <cellStyle name="Normal 2 11 2 2" xfId="52748"/>
    <cellStyle name="Normal 2 11 2 2 2" xfId="52749"/>
    <cellStyle name="Normal 2 11 2 3" xfId="52750"/>
    <cellStyle name="Normal 2 11 3" xfId="52751"/>
    <cellStyle name="Normal 2 11 3 2" xfId="52752"/>
    <cellStyle name="Normal 2 11 4" xfId="52753"/>
    <cellStyle name="Normal 2 12" xfId="52754"/>
    <cellStyle name="Normal 2 12 2" xfId="52755"/>
    <cellStyle name="Normal 2 12 2 2" xfId="52756"/>
    <cellStyle name="Normal 2 12 2 2 2" xfId="52757"/>
    <cellStyle name="Normal 2 12 2 3" xfId="52758"/>
    <cellStyle name="Normal 2 12 3" xfId="52759"/>
    <cellStyle name="Normal 2 12 3 2" xfId="52760"/>
    <cellStyle name="Normal 2 12 4" xfId="52761"/>
    <cellStyle name="Normal 2 13" xfId="52762"/>
    <cellStyle name="Normal 2 13 2" xfId="52763"/>
    <cellStyle name="Normal 2 13 2 2" xfId="52764"/>
    <cellStyle name="Normal 2 13 3" xfId="52765"/>
    <cellStyle name="Normal 2 14" xfId="52766"/>
    <cellStyle name="Normal 2 14 2" xfId="52767"/>
    <cellStyle name="Normal 2 15" xfId="52768"/>
    <cellStyle name="Normal 2 15 2" xfId="52769"/>
    <cellStyle name="Normal 2 16" xfId="52770"/>
    <cellStyle name="Normal 2 2" xfId="52771"/>
    <cellStyle name="Normal 2 2 2" xfId="1"/>
    <cellStyle name="Normal 2 2 2 2" xfId="52772"/>
    <cellStyle name="Normal 2 2 2 3" xfId="52773"/>
    <cellStyle name="Normal 2 2 2 4" xfId="52774"/>
    <cellStyle name="Normal 2 2 3" xfId="52775"/>
    <cellStyle name="Normal 2 2 3 2" xfId="52776"/>
    <cellStyle name="Normal 2 2 3 2 2" xfId="52777"/>
    <cellStyle name="Normal 2 2 3 2 2 2" xfId="52778"/>
    <cellStyle name="Normal 2 2 3 2 2 2 2" xfId="52779"/>
    <cellStyle name="Normal 2 2 3 2 2 2 2 2" xfId="52780"/>
    <cellStyle name="Normal 2 2 3 2 2 2 3" xfId="52781"/>
    <cellStyle name="Normal 2 2 3 2 2 3" xfId="52782"/>
    <cellStyle name="Normal 2 2 3 2 2 3 2" xfId="52783"/>
    <cellStyle name="Normal 2 2 3 2 2 4" xfId="52784"/>
    <cellStyle name="Normal 2 2 3 2 3" xfId="52785"/>
    <cellStyle name="Normal 2 2 3 2 3 2" xfId="52786"/>
    <cellStyle name="Normal 2 2 3 2 3 2 2" xfId="52787"/>
    <cellStyle name="Normal 2 2 3 2 3 2 2 2" xfId="52788"/>
    <cellStyle name="Normal 2 2 3 2 3 2 3" xfId="52789"/>
    <cellStyle name="Normal 2 2 3 2 3 3" xfId="52790"/>
    <cellStyle name="Normal 2 2 3 2 3 3 2" xfId="52791"/>
    <cellStyle name="Normal 2 2 3 2 3 4" xfId="52792"/>
    <cellStyle name="Normal 2 2 3 2 4" xfId="52793"/>
    <cellStyle name="Normal 2 2 3 2 4 2" xfId="52794"/>
    <cellStyle name="Normal 2 2 3 2 4 2 2" xfId="52795"/>
    <cellStyle name="Normal 2 2 3 2 4 3" xfId="52796"/>
    <cellStyle name="Normal 2 2 3 2 5" xfId="52797"/>
    <cellStyle name="Normal 2 2 3 2 5 2" xfId="52798"/>
    <cellStyle name="Normal 2 2 3 2 6" xfId="52799"/>
    <cellStyle name="Normal 2 2 3 3" xfId="52800"/>
    <cellStyle name="Normal 2 2 3 4" xfId="52801"/>
    <cellStyle name="Normal 2 2 3 4 2" xfId="52802"/>
    <cellStyle name="Normal 2 2 3 4 2 2" xfId="52803"/>
    <cellStyle name="Normal 2 2 3 4 2 2 2" xfId="52804"/>
    <cellStyle name="Normal 2 2 3 4 2 3" xfId="52805"/>
    <cellStyle name="Normal 2 2 3 4 3" xfId="52806"/>
    <cellStyle name="Normal 2 2 3 4 3 2" xfId="52807"/>
    <cellStyle name="Normal 2 2 3 4 4" xfId="52808"/>
    <cellStyle name="Normal 2 2 3 5" xfId="52809"/>
    <cellStyle name="Normal 2 2 3 5 2" xfId="52810"/>
    <cellStyle name="Normal 2 2 3 5 2 2" xfId="52811"/>
    <cellStyle name="Normal 2 2 3 5 2 2 2" xfId="52812"/>
    <cellStyle name="Normal 2 2 3 5 2 3" xfId="52813"/>
    <cellStyle name="Normal 2 2 3 5 3" xfId="52814"/>
    <cellStyle name="Normal 2 2 3 5 3 2" xfId="52815"/>
    <cellStyle name="Normal 2 2 3 5 4" xfId="52816"/>
    <cellStyle name="Normal 2 2 3 6" xfId="52817"/>
    <cellStyle name="Normal 2 2 3 6 2" xfId="52818"/>
    <cellStyle name="Normal 2 2 3 6 2 2" xfId="52819"/>
    <cellStyle name="Normal 2 2 3 6 3" xfId="52820"/>
    <cellStyle name="Normal 2 2 3 7" xfId="52821"/>
    <cellStyle name="Normal 2 2 3 7 2" xfId="52822"/>
    <cellStyle name="Normal 2 2 3 8" xfId="52823"/>
    <cellStyle name="Normal 2 2 3 9" xfId="52824"/>
    <cellStyle name="Normal 2 2 4" xfId="52825"/>
    <cellStyle name="Normal 2 2 4 2" xfId="52826"/>
    <cellStyle name="Normal 2 2 4 3" xfId="52827"/>
    <cellStyle name="Normal 2 2 5" xfId="52828"/>
    <cellStyle name="Normal 2 2 5 2" xfId="52829"/>
    <cellStyle name="Normal 2 2 5 2 2" xfId="52830"/>
    <cellStyle name="Normal 2 2 5 2 2 2" xfId="52831"/>
    <cellStyle name="Normal 2 2 5 2 2 2 2" xfId="52832"/>
    <cellStyle name="Normal 2 2 5 2 2 3" xfId="52833"/>
    <cellStyle name="Normal 2 2 5 2 3" xfId="52834"/>
    <cellStyle name="Normal 2 2 5 2 3 2" xfId="52835"/>
    <cellStyle name="Normal 2 2 5 2 4" xfId="52836"/>
    <cellStyle name="Normal 2 2 5 3" xfId="52837"/>
    <cellStyle name="Normal 2 2 5 3 2" xfId="52838"/>
    <cellStyle name="Normal 2 2 5 3 2 2" xfId="52839"/>
    <cellStyle name="Normal 2 2 5 3 2 2 2" xfId="52840"/>
    <cellStyle name="Normal 2 2 5 3 2 3" xfId="52841"/>
    <cellStyle name="Normal 2 2 5 3 3" xfId="52842"/>
    <cellStyle name="Normal 2 2 5 3 3 2" xfId="52843"/>
    <cellStyle name="Normal 2 2 5 3 4" xfId="52844"/>
    <cellStyle name="Normal 2 2 5 4" xfId="52845"/>
    <cellStyle name="Normal 2 2 5 4 2" xfId="52846"/>
    <cellStyle name="Normal 2 2 5 4 2 2" xfId="52847"/>
    <cellStyle name="Normal 2 2 5 4 3" xfId="52848"/>
    <cellStyle name="Normal 2 2 5 5" xfId="52849"/>
    <cellStyle name="Normal 2 2 5 5 2" xfId="52850"/>
    <cellStyle name="Normal 2 2 5 6" xfId="52851"/>
    <cellStyle name="Normal 2 3" xfId="52852"/>
    <cellStyle name="Normal 2 3 2" xfId="52853"/>
    <cellStyle name="Normal 2 3 2 2" xfId="52854"/>
    <cellStyle name="Normal 2 3 3" xfId="52855"/>
    <cellStyle name="Normal 2 3 4" xfId="52856"/>
    <cellStyle name="Normal 2 4" xfId="52857"/>
    <cellStyle name="Normal 2 4 2" xfId="52858"/>
    <cellStyle name="Normal 2 4 2 2" xfId="52859"/>
    <cellStyle name="Normal 2 4 3" xfId="52860"/>
    <cellStyle name="Normal 2 4 4" xfId="52861"/>
    <cellStyle name="Normal 2 5" xfId="52862"/>
    <cellStyle name="Normal 2 5 2" xfId="52863"/>
    <cellStyle name="Normal 2 5 3" xfId="52864"/>
    <cellStyle name="Normal 2 5 4" xfId="52865"/>
    <cellStyle name="Normal 2 5 5" xfId="52866"/>
    <cellStyle name="Normal 2 6" xfId="52867"/>
    <cellStyle name="Normal 2 6 2" xfId="52868"/>
    <cellStyle name="Normal 2 6 2 2" xfId="52869"/>
    <cellStyle name="Normal 2 7" xfId="52870"/>
    <cellStyle name="Normal 2 7 2" xfId="52871"/>
    <cellStyle name="Normal 2 7 3" xfId="52872"/>
    <cellStyle name="Normal 2 8" xfId="52873"/>
    <cellStyle name="Normal 2 8 2" xfId="52874"/>
    <cellStyle name="Normal 2 8 2 2" xfId="52875"/>
    <cellStyle name="Normal 2 8 2 3" xfId="52876"/>
    <cellStyle name="Normal 2 8 2 3 2" xfId="52877"/>
    <cellStyle name="Normal 2 8 2 3 2 2" xfId="52878"/>
    <cellStyle name="Normal 2 8 2 3 2 2 2" xfId="52879"/>
    <cellStyle name="Normal 2 8 2 3 2 3" xfId="52880"/>
    <cellStyle name="Normal 2 8 2 3 3" xfId="52881"/>
    <cellStyle name="Normal 2 8 2 3 3 2" xfId="52882"/>
    <cellStyle name="Normal 2 8 2 3 4" xfId="52883"/>
    <cellStyle name="Normal 2 8 2 4" xfId="52884"/>
    <cellStyle name="Normal 2 8 2 4 2" xfId="52885"/>
    <cellStyle name="Normal 2 8 2 4 2 2" xfId="52886"/>
    <cellStyle name="Normal 2 8 2 4 2 2 2" xfId="52887"/>
    <cellStyle name="Normal 2 8 2 4 2 3" xfId="52888"/>
    <cellStyle name="Normal 2 8 2 4 3" xfId="52889"/>
    <cellStyle name="Normal 2 8 2 4 3 2" xfId="52890"/>
    <cellStyle name="Normal 2 8 2 4 4" xfId="52891"/>
    <cellStyle name="Normal 2 8 2 5" xfId="52892"/>
    <cellStyle name="Normal 2 8 2 5 2" xfId="52893"/>
    <cellStyle name="Normal 2 8 2 5 2 2" xfId="52894"/>
    <cellStyle name="Normal 2 8 2 5 3" xfId="52895"/>
    <cellStyle name="Normal 2 8 2 6" xfId="52896"/>
    <cellStyle name="Normal 2 8 2 6 2" xfId="52897"/>
    <cellStyle name="Normal 2 8 2 7" xfId="52898"/>
    <cellStyle name="Normal 2 8 3" xfId="52899"/>
    <cellStyle name="Normal 2 8 3 2" xfId="52900"/>
    <cellStyle name="Normal 2 8 4" xfId="52901"/>
    <cellStyle name="Normal 2 8 4 2" xfId="52902"/>
    <cellStyle name="Normal 2 8 4 2 2" xfId="52903"/>
    <cellStyle name="Normal 2 8 4 2 2 2" xfId="52904"/>
    <cellStyle name="Normal 2 8 4 2 3" xfId="52905"/>
    <cellStyle name="Normal 2 8 4 3" xfId="52906"/>
    <cellStyle name="Normal 2 8 4 3 2" xfId="52907"/>
    <cellStyle name="Normal 2 8 4 4" xfId="52908"/>
    <cellStyle name="Normal 2 8 5" xfId="52909"/>
    <cellStyle name="Normal 2 8 5 2" xfId="52910"/>
    <cellStyle name="Normal 2 8 5 2 2" xfId="52911"/>
    <cellStyle name="Normal 2 8 5 2 2 2" xfId="52912"/>
    <cellStyle name="Normal 2 8 5 2 3" xfId="52913"/>
    <cellStyle name="Normal 2 8 5 3" xfId="52914"/>
    <cellStyle name="Normal 2 8 5 3 2" xfId="52915"/>
    <cellStyle name="Normal 2 8 5 4" xfId="52916"/>
    <cellStyle name="Normal 2 8 6" xfId="52917"/>
    <cellStyle name="Normal 2 8 6 2" xfId="52918"/>
    <cellStyle name="Normal 2 8 6 2 2" xfId="52919"/>
    <cellStyle name="Normal 2 8 6 3" xfId="52920"/>
    <cellStyle name="Normal 2 8 7" xfId="52921"/>
    <cellStyle name="Normal 2 8 7 2" xfId="52922"/>
    <cellStyle name="Normal 2 8 8" xfId="52923"/>
    <cellStyle name="Normal 2 9" xfId="52924"/>
    <cellStyle name="Normal 2 9 2" xfId="52925"/>
    <cellStyle name="Normal 2 9 3" xfId="52926"/>
    <cellStyle name="Normal 2 9 3 2" xfId="52927"/>
    <cellStyle name="Normal 2 9 3 2 2" xfId="52928"/>
    <cellStyle name="Normal 2 9 3 2 2 2" xfId="52929"/>
    <cellStyle name="Normal 2 9 3 2 3" xfId="52930"/>
    <cellStyle name="Normal 2 9 3 3" xfId="52931"/>
    <cellStyle name="Normal 2 9 3 3 2" xfId="52932"/>
    <cellStyle name="Normal 2 9 3 4" xfId="52933"/>
    <cellStyle name="Normal 2 9 4" xfId="52934"/>
    <cellStyle name="Normal 2 9 4 2" xfId="52935"/>
    <cellStyle name="Normal 2 9 4 2 2" xfId="52936"/>
    <cellStyle name="Normal 2 9 4 2 2 2" xfId="52937"/>
    <cellStyle name="Normal 2 9 4 2 3" xfId="52938"/>
    <cellStyle name="Normal 2 9 4 3" xfId="52939"/>
    <cellStyle name="Normal 2 9 4 3 2" xfId="52940"/>
    <cellStyle name="Normal 2 9 4 4" xfId="52941"/>
    <cellStyle name="Normal 2 9 5" xfId="52942"/>
    <cellStyle name="Normal 2 9 5 2" xfId="52943"/>
    <cellStyle name="Normal 2 9 5 2 2" xfId="52944"/>
    <cellStyle name="Normal 2 9 5 3" xfId="52945"/>
    <cellStyle name="Normal 2 9 6" xfId="52946"/>
    <cellStyle name="Normal 2 9 6 2" xfId="52947"/>
    <cellStyle name="Normal 2 9 7" xfId="52948"/>
    <cellStyle name="Normal 2_(attorney work product) Final Participation" xfId="52949"/>
    <cellStyle name="Normal 20" xfId="52950"/>
    <cellStyle name="Normal 20 10" xfId="52951"/>
    <cellStyle name="Normal 20 10 2" xfId="52952"/>
    <cellStyle name="Normal 20 10 2 2" xfId="52953"/>
    <cellStyle name="Normal 20 10 3" xfId="52954"/>
    <cellStyle name="Normal 20 11" xfId="52955"/>
    <cellStyle name="Normal 20 2" xfId="52956"/>
    <cellStyle name="Normal 20 2 2" xfId="52957"/>
    <cellStyle name="Normal 20 2 3" xfId="52958"/>
    <cellStyle name="Normal 20 3" xfId="52959"/>
    <cellStyle name="Normal 20 3 2" xfId="52960"/>
    <cellStyle name="Normal 20 3 2 2" xfId="52961"/>
    <cellStyle name="Normal 20 3 2 2 2" xfId="52962"/>
    <cellStyle name="Normal 20 3 2 2 2 2" xfId="52963"/>
    <cellStyle name="Normal 20 3 2 2 3" xfId="52964"/>
    <cellStyle name="Normal 20 3 2 3" xfId="52965"/>
    <cellStyle name="Normal 20 3 2 3 2" xfId="52966"/>
    <cellStyle name="Normal 20 3 2 4" xfId="52967"/>
    <cellStyle name="Normal 20 3 3" xfId="52968"/>
    <cellStyle name="Normal 20 3 3 2" xfId="52969"/>
    <cellStyle name="Normal 20 3 3 2 2" xfId="52970"/>
    <cellStyle name="Normal 20 3 3 3" xfId="52971"/>
    <cellStyle name="Normal 20 3 4" xfId="52972"/>
    <cellStyle name="Normal 20 3 4 2" xfId="52973"/>
    <cellStyle name="Normal 20 3 5" xfId="52974"/>
    <cellStyle name="Normal 20 3 6" xfId="52975"/>
    <cellStyle name="Normal 20 4" xfId="52976"/>
    <cellStyle name="Normal 20 4 2" xfId="52977"/>
    <cellStyle name="Normal 20 4 2 2" xfId="52978"/>
    <cellStyle name="Normal 20 4 2 2 2" xfId="52979"/>
    <cellStyle name="Normal 20 4 2 3" xfId="52980"/>
    <cellStyle name="Normal 20 4 3" xfId="52981"/>
    <cellStyle name="Normal 20 4 3 2" xfId="52982"/>
    <cellStyle name="Normal 20 4 4" xfId="52983"/>
    <cellStyle name="Normal 20 5" xfId="52984"/>
    <cellStyle name="Normal 20 5 2" xfId="52985"/>
    <cellStyle name="Normal 20 5 2 2" xfId="52986"/>
    <cellStyle name="Normal 20 5 2 2 2" xfId="52987"/>
    <cellStyle name="Normal 20 5 2 3" xfId="52988"/>
    <cellStyle name="Normal 20 5 3" xfId="52989"/>
    <cellStyle name="Normal 20 5 3 2" xfId="52990"/>
    <cellStyle name="Normal 20 5 4" xfId="52991"/>
    <cellStyle name="Normal 20 6" xfId="52992"/>
    <cellStyle name="Normal 20 6 2" xfId="52993"/>
    <cellStyle name="Normal 20 6 2 2" xfId="52994"/>
    <cellStyle name="Normal 20 6 2 2 2" xfId="52995"/>
    <cellStyle name="Normal 20 6 2 3" xfId="52996"/>
    <cellStyle name="Normal 20 6 3" xfId="52997"/>
    <cellStyle name="Normal 20 6 3 2" xfId="52998"/>
    <cellStyle name="Normal 20 6 4" xfId="52999"/>
    <cellStyle name="Normal 20 7" xfId="53000"/>
    <cellStyle name="Normal 20 7 2" xfId="53001"/>
    <cellStyle name="Normal 20 7 2 2" xfId="53002"/>
    <cellStyle name="Normal 20 7 2 2 2" xfId="53003"/>
    <cellStyle name="Normal 20 7 2 3" xfId="53004"/>
    <cellStyle name="Normal 20 7 3" xfId="53005"/>
    <cellStyle name="Normal 20 7 3 2" xfId="53006"/>
    <cellStyle name="Normal 20 7 4" xfId="53007"/>
    <cellStyle name="Normal 20 8" xfId="53008"/>
    <cellStyle name="Normal 20 8 2" xfId="53009"/>
    <cellStyle name="Normal 20 8 2 2" xfId="53010"/>
    <cellStyle name="Normal 20 8 3" xfId="53011"/>
    <cellStyle name="Normal 20 9" xfId="53012"/>
    <cellStyle name="Normal 20 9 2" xfId="53013"/>
    <cellStyle name="Normal 20 9 2 2" xfId="53014"/>
    <cellStyle name="Normal 20 9 3" xfId="53015"/>
    <cellStyle name="Normal 200" xfId="64954"/>
    <cellStyle name="Normal 201" xfId="64955"/>
    <cellStyle name="Normal 202" xfId="64956"/>
    <cellStyle name="Normal 203" xfId="64957"/>
    <cellStyle name="Normal 204" xfId="64958"/>
    <cellStyle name="Normal 205" xfId="64959"/>
    <cellStyle name="Normal 206" xfId="64960"/>
    <cellStyle name="Normal 207" xfId="64961"/>
    <cellStyle name="Normal 208" xfId="64962"/>
    <cellStyle name="Normal 209" xfId="64963"/>
    <cellStyle name="Normal 21" xfId="53016"/>
    <cellStyle name="Normal 21 10" xfId="53017"/>
    <cellStyle name="Normal 21 10 2" xfId="53018"/>
    <cellStyle name="Normal 21 10 2 2" xfId="53019"/>
    <cellStyle name="Normal 21 10 3" xfId="53020"/>
    <cellStyle name="Normal 21 11" xfId="53021"/>
    <cellStyle name="Normal 21 2" xfId="53022"/>
    <cellStyle name="Normal 21 2 2" xfId="53023"/>
    <cellStyle name="Normal 21 2 3" xfId="53024"/>
    <cellStyle name="Normal 21 3" xfId="53025"/>
    <cellStyle name="Normal 21 3 2" xfId="53026"/>
    <cellStyle name="Normal 21 3 2 2" xfId="53027"/>
    <cellStyle name="Normal 21 3 2 2 2" xfId="53028"/>
    <cellStyle name="Normal 21 3 2 2 2 2" xfId="53029"/>
    <cellStyle name="Normal 21 3 2 2 3" xfId="53030"/>
    <cellStyle name="Normal 21 3 2 3" xfId="53031"/>
    <cellStyle name="Normal 21 3 2 3 2" xfId="53032"/>
    <cellStyle name="Normal 21 3 2 4" xfId="53033"/>
    <cellStyle name="Normal 21 3 3" xfId="53034"/>
    <cellStyle name="Normal 21 3 3 2" xfId="53035"/>
    <cellStyle name="Normal 21 3 3 2 2" xfId="53036"/>
    <cellStyle name="Normal 21 3 3 3" xfId="53037"/>
    <cellStyle name="Normal 21 3 4" xfId="53038"/>
    <cellStyle name="Normal 21 3 4 2" xfId="53039"/>
    <cellStyle name="Normal 21 3 5" xfId="53040"/>
    <cellStyle name="Normal 21 3 6" xfId="53041"/>
    <cellStyle name="Normal 21 4" xfId="53042"/>
    <cellStyle name="Normal 21 4 2" xfId="53043"/>
    <cellStyle name="Normal 21 4 2 2" xfId="53044"/>
    <cellStyle name="Normal 21 4 2 2 2" xfId="53045"/>
    <cellStyle name="Normal 21 4 2 3" xfId="53046"/>
    <cellStyle name="Normal 21 4 3" xfId="53047"/>
    <cellStyle name="Normal 21 4 3 2" xfId="53048"/>
    <cellStyle name="Normal 21 4 4" xfId="53049"/>
    <cellStyle name="Normal 21 5" xfId="53050"/>
    <cellStyle name="Normal 21 5 2" xfId="53051"/>
    <cellStyle name="Normal 21 5 2 2" xfId="53052"/>
    <cellStyle name="Normal 21 5 2 2 2" xfId="53053"/>
    <cellStyle name="Normal 21 5 2 3" xfId="53054"/>
    <cellStyle name="Normal 21 5 3" xfId="53055"/>
    <cellStyle name="Normal 21 5 3 2" xfId="53056"/>
    <cellStyle name="Normal 21 5 4" xfId="53057"/>
    <cellStyle name="Normal 21 6" xfId="53058"/>
    <cellStyle name="Normal 21 6 2" xfId="53059"/>
    <cellStyle name="Normal 21 6 2 2" xfId="53060"/>
    <cellStyle name="Normal 21 6 2 2 2" xfId="53061"/>
    <cellStyle name="Normal 21 6 2 3" xfId="53062"/>
    <cellStyle name="Normal 21 6 3" xfId="53063"/>
    <cellStyle name="Normal 21 6 3 2" xfId="53064"/>
    <cellStyle name="Normal 21 6 4" xfId="53065"/>
    <cellStyle name="Normal 21 7" xfId="53066"/>
    <cellStyle name="Normal 21 7 2" xfId="53067"/>
    <cellStyle name="Normal 21 7 2 2" xfId="53068"/>
    <cellStyle name="Normal 21 7 2 2 2" xfId="53069"/>
    <cellStyle name="Normal 21 7 2 3" xfId="53070"/>
    <cellStyle name="Normal 21 7 3" xfId="53071"/>
    <cellStyle name="Normal 21 7 3 2" xfId="53072"/>
    <cellStyle name="Normal 21 7 4" xfId="53073"/>
    <cellStyle name="Normal 21 8" xfId="53074"/>
    <cellStyle name="Normal 21 8 2" xfId="53075"/>
    <cellStyle name="Normal 21 8 2 2" xfId="53076"/>
    <cellStyle name="Normal 21 8 3" xfId="53077"/>
    <cellStyle name="Normal 21 9" xfId="53078"/>
    <cellStyle name="Normal 21 9 2" xfId="53079"/>
    <cellStyle name="Normal 21 9 2 2" xfId="53080"/>
    <cellStyle name="Normal 21 9 3" xfId="53081"/>
    <cellStyle name="Normal 210" xfId="64964"/>
    <cellStyle name="Normal 211" xfId="64965"/>
    <cellStyle name="Normal 212" xfId="64966"/>
    <cellStyle name="Normal 213" xfId="64967"/>
    <cellStyle name="Normal 214" xfId="64968"/>
    <cellStyle name="Normal 215" xfId="64969"/>
    <cellStyle name="Normal 216" xfId="64970"/>
    <cellStyle name="Normal 217" xfId="64971"/>
    <cellStyle name="Normal 218" xfId="64972"/>
    <cellStyle name="Normal 219" xfId="64973"/>
    <cellStyle name="Normal 22" xfId="53082"/>
    <cellStyle name="Normal 22 10" xfId="53083"/>
    <cellStyle name="Normal 22 10 2" xfId="53084"/>
    <cellStyle name="Normal 22 10 2 2" xfId="53085"/>
    <cellStyle name="Normal 22 10 3" xfId="53086"/>
    <cellStyle name="Normal 22 11" xfId="53087"/>
    <cellStyle name="Normal 22 11 2" xfId="53088"/>
    <cellStyle name="Normal 22 11 2 2" xfId="53089"/>
    <cellStyle name="Normal 22 11 3" xfId="53090"/>
    <cellStyle name="Normal 22 12" xfId="53091"/>
    <cellStyle name="Normal 22 12 2" xfId="53092"/>
    <cellStyle name="Normal 22 12 2 2" xfId="53093"/>
    <cellStyle name="Normal 22 12 3" xfId="53094"/>
    <cellStyle name="Normal 22 2" xfId="53095"/>
    <cellStyle name="Normal 22 2 2" xfId="53096"/>
    <cellStyle name="Normal 22 3" xfId="53097"/>
    <cellStyle name="Normal 22 3 2" xfId="53098"/>
    <cellStyle name="Normal 22 4" xfId="53099"/>
    <cellStyle name="Normal 22 5" xfId="53100"/>
    <cellStyle name="Normal 22 5 2" xfId="53101"/>
    <cellStyle name="Normal 22 5 2 2" xfId="53102"/>
    <cellStyle name="Normal 22 5 2 2 2" xfId="53103"/>
    <cellStyle name="Normal 22 5 2 2 2 2" xfId="53104"/>
    <cellStyle name="Normal 22 5 2 2 3" xfId="53105"/>
    <cellStyle name="Normal 22 5 2 3" xfId="53106"/>
    <cellStyle name="Normal 22 5 2 3 2" xfId="53107"/>
    <cellStyle name="Normal 22 5 2 4" xfId="53108"/>
    <cellStyle name="Normal 22 5 3" xfId="53109"/>
    <cellStyle name="Normal 22 5 3 2" xfId="53110"/>
    <cellStyle name="Normal 22 5 3 2 2" xfId="53111"/>
    <cellStyle name="Normal 22 5 3 3" xfId="53112"/>
    <cellStyle name="Normal 22 5 4" xfId="53113"/>
    <cellStyle name="Normal 22 5 4 2" xfId="53114"/>
    <cellStyle name="Normal 22 5 5" xfId="53115"/>
    <cellStyle name="Normal 22 6" xfId="53116"/>
    <cellStyle name="Normal 22 6 2" xfId="53117"/>
    <cellStyle name="Normal 22 6 2 2" xfId="53118"/>
    <cellStyle name="Normal 22 6 2 2 2" xfId="53119"/>
    <cellStyle name="Normal 22 6 2 3" xfId="53120"/>
    <cellStyle name="Normal 22 6 3" xfId="53121"/>
    <cellStyle name="Normal 22 6 3 2" xfId="53122"/>
    <cellStyle name="Normal 22 6 4" xfId="53123"/>
    <cellStyle name="Normal 22 7" xfId="53124"/>
    <cellStyle name="Normal 22 7 2" xfId="53125"/>
    <cellStyle name="Normal 22 7 2 2" xfId="53126"/>
    <cellStyle name="Normal 22 7 2 2 2" xfId="53127"/>
    <cellStyle name="Normal 22 7 2 3" xfId="53128"/>
    <cellStyle name="Normal 22 7 3" xfId="53129"/>
    <cellStyle name="Normal 22 7 3 2" xfId="53130"/>
    <cellStyle name="Normal 22 7 4" xfId="53131"/>
    <cellStyle name="Normal 22 8" xfId="53132"/>
    <cellStyle name="Normal 22 8 2" xfId="53133"/>
    <cellStyle name="Normal 22 8 2 2" xfId="53134"/>
    <cellStyle name="Normal 22 8 2 2 2" xfId="53135"/>
    <cellStyle name="Normal 22 8 2 3" xfId="53136"/>
    <cellStyle name="Normal 22 8 3" xfId="53137"/>
    <cellStyle name="Normal 22 8 3 2" xfId="53138"/>
    <cellStyle name="Normal 22 8 4" xfId="53139"/>
    <cellStyle name="Normal 22 9" xfId="53140"/>
    <cellStyle name="Normal 22 9 2" xfId="53141"/>
    <cellStyle name="Normal 22 9 2 2" xfId="53142"/>
    <cellStyle name="Normal 22 9 2 2 2" xfId="53143"/>
    <cellStyle name="Normal 22 9 2 3" xfId="53144"/>
    <cellStyle name="Normal 22 9 3" xfId="53145"/>
    <cellStyle name="Normal 22 9 3 2" xfId="53146"/>
    <cellStyle name="Normal 22 9 4" xfId="53147"/>
    <cellStyle name="Normal 220" xfId="64975"/>
    <cellStyle name="Normal 221" xfId="64976"/>
    <cellStyle name="Normal 222" xfId="64977"/>
    <cellStyle name="Normal 223" xfId="64978"/>
    <cellStyle name="Normal 224" xfId="64979"/>
    <cellStyle name="Normal 225" xfId="64980"/>
    <cellStyle name="Normal 226" xfId="64985"/>
    <cellStyle name="Normal 227" xfId="64986"/>
    <cellStyle name="Normal 228" xfId="64987"/>
    <cellStyle name="Normal 23" xfId="53148"/>
    <cellStyle name="Normal 23 10" xfId="53149"/>
    <cellStyle name="Normal 23 10 2" xfId="53150"/>
    <cellStyle name="Normal 23 10 2 2" xfId="53151"/>
    <cellStyle name="Normal 23 10 3" xfId="53152"/>
    <cellStyle name="Normal 23 11" xfId="53153"/>
    <cellStyle name="Normal 23 11 2" xfId="53154"/>
    <cellStyle name="Normal 23 11 2 2" xfId="53155"/>
    <cellStyle name="Normal 23 11 3" xfId="53156"/>
    <cellStyle name="Normal 23 2" xfId="53157"/>
    <cellStyle name="Normal 23 2 2" xfId="53158"/>
    <cellStyle name="Normal 23 3" xfId="53159"/>
    <cellStyle name="Normal 23 3 2" xfId="53160"/>
    <cellStyle name="Normal 23 3 2 2" xfId="53161"/>
    <cellStyle name="Normal 23 3 2 2 2" xfId="53162"/>
    <cellStyle name="Normal 23 3 2 2 2 2" xfId="53163"/>
    <cellStyle name="Normal 23 3 2 2 2 2 2" xfId="53164"/>
    <cellStyle name="Normal 23 3 2 2 2 3" xfId="53165"/>
    <cellStyle name="Normal 23 3 2 2 3" xfId="53166"/>
    <cellStyle name="Normal 23 3 2 2 3 2" xfId="53167"/>
    <cellStyle name="Normal 23 3 2 2 4" xfId="53168"/>
    <cellStyle name="Normal 23 3 2 3" xfId="53169"/>
    <cellStyle name="Normal 23 3 2 3 2" xfId="53170"/>
    <cellStyle name="Normal 23 3 2 3 2 2" xfId="53171"/>
    <cellStyle name="Normal 23 3 2 3 2 2 2" xfId="53172"/>
    <cellStyle name="Normal 23 3 2 3 2 3" xfId="53173"/>
    <cellStyle name="Normal 23 3 2 3 3" xfId="53174"/>
    <cellStyle name="Normal 23 3 2 3 3 2" xfId="53175"/>
    <cellStyle name="Normal 23 3 2 3 4" xfId="53176"/>
    <cellStyle name="Normal 23 3 2 4" xfId="53177"/>
    <cellStyle name="Normal 23 3 2 4 2" xfId="53178"/>
    <cellStyle name="Normal 23 3 2 4 2 2" xfId="53179"/>
    <cellStyle name="Normal 23 3 2 4 3" xfId="53180"/>
    <cellStyle name="Normal 23 3 2 5" xfId="53181"/>
    <cellStyle name="Normal 23 3 2 5 2" xfId="53182"/>
    <cellStyle name="Normal 23 3 2 6" xfId="53183"/>
    <cellStyle name="Normal 23 3 3" xfId="53184"/>
    <cellStyle name="Normal 23 3 3 2" xfId="53185"/>
    <cellStyle name="Normal 23 3 3 2 2" xfId="53186"/>
    <cellStyle name="Normal 23 3 3 2 2 2" xfId="53187"/>
    <cellStyle name="Normal 23 3 3 2 3" xfId="53188"/>
    <cellStyle name="Normal 23 3 3 3" xfId="53189"/>
    <cellStyle name="Normal 23 3 3 3 2" xfId="53190"/>
    <cellStyle name="Normal 23 3 3 4" xfId="53191"/>
    <cellStyle name="Normal 23 3 4" xfId="53192"/>
    <cellStyle name="Normal 23 3 4 2" xfId="53193"/>
    <cellStyle name="Normal 23 3 4 2 2" xfId="53194"/>
    <cellStyle name="Normal 23 3 4 2 2 2" xfId="53195"/>
    <cellStyle name="Normal 23 3 4 2 3" xfId="53196"/>
    <cellStyle name="Normal 23 3 4 3" xfId="53197"/>
    <cellStyle name="Normal 23 3 4 3 2" xfId="53198"/>
    <cellStyle name="Normal 23 3 4 4" xfId="53199"/>
    <cellStyle name="Normal 23 3 5" xfId="53200"/>
    <cellStyle name="Normal 23 3 5 2" xfId="53201"/>
    <cellStyle name="Normal 23 3 5 2 2" xfId="53202"/>
    <cellStyle name="Normal 23 3 5 3" xfId="53203"/>
    <cellStyle name="Normal 23 3 6" xfId="53204"/>
    <cellStyle name="Normal 23 3 6 2" xfId="53205"/>
    <cellStyle name="Normal 23 3 7" xfId="53206"/>
    <cellStyle name="Normal 23 3 8" xfId="53207"/>
    <cellStyle name="Normal 23 4" xfId="53208"/>
    <cellStyle name="Normal 23 4 2" xfId="53209"/>
    <cellStyle name="Normal 23 4 2 2" xfId="53210"/>
    <cellStyle name="Normal 23 4 2 2 2" xfId="53211"/>
    <cellStyle name="Normal 23 4 2 2 2 2" xfId="53212"/>
    <cellStyle name="Normal 23 4 2 2 3" xfId="53213"/>
    <cellStyle name="Normal 23 4 2 3" xfId="53214"/>
    <cellStyle name="Normal 23 4 2 3 2" xfId="53215"/>
    <cellStyle name="Normal 23 4 2 4" xfId="53216"/>
    <cellStyle name="Normal 23 4 3" xfId="53217"/>
    <cellStyle name="Normal 23 4 3 2" xfId="53218"/>
    <cellStyle name="Normal 23 4 3 2 2" xfId="53219"/>
    <cellStyle name="Normal 23 4 3 3" xfId="53220"/>
    <cellStyle name="Normal 23 4 4" xfId="53221"/>
    <cellStyle name="Normal 23 4 4 2" xfId="53222"/>
    <cellStyle name="Normal 23 4 5" xfId="53223"/>
    <cellStyle name="Normal 23 5" xfId="53224"/>
    <cellStyle name="Normal 23 5 2" xfId="53225"/>
    <cellStyle name="Normal 23 5 2 2" xfId="53226"/>
    <cellStyle name="Normal 23 5 2 2 2" xfId="53227"/>
    <cellStyle name="Normal 23 5 2 3" xfId="53228"/>
    <cellStyle name="Normal 23 5 3" xfId="53229"/>
    <cellStyle name="Normal 23 5 3 2" xfId="53230"/>
    <cellStyle name="Normal 23 5 4" xfId="53231"/>
    <cellStyle name="Normal 23 6" xfId="53232"/>
    <cellStyle name="Normal 23 6 2" xfId="53233"/>
    <cellStyle name="Normal 23 6 2 2" xfId="53234"/>
    <cellStyle name="Normal 23 6 2 2 2" xfId="53235"/>
    <cellStyle name="Normal 23 6 2 3" xfId="53236"/>
    <cellStyle name="Normal 23 6 3" xfId="53237"/>
    <cellStyle name="Normal 23 6 3 2" xfId="53238"/>
    <cellStyle name="Normal 23 6 4" xfId="53239"/>
    <cellStyle name="Normal 23 7" xfId="53240"/>
    <cellStyle name="Normal 23 7 2" xfId="53241"/>
    <cellStyle name="Normal 23 7 2 2" xfId="53242"/>
    <cellStyle name="Normal 23 7 2 2 2" xfId="53243"/>
    <cellStyle name="Normal 23 7 2 3" xfId="53244"/>
    <cellStyle name="Normal 23 7 3" xfId="53245"/>
    <cellStyle name="Normal 23 7 3 2" xfId="53246"/>
    <cellStyle name="Normal 23 7 4" xfId="53247"/>
    <cellStyle name="Normal 23 8" xfId="53248"/>
    <cellStyle name="Normal 23 8 2" xfId="53249"/>
    <cellStyle name="Normal 23 8 2 2" xfId="53250"/>
    <cellStyle name="Normal 23 8 2 2 2" xfId="53251"/>
    <cellStyle name="Normal 23 8 2 3" xfId="53252"/>
    <cellStyle name="Normal 23 8 3" xfId="53253"/>
    <cellStyle name="Normal 23 8 3 2" xfId="53254"/>
    <cellStyle name="Normal 23 8 4" xfId="53255"/>
    <cellStyle name="Normal 23 9" xfId="53256"/>
    <cellStyle name="Normal 23 9 2" xfId="53257"/>
    <cellStyle name="Normal 23 9 2 2" xfId="53258"/>
    <cellStyle name="Normal 23 9 3" xfId="53259"/>
    <cellStyle name="Normal 24" xfId="53260"/>
    <cellStyle name="Normal 24 10" xfId="53261"/>
    <cellStyle name="Normal 24 10 2" xfId="53262"/>
    <cellStyle name="Normal 24 10 2 2" xfId="53263"/>
    <cellStyle name="Normal 24 10 3" xfId="53264"/>
    <cellStyle name="Normal 24 11" xfId="53265"/>
    <cellStyle name="Normal 24 11 2" xfId="53266"/>
    <cellStyle name="Normal 24 11 2 2" xfId="53267"/>
    <cellStyle name="Normal 24 11 3" xfId="53268"/>
    <cellStyle name="Normal 24 2" xfId="53269"/>
    <cellStyle name="Normal 24 2 2" xfId="53270"/>
    <cellStyle name="Normal 24 3" xfId="53271"/>
    <cellStyle name="Normal 24 3 2" xfId="53272"/>
    <cellStyle name="Normal 24 3 2 2" xfId="53273"/>
    <cellStyle name="Normal 24 3 2 2 2" xfId="53274"/>
    <cellStyle name="Normal 24 3 2 2 2 2" xfId="53275"/>
    <cellStyle name="Normal 24 3 2 2 2 2 2" xfId="53276"/>
    <cellStyle name="Normal 24 3 2 2 2 3" xfId="53277"/>
    <cellStyle name="Normal 24 3 2 2 3" xfId="53278"/>
    <cellStyle name="Normal 24 3 2 2 3 2" xfId="53279"/>
    <cellStyle name="Normal 24 3 2 2 4" xfId="53280"/>
    <cellStyle name="Normal 24 3 2 3" xfId="53281"/>
    <cellStyle name="Normal 24 3 2 3 2" xfId="53282"/>
    <cellStyle name="Normal 24 3 2 3 2 2" xfId="53283"/>
    <cellStyle name="Normal 24 3 2 3 2 2 2" xfId="53284"/>
    <cellStyle name="Normal 24 3 2 3 2 3" xfId="53285"/>
    <cellStyle name="Normal 24 3 2 3 3" xfId="53286"/>
    <cellStyle name="Normal 24 3 2 3 3 2" xfId="53287"/>
    <cellStyle name="Normal 24 3 2 3 4" xfId="53288"/>
    <cellStyle name="Normal 24 3 2 4" xfId="53289"/>
    <cellStyle name="Normal 24 3 2 4 2" xfId="53290"/>
    <cellStyle name="Normal 24 3 2 4 2 2" xfId="53291"/>
    <cellStyle name="Normal 24 3 2 4 3" xfId="53292"/>
    <cellStyle name="Normal 24 3 2 5" xfId="53293"/>
    <cellStyle name="Normal 24 3 2 5 2" xfId="53294"/>
    <cellStyle name="Normal 24 3 2 6" xfId="53295"/>
    <cellStyle name="Normal 24 3 3" xfId="53296"/>
    <cellStyle name="Normal 24 3 3 2" xfId="53297"/>
    <cellStyle name="Normal 24 3 3 2 2" xfId="53298"/>
    <cellStyle name="Normal 24 3 3 2 2 2" xfId="53299"/>
    <cellStyle name="Normal 24 3 3 2 3" xfId="53300"/>
    <cellStyle name="Normal 24 3 3 3" xfId="53301"/>
    <cellStyle name="Normal 24 3 3 3 2" xfId="53302"/>
    <cellStyle name="Normal 24 3 3 4" xfId="53303"/>
    <cellStyle name="Normal 24 3 4" xfId="53304"/>
    <cellStyle name="Normal 24 3 4 2" xfId="53305"/>
    <cellStyle name="Normal 24 3 4 2 2" xfId="53306"/>
    <cellStyle name="Normal 24 3 4 2 2 2" xfId="53307"/>
    <cellStyle name="Normal 24 3 4 2 3" xfId="53308"/>
    <cellStyle name="Normal 24 3 4 3" xfId="53309"/>
    <cellStyle name="Normal 24 3 4 3 2" xfId="53310"/>
    <cellStyle name="Normal 24 3 4 4" xfId="53311"/>
    <cellStyle name="Normal 24 3 5" xfId="53312"/>
    <cellStyle name="Normal 24 3 5 2" xfId="53313"/>
    <cellStyle name="Normal 24 3 5 2 2" xfId="53314"/>
    <cellStyle name="Normal 24 3 5 3" xfId="53315"/>
    <cellStyle name="Normal 24 3 6" xfId="53316"/>
    <cellStyle name="Normal 24 3 6 2" xfId="53317"/>
    <cellStyle name="Normal 24 3 7" xfId="53318"/>
    <cellStyle name="Normal 24 3 8" xfId="53319"/>
    <cellStyle name="Normal 24 4" xfId="53320"/>
    <cellStyle name="Normal 24 4 2" xfId="53321"/>
    <cellStyle name="Normal 24 4 2 2" xfId="53322"/>
    <cellStyle name="Normal 24 4 2 2 2" xfId="53323"/>
    <cellStyle name="Normal 24 4 2 2 2 2" xfId="53324"/>
    <cellStyle name="Normal 24 4 2 2 3" xfId="53325"/>
    <cellStyle name="Normal 24 4 2 3" xfId="53326"/>
    <cellStyle name="Normal 24 4 2 3 2" xfId="53327"/>
    <cellStyle name="Normal 24 4 2 4" xfId="53328"/>
    <cellStyle name="Normal 24 4 3" xfId="53329"/>
    <cellStyle name="Normal 24 4 3 2" xfId="53330"/>
    <cellStyle name="Normal 24 4 3 2 2" xfId="53331"/>
    <cellStyle name="Normal 24 4 3 3" xfId="53332"/>
    <cellStyle name="Normal 24 4 4" xfId="53333"/>
    <cellStyle name="Normal 24 4 4 2" xfId="53334"/>
    <cellStyle name="Normal 24 4 5" xfId="53335"/>
    <cellStyle name="Normal 24 5" xfId="53336"/>
    <cellStyle name="Normal 24 5 2" xfId="53337"/>
    <cellStyle name="Normal 24 5 2 2" xfId="53338"/>
    <cellStyle name="Normal 24 5 2 2 2" xfId="53339"/>
    <cellStyle name="Normal 24 5 2 3" xfId="53340"/>
    <cellStyle name="Normal 24 5 3" xfId="53341"/>
    <cellStyle name="Normal 24 5 3 2" xfId="53342"/>
    <cellStyle name="Normal 24 5 4" xfId="53343"/>
    <cellStyle name="Normal 24 6" xfId="53344"/>
    <cellStyle name="Normal 24 6 2" xfId="53345"/>
    <cellStyle name="Normal 24 6 2 2" xfId="53346"/>
    <cellStyle name="Normal 24 6 2 2 2" xfId="53347"/>
    <cellStyle name="Normal 24 6 2 3" xfId="53348"/>
    <cellStyle name="Normal 24 6 3" xfId="53349"/>
    <cellStyle name="Normal 24 6 3 2" xfId="53350"/>
    <cellStyle name="Normal 24 6 4" xfId="53351"/>
    <cellStyle name="Normal 24 7" xfId="53352"/>
    <cellStyle name="Normal 24 7 2" xfId="53353"/>
    <cellStyle name="Normal 24 7 2 2" xfId="53354"/>
    <cellStyle name="Normal 24 7 2 2 2" xfId="53355"/>
    <cellStyle name="Normal 24 7 2 3" xfId="53356"/>
    <cellStyle name="Normal 24 7 3" xfId="53357"/>
    <cellStyle name="Normal 24 7 3 2" xfId="53358"/>
    <cellStyle name="Normal 24 7 4" xfId="53359"/>
    <cellStyle name="Normal 24 8" xfId="53360"/>
    <cellStyle name="Normal 24 8 2" xfId="53361"/>
    <cellStyle name="Normal 24 8 2 2" xfId="53362"/>
    <cellStyle name="Normal 24 8 2 2 2" xfId="53363"/>
    <cellStyle name="Normal 24 8 2 3" xfId="53364"/>
    <cellStyle name="Normal 24 8 3" xfId="53365"/>
    <cellStyle name="Normal 24 8 3 2" xfId="53366"/>
    <cellStyle name="Normal 24 8 4" xfId="53367"/>
    <cellStyle name="Normal 24 9" xfId="53368"/>
    <cellStyle name="Normal 24 9 2" xfId="53369"/>
    <cellStyle name="Normal 24 9 2 2" xfId="53370"/>
    <cellStyle name="Normal 24 9 3" xfId="53371"/>
    <cellStyle name="Normal 25" xfId="53372"/>
    <cellStyle name="Normal 25 10" xfId="53373"/>
    <cellStyle name="Normal 25 10 2" xfId="53374"/>
    <cellStyle name="Normal 25 10 2 2" xfId="53375"/>
    <cellStyle name="Normal 25 10 3" xfId="53376"/>
    <cellStyle name="Normal 25 11" xfId="53377"/>
    <cellStyle name="Normal 25 11 2" xfId="53378"/>
    <cellStyle name="Normal 25 11 2 2" xfId="53379"/>
    <cellStyle name="Normal 25 11 3" xfId="53380"/>
    <cellStyle name="Normal 25 12" xfId="53381"/>
    <cellStyle name="Normal 25 2" xfId="53382"/>
    <cellStyle name="Normal 25 2 2" xfId="53383"/>
    <cellStyle name="Normal 25 3" xfId="53384"/>
    <cellStyle name="Normal 25 3 2" xfId="53385"/>
    <cellStyle name="Normal 25 3 2 2" xfId="53386"/>
    <cellStyle name="Normal 25 3 2 2 2" xfId="53387"/>
    <cellStyle name="Normal 25 3 2 2 2 2" xfId="53388"/>
    <cellStyle name="Normal 25 3 2 2 2 2 2" xfId="53389"/>
    <cellStyle name="Normal 25 3 2 2 2 3" xfId="53390"/>
    <cellStyle name="Normal 25 3 2 2 3" xfId="53391"/>
    <cellStyle name="Normal 25 3 2 2 3 2" xfId="53392"/>
    <cellStyle name="Normal 25 3 2 2 4" xfId="53393"/>
    <cellStyle name="Normal 25 3 2 3" xfId="53394"/>
    <cellStyle name="Normal 25 3 2 3 2" xfId="53395"/>
    <cellStyle name="Normal 25 3 2 3 2 2" xfId="53396"/>
    <cellStyle name="Normal 25 3 2 3 2 2 2" xfId="53397"/>
    <cellStyle name="Normal 25 3 2 3 2 3" xfId="53398"/>
    <cellStyle name="Normal 25 3 2 3 3" xfId="53399"/>
    <cellStyle name="Normal 25 3 2 3 3 2" xfId="53400"/>
    <cellStyle name="Normal 25 3 2 3 4" xfId="53401"/>
    <cellStyle name="Normal 25 3 2 4" xfId="53402"/>
    <cellStyle name="Normal 25 3 2 4 2" xfId="53403"/>
    <cellStyle name="Normal 25 3 2 4 2 2" xfId="53404"/>
    <cellStyle name="Normal 25 3 2 4 3" xfId="53405"/>
    <cellStyle name="Normal 25 3 2 5" xfId="53406"/>
    <cellStyle name="Normal 25 3 2 5 2" xfId="53407"/>
    <cellStyle name="Normal 25 3 2 6" xfId="53408"/>
    <cellStyle name="Normal 25 3 3" xfId="53409"/>
    <cellStyle name="Normal 25 3 3 2" xfId="53410"/>
    <cellStyle name="Normal 25 3 3 2 2" xfId="53411"/>
    <cellStyle name="Normal 25 3 3 2 2 2" xfId="53412"/>
    <cellStyle name="Normal 25 3 3 2 3" xfId="53413"/>
    <cellStyle name="Normal 25 3 3 3" xfId="53414"/>
    <cellStyle name="Normal 25 3 3 3 2" xfId="53415"/>
    <cellStyle name="Normal 25 3 3 4" xfId="53416"/>
    <cellStyle name="Normal 25 3 4" xfId="53417"/>
    <cellStyle name="Normal 25 3 4 2" xfId="53418"/>
    <cellStyle name="Normal 25 3 4 2 2" xfId="53419"/>
    <cellStyle name="Normal 25 3 4 2 2 2" xfId="53420"/>
    <cellStyle name="Normal 25 3 4 2 3" xfId="53421"/>
    <cellStyle name="Normal 25 3 4 3" xfId="53422"/>
    <cellStyle name="Normal 25 3 4 3 2" xfId="53423"/>
    <cellStyle name="Normal 25 3 4 4" xfId="53424"/>
    <cellStyle name="Normal 25 3 5" xfId="53425"/>
    <cellStyle name="Normal 25 3 5 2" xfId="53426"/>
    <cellStyle name="Normal 25 3 5 2 2" xfId="53427"/>
    <cellStyle name="Normal 25 3 5 3" xfId="53428"/>
    <cellStyle name="Normal 25 3 6" xfId="53429"/>
    <cellStyle name="Normal 25 3 6 2" xfId="53430"/>
    <cellStyle name="Normal 25 3 7" xfId="53431"/>
    <cellStyle name="Normal 25 4" xfId="53432"/>
    <cellStyle name="Normal 25 4 2" xfId="53433"/>
    <cellStyle name="Normal 25 4 2 2" xfId="53434"/>
    <cellStyle name="Normal 25 4 2 2 2" xfId="53435"/>
    <cellStyle name="Normal 25 4 2 2 2 2" xfId="53436"/>
    <cellStyle name="Normal 25 4 2 2 3" xfId="53437"/>
    <cellStyle name="Normal 25 4 2 3" xfId="53438"/>
    <cellStyle name="Normal 25 4 2 3 2" xfId="53439"/>
    <cellStyle name="Normal 25 4 2 4" xfId="53440"/>
    <cellStyle name="Normal 25 4 3" xfId="53441"/>
    <cellStyle name="Normal 25 4 3 2" xfId="53442"/>
    <cellStyle name="Normal 25 4 3 2 2" xfId="53443"/>
    <cellStyle name="Normal 25 4 3 3" xfId="53444"/>
    <cellStyle name="Normal 25 4 4" xfId="53445"/>
    <cellStyle name="Normal 25 4 4 2" xfId="53446"/>
    <cellStyle name="Normal 25 4 5" xfId="53447"/>
    <cellStyle name="Normal 25 5" xfId="53448"/>
    <cellStyle name="Normal 25 5 2" xfId="53449"/>
    <cellStyle name="Normal 25 5 2 2" xfId="53450"/>
    <cellStyle name="Normal 25 5 2 2 2" xfId="53451"/>
    <cellStyle name="Normal 25 5 2 3" xfId="53452"/>
    <cellStyle name="Normal 25 5 3" xfId="53453"/>
    <cellStyle name="Normal 25 5 3 2" xfId="53454"/>
    <cellStyle name="Normal 25 5 4" xfId="53455"/>
    <cellStyle name="Normal 25 6" xfId="53456"/>
    <cellStyle name="Normal 25 6 2" xfId="53457"/>
    <cellStyle name="Normal 25 6 2 2" xfId="53458"/>
    <cellStyle name="Normal 25 6 2 2 2" xfId="53459"/>
    <cellStyle name="Normal 25 6 2 3" xfId="53460"/>
    <cellStyle name="Normal 25 6 3" xfId="53461"/>
    <cellStyle name="Normal 25 6 3 2" xfId="53462"/>
    <cellStyle name="Normal 25 6 4" xfId="53463"/>
    <cellStyle name="Normal 25 7" xfId="53464"/>
    <cellStyle name="Normal 25 7 2" xfId="53465"/>
    <cellStyle name="Normal 25 7 2 2" xfId="53466"/>
    <cellStyle name="Normal 25 7 2 2 2" xfId="53467"/>
    <cellStyle name="Normal 25 7 2 3" xfId="53468"/>
    <cellStyle name="Normal 25 7 3" xfId="53469"/>
    <cellStyle name="Normal 25 7 3 2" xfId="53470"/>
    <cellStyle name="Normal 25 7 4" xfId="53471"/>
    <cellStyle name="Normal 25 8" xfId="53472"/>
    <cellStyle name="Normal 25 8 2" xfId="53473"/>
    <cellStyle name="Normal 25 8 2 2" xfId="53474"/>
    <cellStyle name="Normal 25 8 2 2 2" xfId="53475"/>
    <cellStyle name="Normal 25 8 2 3" xfId="53476"/>
    <cellStyle name="Normal 25 8 3" xfId="53477"/>
    <cellStyle name="Normal 25 8 3 2" xfId="53478"/>
    <cellStyle name="Normal 25 8 4" xfId="53479"/>
    <cellStyle name="Normal 25 9" xfId="53480"/>
    <cellStyle name="Normal 25 9 2" xfId="53481"/>
    <cellStyle name="Normal 25 9 2 2" xfId="53482"/>
    <cellStyle name="Normal 25 9 3" xfId="53483"/>
    <cellStyle name="Normal 26" xfId="53484"/>
    <cellStyle name="Normal 26 10" xfId="53485"/>
    <cellStyle name="Normal 26 10 2" xfId="53486"/>
    <cellStyle name="Normal 26 10 2 2" xfId="53487"/>
    <cellStyle name="Normal 26 10 3" xfId="53488"/>
    <cellStyle name="Normal 26 11" xfId="53489"/>
    <cellStyle name="Normal 26 11 2" xfId="53490"/>
    <cellStyle name="Normal 26 11 2 2" xfId="53491"/>
    <cellStyle name="Normal 26 11 3" xfId="53492"/>
    <cellStyle name="Normal 26 2" xfId="53493"/>
    <cellStyle name="Normal 26 2 2" xfId="53494"/>
    <cellStyle name="Normal 26 3" xfId="53495"/>
    <cellStyle name="Normal 26 3 2" xfId="53496"/>
    <cellStyle name="Normal 26 3 2 2" xfId="53497"/>
    <cellStyle name="Normal 26 3 2 2 2" xfId="53498"/>
    <cellStyle name="Normal 26 3 2 2 2 2" xfId="53499"/>
    <cellStyle name="Normal 26 3 2 2 2 2 2" xfId="53500"/>
    <cellStyle name="Normal 26 3 2 2 2 3" xfId="53501"/>
    <cellStyle name="Normal 26 3 2 2 3" xfId="53502"/>
    <cellStyle name="Normal 26 3 2 2 3 2" xfId="53503"/>
    <cellStyle name="Normal 26 3 2 2 4" xfId="53504"/>
    <cellStyle name="Normal 26 3 2 3" xfId="53505"/>
    <cellStyle name="Normal 26 3 2 3 2" xfId="53506"/>
    <cellStyle name="Normal 26 3 2 3 2 2" xfId="53507"/>
    <cellStyle name="Normal 26 3 2 3 2 2 2" xfId="53508"/>
    <cellStyle name="Normal 26 3 2 3 2 3" xfId="53509"/>
    <cellStyle name="Normal 26 3 2 3 3" xfId="53510"/>
    <cellStyle name="Normal 26 3 2 3 3 2" xfId="53511"/>
    <cellStyle name="Normal 26 3 2 3 4" xfId="53512"/>
    <cellStyle name="Normal 26 3 2 4" xfId="53513"/>
    <cellStyle name="Normal 26 3 2 4 2" xfId="53514"/>
    <cellStyle name="Normal 26 3 2 4 2 2" xfId="53515"/>
    <cellStyle name="Normal 26 3 2 4 3" xfId="53516"/>
    <cellStyle name="Normal 26 3 2 5" xfId="53517"/>
    <cellStyle name="Normal 26 3 2 5 2" xfId="53518"/>
    <cellStyle name="Normal 26 3 2 6" xfId="53519"/>
    <cellStyle name="Normal 26 3 3" xfId="53520"/>
    <cellStyle name="Normal 26 3 3 2" xfId="53521"/>
    <cellStyle name="Normal 26 3 3 2 2" xfId="53522"/>
    <cellStyle name="Normal 26 3 3 2 2 2" xfId="53523"/>
    <cellStyle name="Normal 26 3 3 2 3" xfId="53524"/>
    <cellStyle name="Normal 26 3 3 3" xfId="53525"/>
    <cellStyle name="Normal 26 3 3 3 2" xfId="53526"/>
    <cellStyle name="Normal 26 3 3 4" xfId="53527"/>
    <cellStyle name="Normal 26 3 4" xfId="53528"/>
    <cellStyle name="Normal 26 3 4 2" xfId="53529"/>
    <cellStyle name="Normal 26 3 4 2 2" xfId="53530"/>
    <cellStyle name="Normal 26 3 4 2 2 2" xfId="53531"/>
    <cellStyle name="Normal 26 3 4 2 3" xfId="53532"/>
    <cellStyle name="Normal 26 3 4 3" xfId="53533"/>
    <cellStyle name="Normal 26 3 4 3 2" xfId="53534"/>
    <cellStyle name="Normal 26 3 4 4" xfId="53535"/>
    <cellStyle name="Normal 26 3 5" xfId="53536"/>
    <cellStyle name="Normal 26 3 5 2" xfId="53537"/>
    <cellStyle name="Normal 26 3 5 2 2" xfId="53538"/>
    <cellStyle name="Normal 26 3 5 3" xfId="53539"/>
    <cellStyle name="Normal 26 3 6" xfId="53540"/>
    <cellStyle name="Normal 26 3 6 2" xfId="53541"/>
    <cellStyle name="Normal 26 3 7" xfId="53542"/>
    <cellStyle name="Normal 26 3 8" xfId="53543"/>
    <cellStyle name="Normal 26 4" xfId="53544"/>
    <cellStyle name="Normal 26 4 2" xfId="53545"/>
    <cellStyle name="Normal 26 4 2 2" xfId="53546"/>
    <cellStyle name="Normal 26 4 2 2 2" xfId="53547"/>
    <cellStyle name="Normal 26 4 2 2 2 2" xfId="53548"/>
    <cellStyle name="Normal 26 4 2 2 3" xfId="53549"/>
    <cellStyle name="Normal 26 4 2 3" xfId="53550"/>
    <cellStyle name="Normal 26 4 2 3 2" xfId="53551"/>
    <cellStyle name="Normal 26 4 2 4" xfId="53552"/>
    <cellStyle name="Normal 26 4 3" xfId="53553"/>
    <cellStyle name="Normal 26 4 3 2" xfId="53554"/>
    <cellStyle name="Normal 26 4 3 2 2" xfId="53555"/>
    <cellStyle name="Normal 26 4 3 3" xfId="53556"/>
    <cellStyle name="Normal 26 4 4" xfId="53557"/>
    <cellStyle name="Normal 26 4 4 2" xfId="53558"/>
    <cellStyle name="Normal 26 4 5" xfId="53559"/>
    <cellStyle name="Normal 26 5" xfId="53560"/>
    <cellStyle name="Normal 26 5 2" xfId="53561"/>
    <cellStyle name="Normal 26 5 2 2" xfId="53562"/>
    <cellStyle name="Normal 26 5 2 2 2" xfId="53563"/>
    <cellStyle name="Normal 26 5 2 3" xfId="53564"/>
    <cellStyle name="Normal 26 5 3" xfId="53565"/>
    <cellStyle name="Normal 26 5 3 2" xfId="53566"/>
    <cellStyle name="Normal 26 5 4" xfId="53567"/>
    <cellStyle name="Normal 26 6" xfId="53568"/>
    <cellStyle name="Normal 26 6 2" xfId="53569"/>
    <cellStyle name="Normal 26 6 2 2" xfId="53570"/>
    <cellStyle name="Normal 26 6 2 2 2" xfId="53571"/>
    <cellStyle name="Normal 26 6 2 3" xfId="53572"/>
    <cellStyle name="Normal 26 6 3" xfId="53573"/>
    <cellStyle name="Normal 26 6 3 2" xfId="53574"/>
    <cellStyle name="Normal 26 6 4" xfId="53575"/>
    <cellStyle name="Normal 26 7" xfId="53576"/>
    <cellStyle name="Normal 26 7 2" xfId="53577"/>
    <cellStyle name="Normal 26 7 2 2" xfId="53578"/>
    <cellStyle name="Normal 26 7 2 2 2" xfId="53579"/>
    <cellStyle name="Normal 26 7 2 3" xfId="53580"/>
    <cellStyle name="Normal 26 7 3" xfId="53581"/>
    <cellStyle name="Normal 26 7 3 2" xfId="53582"/>
    <cellStyle name="Normal 26 7 4" xfId="53583"/>
    <cellStyle name="Normal 26 8" xfId="53584"/>
    <cellStyle name="Normal 26 8 2" xfId="53585"/>
    <cellStyle name="Normal 26 8 2 2" xfId="53586"/>
    <cellStyle name="Normal 26 8 2 2 2" xfId="53587"/>
    <cellStyle name="Normal 26 8 2 3" xfId="53588"/>
    <cellStyle name="Normal 26 8 3" xfId="53589"/>
    <cellStyle name="Normal 26 8 3 2" xfId="53590"/>
    <cellStyle name="Normal 26 8 4" xfId="53591"/>
    <cellStyle name="Normal 26 9" xfId="53592"/>
    <cellStyle name="Normal 26 9 2" xfId="53593"/>
    <cellStyle name="Normal 26 9 2 2" xfId="53594"/>
    <cellStyle name="Normal 26 9 3" xfId="53595"/>
    <cellStyle name="Normal 27" xfId="53596"/>
    <cellStyle name="Normal 27 10" xfId="53597"/>
    <cellStyle name="Normal 27 10 2" xfId="53598"/>
    <cellStyle name="Normal 27 10 2 2" xfId="53599"/>
    <cellStyle name="Normal 27 10 3" xfId="53600"/>
    <cellStyle name="Normal 27 11" xfId="53601"/>
    <cellStyle name="Normal 27 11 2" xfId="53602"/>
    <cellStyle name="Normal 27 11 2 2" xfId="53603"/>
    <cellStyle name="Normal 27 11 3" xfId="53604"/>
    <cellStyle name="Normal 27 12" xfId="53605"/>
    <cellStyle name="Normal 27 2" xfId="53606"/>
    <cellStyle name="Normal 27 2 2" xfId="53607"/>
    <cellStyle name="Normal 27 2 3" xfId="53608"/>
    <cellStyle name="Normal 27 3" xfId="53609"/>
    <cellStyle name="Normal 27 3 2" xfId="53610"/>
    <cellStyle name="Normal 27 3 2 2" xfId="53611"/>
    <cellStyle name="Normal 27 3 2 2 2" xfId="53612"/>
    <cellStyle name="Normal 27 3 2 2 2 2" xfId="53613"/>
    <cellStyle name="Normal 27 3 2 2 2 2 2" xfId="53614"/>
    <cellStyle name="Normal 27 3 2 2 2 3" xfId="53615"/>
    <cellStyle name="Normal 27 3 2 2 3" xfId="53616"/>
    <cellStyle name="Normal 27 3 2 2 3 2" xfId="53617"/>
    <cellStyle name="Normal 27 3 2 2 4" xfId="53618"/>
    <cellStyle name="Normal 27 3 2 3" xfId="53619"/>
    <cellStyle name="Normal 27 3 2 3 2" xfId="53620"/>
    <cellStyle name="Normal 27 3 2 3 2 2" xfId="53621"/>
    <cellStyle name="Normal 27 3 2 3 2 2 2" xfId="53622"/>
    <cellStyle name="Normal 27 3 2 3 2 3" xfId="53623"/>
    <cellStyle name="Normal 27 3 2 3 3" xfId="53624"/>
    <cellStyle name="Normal 27 3 2 3 3 2" xfId="53625"/>
    <cellStyle name="Normal 27 3 2 3 4" xfId="53626"/>
    <cellStyle name="Normal 27 3 2 4" xfId="53627"/>
    <cellStyle name="Normal 27 3 2 4 2" xfId="53628"/>
    <cellStyle name="Normal 27 3 2 4 2 2" xfId="53629"/>
    <cellStyle name="Normal 27 3 2 4 3" xfId="53630"/>
    <cellStyle name="Normal 27 3 2 5" xfId="53631"/>
    <cellStyle name="Normal 27 3 2 5 2" xfId="53632"/>
    <cellStyle name="Normal 27 3 2 6" xfId="53633"/>
    <cellStyle name="Normal 27 3 3" xfId="53634"/>
    <cellStyle name="Normal 27 3 3 2" xfId="53635"/>
    <cellStyle name="Normal 27 3 3 2 2" xfId="53636"/>
    <cellStyle name="Normal 27 3 3 2 2 2" xfId="53637"/>
    <cellStyle name="Normal 27 3 3 2 3" xfId="53638"/>
    <cellStyle name="Normal 27 3 3 3" xfId="53639"/>
    <cellStyle name="Normal 27 3 3 3 2" xfId="53640"/>
    <cellStyle name="Normal 27 3 3 4" xfId="53641"/>
    <cellStyle name="Normal 27 3 4" xfId="53642"/>
    <cellStyle name="Normal 27 3 4 2" xfId="53643"/>
    <cellStyle name="Normal 27 3 4 2 2" xfId="53644"/>
    <cellStyle name="Normal 27 3 4 2 2 2" xfId="53645"/>
    <cellStyle name="Normal 27 3 4 2 3" xfId="53646"/>
    <cellStyle name="Normal 27 3 4 3" xfId="53647"/>
    <cellStyle name="Normal 27 3 4 3 2" xfId="53648"/>
    <cellStyle name="Normal 27 3 4 4" xfId="53649"/>
    <cellStyle name="Normal 27 3 5" xfId="53650"/>
    <cellStyle name="Normal 27 3 5 2" xfId="53651"/>
    <cellStyle name="Normal 27 3 5 2 2" xfId="53652"/>
    <cellStyle name="Normal 27 3 5 3" xfId="53653"/>
    <cellStyle name="Normal 27 3 6" xfId="53654"/>
    <cellStyle name="Normal 27 3 6 2" xfId="53655"/>
    <cellStyle name="Normal 27 3 7" xfId="53656"/>
    <cellStyle name="Normal 27 3 8" xfId="53657"/>
    <cellStyle name="Normal 27 4" xfId="53658"/>
    <cellStyle name="Normal 27 4 2" xfId="53659"/>
    <cellStyle name="Normal 27 4 2 2" xfId="53660"/>
    <cellStyle name="Normal 27 4 2 2 2" xfId="53661"/>
    <cellStyle name="Normal 27 4 2 2 2 2" xfId="53662"/>
    <cellStyle name="Normal 27 4 2 2 3" xfId="53663"/>
    <cellStyle name="Normal 27 4 2 3" xfId="53664"/>
    <cellStyle name="Normal 27 4 2 3 2" xfId="53665"/>
    <cellStyle name="Normal 27 4 2 4" xfId="53666"/>
    <cellStyle name="Normal 27 4 3" xfId="53667"/>
    <cellStyle name="Normal 27 4 3 2" xfId="53668"/>
    <cellStyle name="Normal 27 4 3 2 2" xfId="53669"/>
    <cellStyle name="Normal 27 4 3 3" xfId="53670"/>
    <cellStyle name="Normal 27 4 4" xfId="53671"/>
    <cellStyle name="Normal 27 4 4 2" xfId="53672"/>
    <cellStyle name="Normal 27 4 5" xfId="53673"/>
    <cellStyle name="Normal 27 5" xfId="53674"/>
    <cellStyle name="Normal 27 5 2" xfId="53675"/>
    <cellStyle name="Normal 27 5 2 2" xfId="53676"/>
    <cellStyle name="Normal 27 5 2 2 2" xfId="53677"/>
    <cellStyle name="Normal 27 5 2 3" xfId="53678"/>
    <cellStyle name="Normal 27 5 3" xfId="53679"/>
    <cellStyle name="Normal 27 5 3 2" xfId="53680"/>
    <cellStyle name="Normal 27 5 4" xfId="53681"/>
    <cellStyle name="Normal 27 6" xfId="53682"/>
    <cellStyle name="Normal 27 6 2" xfId="53683"/>
    <cellStyle name="Normal 27 6 2 2" xfId="53684"/>
    <cellStyle name="Normal 27 6 2 2 2" xfId="53685"/>
    <cellStyle name="Normal 27 6 2 3" xfId="53686"/>
    <cellStyle name="Normal 27 6 3" xfId="53687"/>
    <cellStyle name="Normal 27 6 3 2" xfId="53688"/>
    <cellStyle name="Normal 27 6 4" xfId="53689"/>
    <cellStyle name="Normal 27 7" xfId="53690"/>
    <cellStyle name="Normal 27 7 2" xfId="53691"/>
    <cellStyle name="Normal 27 7 2 2" xfId="53692"/>
    <cellStyle name="Normal 27 7 2 2 2" xfId="53693"/>
    <cellStyle name="Normal 27 7 2 3" xfId="53694"/>
    <cellStyle name="Normal 27 7 3" xfId="53695"/>
    <cellStyle name="Normal 27 7 3 2" xfId="53696"/>
    <cellStyle name="Normal 27 7 4" xfId="53697"/>
    <cellStyle name="Normal 27 8" xfId="53698"/>
    <cellStyle name="Normal 27 8 2" xfId="53699"/>
    <cellStyle name="Normal 27 8 2 2" xfId="53700"/>
    <cellStyle name="Normal 27 8 2 2 2" xfId="53701"/>
    <cellStyle name="Normal 27 8 2 3" xfId="53702"/>
    <cellStyle name="Normal 27 8 3" xfId="53703"/>
    <cellStyle name="Normal 27 8 3 2" xfId="53704"/>
    <cellStyle name="Normal 27 8 4" xfId="53705"/>
    <cellStyle name="Normal 27 9" xfId="53706"/>
    <cellStyle name="Normal 27 9 2" xfId="53707"/>
    <cellStyle name="Normal 27 9 2 2" xfId="53708"/>
    <cellStyle name="Normal 27 9 3" xfId="53709"/>
    <cellStyle name="Normal 28" xfId="53710"/>
    <cellStyle name="Normal 28 10" xfId="53711"/>
    <cellStyle name="Normal 28 11" xfId="53712"/>
    <cellStyle name="Normal 28 2" xfId="53713"/>
    <cellStyle name="Normal 28 2 2" xfId="53714"/>
    <cellStyle name="Normal 28 2 2 2" xfId="53715"/>
    <cellStyle name="Normal 28 2 2 2 2" xfId="53716"/>
    <cellStyle name="Normal 28 2 2 2 2 2" xfId="53717"/>
    <cellStyle name="Normal 28 2 2 2 2 2 2" xfId="53718"/>
    <cellStyle name="Normal 28 2 2 2 2 3" xfId="53719"/>
    <cellStyle name="Normal 28 2 2 2 3" xfId="53720"/>
    <cellStyle name="Normal 28 2 2 2 3 2" xfId="53721"/>
    <cellStyle name="Normal 28 2 2 2 4" xfId="53722"/>
    <cellStyle name="Normal 28 2 2 3" xfId="53723"/>
    <cellStyle name="Normal 28 2 2 3 2" xfId="53724"/>
    <cellStyle name="Normal 28 2 2 3 2 2" xfId="53725"/>
    <cellStyle name="Normal 28 2 2 3 2 2 2" xfId="53726"/>
    <cellStyle name="Normal 28 2 2 3 2 3" xfId="53727"/>
    <cellStyle name="Normal 28 2 2 3 3" xfId="53728"/>
    <cellStyle name="Normal 28 2 2 3 3 2" xfId="53729"/>
    <cellStyle name="Normal 28 2 2 3 4" xfId="53730"/>
    <cellStyle name="Normal 28 2 2 4" xfId="53731"/>
    <cellStyle name="Normal 28 2 2 4 2" xfId="53732"/>
    <cellStyle name="Normal 28 2 2 4 2 2" xfId="53733"/>
    <cellStyle name="Normal 28 2 2 4 3" xfId="53734"/>
    <cellStyle name="Normal 28 2 2 5" xfId="53735"/>
    <cellStyle name="Normal 28 2 2 5 2" xfId="53736"/>
    <cellStyle name="Normal 28 2 2 6" xfId="53737"/>
    <cellStyle name="Normal 28 2 2 7" xfId="53738"/>
    <cellStyle name="Normal 28 2 3" xfId="53739"/>
    <cellStyle name="Normal 28 2 3 2" xfId="53740"/>
    <cellStyle name="Normal 28 2 3 2 2" xfId="53741"/>
    <cellStyle name="Normal 28 2 3 2 2 2" xfId="53742"/>
    <cellStyle name="Normal 28 2 3 2 3" xfId="53743"/>
    <cellStyle name="Normal 28 2 3 3" xfId="53744"/>
    <cellStyle name="Normal 28 2 3 3 2" xfId="53745"/>
    <cellStyle name="Normal 28 2 3 4" xfId="53746"/>
    <cellStyle name="Normal 28 2 4" xfId="53747"/>
    <cellStyle name="Normal 28 2 4 2" xfId="53748"/>
    <cellStyle name="Normal 28 2 4 2 2" xfId="53749"/>
    <cellStyle name="Normal 28 2 4 2 2 2" xfId="53750"/>
    <cellStyle name="Normal 28 2 4 2 3" xfId="53751"/>
    <cellStyle name="Normal 28 2 4 3" xfId="53752"/>
    <cellStyle name="Normal 28 2 4 3 2" xfId="53753"/>
    <cellStyle name="Normal 28 2 4 4" xfId="53754"/>
    <cellStyle name="Normal 28 2 5" xfId="53755"/>
    <cellStyle name="Normal 28 2 5 2" xfId="53756"/>
    <cellStyle name="Normal 28 2 5 2 2" xfId="53757"/>
    <cellStyle name="Normal 28 2 5 3" xfId="53758"/>
    <cellStyle name="Normal 28 2 6" xfId="53759"/>
    <cellStyle name="Normal 28 2 6 2" xfId="53760"/>
    <cellStyle name="Normal 28 2 7" xfId="53761"/>
    <cellStyle name="Normal 28 2 8" xfId="53762"/>
    <cellStyle name="Normal 28 3" xfId="53763"/>
    <cellStyle name="Normal 28 3 2" xfId="53764"/>
    <cellStyle name="Normal 28 3 2 2" xfId="53765"/>
    <cellStyle name="Normal 28 3 2 2 2" xfId="53766"/>
    <cellStyle name="Normal 28 3 2 2 2 2" xfId="53767"/>
    <cellStyle name="Normal 28 3 2 2 2 2 2" xfId="53768"/>
    <cellStyle name="Normal 28 3 2 2 2 3" xfId="53769"/>
    <cellStyle name="Normal 28 3 2 2 3" xfId="53770"/>
    <cellStyle name="Normal 28 3 2 2 3 2" xfId="53771"/>
    <cellStyle name="Normal 28 3 2 2 4" xfId="53772"/>
    <cellStyle name="Normal 28 3 2 3" xfId="53773"/>
    <cellStyle name="Normal 28 3 2 3 2" xfId="53774"/>
    <cellStyle name="Normal 28 3 2 3 2 2" xfId="53775"/>
    <cellStyle name="Normal 28 3 2 3 2 2 2" xfId="53776"/>
    <cellStyle name="Normal 28 3 2 3 2 3" xfId="53777"/>
    <cellStyle name="Normal 28 3 2 3 3" xfId="53778"/>
    <cellStyle name="Normal 28 3 2 3 3 2" xfId="53779"/>
    <cellStyle name="Normal 28 3 2 3 4" xfId="53780"/>
    <cellStyle name="Normal 28 3 2 4" xfId="53781"/>
    <cellStyle name="Normal 28 3 2 4 2" xfId="53782"/>
    <cellStyle name="Normal 28 3 2 4 2 2" xfId="53783"/>
    <cellStyle name="Normal 28 3 2 4 3" xfId="53784"/>
    <cellStyle name="Normal 28 3 2 5" xfId="53785"/>
    <cellStyle name="Normal 28 3 2 5 2" xfId="53786"/>
    <cellStyle name="Normal 28 3 2 6" xfId="53787"/>
    <cellStyle name="Normal 28 3 3" xfId="53788"/>
    <cellStyle name="Normal 28 3 3 2" xfId="53789"/>
    <cellStyle name="Normal 28 3 3 2 2" xfId="53790"/>
    <cellStyle name="Normal 28 3 3 2 2 2" xfId="53791"/>
    <cellStyle name="Normal 28 3 3 2 3" xfId="53792"/>
    <cellStyle name="Normal 28 3 3 3" xfId="53793"/>
    <cellStyle name="Normal 28 3 3 3 2" xfId="53794"/>
    <cellStyle name="Normal 28 3 3 4" xfId="53795"/>
    <cellStyle name="Normal 28 3 4" xfId="53796"/>
    <cellStyle name="Normal 28 3 4 2" xfId="53797"/>
    <cellStyle name="Normal 28 3 4 2 2" xfId="53798"/>
    <cellStyle name="Normal 28 3 4 2 2 2" xfId="53799"/>
    <cellStyle name="Normal 28 3 4 2 3" xfId="53800"/>
    <cellStyle name="Normal 28 3 4 3" xfId="53801"/>
    <cellStyle name="Normal 28 3 4 3 2" xfId="53802"/>
    <cellStyle name="Normal 28 3 4 4" xfId="53803"/>
    <cellStyle name="Normal 28 3 5" xfId="53804"/>
    <cellStyle name="Normal 28 3 5 2" xfId="53805"/>
    <cellStyle name="Normal 28 3 5 2 2" xfId="53806"/>
    <cellStyle name="Normal 28 3 5 3" xfId="53807"/>
    <cellStyle name="Normal 28 3 6" xfId="53808"/>
    <cellStyle name="Normal 28 3 6 2" xfId="53809"/>
    <cellStyle name="Normal 28 3 7" xfId="53810"/>
    <cellStyle name="Normal 28 3 8" xfId="53811"/>
    <cellStyle name="Normal 28 4" xfId="53812"/>
    <cellStyle name="Normal 28 4 2" xfId="53813"/>
    <cellStyle name="Normal 28 4 2 2" xfId="53814"/>
    <cellStyle name="Normal 28 4 2 2 2" xfId="53815"/>
    <cellStyle name="Normal 28 4 2 2 2 2" xfId="53816"/>
    <cellStyle name="Normal 28 4 2 2 3" xfId="53817"/>
    <cellStyle name="Normal 28 4 2 3" xfId="53818"/>
    <cellStyle name="Normal 28 4 2 3 2" xfId="53819"/>
    <cellStyle name="Normal 28 4 2 4" xfId="53820"/>
    <cellStyle name="Normal 28 4 3" xfId="53821"/>
    <cellStyle name="Normal 28 4 3 2" xfId="53822"/>
    <cellStyle name="Normal 28 4 3 2 2" xfId="53823"/>
    <cellStyle name="Normal 28 4 3 2 2 2" xfId="53824"/>
    <cellStyle name="Normal 28 4 3 2 3" xfId="53825"/>
    <cellStyle name="Normal 28 4 3 3" xfId="53826"/>
    <cellStyle name="Normal 28 4 3 3 2" xfId="53827"/>
    <cellStyle name="Normal 28 4 3 4" xfId="53828"/>
    <cellStyle name="Normal 28 4 4" xfId="53829"/>
    <cellStyle name="Normal 28 4 4 2" xfId="53830"/>
    <cellStyle name="Normal 28 4 4 2 2" xfId="53831"/>
    <cellStyle name="Normal 28 4 4 3" xfId="53832"/>
    <cellStyle name="Normal 28 4 5" xfId="53833"/>
    <cellStyle name="Normal 28 4 5 2" xfId="53834"/>
    <cellStyle name="Normal 28 4 6" xfId="53835"/>
    <cellStyle name="Normal 28 5" xfId="53836"/>
    <cellStyle name="Normal 28 6" xfId="53837"/>
    <cellStyle name="Normal 28 6 2" xfId="53838"/>
    <cellStyle name="Normal 28 6 2 2" xfId="53839"/>
    <cellStyle name="Normal 28 6 2 2 2" xfId="53840"/>
    <cellStyle name="Normal 28 6 2 3" xfId="53841"/>
    <cellStyle name="Normal 28 6 3" xfId="53842"/>
    <cellStyle name="Normal 28 6 3 2" xfId="53843"/>
    <cellStyle name="Normal 28 6 4" xfId="53844"/>
    <cellStyle name="Normal 28 7" xfId="53845"/>
    <cellStyle name="Normal 28 7 2" xfId="53846"/>
    <cellStyle name="Normal 28 7 2 2" xfId="53847"/>
    <cellStyle name="Normal 28 7 2 2 2" xfId="53848"/>
    <cellStyle name="Normal 28 7 2 3" xfId="53849"/>
    <cellStyle name="Normal 28 7 3" xfId="53850"/>
    <cellStyle name="Normal 28 7 3 2" xfId="53851"/>
    <cellStyle name="Normal 28 7 4" xfId="53852"/>
    <cellStyle name="Normal 28 8" xfId="53853"/>
    <cellStyle name="Normal 28 8 2" xfId="53854"/>
    <cellStyle name="Normal 28 8 2 2" xfId="53855"/>
    <cellStyle name="Normal 28 8 3" xfId="53856"/>
    <cellStyle name="Normal 28 9" xfId="53857"/>
    <cellStyle name="Normal 28 9 2" xfId="53858"/>
    <cellStyle name="Normal 29" xfId="53859"/>
    <cellStyle name="Normal 29 2" xfId="53860"/>
    <cellStyle name="Normal 29 2 2" xfId="53861"/>
    <cellStyle name="Normal 29 2 3" xfId="53862"/>
    <cellStyle name="Normal 29 3" xfId="53863"/>
    <cellStyle name="Normal 29 3 2" xfId="53864"/>
    <cellStyle name="Normal 29 3 2 2" xfId="53865"/>
    <cellStyle name="Normal 29 3 2 2 2" xfId="53866"/>
    <cellStyle name="Normal 29 3 2 2 2 2" xfId="53867"/>
    <cellStyle name="Normal 29 3 2 2 2 2 2" xfId="53868"/>
    <cellStyle name="Normal 29 3 2 2 2 3" xfId="53869"/>
    <cellStyle name="Normal 29 3 2 2 3" xfId="53870"/>
    <cellStyle name="Normal 29 3 2 2 3 2" xfId="53871"/>
    <cellStyle name="Normal 29 3 2 2 4" xfId="53872"/>
    <cellStyle name="Normal 29 3 2 3" xfId="53873"/>
    <cellStyle name="Normal 29 3 2 3 2" xfId="53874"/>
    <cellStyle name="Normal 29 3 2 3 2 2" xfId="53875"/>
    <cellStyle name="Normal 29 3 2 3 2 2 2" xfId="53876"/>
    <cellStyle name="Normal 29 3 2 3 2 3" xfId="53877"/>
    <cellStyle name="Normal 29 3 2 3 3" xfId="53878"/>
    <cellStyle name="Normal 29 3 2 3 3 2" xfId="53879"/>
    <cellStyle name="Normal 29 3 2 3 4" xfId="53880"/>
    <cellStyle name="Normal 29 3 2 4" xfId="53881"/>
    <cellStyle name="Normal 29 3 2 4 2" xfId="53882"/>
    <cellStyle name="Normal 29 3 2 4 2 2" xfId="53883"/>
    <cellStyle name="Normal 29 3 2 4 3" xfId="53884"/>
    <cellStyle name="Normal 29 3 2 5" xfId="53885"/>
    <cellStyle name="Normal 29 3 2 5 2" xfId="53886"/>
    <cellStyle name="Normal 29 3 2 6" xfId="53887"/>
    <cellStyle name="Normal 29 3 3" xfId="53888"/>
    <cellStyle name="Normal 29 3 3 2" xfId="53889"/>
    <cellStyle name="Normal 29 3 3 2 2" xfId="53890"/>
    <cellStyle name="Normal 29 3 3 2 2 2" xfId="53891"/>
    <cellStyle name="Normal 29 3 3 2 3" xfId="53892"/>
    <cellStyle name="Normal 29 3 3 3" xfId="53893"/>
    <cellStyle name="Normal 29 3 3 3 2" xfId="53894"/>
    <cellStyle name="Normal 29 3 3 4" xfId="53895"/>
    <cellStyle name="Normal 29 3 4" xfId="53896"/>
    <cellStyle name="Normal 29 3 4 2" xfId="53897"/>
    <cellStyle name="Normal 29 3 4 2 2" xfId="53898"/>
    <cellStyle name="Normal 29 3 4 2 2 2" xfId="53899"/>
    <cellStyle name="Normal 29 3 4 2 3" xfId="53900"/>
    <cellStyle name="Normal 29 3 4 3" xfId="53901"/>
    <cellStyle name="Normal 29 3 4 3 2" xfId="53902"/>
    <cellStyle name="Normal 29 3 4 4" xfId="53903"/>
    <cellStyle name="Normal 29 3 5" xfId="53904"/>
    <cellStyle name="Normal 29 3 5 2" xfId="53905"/>
    <cellStyle name="Normal 29 3 5 2 2" xfId="53906"/>
    <cellStyle name="Normal 29 3 5 3" xfId="53907"/>
    <cellStyle name="Normal 29 3 6" xfId="53908"/>
    <cellStyle name="Normal 29 3 6 2" xfId="53909"/>
    <cellStyle name="Normal 29 3 7" xfId="53910"/>
    <cellStyle name="Normal 29 3 8" xfId="53911"/>
    <cellStyle name="Normal 29 4" xfId="53912"/>
    <cellStyle name="Normal 29 4 2" xfId="53913"/>
    <cellStyle name="Normal 29 5" xfId="53914"/>
    <cellStyle name="Normal 29 6" xfId="53915"/>
    <cellStyle name="Normal 3" xfId="53916"/>
    <cellStyle name="Normal 3 10" xfId="53917"/>
    <cellStyle name="Normal 3 10 2" xfId="53918"/>
    <cellStyle name="Normal 3 11" xfId="53919"/>
    <cellStyle name="Normal 3 12" xfId="53920"/>
    <cellStyle name="Normal 3 13" xfId="53921"/>
    <cellStyle name="Normal 3 14" xfId="53922"/>
    <cellStyle name="Normal 3 15" xfId="53923"/>
    <cellStyle name="Normal 3 16" xfId="53924"/>
    <cellStyle name="Normal 3 16 2" xfId="53925"/>
    <cellStyle name="Normal 3 17" xfId="53926"/>
    <cellStyle name="Normal 3 18" xfId="53927"/>
    <cellStyle name="Normal 3 19" xfId="53928"/>
    <cellStyle name="Normal 3 2" xfId="53929"/>
    <cellStyle name="Normal 3 2 2" xfId="53930"/>
    <cellStyle name="Normal 3 2 2 2" xfId="53931"/>
    <cellStyle name="Normal 3 2 2 2 2" xfId="53932"/>
    <cellStyle name="Normal 3 2 2 3" xfId="53933"/>
    <cellStyle name="Normal 3 2 2 3 2" xfId="53934"/>
    <cellStyle name="Normal 3 2 2 3 2 2" xfId="53935"/>
    <cellStyle name="Normal 3 2 2 3 2 2 2" xfId="53936"/>
    <cellStyle name="Normal 3 2 2 3 2 3" xfId="53937"/>
    <cellStyle name="Normal 3 2 2 3 3" xfId="53938"/>
    <cellStyle name="Normal 3 2 2 3 3 2" xfId="53939"/>
    <cellStyle name="Normal 3 2 2 3 4" xfId="53940"/>
    <cellStyle name="Normal 3 2 2 3 5" xfId="53941"/>
    <cellStyle name="Normal 3 2 2 4" xfId="53942"/>
    <cellStyle name="Normal 3 2 2 4 2" xfId="53943"/>
    <cellStyle name="Normal 3 2 2 4 2 2" xfId="53944"/>
    <cellStyle name="Normal 3 2 2 4 2 2 2" xfId="53945"/>
    <cellStyle name="Normal 3 2 2 4 2 3" xfId="53946"/>
    <cellStyle name="Normal 3 2 2 4 3" xfId="53947"/>
    <cellStyle name="Normal 3 2 2 4 3 2" xfId="53948"/>
    <cellStyle name="Normal 3 2 2 4 4" xfId="53949"/>
    <cellStyle name="Normal 3 2 2 5" xfId="53950"/>
    <cellStyle name="Normal 3 2 2 5 2" xfId="53951"/>
    <cellStyle name="Normal 3 2 2 5 2 2" xfId="53952"/>
    <cellStyle name="Normal 3 2 2 5 3" xfId="53953"/>
    <cellStyle name="Normal 3 2 2 6" xfId="53954"/>
    <cellStyle name="Normal 3 2 2 6 2" xfId="53955"/>
    <cellStyle name="Normal 3 2 2 7" xfId="53956"/>
    <cellStyle name="Normal 3 2 3" xfId="53957"/>
    <cellStyle name="Normal 3 2 3 2" xfId="53958"/>
    <cellStyle name="Normal 3 2 3 3" xfId="53959"/>
    <cellStyle name="Normal 3 2 4" xfId="53960"/>
    <cellStyle name="Normal 3 2 5" xfId="53961"/>
    <cellStyle name="Normal 3 2 6" xfId="53962"/>
    <cellStyle name="Normal 3 2 7" xfId="53963"/>
    <cellStyle name="Normal 3 2 8" xfId="53964"/>
    <cellStyle name="Normal 3 2 9" xfId="53965"/>
    <cellStyle name="Normal 3 3" xfId="53966"/>
    <cellStyle name="Normal 3 3 2" xfId="53967"/>
    <cellStyle name="Normal 3 3 2 2" xfId="53968"/>
    <cellStyle name="Normal 3 3 2 2 2" xfId="53969"/>
    <cellStyle name="Normal 3 3 2 3" xfId="53970"/>
    <cellStyle name="Normal 3 3 3" xfId="53971"/>
    <cellStyle name="Normal 3 3 3 2" xfId="53972"/>
    <cellStyle name="Normal 3 3 4" xfId="53973"/>
    <cellStyle name="Normal 3 3 4 2" xfId="53974"/>
    <cellStyle name="Normal 3 3 5" xfId="53975"/>
    <cellStyle name="Normal 3 3 6" xfId="53976"/>
    <cellStyle name="Normal 3 3 7" xfId="53977"/>
    <cellStyle name="Normal 3 3 8" xfId="53978"/>
    <cellStyle name="Normal 3 4" xfId="9"/>
    <cellStyle name="Normal 3 4 2" xfId="53979"/>
    <cellStyle name="Normal 3 4 2 2" xfId="53980"/>
    <cellStyle name="Normal 3 4 2 2 2" xfId="53981"/>
    <cellStyle name="Normal 3 4 2 2 2 2" xfId="53982"/>
    <cellStyle name="Normal 3 4 2 2 3" xfId="53983"/>
    <cellStyle name="Normal 3 4 2 3" xfId="53984"/>
    <cellStyle name="Normal 3 4 2 3 2" xfId="53985"/>
    <cellStyle name="Normal 3 4 2 4" xfId="53986"/>
    <cellStyle name="Normal 3 4 3" xfId="53987"/>
    <cellStyle name="Normal 3 4 3 2" xfId="53988"/>
    <cellStyle name="Normal 3 4 3 2 2" xfId="53989"/>
    <cellStyle name="Normal 3 4 3 3" xfId="53990"/>
    <cellStyle name="Normal 3 4 4" xfId="53991"/>
    <cellStyle name="Normal 3 4 4 2" xfId="53992"/>
    <cellStyle name="Normal 3 4 5" xfId="53993"/>
    <cellStyle name="Normal 3 4 6" xfId="53994"/>
    <cellStyle name="Normal 3 4 7" xfId="53995"/>
    <cellStyle name="Normal 3 4 8" xfId="53996"/>
    <cellStyle name="Normal 3 5" xfId="6"/>
    <cellStyle name="Normal 3 5 2" xfId="53997"/>
    <cellStyle name="Normal 3 5 2 2" xfId="53998"/>
    <cellStyle name="Normal 3 5 2 2 2" xfId="53999"/>
    <cellStyle name="Normal 3 5 2 3" xfId="54000"/>
    <cellStyle name="Normal 3 5 3" xfId="54001"/>
    <cellStyle name="Normal 3 5 3 2" xfId="54002"/>
    <cellStyle name="Normal 3 5 4" xfId="54003"/>
    <cellStyle name="Normal 3 5 5" xfId="54004"/>
    <cellStyle name="Normal 3 5 6" xfId="54005"/>
    <cellStyle name="Normal 3 5 7" xfId="54006"/>
    <cellStyle name="Normal 3 5 8" xfId="54007"/>
    <cellStyle name="Normal 3 6" xfId="54008"/>
    <cellStyle name="Normal 3 6 2" xfId="54009"/>
    <cellStyle name="Normal 3 6 2 2" xfId="54010"/>
    <cellStyle name="Normal 3 6 3" xfId="54011"/>
    <cellStyle name="Normal 3 6 4" xfId="54012"/>
    <cellStyle name="Normal 3 6 5" xfId="54013"/>
    <cellStyle name="Normal 3 6 6" xfId="54014"/>
    <cellStyle name="Normal 3 6 7" xfId="54015"/>
    <cellStyle name="Normal 3 7" xfId="54016"/>
    <cellStyle name="Normal 3 7 2" xfId="54017"/>
    <cellStyle name="Normal 3 7 2 2" xfId="54018"/>
    <cellStyle name="Normal 3 7 3" xfId="54019"/>
    <cellStyle name="Normal 3 7 4" xfId="54020"/>
    <cellStyle name="Normal 3 7 5" xfId="54021"/>
    <cellStyle name="Normal 3 7 6" xfId="54022"/>
    <cellStyle name="Normal 3 7 7" xfId="54023"/>
    <cellStyle name="Normal 3 8" xfId="54024"/>
    <cellStyle name="Normal 3 8 2" xfId="54025"/>
    <cellStyle name="Normal 3 9" xfId="54026"/>
    <cellStyle name="Normal 3 9 2" xfId="54027"/>
    <cellStyle name="Normal 3_06 2012 ECCR Over-Under-Recovery NEW FILE" xfId="54028"/>
    <cellStyle name="Normal 30" xfId="54029"/>
    <cellStyle name="Normal 30 2" xfId="54030"/>
    <cellStyle name="Normal 30 2 2" xfId="54031"/>
    <cellStyle name="Normal 30 2 3" xfId="54032"/>
    <cellStyle name="Normal 30 3" xfId="54033"/>
    <cellStyle name="Normal 30 3 2" xfId="54034"/>
    <cellStyle name="Normal 30 3 2 2" xfId="54035"/>
    <cellStyle name="Normal 30 3 2 2 2" xfId="54036"/>
    <cellStyle name="Normal 30 3 2 2 2 2" xfId="54037"/>
    <cellStyle name="Normal 30 3 2 2 2 2 2" xfId="54038"/>
    <cellStyle name="Normal 30 3 2 2 2 3" xfId="54039"/>
    <cellStyle name="Normal 30 3 2 2 3" xfId="54040"/>
    <cellStyle name="Normal 30 3 2 2 3 2" xfId="54041"/>
    <cellStyle name="Normal 30 3 2 2 4" xfId="54042"/>
    <cellStyle name="Normal 30 3 2 3" xfId="54043"/>
    <cellStyle name="Normal 30 3 2 3 2" xfId="54044"/>
    <cellStyle name="Normal 30 3 2 3 2 2" xfId="54045"/>
    <cellStyle name="Normal 30 3 2 3 2 2 2" xfId="54046"/>
    <cellStyle name="Normal 30 3 2 3 2 3" xfId="54047"/>
    <cellStyle name="Normal 30 3 2 3 3" xfId="54048"/>
    <cellStyle name="Normal 30 3 2 3 3 2" xfId="54049"/>
    <cellStyle name="Normal 30 3 2 3 4" xfId="54050"/>
    <cellStyle name="Normal 30 3 2 4" xfId="54051"/>
    <cellStyle name="Normal 30 3 2 4 2" xfId="54052"/>
    <cellStyle name="Normal 30 3 2 4 2 2" xfId="54053"/>
    <cellStyle name="Normal 30 3 2 4 3" xfId="54054"/>
    <cellStyle name="Normal 30 3 2 5" xfId="54055"/>
    <cellStyle name="Normal 30 3 2 5 2" xfId="54056"/>
    <cellStyle name="Normal 30 3 2 6" xfId="54057"/>
    <cellStyle name="Normal 30 3 3" xfId="54058"/>
    <cellStyle name="Normal 30 3 3 2" xfId="54059"/>
    <cellStyle name="Normal 30 3 3 2 2" xfId="54060"/>
    <cellStyle name="Normal 30 3 3 2 2 2" xfId="54061"/>
    <cellStyle name="Normal 30 3 3 2 3" xfId="54062"/>
    <cellStyle name="Normal 30 3 3 3" xfId="54063"/>
    <cellStyle name="Normal 30 3 3 3 2" xfId="54064"/>
    <cellStyle name="Normal 30 3 3 4" xfId="54065"/>
    <cellStyle name="Normal 30 3 4" xfId="54066"/>
    <cellStyle name="Normal 30 3 4 2" xfId="54067"/>
    <cellStyle name="Normal 30 3 4 2 2" xfId="54068"/>
    <cellStyle name="Normal 30 3 4 2 2 2" xfId="54069"/>
    <cellStyle name="Normal 30 3 4 2 3" xfId="54070"/>
    <cellStyle name="Normal 30 3 4 3" xfId="54071"/>
    <cellStyle name="Normal 30 3 4 3 2" xfId="54072"/>
    <cellStyle name="Normal 30 3 4 4" xfId="54073"/>
    <cellStyle name="Normal 30 3 5" xfId="54074"/>
    <cellStyle name="Normal 30 3 5 2" xfId="54075"/>
    <cellStyle name="Normal 30 3 5 2 2" xfId="54076"/>
    <cellStyle name="Normal 30 3 5 3" xfId="54077"/>
    <cellStyle name="Normal 30 3 6" xfId="54078"/>
    <cellStyle name="Normal 30 3 6 2" xfId="54079"/>
    <cellStyle name="Normal 30 3 7" xfId="54080"/>
    <cellStyle name="Normal 30 3 8" xfId="54081"/>
    <cellStyle name="Normal 30 4" xfId="54082"/>
    <cellStyle name="Normal 31" xfId="54083"/>
    <cellStyle name="Normal 31 2" xfId="54084"/>
    <cellStyle name="Normal 31 2 2" xfId="54085"/>
    <cellStyle name="Normal 31 2 2 2" xfId="54086"/>
    <cellStyle name="Normal 31 2 2 2 2" xfId="54087"/>
    <cellStyle name="Normal 31 2 2 3" xfId="54088"/>
    <cellStyle name="Normal 31 2 3" xfId="54089"/>
    <cellStyle name="Normal 31 2 3 2" xfId="54090"/>
    <cellStyle name="Normal 31 2 4" xfId="54091"/>
    <cellStyle name="Normal 31 2 5" xfId="54092"/>
    <cellStyle name="Normal 31 3" xfId="54093"/>
    <cellStyle name="Normal 31 3 2" xfId="54094"/>
    <cellStyle name="Normal 31 3 2 2" xfId="54095"/>
    <cellStyle name="Normal 31 3 3" xfId="54096"/>
    <cellStyle name="Normal 31 4" xfId="54097"/>
    <cellStyle name="Normal 31 4 2" xfId="54098"/>
    <cellStyle name="Normal 31 5" xfId="54099"/>
    <cellStyle name="Normal 31 6" xfId="54100"/>
    <cellStyle name="Normal 32" xfId="54101"/>
    <cellStyle name="Normal 32 2" xfId="54102"/>
    <cellStyle name="Normal 32 2 2" xfId="54103"/>
    <cellStyle name="Normal 32 2 2 2" xfId="54104"/>
    <cellStyle name="Normal 32 2 2 2 2" xfId="54105"/>
    <cellStyle name="Normal 32 2 2 3" xfId="54106"/>
    <cellStyle name="Normal 32 2 3" xfId="54107"/>
    <cellStyle name="Normal 32 2 3 2" xfId="54108"/>
    <cellStyle name="Normal 32 2 4" xfId="54109"/>
    <cellStyle name="Normal 32 2 5" xfId="54110"/>
    <cellStyle name="Normal 32 3" xfId="54111"/>
    <cellStyle name="Normal 32 3 2" xfId="54112"/>
    <cellStyle name="Normal 32 3 2 2" xfId="54113"/>
    <cellStyle name="Normal 32 3 3" xfId="54114"/>
    <cellStyle name="Normal 32 4" xfId="54115"/>
    <cellStyle name="Normal 32 4 2" xfId="54116"/>
    <cellStyle name="Normal 32 5" xfId="54117"/>
    <cellStyle name="Normal 32 6" xfId="54118"/>
    <cellStyle name="Normal 33" xfId="54119"/>
    <cellStyle name="Normal 33 2" xfId="54120"/>
    <cellStyle name="Normal 33 2 2" xfId="54121"/>
    <cellStyle name="Normal 33 2 3" xfId="54122"/>
    <cellStyle name="Normal 33 3" xfId="54123"/>
    <cellStyle name="Normal 33 4" xfId="54124"/>
    <cellStyle name="Normal 34" xfId="54125"/>
    <cellStyle name="Normal 34 2" xfId="54126"/>
    <cellStyle name="Normal 34 2 2" xfId="54127"/>
    <cellStyle name="Normal 34 2 3" xfId="54128"/>
    <cellStyle name="Normal 34 3" xfId="54129"/>
    <cellStyle name="Normal 34 4" xfId="54130"/>
    <cellStyle name="Normal 35" xfId="54131"/>
    <cellStyle name="Normal 35 2" xfId="54132"/>
    <cellStyle name="Normal 35 2 2" xfId="54133"/>
    <cellStyle name="Normal 35 2 3" xfId="54134"/>
    <cellStyle name="Normal 35 3" xfId="54135"/>
    <cellStyle name="Normal 35 4" xfId="54136"/>
    <cellStyle name="Normal 36" xfId="54137"/>
    <cellStyle name="Normal 36 2" xfId="54138"/>
    <cellStyle name="Normal 36 2 2" xfId="54139"/>
    <cellStyle name="Normal 36 2 3" xfId="54140"/>
    <cellStyle name="Normal 36 3" xfId="54141"/>
    <cellStyle name="Normal 36 4" xfId="54142"/>
    <cellStyle name="Normal 37" xfId="54143"/>
    <cellStyle name="Normal 37 2" xfId="54144"/>
    <cellStyle name="Normal 37 2 2" xfId="54145"/>
    <cellStyle name="Normal 37 2 3" xfId="54146"/>
    <cellStyle name="Normal 37 3" xfId="54147"/>
    <cellStyle name="Normal 37 4" xfId="54148"/>
    <cellStyle name="Normal 38" xfId="54149"/>
    <cellStyle name="Normal 38 2" xfId="54150"/>
    <cellStyle name="Normal 38 2 2" xfId="54151"/>
    <cellStyle name="Normal 38 3" xfId="54152"/>
    <cellStyle name="Normal 38 4" xfId="54153"/>
    <cellStyle name="Normal 39" xfId="54154"/>
    <cellStyle name="Normal 39 2" xfId="54155"/>
    <cellStyle name="Normal 39 2 2" xfId="54156"/>
    <cellStyle name="Normal 39 3" xfId="54157"/>
    <cellStyle name="Normal 39 4" xfId="54158"/>
    <cellStyle name="Normal 4" xfId="54159"/>
    <cellStyle name="Normal 4 10" xfId="54160"/>
    <cellStyle name="Normal 4 11" xfId="54161"/>
    <cellStyle name="Normal 4 12" xfId="54162"/>
    <cellStyle name="Normal 4 13" xfId="54163"/>
    <cellStyle name="Normal 4 14" xfId="54164"/>
    <cellStyle name="Normal 4 15" xfId="54165"/>
    <cellStyle name="Normal 4 15 2" xfId="54166"/>
    <cellStyle name="Normal 4 15 3" xfId="54167"/>
    <cellStyle name="Normal 4 16" xfId="54168"/>
    <cellStyle name="Normal 4 17" xfId="54169"/>
    <cellStyle name="Normal 4 18" xfId="54170"/>
    <cellStyle name="Normal 4 2" xfId="54171"/>
    <cellStyle name="Normal 4 2 2" xfId="54172"/>
    <cellStyle name="Normal 4 2 2 2" xfId="54173"/>
    <cellStyle name="Normal 4 2 2 3" xfId="54174"/>
    <cellStyle name="Normal 4 2 3" xfId="54175"/>
    <cellStyle name="Normal 4 2 4" xfId="54176"/>
    <cellStyle name="Normal 4 2 5" xfId="54177"/>
    <cellStyle name="Normal 4 2 6" xfId="54178"/>
    <cellStyle name="Normal 4 2 7" xfId="54179"/>
    <cellStyle name="Normal 4 2 8" xfId="54180"/>
    <cellStyle name="Normal 4 3" xfId="54181"/>
    <cellStyle name="Normal 4 3 2" xfId="54182"/>
    <cellStyle name="Normal 4 3 2 2" xfId="54183"/>
    <cellStyle name="Normal 4 3 2 3" xfId="54184"/>
    <cellStyle name="Normal 4 3 3" xfId="54185"/>
    <cellStyle name="Normal 4 3 4" xfId="54186"/>
    <cellStyle name="Normal 4 3 5" xfId="54187"/>
    <cellStyle name="Normal 4 3 6" xfId="54188"/>
    <cellStyle name="Normal 4 3 7" xfId="54189"/>
    <cellStyle name="Normal 4 3 8" xfId="54190"/>
    <cellStyle name="Normal 4 3 9" xfId="54191"/>
    <cellStyle name="Normal 4 4" xfId="54192"/>
    <cellStyle name="Normal 4 4 2" xfId="54193"/>
    <cellStyle name="Normal 4 4 2 2" xfId="54194"/>
    <cellStyle name="Normal 4 4 3" xfId="54195"/>
    <cellStyle name="Normal 4 4 4" xfId="54196"/>
    <cellStyle name="Normal 4 4 5" xfId="54197"/>
    <cellStyle name="Normal 4 4 6" xfId="54198"/>
    <cellStyle name="Normal 4 4 7" xfId="54199"/>
    <cellStyle name="Normal 4 5" xfId="54200"/>
    <cellStyle name="Normal 4 5 2" xfId="54201"/>
    <cellStyle name="Normal 4 5 2 2" xfId="54202"/>
    <cellStyle name="Normal 4 5 3" xfId="54203"/>
    <cellStyle name="Normal 4 5 4" xfId="54204"/>
    <cellStyle name="Normal 4 5 5" xfId="54205"/>
    <cellStyle name="Normal 4 5 6" xfId="54206"/>
    <cellStyle name="Normal 4 5 7" xfId="54207"/>
    <cellStyle name="Normal 4 6" xfId="54208"/>
    <cellStyle name="Normal 4 6 2" xfId="54209"/>
    <cellStyle name="Normal 4 6 2 2" xfId="54210"/>
    <cellStyle name="Normal 4 6 3" xfId="54211"/>
    <cellStyle name="Normal 4 6 4" xfId="54212"/>
    <cellStyle name="Normal 4 6 5" xfId="54213"/>
    <cellStyle name="Normal 4 6 6" xfId="54214"/>
    <cellStyle name="Normal 4 6 7" xfId="54215"/>
    <cellStyle name="Normal 4 7" xfId="54216"/>
    <cellStyle name="Normal 4 7 2" xfId="54217"/>
    <cellStyle name="Normal 4 7 2 2" xfId="54218"/>
    <cellStyle name="Normal 4 7 3" xfId="54219"/>
    <cellStyle name="Normal 4 7 4" xfId="54220"/>
    <cellStyle name="Normal 4 7 5" xfId="54221"/>
    <cellStyle name="Normal 4 7 6" xfId="54222"/>
    <cellStyle name="Normal 4 7 7" xfId="54223"/>
    <cellStyle name="Normal 4 8" xfId="54224"/>
    <cellStyle name="Normal 4 9" xfId="54225"/>
    <cellStyle name="Normal 4 9 2" xfId="54226"/>
    <cellStyle name="Normal 40" xfId="54227"/>
    <cellStyle name="Normal 40 2" xfId="54228"/>
    <cellStyle name="Normal 41" xfId="54229"/>
    <cellStyle name="Normal 41 2" xfId="54230"/>
    <cellStyle name="Normal 42" xfId="54231"/>
    <cellStyle name="Normal 42 2" xfId="54232"/>
    <cellStyle name="Normal 42 2 2" xfId="54233"/>
    <cellStyle name="Normal 42 2 2 2" xfId="54234"/>
    <cellStyle name="Normal 42 2 3" xfId="54235"/>
    <cellStyle name="Normal 42 2 4" xfId="54236"/>
    <cellStyle name="Normal 42 3" xfId="54237"/>
    <cellStyle name="Normal 42 4" xfId="54238"/>
    <cellStyle name="Normal 42 4 2" xfId="54239"/>
    <cellStyle name="Normal 43" xfId="54240"/>
    <cellStyle name="Normal 43 2" xfId="54241"/>
    <cellStyle name="Normal 43 2 2" xfId="54242"/>
    <cellStyle name="Normal 43 3" xfId="54243"/>
    <cellStyle name="Normal 43 4" xfId="54244"/>
    <cellStyle name="Normal 44" xfId="54245"/>
    <cellStyle name="Normal 44 2" xfId="54246"/>
    <cellStyle name="Normal 44 2 2" xfId="54247"/>
    <cellStyle name="Normal 44 3" xfId="54248"/>
    <cellStyle name="Normal 44 4" xfId="54249"/>
    <cellStyle name="Normal 45" xfId="54250"/>
    <cellStyle name="Normal 45 2" xfId="54251"/>
    <cellStyle name="Normal 45 2 2" xfId="54252"/>
    <cellStyle name="Normal 45 3" xfId="54253"/>
    <cellStyle name="Normal 45 4" xfId="54254"/>
    <cellStyle name="Normal 46" xfId="54255"/>
    <cellStyle name="Normal 46 2" xfId="54256"/>
    <cellStyle name="Normal 46 2 2" xfId="54257"/>
    <cellStyle name="Normal 46 3" xfId="54258"/>
    <cellStyle name="Normal 46 4" xfId="54259"/>
    <cellStyle name="Normal 47" xfId="54260"/>
    <cellStyle name="Normal 47 2" xfId="54261"/>
    <cellStyle name="Normal 47 2 2" xfId="54262"/>
    <cellStyle name="Normal 47 3" xfId="54263"/>
    <cellStyle name="Normal 47 4" xfId="54264"/>
    <cellStyle name="Normal 48" xfId="54265"/>
    <cellStyle name="Normal 48 2" xfId="54266"/>
    <cellStyle name="Normal 48 2 2" xfId="54267"/>
    <cellStyle name="Normal 48 3" xfId="54268"/>
    <cellStyle name="Normal 48 4" xfId="54269"/>
    <cellStyle name="Normal 49" xfId="54270"/>
    <cellStyle name="Normal 49 2" xfId="54271"/>
    <cellStyle name="Normal 49 2 2" xfId="54272"/>
    <cellStyle name="Normal 49 3" xfId="54273"/>
    <cellStyle name="Normal 49 4" xfId="54274"/>
    <cellStyle name="Normal 5" xfId="54275"/>
    <cellStyle name="Normal 5 10" xfId="54276"/>
    <cellStyle name="Normal 5 11" xfId="54277"/>
    <cellStyle name="Normal 5 12" xfId="54278"/>
    <cellStyle name="Normal 5 13" xfId="54279"/>
    <cellStyle name="Normal 5 14" xfId="54280"/>
    <cellStyle name="Normal 5 15" xfId="54281"/>
    <cellStyle name="Normal 5 16" xfId="64939"/>
    <cellStyle name="Normal 5 2" xfId="54282"/>
    <cellStyle name="Normal 5 2 2" xfId="54283"/>
    <cellStyle name="Normal 5 2 2 2" xfId="54284"/>
    <cellStyle name="Normal 5 2 3" xfId="54285"/>
    <cellStyle name="Normal 5 2 4" xfId="54286"/>
    <cellStyle name="Normal 5 2 5" xfId="54287"/>
    <cellStyle name="Normal 5 2 6" xfId="54288"/>
    <cellStyle name="Normal 5 2 7" xfId="54289"/>
    <cellStyle name="Normal 5 2 8" xfId="54290"/>
    <cellStyle name="Normal 5 2 9" xfId="54291"/>
    <cellStyle name="Normal 5 3" xfId="54292"/>
    <cellStyle name="Normal 5 3 2" xfId="54293"/>
    <cellStyle name="Normal 5 3 2 2" xfId="54294"/>
    <cellStyle name="Normal 5 3 3" xfId="54295"/>
    <cellStyle name="Normal 5 3 4" xfId="54296"/>
    <cellStyle name="Normal 5 3 5" xfId="54297"/>
    <cellStyle name="Normal 5 3 6" xfId="54298"/>
    <cellStyle name="Normal 5 3 7" xfId="54299"/>
    <cellStyle name="Normal 5 3 8" xfId="54300"/>
    <cellStyle name="Normal 5 4" xfId="54301"/>
    <cellStyle name="Normal 5 4 2" xfId="54302"/>
    <cellStyle name="Normal 5 4 2 2" xfId="54303"/>
    <cellStyle name="Normal 5 4 3" xfId="54304"/>
    <cellStyle name="Normal 5 4 4" xfId="54305"/>
    <cellStyle name="Normal 5 4 5" xfId="54306"/>
    <cellStyle name="Normal 5 4 6" xfId="54307"/>
    <cellStyle name="Normal 5 4 7" xfId="54308"/>
    <cellStyle name="Normal 5 5" xfId="54309"/>
    <cellStyle name="Normal 5 5 2" xfId="54310"/>
    <cellStyle name="Normal 5 5 2 2" xfId="54311"/>
    <cellStyle name="Normal 5 5 3" xfId="54312"/>
    <cellStyle name="Normal 5 5 4" xfId="54313"/>
    <cellStyle name="Normal 5 5 5" xfId="54314"/>
    <cellStyle name="Normal 5 5 6" xfId="54315"/>
    <cellStyle name="Normal 5 5 7" xfId="54316"/>
    <cellStyle name="Normal 5 6" xfId="54317"/>
    <cellStyle name="Normal 5 6 2" xfId="54318"/>
    <cellStyle name="Normal 5 6 2 2" xfId="54319"/>
    <cellStyle name="Normal 5 6 3" xfId="54320"/>
    <cellStyle name="Normal 5 6 4" xfId="54321"/>
    <cellStyle name="Normal 5 6 5" xfId="54322"/>
    <cellStyle name="Normal 5 6 6" xfId="54323"/>
    <cellStyle name="Normal 5 6 7" xfId="54324"/>
    <cellStyle name="Normal 5 7" xfId="54325"/>
    <cellStyle name="Normal 5 7 2" xfId="54326"/>
    <cellStyle name="Normal 5 7 2 2" xfId="54327"/>
    <cellStyle name="Normal 5 7 3" xfId="54328"/>
    <cellStyle name="Normal 5 7 4" xfId="54329"/>
    <cellStyle name="Normal 5 7 5" xfId="54330"/>
    <cellStyle name="Normal 5 7 6" xfId="54331"/>
    <cellStyle name="Normal 5 7 7" xfId="54332"/>
    <cellStyle name="Normal 5 8" xfId="54333"/>
    <cellStyle name="Normal 5 9" xfId="54334"/>
    <cellStyle name="Normal 5 9 2" xfId="54335"/>
    <cellStyle name="Normal 50" xfId="54336"/>
    <cellStyle name="Normal 50 2" xfId="54337"/>
    <cellStyle name="Normal 50 2 2" xfId="54338"/>
    <cellStyle name="Normal 50 3" xfId="54339"/>
    <cellStyle name="Normal 50 4" xfId="54340"/>
    <cellStyle name="Normal 51" xfId="54341"/>
    <cellStyle name="Normal 51 2" xfId="54342"/>
    <cellStyle name="Normal 51 2 2" xfId="54343"/>
    <cellStyle name="Normal 51 3" xfId="54344"/>
    <cellStyle name="Normal 51 4" xfId="54345"/>
    <cellStyle name="Normal 52" xfId="54346"/>
    <cellStyle name="Normal 52 2" xfId="54347"/>
    <cellStyle name="Normal 52 2 2" xfId="54348"/>
    <cellStyle name="Normal 52 3" xfId="54349"/>
    <cellStyle name="Normal 52 4" xfId="54350"/>
    <cellStyle name="Normal 53" xfId="54351"/>
    <cellStyle name="Normal 53 2" xfId="54352"/>
    <cellStyle name="Normal 53 2 2" xfId="54353"/>
    <cellStyle name="Normal 53 3" xfId="54354"/>
    <cellStyle name="Normal 53 4" xfId="54355"/>
    <cellStyle name="Normal 54" xfId="54356"/>
    <cellStyle name="Normal 54 2" xfId="54357"/>
    <cellStyle name="Normal 54 2 2" xfId="54358"/>
    <cellStyle name="Normal 54 3" xfId="54359"/>
    <cellStyle name="Normal 54 4" xfId="54360"/>
    <cellStyle name="Normal 55" xfId="54361"/>
    <cellStyle name="Normal 55 2" xfId="54362"/>
    <cellStyle name="Normal 55 2 2" xfId="54363"/>
    <cellStyle name="Normal 55 3" xfId="54364"/>
    <cellStyle name="Normal 55 4" xfId="54365"/>
    <cellStyle name="Normal 56" xfId="54366"/>
    <cellStyle name="Normal 56 2" xfId="54367"/>
    <cellStyle name="Normal 56 2 2" xfId="54368"/>
    <cellStyle name="Normal 56 3" xfId="54369"/>
    <cellStyle name="Normal 56 4" xfId="54370"/>
    <cellStyle name="Normal 57" xfId="54371"/>
    <cellStyle name="Normal 57 2" xfId="54372"/>
    <cellStyle name="Normal 57 2 2" xfId="54373"/>
    <cellStyle name="Normal 57 2 3" xfId="54374"/>
    <cellStyle name="Normal 57 3" xfId="54375"/>
    <cellStyle name="Normal 57 4" xfId="54376"/>
    <cellStyle name="Normal 57 5" xfId="54377"/>
    <cellStyle name="Normal 58" xfId="54378"/>
    <cellStyle name="Normal 58 2" xfId="54379"/>
    <cellStyle name="Normal 58 2 2" xfId="54380"/>
    <cellStyle name="Normal 58 3" xfId="54381"/>
    <cellStyle name="Normal 58 4" xfId="54382"/>
    <cellStyle name="Normal 59" xfId="54383"/>
    <cellStyle name="Normal 59 2" xfId="54384"/>
    <cellStyle name="Normal 59 2 2" xfId="54385"/>
    <cellStyle name="Normal 59 3" xfId="54386"/>
    <cellStyle name="Normal 59 4" xfId="54387"/>
    <cellStyle name="Normal 6" xfId="54388"/>
    <cellStyle name="Normal 6 10" xfId="54389"/>
    <cellStyle name="Normal 6 11" xfId="54390"/>
    <cellStyle name="Normal 6 2" xfId="54391"/>
    <cellStyle name="Normal 6 2 2" xfId="54392"/>
    <cellStyle name="Normal 6 2 3" xfId="54393"/>
    <cellStyle name="Normal 6 2 4" xfId="54394"/>
    <cellStyle name="Normal 6 2_06 2012 ECCR Over-Under-Recovery NEW FILE" xfId="54395"/>
    <cellStyle name="Normal 6 3" xfId="54396"/>
    <cellStyle name="Normal 6 3 2" xfId="54397"/>
    <cellStyle name="Normal 6 3 3" xfId="54398"/>
    <cellStyle name="Normal 6 4" xfId="54399"/>
    <cellStyle name="Normal 6 4 2" xfId="54400"/>
    <cellStyle name="Normal 6 5" xfId="54401"/>
    <cellStyle name="Normal 6 6" xfId="54402"/>
    <cellStyle name="Normal 6 7" xfId="54403"/>
    <cellStyle name="Normal 6 8" xfId="54404"/>
    <cellStyle name="Normal 6 9" xfId="54405"/>
    <cellStyle name="Normal 6_Business - 664 Plan  - 020311" xfId="54406"/>
    <cellStyle name="Normal 60" xfId="54407"/>
    <cellStyle name="Normal 60 2" xfId="54408"/>
    <cellStyle name="Normal 60 2 2" xfId="54409"/>
    <cellStyle name="Normal 60 3" xfId="54410"/>
    <cellStyle name="Normal 60 4" xfId="54411"/>
    <cellStyle name="Normal 61" xfId="54412"/>
    <cellStyle name="Normal 61 2" xfId="54413"/>
    <cellStyle name="Normal 61 2 2" xfId="54414"/>
    <cellStyle name="Normal 61 3" xfId="54415"/>
    <cellStyle name="Normal 61 4" xfId="54416"/>
    <cellStyle name="Normal 62" xfId="54417"/>
    <cellStyle name="Normal 62 2" xfId="54418"/>
    <cellStyle name="Normal 62 2 2" xfId="54419"/>
    <cellStyle name="Normal 62 3" xfId="54420"/>
    <cellStyle name="Normal 62 4" xfId="54421"/>
    <cellStyle name="Normal 63" xfId="54422"/>
    <cellStyle name="Normal 63 2" xfId="54423"/>
    <cellStyle name="Normal 63 2 2" xfId="54424"/>
    <cellStyle name="Normal 63 3" xfId="54425"/>
    <cellStyle name="Normal 63 4" xfId="54426"/>
    <cellStyle name="Normal 63 4 2" xfId="54427"/>
    <cellStyle name="Normal 64" xfId="54428"/>
    <cellStyle name="Normal 64 2" xfId="54429"/>
    <cellStyle name="Normal 64 2 2" xfId="54430"/>
    <cellStyle name="Normal 64 3" xfId="54431"/>
    <cellStyle name="Normal 64 4" xfId="54432"/>
    <cellStyle name="Normal 64 4 2" xfId="54433"/>
    <cellStyle name="Normal 65" xfId="54434"/>
    <cellStyle name="Normal 65 2" xfId="54435"/>
    <cellStyle name="Normal 65 2 2" xfId="54436"/>
    <cellStyle name="Normal 65 3" xfId="54437"/>
    <cellStyle name="Normal 65 4" xfId="54438"/>
    <cellStyle name="Normal 65 4 2" xfId="54439"/>
    <cellStyle name="Normal 66" xfId="54440"/>
    <cellStyle name="Normal 66 2" xfId="54441"/>
    <cellStyle name="Normal 66 2 2" xfId="54442"/>
    <cellStyle name="Normal 66 2 2 2" xfId="54443"/>
    <cellStyle name="Normal 66 2 2 2 2" xfId="54444"/>
    <cellStyle name="Normal 66 2 2 3" xfId="54445"/>
    <cellStyle name="Normal 66 2 2 4" xfId="54446"/>
    <cellStyle name="Normal 66 2 3" xfId="54447"/>
    <cellStyle name="Normal 66 2 3 2" xfId="54448"/>
    <cellStyle name="Normal 66 2 4" xfId="54449"/>
    <cellStyle name="Normal 66 2 5" xfId="54450"/>
    <cellStyle name="Normal 66 3" xfId="54451"/>
    <cellStyle name="Normal 66 3 2" xfId="54452"/>
    <cellStyle name="Normal 66 3 2 2" xfId="54453"/>
    <cellStyle name="Normal 66 3 2 2 2" xfId="54454"/>
    <cellStyle name="Normal 66 3 2 3" xfId="54455"/>
    <cellStyle name="Normal 66 3 3" xfId="54456"/>
    <cellStyle name="Normal 66 3 3 2" xfId="54457"/>
    <cellStyle name="Normal 66 3 4" xfId="54458"/>
    <cellStyle name="Normal 66 3 5" xfId="54459"/>
    <cellStyle name="Normal 66 4" xfId="54460"/>
    <cellStyle name="Normal 66 4 2" xfId="54461"/>
    <cellStyle name="Normal 66 4 2 2" xfId="54462"/>
    <cellStyle name="Normal 66 4 2 3" xfId="54463"/>
    <cellStyle name="Normal 66 4 3" xfId="54464"/>
    <cellStyle name="Normal 66 4 4" xfId="54465"/>
    <cellStyle name="Normal 66 5" xfId="54466"/>
    <cellStyle name="Normal 66 5 2" xfId="54467"/>
    <cellStyle name="Normal 66 6" xfId="54468"/>
    <cellStyle name="Normal 66 7" xfId="54469"/>
    <cellStyle name="Normal 67" xfId="54470"/>
    <cellStyle name="Normal 67 2" xfId="54471"/>
    <cellStyle name="Normal 67 2 2" xfId="54472"/>
    <cellStyle name="Normal 67 2 2 2" xfId="54473"/>
    <cellStyle name="Normal 67 2 2 2 2" xfId="54474"/>
    <cellStyle name="Normal 67 2 2 3" xfId="54475"/>
    <cellStyle name="Normal 67 2 2 4" xfId="54476"/>
    <cellStyle name="Normal 67 2 3" xfId="54477"/>
    <cellStyle name="Normal 67 2 3 2" xfId="54478"/>
    <cellStyle name="Normal 67 2 4" xfId="54479"/>
    <cellStyle name="Normal 67 2 5" xfId="54480"/>
    <cellStyle name="Normal 67 3" xfId="54481"/>
    <cellStyle name="Normal 67 3 2" xfId="54482"/>
    <cellStyle name="Normal 67 3 2 2" xfId="54483"/>
    <cellStyle name="Normal 67 3 2 2 2" xfId="54484"/>
    <cellStyle name="Normal 67 3 2 3" xfId="54485"/>
    <cellStyle name="Normal 67 3 3" xfId="54486"/>
    <cellStyle name="Normal 67 3 3 2" xfId="54487"/>
    <cellStyle name="Normal 67 3 4" xfId="54488"/>
    <cellStyle name="Normal 67 3 5" xfId="54489"/>
    <cellStyle name="Normal 67 4" xfId="54490"/>
    <cellStyle name="Normal 67 4 2" xfId="54491"/>
    <cellStyle name="Normal 67 4 2 2" xfId="54492"/>
    <cellStyle name="Normal 67 4 2 3" xfId="54493"/>
    <cellStyle name="Normal 67 4 3" xfId="54494"/>
    <cellStyle name="Normal 67 4 4" xfId="54495"/>
    <cellStyle name="Normal 67 5" xfId="54496"/>
    <cellStyle name="Normal 67 5 2" xfId="54497"/>
    <cellStyle name="Normal 67 6" xfId="54498"/>
    <cellStyle name="Normal 67 7" xfId="54499"/>
    <cellStyle name="Normal 68" xfId="54500"/>
    <cellStyle name="Normal 68 2" xfId="54501"/>
    <cellStyle name="Normal 68 2 2" xfId="54502"/>
    <cellStyle name="Normal 68 2 2 2" xfId="54503"/>
    <cellStyle name="Normal 68 2 2 2 2" xfId="54504"/>
    <cellStyle name="Normal 68 2 2 3" xfId="54505"/>
    <cellStyle name="Normal 68 2 2 4" xfId="54506"/>
    <cellStyle name="Normal 68 2 3" xfId="54507"/>
    <cellStyle name="Normal 68 2 3 2" xfId="54508"/>
    <cellStyle name="Normal 68 2 4" xfId="54509"/>
    <cellStyle name="Normal 68 2 5" xfId="54510"/>
    <cellStyle name="Normal 68 3" xfId="54511"/>
    <cellStyle name="Normal 68 3 2" xfId="54512"/>
    <cellStyle name="Normal 68 3 2 2" xfId="54513"/>
    <cellStyle name="Normal 68 3 2 2 2" xfId="54514"/>
    <cellStyle name="Normal 68 3 2 3" xfId="54515"/>
    <cellStyle name="Normal 68 3 3" xfId="54516"/>
    <cellStyle name="Normal 68 3 3 2" xfId="54517"/>
    <cellStyle name="Normal 68 3 4" xfId="54518"/>
    <cellStyle name="Normal 68 3 5" xfId="54519"/>
    <cellStyle name="Normal 68 4" xfId="54520"/>
    <cellStyle name="Normal 68 4 2" xfId="54521"/>
    <cellStyle name="Normal 68 4 2 2" xfId="54522"/>
    <cellStyle name="Normal 68 4 2 3" xfId="54523"/>
    <cellStyle name="Normal 68 4 3" xfId="54524"/>
    <cellStyle name="Normal 68 4 4" xfId="54525"/>
    <cellStyle name="Normal 68 5" xfId="54526"/>
    <cellStyle name="Normal 68 5 2" xfId="54527"/>
    <cellStyle name="Normal 68 6" xfId="54528"/>
    <cellStyle name="Normal 68 7" xfId="54529"/>
    <cellStyle name="Normal 69" xfId="54530"/>
    <cellStyle name="Normal 69 2" xfId="54531"/>
    <cellStyle name="Normal 69 2 2" xfId="54532"/>
    <cellStyle name="Normal 69 2 2 2" xfId="54533"/>
    <cellStyle name="Normal 69 2 2 2 2" xfId="54534"/>
    <cellStyle name="Normal 69 2 2 3" xfId="54535"/>
    <cellStyle name="Normal 69 2 2 4" xfId="54536"/>
    <cellStyle name="Normal 69 2 3" xfId="54537"/>
    <cellStyle name="Normal 69 2 3 2" xfId="54538"/>
    <cellStyle name="Normal 69 2 4" xfId="54539"/>
    <cellStyle name="Normal 69 2 5" xfId="54540"/>
    <cellStyle name="Normal 69 3" xfId="54541"/>
    <cellStyle name="Normal 69 3 2" xfId="54542"/>
    <cellStyle name="Normal 69 3 2 2" xfId="54543"/>
    <cellStyle name="Normal 69 3 2 2 2" xfId="54544"/>
    <cellStyle name="Normal 69 3 2 3" xfId="54545"/>
    <cellStyle name="Normal 69 3 3" xfId="54546"/>
    <cellStyle name="Normal 69 3 3 2" xfId="54547"/>
    <cellStyle name="Normal 69 3 4" xfId="54548"/>
    <cellStyle name="Normal 69 3 5" xfId="54549"/>
    <cellStyle name="Normal 69 4" xfId="54550"/>
    <cellStyle name="Normal 69 4 2" xfId="54551"/>
    <cellStyle name="Normal 69 4 2 2" xfId="54552"/>
    <cellStyle name="Normal 69 4 2 3" xfId="54553"/>
    <cellStyle name="Normal 69 4 3" xfId="54554"/>
    <cellStyle name="Normal 69 4 4" xfId="54555"/>
    <cellStyle name="Normal 69 5" xfId="54556"/>
    <cellStyle name="Normal 69 5 2" xfId="54557"/>
    <cellStyle name="Normal 69 6" xfId="54558"/>
    <cellStyle name="Normal 69 7" xfId="54559"/>
    <cellStyle name="Normal 7" xfId="54560"/>
    <cellStyle name="Normal 7 2" xfId="54561"/>
    <cellStyle name="Normal 7 2 2" xfId="54562"/>
    <cellStyle name="Normal 7 2 3" xfId="54563"/>
    <cellStyle name="Normal 7 3" xfId="54564"/>
    <cellStyle name="Normal 7 3 2" xfId="54565"/>
    <cellStyle name="Normal 70" xfId="54566"/>
    <cellStyle name="Normal 70 2" xfId="54567"/>
    <cellStyle name="Normal 70 2 2" xfId="54568"/>
    <cellStyle name="Normal 70 2 2 2" xfId="54569"/>
    <cellStyle name="Normal 70 2 2 2 2" xfId="54570"/>
    <cellStyle name="Normal 70 2 2 3" xfId="54571"/>
    <cellStyle name="Normal 70 2 2 4" xfId="54572"/>
    <cellStyle name="Normal 70 2 3" xfId="54573"/>
    <cellStyle name="Normal 70 2 3 2" xfId="54574"/>
    <cellStyle name="Normal 70 2 4" xfId="54575"/>
    <cellStyle name="Normal 70 2 5" xfId="54576"/>
    <cellStyle name="Normal 70 3" xfId="54577"/>
    <cellStyle name="Normal 70 3 2" xfId="54578"/>
    <cellStyle name="Normal 70 3 2 2" xfId="54579"/>
    <cellStyle name="Normal 70 3 2 2 2" xfId="54580"/>
    <cellStyle name="Normal 70 3 2 3" xfId="54581"/>
    <cellStyle name="Normal 70 3 3" xfId="54582"/>
    <cellStyle name="Normal 70 3 3 2" xfId="54583"/>
    <cellStyle name="Normal 70 3 4" xfId="54584"/>
    <cellStyle name="Normal 70 3 5" xfId="54585"/>
    <cellStyle name="Normal 70 4" xfId="54586"/>
    <cellStyle name="Normal 70 4 2" xfId="54587"/>
    <cellStyle name="Normal 70 4 2 2" xfId="54588"/>
    <cellStyle name="Normal 70 4 2 3" xfId="54589"/>
    <cellStyle name="Normal 70 4 3" xfId="54590"/>
    <cellStyle name="Normal 70 4 4" xfId="54591"/>
    <cellStyle name="Normal 70 5" xfId="54592"/>
    <cellStyle name="Normal 70 5 2" xfId="54593"/>
    <cellStyle name="Normal 70 6" xfId="54594"/>
    <cellStyle name="Normal 70 7" xfId="54595"/>
    <cellStyle name="Normal 71" xfId="54596"/>
    <cellStyle name="Normal 71 2" xfId="54597"/>
    <cellStyle name="Normal 71 2 2" xfId="54598"/>
    <cellStyle name="Normal 71 2 2 2" xfId="54599"/>
    <cellStyle name="Normal 71 2 2 2 2" xfId="54600"/>
    <cellStyle name="Normal 71 2 2 3" xfId="54601"/>
    <cellStyle name="Normal 71 2 2 4" xfId="54602"/>
    <cellStyle name="Normal 71 2 3" xfId="54603"/>
    <cellStyle name="Normal 71 2 3 2" xfId="54604"/>
    <cellStyle name="Normal 71 2 4" xfId="54605"/>
    <cellStyle name="Normal 71 2 5" xfId="54606"/>
    <cellStyle name="Normal 71 3" xfId="54607"/>
    <cellStyle name="Normal 71 3 2" xfId="54608"/>
    <cellStyle name="Normal 71 3 2 2" xfId="54609"/>
    <cellStyle name="Normal 71 3 2 2 2" xfId="54610"/>
    <cellStyle name="Normal 71 3 2 3" xfId="54611"/>
    <cellStyle name="Normal 71 3 3" xfId="54612"/>
    <cellStyle name="Normal 71 3 3 2" xfId="54613"/>
    <cellStyle name="Normal 71 3 4" xfId="54614"/>
    <cellStyle name="Normal 71 3 5" xfId="54615"/>
    <cellStyle name="Normal 71 4" xfId="54616"/>
    <cellStyle name="Normal 71 4 2" xfId="54617"/>
    <cellStyle name="Normal 71 4 2 2" xfId="54618"/>
    <cellStyle name="Normal 71 4 3" xfId="54619"/>
    <cellStyle name="Normal 71 5" xfId="54620"/>
    <cellStyle name="Normal 71 5 2" xfId="54621"/>
    <cellStyle name="Normal 71 6" xfId="54622"/>
    <cellStyle name="Normal 71 7" xfId="54623"/>
    <cellStyle name="Normal 72" xfId="54624"/>
    <cellStyle name="Normal 72 2" xfId="54625"/>
    <cellStyle name="Normal 72 2 2" xfId="54626"/>
    <cellStyle name="Normal 72 2 2 2" xfId="54627"/>
    <cellStyle name="Normal 72 2 2 2 2" xfId="54628"/>
    <cellStyle name="Normal 72 2 2 3" xfId="54629"/>
    <cellStyle name="Normal 72 2 2 4" xfId="54630"/>
    <cellStyle name="Normal 72 2 3" xfId="54631"/>
    <cellStyle name="Normal 72 2 3 2" xfId="54632"/>
    <cellStyle name="Normal 72 2 4" xfId="54633"/>
    <cellStyle name="Normal 72 2 5" xfId="54634"/>
    <cellStyle name="Normal 72 3" xfId="54635"/>
    <cellStyle name="Normal 72 3 2" xfId="54636"/>
    <cellStyle name="Normal 72 3 2 2" xfId="54637"/>
    <cellStyle name="Normal 72 3 2 2 2" xfId="54638"/>
    <cellStyle name="Normal 72 3 2 3" xfId="54639"/>
    <cellStyle name="Normal 72 3 3" xfId="54640"/>
    <cellStyle name="Normal 72 3 3 2" xfId="54641"/>
    <cellStyle name="Normal 72 3 4" xfId="54642"/>
    <cellStyle name="Normal 72 3 5" xfId="54643"/>
    <cellStyle name="Normal 72 4" xfId="54644"/>
    <cellStyle name="Normal 72 4 2" xfId="54645"/>
    <cellStyle name="Normal 72 4 2 2" xfId="54646"/>
    <cellStyle name="Normal 72 4 3" xfId="54647"/>
    <cellStyle name="Normal 72 5" xfId="54648"/>
    <cellStyle name="Normal 72 5 2" xfId="54649"/>
    <cellStyle name="Normal 72 6" xfId="54650"/>
    <cellStyle name="Normal 72 7" xfId="54651"/>
    <cellStyle name="Normal 73" xfId="54652"/>
    <cellStyle name="Normal 73 2" xfId="54653"/>
    <cellStyle name="Normal 73 2 2" xfId="54654"/>
    <cellStyle name="Normal 73 2 2 2" xfId="54655"/>
    <cellStyle name="Normal 73 2 2 2 2" xfId="54656"/>
    <cellStyle name="Normal 73 2 2 3" xfId="54657"/>
    <cellStyle name="Normal 73 2 2 4" xfId="54658"/>
    <cellStyle name="Normal 73 2 3" xfId="54659"/>
    <cellStyle name="Normal 73 2 3 2" xfId="54660"/>
    <cellStyle name="Normal 73 2 4" xfId="54661"/>
    <cellStyle name="Normal 73 2 5" xfId="54662"/>
    <cellStyle name="Normal 73 3" xfId="54663"/>
    <cellStyle name="Normal 73 3 2" xfId="54664"/>
    <cellStyle name="Normal 73 3 2 2" xfId="54665"/>
    <cellStyle name="Normal 73 3 2 2 2" xfId="54666"/>
    <cellStyle name="Normal 73 3 2 3" xfId="54667"/>
    <cellStyle name="Normal 73 3 3" xfId="54668"/>
    <cellStyle name="Normal 73 3 3 2" xfId="54669"/>
    <cellStyle name="Normal 73 3 4" xfId="54670"/>
    <cellStyle name="Normal 73 3 5" xfId="54671"/>
    <cellStyle name="Normal 73 4" xfId="54672"/>
    <cellStyle name="Normal 73 4 2" xfId="54673"/>
    <cellStyle name="Normal 73 4 2 2" xfId="54674"/>
    <cellStyle name="Normal 73 4 3" xfId="54675"/>
    <cellStyle name="Normal 73 5" xfId="54676"/>
    <cellStyle name="Normal 73 5 2" xfId="54677"/>
    <cellStyle name="Normal 73 6" xfId="54678"/>
    <cellStyle name="Normal 73 7" xfId="54679"/>
    <cellStyle name="Normal 74" xfId="54680"/>
    <cellStyle name="Normal 74 2" xfId="54681"/>
    <cellStyle name="Normal 74 2 2" xfId="54682"/>
    <cellStyle name="Normal 74 2 3" xfId="54683"/>
    <cellStyle name="Normal 74 3" xfId="54684"/>
    <cellStyle name="Normal 74 4" xfId="54685"/>
    <cellStyle name="Normal 75" xfId="54686"/>
    <cellStyle name="Normal 75 2" xfId="54687"/>
    <cellStyle name="Normal 75 2 2" xfId="54688"/>
    <cellStyle name="Normal 75 2 3" xfId="54689"/>
    <cellStyle name="Normal 75 3" xfId="54690"/>
    <cellStyle name="Normal 75 4" xfId="54691"/>
    <cellStyle name="Normal 76" xfId="54692"/>
    <cellStyle name="Normal 76 2" xfId="54693"/>
    <cellStyle name="Normal 76 2 2" xfId="54694"/>
    <cellStyle name="Normal 76 3" xfId="54695"/>
    <cellStyle name="Normal 77" xfId="54696"/>
    <cellStyle name="Normal 77 2" xfId="54697"/>
    <cellStyle name="Normal 77 2 2" xfId="54698"/>
    <cellStyle name="Normal 77 2 2 2" xfId="54699"/>
    <cellStyle name="Normal 77 2 3" xfId="54700"/>
    <cellStyle name="Normal 77 3" xfId="54701"/>
    <cellStyle name="Normal 77 3 2" xfId="54702"/>
    <cellStyle name="Normal 77 4" xfId="54703"/>
    <cellStyle name="Normal 78" xfId="54704"/>
    <cellStyle name="Normal 78 2" xfId="54705"/>
    <cellStyle name="Normal 78 2 2" xfId="54706"/>
    <cellStyle name="Normal 78 2 3" xfId="54707"/>
    <cellStyle name="Normal 78 3" xfId="54708"/>
    <cellStyle name="Normal 78 4" xfId="54709"/>
    <cellStyle name="Normal 79" xfId="54710"/>
    <cellStyle name="Normal 79 2" xfId="54711"/>
    <cellStyle name="Normal 79 2 2" xfId="54712"/>
    <cellStyle name="Normal 79 3" xfId="54713"/>
    <cellStyle name="Normal 8" xfId="54714"/>
    <cellStyle name="Normal 8 2" xfId="54715"/>
    <cellStyle name="Normal 8 2 2" xfId="54716"/>
    <cellStyle name="Normal 8 2 2 2" xfId="54717"/>
    <cellStyle name="Normal 8 2 3" xfId="54718"/>
    <cellStyle name="Normal 8 3" xfId="54719"/>
    <cellStyle name="Normal 8 3 2" xfId="54720"/>
    <cellStyle name="Normal 8 4" xfId="54721"/>
    <cellStyle name="Normal 8 5" xfId="54722"/>
    <cellStyle name="Normal 8 6" xfId="54723"/>
    <cellStyle name="Normal 8 7" xfId="54724"/>
    <cellStyle name="Normal 8 8" xfId="54725"/>
    <cellStyle name="Normal 80" xfId="54726"/>
    <cellStyle name="Normal 80 2" xfId="54727"/>
    <cellStyle name="Normal 80 2 2" xfId="54728"/>
    <cellStyle name="Normal 80 2 3" xfId="54729"/>
    <cellStyle name="Normal 80 3" xfId="54730"/>
    <cellStyle name="Normal 80 4" xfId="54731"/>
    <cellStyle name="Normal 81" xfId="54732"/>
    <cellStyle name="Normal 81 2" xfId="54733"/>
    <cellStyle name="Normal 81 2 2" xfId="54734"/>
    <cellStyle name="Normal 81 2 3" xfId="54735"/>
    <cellStyle name="Normal 81 3" xfId="54736"/>
    <cellStyle name="Normal 81 4" xfId="54737"/>
    <cellStyle name="Normal 82" xfId="54738"/>
    <cellStyle name="Normal 82 2" xfId="54739"/>
    <cellStyle name="Normal 82 2 2" xfId="54740"/>
    <cellStyle name="Normal 82 2 3" xfId="54741"/>
    <cellStyle name="Normal 82 3" xfId="54742"/>
    <cellStyle name="Normal 82 4" xfId="54743"/>
    <cellStyle name="Normal 83" xfId="54744"/>
    <cellStyle name="Normal 83 2" xfId="54745"/>
    <cellStyle name="Normal 83 2 2" xfId="54746"/>
    <cellStyle name="Normal 83 2 3" xfId="54747"/>
    <cellStyle name="Normal 83 3" xfId="54748"/>
    <cellStyle name="Normal 83 4" xfId="54749"/>
    <cellStyle name="Normal 84" xfId="54750"/>
    <cellStyle name="Normal 84 2" xfId="54751"/>
    <cellStyle name="Normal 84 2 2" xfId="54752"/>
    <cellStyle name="Normal 84 2 3" xfId="54753"/>
    <cellStyle name="Normal 84 3" xfId="54754"/>
    <cellStyle name="Normal 84 4" xfId="54755"/>
    <cellStyle name="Normal 85" xfId="54756"/>
    <cellStyle name="Normal 85 2" xfId="54757"/>
    <cellStyle name="Normal 85 2 2" xfId="54758"/>
    <cellStyle name="Normal 85 2 3" xfId="54759"/>
    <cellStyle name="Normal 85 3" xfId="54760"/>
    <cellStyle name="Normal 85 4" xfId="54761"/>
    <cellStyle name="Normal 86" xfId="54762"/>
    <cellStyle name="Normal 86 2" xfId="54763"/>
    <cellStyle name="Normal 86 2 2" xfId="54764"/>
    <cellStyle name="Normal 86 2 3" xfId="54765"/>
    <cellStyle name="Normal 86 3" xfId="54766"/>
    <cellStyle name="Normal 86 4" xfId="54767"/>
    <cellStyle name="Normal 87" xfId="54768"/>
    <cellStyle name="Normal 87 2" xfId="54769"/>
    <cellStyle name="Normal 87 2 2" xfId="54770"/>
    <cellStyle name="Normal 87 2 3" xfId="54771"/>
    <cellStyle name="Normal 87 3" xfId="54772"/>
    <cellStyle name="Normal 87 4" xfId="54773"/>
    <cellStyle name="Normal 88" xfId="54774"/>
    <cellStyle name="Normal 88 2" xfId="54775"/>
    <cellStyle name="Normal 88 2 2" xfId="54776"/>
    <cellStyle name="Normal 88 2 3" xfId="54777"/>
    <cellStyle name="Normal 88 3" xfId="54778"/>
    <cellStyle name="Normal 88 4" xfId="54779"/>
    <cellStyle name="Normal 89" xfId="54780"/>
    <cellStyle name="Normal 89 2" xfId="54781"/>
    <cellStyle name="Normal 89 2 2" xfId="54782"/>
    <cellStyle name="Normal 89 2 3" xfId="54783"/>
    <cellStyle name="Normal 89 3" xfId="54784"/>
    <cellStyle name="Normal 89 4" xfId="54785"/>
    <cellStyle name="Normal 9" xfId="54786"/>
    <cellStyle name="Normal 9 2" xfId="54787"/>
    <cellStyle name="Normal 9 2 2" xfId="54788"/>
    <cellStyle name="Normal 9 2 2 2" xfId="54789"/>
    <cellStyle name="Normal 9 2 2 3" xfId="54790"/>
    <cellStyle name="Normal 9 2 3" xfId="54791"/>
    <cellStyle name="Normal 9 2 4" xfId="54792"/>
    <cellStyle name="Normal 9 2 5" xfId="54793"/>
    <cellStyle name="Normal 9 3" xfId="54794"/>
    <cellStyle name="Normal 90" xfId="54795"/>
    <cellStyle name="Normal 90 2" xfId="54796"/>
    <cellStyle name="Normal 90 2 2" xfId="54797"/>
    <cellStyle name="Normal 90 2 3" xfId="54798"/>
    <cellStyle name="Normal 90 3" xfId="54799"/>
    <cellStyle name="Normal 90 4" xfId="54800"/>
    <cellStyle name="Normal 91" xfId="54801"/>
    <cellStyle name="Normal 91 2" xfId="54802"/>
    <cellStyle name="Normal 91 2 2" xfId="54803"/>
    <cellStyle name="Normal 91 2 3" xfId="54804"/>
    <cellStyle name="Normal 91 3" xfId="54805"/>
    <cellStyle name="Normal 91 4" xfId="54806"/>
    <cellStyle name="Normal 92" xfId="54807"/>
    <cellStyle name="Normal 92 2" xfId="54808"/>
    <cellStyle name="Normal 92 2 2" xfId="54809"/>
    <cellStyle name="Normal 92 2 3" xfId="54810"/>
    <cellStyle name="Normal 92 3" xfId="54811"/>
    <cellStyle name="Normal 92 4" xfId="54812"/>
    <cellStyle name="Normal 93" xfId="54813"/>
    <cellStyle name="Normal 93 2" xfId="54814"/>
    <cellStyle name="Normal 93 2 2" xfId="54815"/>
    <cellStyle name="Normal 93 3" xfId="54816"/>
    <cellStyle name="Normal 93 4" xfId="54817"/>
    <cellStyle name="Normal 94" xfId="54818"/>
    <cellStyle name="Normal 94 2" xfId="54819"/>
    <cellStyle name="Normal 94 2 2" xfId="54820"/>
    <cellStyle name="Normal 94 3" xfId="54821"/>
    <cellStyle name="Normal 94 4" xfId="54822"/>
    <cellStyle name="Normal 95" xfId="54823"/>
    <cellStyle name="Normal 95 2" xfId="54824"/>
    <cellStyle name="Normal 95 2 2" xfId="54825"/>
    <cellStyle name="Normal 95 3" xfId="54826"/>
    <cellStyle name="Normal 95 4" xfId="54827"/>
    <cellStyle name="Normal 96" xfId="54828"/>
    <cellStyle name="Normal 96 2" xfId="54829"/>
    <cellStyle name="Normal 96 2 2" xfId="54830"/>
    <cellStyle name="Normal 96 3" xfId="54831"/>
    <cellStyle name="Normal 96 4" xfId="54832"/>
    <cellStyle name="Normal 97" xfId="54833"/>
    <cellStyle name="Normal 97 2" xfId="54834"/>
    <cellStyle name="Normal 98" xfId="54835"/>
    <cellStyle name="Normal 98 2" xfId="54836"/>
    <cellStyle name="Normal 99" xfId="54837"/>
    <cellStyle name="Normal 99 2" xfId="54838"/>
    <cellStyle name="Normal Bold" xfId="54839"/>
    <cellStyle name="Normal Pct" xfId="54840"/>
    <cellStyle name="NormalGB" xfId="54841"/>
    <cellStyle name="NormalHelv" xfId="54842"/>
    <cellStyle name="Norᣭal_us_broad_trade2" xfId="51875"/>
    <cellStyle name="Not in Use" xfId="54843"/>
    <cellStyle name="Note 10" xfId="54844"/>
    <cellStyle name="Note 2" xfId="54845"/>
    <cellStyle name="Note 2 10" xfId="54846"/>
    <cellStyle name="Note 2 10 2" xfId="54847"/>
    <cellStyle name="Note 2 10 3" xfId="54848"/>
    <cellStyle name="Note 2 10 4" xfId="54849"/>
    <cellStyle name="Note 2 11" xfId="54850"/>
    <cellStyle name="Note 2 11 2" xfId="54851"/>
    <cellStyle name="Note 2 11 3" xfId="54852"/>
    <cellStyle name="Note 2 11 4" xfId="54853"/>
    <cellStyle name="Note 2 12" xfId="54854"/>
    <cellStyle name="Note 2 12 2" xfId="54855"/>
    <cellStyle name="Note 2 12 3" xfId="54856"/>
    <cellStyle name="Note 2 12 4" xfId="54857"/>
    <cellStyle name="Note 2 13" xfId="54858"/>
    <cellStyle name="Note 2 13 2" xfId="54859"/>
    <cellStyle name="Note 2 13 3" xfId="54860"/>
    <cellStyle name="Note 2 13 4" xfId="54861"/>
    <cellStyle name="Note 2 14" xfId="54862"/>
    <cellStyle name="Note 2 15" xfId="54863"/>
    <cellStyle name="Note 2 16" xfId="54864"/>
    <cellStyle name="Note 2 17" xfId="54865"/>
    <cellStyle name="Note 2 18" xfId="54866"/>
    <cellStyle name="Note 2 19" xfId="54867"/>
    <cellStyle name="Note 2 2" xfId="54868"/>
    <cellStyle name="Note 2 2 10" xfId="54869"/>
    <cellStyle name="Note 2 2 11" xfId="54870"/>
    <cellStyle name="Note 2 2 2" xfId="54871"/>
    <cellStyle name="Note 2 2 2 2" xfId="54872"/>
    <cellStyle name="Note 2 2 2 2 2" xfId="54873"/>
    <cellStyle name="Note 2 2 2 2 2 2" xfId="54874"/>
    <cellStyle name="Note 2 2 2 2 2 2 2" xfId="54875"/>
    <cellStyle name="Note 2 2 2 2 2 3" xfId="54876"/>
    <cellStyle name="Note 2 2 2 2 3" xfId="54877"/>
    <cellStyle name="Note 2 2 2 2 3 2" xfId="54878"/>
    <cellStyle name="Note 2 2 2 2 4" xfId="54879"/>
    <cellStyle name="Note 2 2 2 2 5" xfId="54880"/>
    <cellStyle name="Note 2 2 2 3" xfId="54881"/>
    <cellStyle name="Note 2 2 2 3 2" xfId="54882"/>
    <cellStyle name="Note 2 2 2 3 2 2" xfId="54883"/>
    <cellStyle name="Note 2 2 2 3 2 2 2" xfId="54884"/>
    <cellStyle name="Note 2 2 2 3 2 3" xfId="54885"/>
    <cellStyle name="Note 2 2 2 3 3" xfId="54886"/>
    <cellStyle name="Note 2 2 2 3 3 2" xfId="54887"/>
    <cellStyle name="Note 2 2 2 3 4" xfId="54888"/>
    <cellStyle name="Note 2 2 2 3 5" xfId="54889"/>
    <cellStyle name="Note 2 2 2 4" xfId="54890"/>
    <cellStyle name="Note 2 2 2 4 2" xfId="54891"/>
    <cellStyle name="Note 2 2 2 4 2 2" xfId="54892"/>
    <cellStyle name="Note 2 2 2 4 3" xfId="54893"/>
    <cellStyle name="Note 2 2 2 4 4" xfId="54894"/>
    <cellStyle name="Note 2 2 2 5" xfId="54895"/>
    <cellStyle name="Note 2 2 2 5 2" xfId="54896"/>
    <cellStyle name="Note 2 2 2 6" xfId="54897"/>
    <cellStyle name="Note 2 2 2 7" xfId="54898"/>
    <cellStyle name="Note 2 2 3" xfId="54899"/>
    <cellStyle name="Note 2 2 3 2" xfId="54900"/>
    <cellStyle name="Note 2 2 3 2 2" xfId="54901"/>
    <cellStyle name="Note 2 2 3 2 3" xfId="54902"/>
    <cellStyle name="Note 2 2 3 3" xfId="54903"/>
    <cellStyle name="Note 2 2 3 4" xfId="54904"/>
    <cellStyle name="Note 2 2 3 5" xfId="54905"/>
    <cellStyle name="Note 2 2 4" xfId="54906"/>
    <cellStyle name="Note 2 2 4 2" xfId="54907"/>
    <cellStyle name="Note 2 2 4 3" xfId="54908"/>
    <cellStyle name="Note 2 2 4 4" xfId="54909"/>
    <cellStyle name="Note 2 2 5" xfId="54910"/>
    <cellStyle name="Note 2 2 5 2" xfId="54911"/>
    <cellStyle name="Note 2 2 5 3" xfId="54912"/>
    <cellStyle name="Note 2 2 5 4" xfId="54913"/>
    <cellStyle name="Note 2 2 6" xfId="54914"/>
    <cellStyle name="Note 2 2 6 2" xfId="54915"/>
    <cellStyle name="Note 2 2 6 3" xfId="54916"/>
    <cellStyle name="Note 2 2 7" xfId="54917"/>
    <cellStyle name="Note 2 2 7 2" xfId="54918"/>
    <cellStyle name="Note 2 2 8" xfId="54919"/>
    <cellStyle name="Note 2 2 9" xfId="54920"/>
    <cellStyle name="Note 2 20" xfId="54921"/>
    <cellStyle name="Note 2 3" xfId="54922"/>
    <cellStyle name="Note 2 3 2" xfId="54923"/>
    <cellStyle name="Note 2 3 2 2" xfId="54924"/>
    <cellStyle name="Note 2 3 2 2 2" xfId="54925"/>
    <cellStyle name="Note 2 3 2 2 3" xfId="54926"/>
    <cellStyle name="Note 2 3 2 3" xfId="54927"/>
    <cellStyle name="Note 2 3 2 4" xfId="54928"/>
    <cellStyle name="Note 2 3 2 5" xfId="54929"/>
    <cellStyle name="Note 2 3 3" xfId="54930"/>
    <cellStyle name="Note 2 3 3 2" xfId="54931"/>
    <cellStyle name="Note 2 3 3 2 2" xfId="54932"/>
    <cellStyle name="Note 2 3 3 2 3" xfId="54933"/>
    <cellStyle name="Note 2 3 3 3" xfId="54934"/>
    <cellStyle name="Note 2 3 3 4" xfId="54935"/>
    <cellStyle name="Note 2 3 3 5" xfId="54936"/>
    <cellStyle name="Note 2 3 4" xfId="54937"/>
    <cellStyle name="Note 2 3 4 2" xfId="54938"/>
    <cellStyle name="Note 2 3 4 3" xfId="54939"/>
    <cellStyle name="Note 2 3 4 4" xfId="54940"/>
    <cellStyle name="Note 2 3 5" xfId="54941"/>
    <cellStyle name="Note 2 3 6" xfId="54942"/>
    <cellStyle name="Note 2 3 7" xfId="54943"/>
    <cellStyle name="Note 2 4" xfId="54944"/>
    <cellStyle name="Note 2 4 2" xfId="54945"/>
    <cellStyle name="Note 2 4 2 2" xfId="54946"/>
    <cellStyle name="Note 2 4 2 3" xfId="54947"/>
    <cellStyle name="Note 2 4 2 4" xfId="54948"/>
    <cellStyle name="Note 2 4 3" xfId="54949"/>
    <cellStyle name="Note 2 4 3 2" xfId="54950"/>
    <cellStyle name="Note 2 4 4" xfId="54951"/>
    <cellStyle name="Note 2 4 4 2" xfId="54952"/>
    <cellStyle name="Note 2 4 5" xfId="54953"/>
    <cellStyle name="Note 2 5" xfId="54954"/>
    <cellStyle name="Note 2 5 2" xfId="54955"/>
    <cellStyle name="Note 2 5 2 2" xfId="54956"/>
    <cellStyle name="Note 2 5 3" xfId="54957"/>
    <cellStyle name="Note 2 5 3 2" xfId="54958"/>
    <cellStyle name="Note 2 5 4" xfId="54959"/>
    <cellStyle name="Note 2 5 5" xfId="54960"/>
    <cellStyle name="Note 2 6" xfId="54961"/>
    <cellStyle name="Note 2 6 2" xfId="54962"/>
    <cellStyle name="Note 2 6 2 2" xfId="54963"/>
    <cellStyle name="Note 2 6 3" xfId="54964"/>
    <cellStyle name="Note 2 6 3 2" xfId="54965"/>
    <cellStyle name="Note 2 6 4" xfId="54966"/>
    <cellStyle name="Note 2 6 5" xfId="54967"/>
    <cellStyle name="Note 2 7" xfId="54968"/>
    <cellStyle name="Note 2 7 2" xfId="54969"/>
    <cellStyle name="Note 2 7 2 2" xfId="54970"/>
    <cellStyle name="Note 2 7 3" xfId="54971"/>
    <cellStyle name="Note 2 7 3 2" xfId="54972"/>
    <cellStyle name="Note 2 7 4" xfId="54973"/>
    <cellStyle name="Note 2 7 5" xfId="54974"/>
    <cellStyle name="Note 2 8" xfId="54975"/>
    <cellStyle name="Note 2 8 2" xfId="54976"/>
    <cellStyle name="Note 2 8 2 2" xfId="54977"/>
    <cellStyle name="Note 2 8 3" xfId="54978"/>
    <cellStyle name="Note 2 8 4" xfId="54979"/>
    <cellStyle name="Note 2 8 5" xfId="54980"/>
    <cellStyle name="Note 2 9" xfId="54981"/>
    <cellStyle name="Note 2 9 2" xfId="54982"/>
    <cellStyle name="Note 2 9 3" xfId="54983"/>
    <cellStyle name="Note 2 9 4" xfId="54984"/>
    <cellStyle name="Note 2 9 5" xfId="54985"/>
    <cellStyle name="Note 2_Integrys Valuation 3-19-2010_Std  Amort" xfId="54986"/>
    <cellStyle name="Note 3" xfId="54987"/>
    <cellStyle name="Note 3 10" xfId="54988"/>
    <cellStyle name="Note 3 10 2" xfId="54989"/>
    <cellStyle name="Note 3 10 3" xfId="54990"/>
    <cellStyle name="Note 3 10 4" xfId="54991"/>
    <cellStyle name="Note 3 10 5" xfId="54992"/>
    <cellStyle name="Note 3 11" xfId="54993"/>
    <cellStyle name="Note 3 11 2" xfId="54994"/>
    <cellStyle name="Note 3 12" xfId="54995"/>
    <cellStyle name="Note 3 13" xfId="54996"/>
    <cellStyle name="Note 3 14" xfId="54997"/>
    <cellStyle name="Note 3 15" xfId="54998"/>
    <cellStyle name="Note 3 16" xfId="54999"/>
    <cellStyle name="Note 3 17" xfId="55000"/>
    <cellStyle name="Note 3 18" xfId="55001"/>
    <cellStyle name="Note 3 2" xfId="55002"/>
    <cellStyle name="Note 3 2 10" xfId="55003"/>
    <cellStyle name="Note 3 2 11" xfId="55004"/>
    <cellStyle name="Note 3 2 12" xfId="55005"/>
    <cellStyle name="Note 3 2 2" xfId="55006"/>
    <cellStyle name="Note 3 2 2 2" xfId="55007"/>
    <cellStyle name="Note 3 2 2 2 2" xfId="55008"/>
    <cellStyle name="Note 3 2 2 2 3" xfId="55009"/>
    <cellStyle name="Note 3 2 2 3" xfId="55010"/>
    <cellStyle name="Note 3 2 2 4" xfId="55011"/>
    <cellStyle name="Note 3 2 2 5" xfId="55012"/>
    <cellStyle name="Note 3 2 3" xfId="55013"/>
    <cellStyle name="Note 3 2 3 2" xfId="55014"/>
    <cellStyle name="Note 3 2 3 2 2" xfId="55015"/>
    <cellStyle name="Note 3 2 3 2 3" xfId="55016"/>
    <cellStyle name="Note 3 2 3 3" xfId="55017"/>
    <cellStyle name="Note 3 2 3 4" xfId="55018"/>
    <cellStyle name="Note 3 2 3 5" xfId="55019"/>
    <cellStyle name="Note 3 2 4" xfId="55020"/>
    <cellStyle name="Note 3 2 4 2" xfId="55021"/>
    <cellStyle name="Note 3 2 4 2 2" xfId="55022"/>
    <cellStyle name="Note 3 2 4 2 3" xfId="55023"/>
    <cellStyle name="Note 3 2 4 3" xfId="55024"/>
    <cellStyle name="Note 3 2 4 4" xfId="55025"/>
    <cellStyle name="Note 3 2 4 5" xfId="55026"/>
    <cellStyle name="Note 3 2 5" xfId="55027"/>
    <cellStyle name="Note 3 2 5 2" xfId="55028"/>
    <cellStyle name="Note 3 2 5 3" xfId="55029"/>
    <cellStyle name="Note 3 2 6" xfId="55030"/>
    <cellStyle name="Note 3 2 6 2" xfId="55031"/>
    <cellStyle name="Note 3 2 6 3" xfId="55032"/>
    <cellStyle name="Note 3 2 7" xfId="55033"/>
    <cellStyle name="Note 3 2 7 2" xfId="55034"/>
    <cellStyle name="Note 3 2 7 3" xfId="55035"/>
    <cellStyle name="Note 3 2 8" xfId="55036"/>
    <cellStyle name="Note 3 2 8 2" xfId="55037"/>
    <cellStyle name="Note 3 2 9" xfId="55038"/>
    <cellStyle name="Note 3 3" xfId="55039"/>
    <cellStyle name="Note 3 3 2" xfId="55040"/>
    <cellStyle name="Note 3 3 2 2" xfId="55041"/>
    <cellStyle name="Note 3 3 2 3" xfId="55042"/>
    <cellStyle name="Note 3 3 2 4" xfId="55043"/>
    <cellStyle name="Note 3 3 3" xfId="55044"/>
    <cellStyle name="Note 3 3 3 2" xfId="55045"/>
    <cellStyle name="Note 3 3 4" xfId="55046"/>
    <cellStyle name="Note 3 3 4 2" xfId="55047"/>
    <cellStyle name="Note 3 3 5" xfId="55048"/>
    <cellStyle name="Note 3 4" xfId="55049"/>
    <cellStyle name="Note 3 4 2" xfId="55050"/>
    <cellStyle name="Note 3 4 2 2" xfId="55051"/>
    <cellStyle name="Note 3 4 2 3" xfId="55052"/>
    <cellStyle name="Note 3 4 2 4" xfId="55053"/>
    <cellStyle name="Note 3 4 3" xfId="55054"/>
    <cellStyle name="Note 3 4 3 2" xfId="55055"/>
    <cellStyle name="Note 3 4 4" xfId="55056"/>
    <cellStyle name="Note 3 4 4 2" xfId="55057"/>
    <cellStyle name="Note 3 4 5" xfId="55058"/>
    <cellStyle name="Note 3 5" xfId="55059"/>
    <cellStyle name="Note 3 5 2" xfId="55060"/>
    <cellStyle name="Note 3 5 2 2" xfId="55061"/>
    <cellStyle name="Note 3 5 3" xfId="55062"/>
    <cellStyle name="Note 3 5 3 2" xfId="55063"/>
    <cellStyle name="Note 3 5 4" xfId="55064"/>
    <cellStyle name="Note 3 5 5" xfId="55065"/>
    <cellStyle name="Note 3 6" xfId="55066"/>
    <cellStyle name="Note 3 6 2" xfId="55067"/>
    <cellStyle name="Note 3 6 2 2" xfId="55068"/>
    <cellStyle name="Note 3 6 3" xfId="55069"/>
    <cellStyle name="Note 3 6 3 2" xfId="55070"/>
    <cellStyle name="Note 3 6 4" xfId="55071"/>
    <cellStyle name="Note 3 6 5" xfId="55072"/>
    <cellStyle name="Note 3 7" xfId="55073"/>
    <cellStyle name="Note 3 7 2" xfId="55074"/>
    <cellStyle name="Note 3 7 2 2" xfId="55075"/>
    <cellStyle name="Note 3 7 3" xfId="55076"/>
    <cellStyle name="Note 3 7 3 2" xfId="55077"/>
    <cellStyle name="Note 3 7 4" xfId="55078"/>
    <cellStyle name="Note 3 7 5" xfId="55079"/>
    <cellStyle name="Note 3 8" xfId="55080"/>
    <cellStyle name="Note 3 8 2" xfId="55081"/>
    <cellStyle name="Note 3 8 2 2" xfId="55082"/>
    <cellStyle name="Note 3 8 3" xfId="55083"/>
    <cellStyle name="Note 3 8 4" xfId="55084"/>
    <cellStyle name="Note 3 8 5" xfId="55085"/>
    <cellStyle name="Note 3 9" xfId="55086"/>
    <cellStyle name="Note 3 9 2" xfId="55087"/>
    <cellStyle name="Note 3 9 3" xfId="55088"/>
    <cellStyle name="Note 3 9 4" xfId="55089"/>
    <cellStyle name="Note 3 9 5" xfId="55090"/>
    <cellStyle name="Note 4" xfId="55091"/>
    <cellStyle name="Note 4 10" xfId="55092"/>
    <cellStyle name="Note 4 10 2" xfId="55093"/>
    <cellStyle name="Note 4 10 3" xfId="55094"/>
    <cellStyle name="Note 4 10 4" xfId="55095"/>
    <cellStyle name="Note 4 11" xfId="55096"/>
    <cellStyle name="Note 4 12" xfId="55097"/>
    <cellStyle name="Note 4 13" xfId="55098"/>
    <cellStyle name="Note 4 14" xfId="55099"/>
    <cellStyle name="Note 4 15" xfId="55100"/>
    <cellStyle name="Note 4 16" xfId="55101"/>
    <cellStyle name="Note 4 17" xfId="55102"/>
    <cellStyle name="Note 4 18" xfId="55103"/>
    <cellStyle name="Note 4 19" xfId="55104"/>
    <cellStyle name="Note 4 2" xfId="55105"/>
    <cellStyle name="Note 4 2 2" xfId="55106"/>
    <cellStyle name="Note 4 2 2 2" xfId="55107"/>
    <cellStyle name="Note 4 2 3" xfId="55108"/>
    <cellStyle name="Note 4 2 3 2" xfId="55109"/>
    <cellStyle name="Note 4 2 4" xfId="55110"/>
    <cellStyle name="Note 4 2 5" xfId="55111"/>
    <cellStyle name="Note 4 3" xfId="55112"/>
    <cellStyle name="Note 4 3 2" xfId="55113"/>
    <cellStyle name="Note 4 3 2 2" xfId="55114"/>
    <cellStyle name="Note 4 3 3" xfId="55115"/>
    <cellStyle name="Note 4 3 3 2" xfId="55116"/>
    <cellStyle name="Note 4 3 4" xfId="55117"/>
    <cellStyle name="Note 4 3 5" xfId="55118"/>
    <cellStyle name="Note 4 4" xfId="55119"/>
    <cellStyle name="Note 4 4 2" xfId="55120"/>
    <cellStyle name="Note 4 4 2 2" xfId="55121"/>
    <cellStyle name="Note 4 4 3" xfId="55122"/>
    <cellStyle name="Note 4 4 3 2" xfId="55123"/>
    <cellStyle name="Note 4 4 4" xfId="55124"/>
    <cellStyle name="Note 4 4 5" xfId="55125"/>
    <cellStyle name="Note 4 5" xfId="55126"/>
    <cellStyle name="Note 4 5 2" xfId="55127"/>
    <cellStyle name="Note 4 5 2 2" xfId="55128"/>
    <cellStyle name="Note 4 5 3" xfId="55129"/>
    <cellStyle name="Note 4 5 4" xfId="55130"/>
    <cellStyle name="Note 4 5 5" xfId="55131"/>
    <cellStyle name="Note 4 6" xfId="55132"/>
    <cellStyle name="Note 4 6 2" xfId="55133"/>
    <cellStyle name="Note 4 6 3" xfId="55134"/>
    <cellStyle name="Note 4 6 4" xfId="55135"/>
    <cellStyle name="Note 4 6 5" xfId="55136"/>
    <cellStyle name="Note 4 7" xfId="55137"/>
    <cellStyle name="Note 4 7 2" xfId="55138"/>
    <cellStyle name="Note 4 7 3" xfId="55139"/>
    <cellStyle name="Note 4 7 4" xfId="55140"/>
    <cellStyle name="Note 4 8" xfId="55141"/>
    <cellStyle name="Note 4 8 2" xfId="55142"/>
    <cellStyle name="Note 4 8 3" xfId="55143"/>
    <cellStyle name="Note 4 8 4" xfId="55144"/>
    <cellStyle name="Note 4 9" xfId="55145"/>
    <cellStyle name="Note 4 9 2" xfId="55146"/>
    <cellStyle name="Note 4 9 3" xfId="55147"/>
    <cellStyle name="Note 4 9 4" xfId="55148"/>
    <cellStyle name="Note 5" xfId="55149"/>
    <cellStyle name="Note 5 10" xfId="55150"/>
    <cellStyle name="Note 5 10 2" xfId="55151"/>
    <cellStyle name="Note 5 11" xfId="55152"/>
    <cellStyle name="Note 5 2" xfId="55153"/>
    <cellStyle name="Note 5 2 2" xfId="55154"/>
    <cellStyle name="Note 5 2 2 2" xfId="55155"/>
    <cellStyle name="Note 5 2 2 3" xfId="55156"/>
    <cellStyle name="Note 5 2 2 4" xfId="55157"/>
    <cellStyle name="Note 5 2 3" xfId="55158"/>
    <cellStyle name="Note 5 2 4" xfId="55159"/>
    <cellStyle name="Note 5 2 5" xfId="55160"/>
    <cellStyle name="Note 5 3" xfId="55161"/>
    <cellStyle name="Note 5 3 2" xfId="55162"/>
    <cellStyle name="Note 5 3 2 2" xfId="55163"/>
    <cellStyle name="Note 5 3 2 2 2" xfId="55164"/>
    <cellStyle name="Note 5 3 2 3" xfId="55165"/>
    <cellStyle name="Note 5 3 3" xfId="55166"/>
    <cellStyle name="Note 5 3 3 2" xfId="55167"/>
    <cellStyle name="Note 5 3 4" xfId="55168"/>
    <cellStyle name="Note 5 3 5" xfId="55169"/>
    <cellStyle name="Note 5 4" xfId="55170"/>
    <cellStyle name="Note 5 4 2" xfId="55171"/>
    <cellStyle name="Note 5 4 2 2" xfId="55172"/>
    <cellStyle name="Note 5 4 2 2 2" xfId="55173"/>
    <cellStyle name="Note 5 4 2 3" xfId="55174"/>
    <cellStyle name="Note 5 4 3" xfId="55175"/>
    <cellStyle name="Note 5 4 3 2" xfId="55176"/>
    <cellStyle name="Note 5 4 4" xfId="55177"/>
    <cellStyle name="Note 5 4 5" xfId="55178"/>
    <cellStyle name="Note 5 5" xfId="55179"/>
    <cellStyle name="Note 5 5 2" xfId="55180"/>
    <cellStyle name="Note 5 5 3" xfId="55181"/>
    <cellStyle name="Note 5 5 4" xfId="55182"/>
    <cellStyle name="Note 5 6" xfId="55183"/>
    <cellStyle name="Note 5 6 2" xfId="55184"/>
    <cellStyle name="Note 5 6 3" xfId="55185"/>
    <cellStyle name="Note 5 7" xfId="55186"/>
    <cellStyle name="Note 5 7 2" xfId="55187"/>
    <cellStyle name="Note 5 8" xfId="55188"/>
    <cellStyle name="Note 5 9" xfId="55189"/>
    <cellStyle name="Note 5 9 2" xfId="55190"/>
    <cellStyle name="Note 5 9 2 2" xfId="55191"/>
    <cellStyle name="Note 5 9 3" xfId="55192"/>
    <cellStyle name="Note 6" xfId="55193"/>
    <cellStyle name="Note 6 2" xfId="55194"/>
    <cellStyle name="Note 6 2 2" xfId="55195"/>
    <cellStyle name="Note 6 2 2 2" xfId="55196"/>
    <cellStyle name="Note 6 2 2 2 2" xfId="55197"/>
    <cellStyle name="Note 6 2 2 3" xfId="55198"/>
    <cellStyle name="Note 6 2 3" xfId="55199"/>
    <cellStyle name="Note 6 2 3 2" xfId="55200"/>
    <cellStyle name="Note 6 2 4" xfId="55201"/>
    <cellStyle name="Note 6 3" xfId="55202"/>
    <cellStyle name="Note 6 3 2" xfId="55203"/>
    <cellStyle name="Note 6 3 2 2" xfId="55204"/>
    <cellStyle name="Note 6 3 2 2 2" xfId="55205"/>
    <cellStyle name="Note 6 3 2 3" xfId="55206"/>
    <cellStyle name="Note 6 3 3" xfId="55207"/>
    <cellStyle name="Note 6 3 3 2" xfId="55208"/>
    <cellStyle name="Note 6 3 4" xfId="55209"/>
    <cellStyle name="Note 6 4" xfId="55210"/>
    <cellStyle name="Note 6 4 2" xfId="55211"/>
    <cellStyle name="Note 6 4 2 2" xfId="55212"/>
    <cellStyle name="Note 6 4 3" xfId="55213"/>
    <cellStyle name="Note 6 5" xfId="55214"/>
    <cellStyle name="Note 6 5 2" xfId="55215"/>
    <cellStyle name="Note 6 6" xfId="55216"/>
    <cellStyle name="Note 6 7" xfId="55217"/>
    <cellStyle name="Note 7" xfId="55218"/>
    <cellStyle name="Note 7 10" xfId="55219"/>
    <cellStyle name="Note 7 10 2" xfId="55220"/>
    <cellStyle name="Note 7 10 3" xfId="55221"/>
    <cellStyle name="Note 7 10 4" xfId="55222"/>
    <cellStyle name="Note 7 11" xfId="55223"/>
    <cellStyle name="Note 7 11 2" xfId="55224"/>
    <cellStyle name="Note 7 11 3" xfId="55225"/>
    <cellStyle name="Note 7 11 4" xfId="55226"/>
    <cellStyle name="Note 7 12" xfId="55227"/>
    <cellStyle name="Note 7 13" xfId="55228"/>
    <cellStyle name="Note 7 14" xfId="55229"/>
    <cellStyle name="Note 7 15" xfId="55230"/>
    <cellStyle name="Note 7 16" xfId="55231"/>
    <cellStyle name="Note 7 17" xfId="55232"/>
    <cellStyle name="Note 7 18" xfId="55233"/>
    <cellStyle name="Note 7 2" xfId="55234"/>
    <cellStyle name="Note 7 2 2" xfId="55235"/>
    <cellStyle name="Note 7 2 3" xfId="55236"/>
    <cellStyle name="Note 7 2 4" xfId="55237"/>
    <cellStyle name="Note 7 2 5" xfId="55238"/>
    <cellStyle name="Note 7 3" xfId="55239"/>
    <cellStyle name="Note 7 3 2" xfId="55240"/>
    <cellStyle name="Note 7 3 3" xfId="55241"/>
    <cellStyle name="Note 7 3 4" xfId="55242"/>
    <cellStyle name="Note 7 3 5" xfId="55243"/>
    <cellStyle name="Note 7 4" xfId="55244"/>
    <cellStyle name="Note 7 4 2" xfId="55245"/>
    <cellStyle name="Note 7 4 3" xfId="55246"/>
    <cellStyle name="Note 7 4 4" xfId="55247"/>
    <cellStyle name="Note 7 5" xfId="55248"/>
    <cellStyle name="Note 7 5 2" xfId="55249"/>
    <cellStyle name="Note 7 5 3" xfId="55250"/>
    <cellStyle name="Note 7 5 4" xfId="55251"/>
    <cellStyle name="Note 7 6" xfId="55252"/>
    <cellStyle name="Note 7 6 2" xfId="55253"/>
    <cellStyle name="Note 7 6 3" xfId="55254"/>
    <cellStyle name="Note 7 6 4" xfId="55255"/>
    <cellStyle name="Note 7 7" xfId="55256"/>
    <cellStyle name="Note 7 7 2" xfId="55257"/>
    <cellStyle name="Note 7 7 3" xfId="55258"/>
    <cellStyle name="Note 7 7 4" xfId="55259"/>
    <cellStyle name="Note 7 8" xfId="55260"/>
    <cellStyle name="Note 7 8 2" xfId="55261"/>
    <cellStyle name="Note 7 8 3" xfId="55262"/>
    <cellStyle name="Note 7 8 4" xfId="55263"/>
    <cellStyle name="Note 7 9" xfId="55264"/>
    <cellStyle name="Note 7 9 2" xfId="55265"/>
    <cellStyle name="Note 7 9 3" xfId="55266"/>
    <cellStyle name="Note 7 9 4" xfId="55267"/>
    <cellStyle name="Note 8" xfId="55268"/>
    <cellStyle name="Note 8 2" xfId="55269"/>
    <cellStyle name="Note 8 2 2" xfId="55270"/>
    <cellStyle name="Note 8 2 3" xfId="55271"/>
    <cellStyle name="Note 8 2 4" xfId="55272"/>
    <cellStyle name="Note 8 2 5" xfId="55273"/>
    <cellStyle name="Note 8 3" xfId="55274"/>
    <cellStyle name="Note 8 3 2" xfId="55275"/>
    <cellStyle name="Note 8 4" xfId="55276"/>
    <cellStyle name="Note 8 5" xfId="55277"/>
    <cellStyle name="Note 8 6" xfId="55278"/>
    <cellStyle name="Note 9" xfId="55279"/>
    <cellStyle name="NotPercent" xfId="55280"/>
    <cellStyle name="NPPESalesPct" xfId="55281"/>
    <cellStyle name="Num0Un" xfId="55282"/>
    <cellStyle name="Num1" xfId="55283"/>
    <cellStyle name="Num1Blue" xfId="55284"/>
    <cellStyle name="Num2" xfId="55285"/>
    <cellStyle name="Num2Un" xfId="55286"/>
    <cellStyle name="number" xfId="55287"/>
    <cellStyle name="Number0" xfId="55288"/>
    <cellStyle name="Number1" xfId="55289"/>
    <cellStyle name="Number2" xfId="55290"/>
    <cellStyle name="Numbers" xfId="55291"/>
    <cellStyle name="Numbers - Bold" xfId="55292"/>
    <cellStyle name="Numbers - Bold - Italic" xfId="55293"/>
    <cellStyle name="Numbers - Bold_1pager28" xfId="55294"/>
    <cellStyle name="Numbers - Large" xfId="55295"/>
    <cellStyle name="Numbers_Aquilo_Aaron_20071116" xfId="55296"/>
    <cellStyle name="NWI%S" xfId="55297"/>
    <cellStyle name="Nᓯrmal_vstr_pro" xfId="55298"/>
    <cellStyle name="Outline" xfId="55299"/>
    <cellStyle name="Outlined" xfId="55300"/>
    <cellStyle name="Output 2" xfId="55301"/>
    <cellStyle name="Output 2 10" xfId="55302"/>
    <cellStyle name="Output 2 10 2" xfId="55303"/>
    <cellStyle name="Output 2 10 3" xfId="55304"/>
    <cellStyle name="Output 2 10 4" xfId="55305"/>
    <cellStyle name="Output 2 11" xfId="55306"/>
    <cellStyle name="Output 2 11 2" xfId="55307"/>
    <cellStyle name="Output 2 11 3" xfId="55308"/>
    <cellStyle name="Output 2 11 4" xfId="55309"/>
    <cellStyle name="Output 2 12" xfId="55310"/>
    <cellStyle name="Output 2 12 2" xfId="55311"/>
    <cellStyle name="Output 2 12 3" xfId="55312"/>
    <cellStyle name="Output 2 12 4" xfId="55313"/>
    <cellStyle name="Output 2 13" xfId="55314"/>
    <cellStyle name="Output 2 14" xfId="55315"/>
    <cellStyle name="Output 2 15" xfId="55316"/>
    <cellStyle name="Output 2 16" xfId="55317"/>
    <cellStyle name="Output 2 17" xfId="55318"/>
    <cellStyle name="Output 2 18" xfId="55319"/>
    <cellStyle name="Output 2 19" xfId="55320"/>
    <cellStyle name="Output 2 2" xfId="55321"/>
    <cellStyle name="Output 2 2 2" xfId="55322"/>
    <cellStyle name="Output 2 2 2 2" xfId="55323"/>
    <cellStyle name="Output 2 2 2 2 2" xfId="55324"/>
    <cellStyle name="Output 2 2 2 2 3" xfId="55325"/>
    <cellStyle name="Output 2 2 2 3" xfId="55326"/>
    <cellStyle name="Output 2 2 2 3 2" xfId="55327"/>
    <cellStyle name="Output 2 2 2 4" xfId="55328"/>
    <cellStyle name="Output 2 2 2 5" xfId="55329"/>
    <cellStyle name="Output 2 2 3" xfId="55330"/>
    <cellStyle name="Output 2 2 3 2" xfId="55331"/>
    <cellStyle name="Output 2 2 3 3" xfId="55332"/>
    <cellStyle name="Output 2 2 4" xfId="55333"/>
    <cellStyle name="Output 2 2 4 2" xfId="55334"/>
    <cellStyle name="Output 2 2 4 3" xfId="55335"/>
    <cellStyle name="Output 2 2 5" xfId="55336"/>
    <cellStyle name="Output 2 2 5 2" xfId="55337"/>
    <cellStyle name="Output 2 2 5 3" xfId="55338"/>
    <cellStyle name="Output 2 2 6" xfId="55339"/>
    <cellStyle name="Output 2 2 7" xfId="55340"/>
    <cellStyle name="Output 2 20" xfId="55341"/>
    <cellStyle name="Output 2 3" xfId="55342"/>
    <cellStyle name="Output 2 3 2" xfId="55343"/>
    <cellStyle name="Output 2 3 2 2" xfId="55344"/>
    <cellStyle name="Output 2 3 3" xfId="55345"/>
    <cellStyle name="Output 2 3 4" xfId="55346"/>
    <cellStyle name="Output 2 3 5" xfId="55347"/>
    <cellStyle name="Output 2 4" xfId="55348"/>
    <cellStyle name="Output 2 4 2" xfId="55349"/>
    <cellStyle name="Output 2 4 2 2" xfId="55350"/>
    <cellStyle name="Output 2 4 3" xfId="55351"/>
    <cellStyle name="Output 2 4 4" xfId="55352"/>
    <cellStyle name="Output 2 4 5" xfId="55353"/>
    <cellStyle name="Output 2 5" xfId="55354"/>
    <cellStyle name="Output 2 5 2" xfId="55355"/>
    <cellStyle name="Output 2 5 2 2" xfId="55356"/>
    <cellStyle name="Output 2 5 3" xfId="55357"/>
    <cellStyle name="Output 2 5 4" xfId="55358"/>
    <cellStyle name="Output 2 5 5" xfId="55359"/>
    <cellStyle name="Output 2 6" xfId="55360"/>
    <cellStyle name="Output 2 6 2" xfId="55361"/>
    <cellStyle name="Output 2 6 2 2" xfId="55362"/>
    <cellStyle name="Output 2 6 3" xfId="55363"/>
    <cellStyle name="Output 2 6 4" xfId="55364"/>
    <cellStyle name="Output 2 6 5" xfId="55365"/>
    <cellStyle name="Output 2 7" xfId="55366"/>
    <cellStyle name="Output 2 7 2" xfId="55367"/>
    <cellStyle name="Output 2 7 3" xfId="55368"/>
    <cellStyle name="Output 2 7 4" xfId="55369"/>
    <cellStyle name="Output 2 7 5" xfId="55370"/>
    <cellStyle name="Output 2 8" xfId="55371"/>
    <cellStyle name="Output 2 8 2" xfId="55372"/>
    <cellStyle name="Output 2 8 3" xfId="55373"/>
    <cellStyle name="Output 2 8 4" xfId="55374"/>
    <cellStyle name="Output 2 9" xfId="55375"/>
    <cellStyle name="Output 2 9 2" xfId="55376"/>
    <cellStyle name="Output 2 9 3" xfId="55377"/>
    <cellStyle name="Output 2 9 4" xfId="55378"/>
    <cellStyle name="Output 2_Integrys Valuation 3-19-2010_Std  Amort" xfId="55379"/>
    <cellStyle name="Output 3" xfId="55380"/>
    <cellStyle name="Output 3 10" xfId="55381"/>
    <cellStyle name="Output 3 10 2" xfId="55382"/>
    <cellStyle name="Output 3 10 3" xfId="55383"/>
    <cellStyle name="Output 3 10 4" xfId="55384"/>
    <cellStyle name="Output 3 11" xfId="55385"/>
    <cellStyle name="Output 3 12" xfId="55386"/>
    <cellStyle name="Output 3 13" xfId="55387"/>
    <cellStyle name="Output 3 14" xfId="55388"/>
    <cellStyle name="Output 3 15" xfId="55389"/>
    <cellStyle name="Output 3 16" xfId="55390"/>
    <cellStyle name="Output 3 17" xfId="55391"/>
    <cellStyle name="Output 3 18" xfId="55392"/>
    <cellStyle name="Output 3 2" xfId="55393"/>
    <cellStyle name="Output 3 2 2" xfId="55394"/>
    <cellStyle name="Output 3 2 2 2" xfId="55395"/>
    <cellStyle name="Output 3 2 2 3" xfId="55396"/>
    <cellStyle name="Output 3 2 3" xfId="55397"/>
    <cellStyle name="Output 3 2 3 2" xfId="55398"/>
    <cellStyle name="Output 3 2 3 3" xfId="55399"/>
    <cellStyle name="Output 3 2 4" xfId="55400"/>
    <cellStyle name="Output 3 2 4 2" xfId="55401"/>
    <cellStyle name="Output 3 2 4 3" xfId="55402"/>
    <cellStyle name="Output 3 2 5" xfId="55403"/>
    <cellStyle name="Output 3 2 5 2" xfId="55404"/>
    <cellStyle name="Output 3 2 6" xfId="55405"/>
    <cellStyle name="Output 3 2 7" xfId="55406"/>
    <cellStyle name="Output 3 3" xfId="55407"/>
    <cellStyle name="Output 3 3 2" xfId="55408"/>
    <cellStyle name="Output 3 3 2 2" xfId="55409"/>
    <cellStyle name="Output 3 3 2 3" xfId="55410"/>
    <cellStyle name="Output 3 3 3" xfId="55411"/>
    <cellStyle name="Output 3 3 3 2" xfId="55412"/>
    <cellStyle name="Output 3 3 4" xfId="55413"/>
    <cellStyle name="Output 3 3 5" xfId="55414"/>
    <cellStyle name="Output 3 4" xfId="55415"/>
    <cellStyle name="Output 3 4 2" xfId="55416"/>
    <cellStyle name="Output 3 4 2 2" xfId="55417"/>
    <cellStyle name="Output 3 4 3" xfId="55418"/>
    <cellStyle name="Output 3 4 4" xfId="55419"/>
    <cellStyle name="Output 3 4 5" xfId="55420"/>
    <cellStyle name="Output 3 5" xfId="55421"/>
    <cellStyle name="Output 3 5 2" xfId="55422"/>
    <cellStyle name="Output 3 5 2 2" xfId="55423"/>
    <cellStyle name="Output 3 5 3" xfId="55424"/>
    <cellStyle name="Output 3 5 4" xfId="55425"/>
    <cellStyle name="Output 3 5 5" xfId="55426"/>
    <cellStyle name="Output 3 6" xfId="55427"/>
    <cellStyle name="Output 3 6 2" xfId="55428"/>
    <cellStyle name="Output 3 6 2 2" xfId="55429"/>
    <cellStyle name="Output 3 6 3" xfId="55430"/>
    <cellStyle name="Output 3 6 4" xfId="55431"/>
    <cellStyle name="Output 3 6 5" xfId="55432"/>
    <cellStyle name="Output 3 7" xfId="55433"/>
    <cellStyle name="Output 3 7 2" xfId="55434"/>
    <cellStyle name="Output 3 7 2 2" xfId="55435"/>
    <cellStyle name="Output 3 7 3" xfId="55436"/>
    <cellStyle name="Output 3 7 4" xfId="55437"/>
    <cellStyle name="Output 3 7 5" xfId="55438"/>
    <cellStyle name="Output 3 8" xfId="55439"/>
    <cellStyle name="Output 3 8 2" xfId="55440"/>
    <cellStyle name="Output 3 8 3" xfId="55441"/>
    <cellStyle name="Output 3 8 4" xfId="55442"/>
    <cellStyle name="Output 3 8 5" xfId="55443"/>
    <cellStyle name="Output 3 9" xfId="55444"/>
    <cellStyle name="Output 3 9 2" xfId="55445"/>
    <cellStyle name="Output 3 9 3" xfId="55446"/>
    <cellStyle name="Output 3 9 4" xfId="55447"/>
    <cellStyle name="Output 3 9 5" xfId="55448"/>
    <cellStyle name="Output 4" xfId="55449"/>
    <cellStyle name="Output 4 10" xfId="55450"/>
    <cellStyle name="Output 4 10 2" xfId="55451"/>
    <cellStyle name="Output 4 10 3" xfId="55452"/>
    <cellStyle name="Output 4 10 4" xfId="55453"/>
    <cellStyle name="Output 4 11" xfId="55454"/>
    <cellStyle name="Output 4 12" xfId="55455"/>
    <cellStyle name="Output 4 13" xfId="55456"/>
    <cellStyle name="Output 4 14" xfId="55457"/>
    <cellStyle name="Output 4 15" xfId="55458"/>
    <cellStyle name="Output 4 16" xfId="55459"/>
    <cellStyle name="Output 4 17" xfId="55460"/>
    <cellStyle name="Output 4 18" xfId="55461"/>
    <cellStyle name="Output 4 19" xfId="55462"/>
    <cellStyle name="Output 4 2" xfId="55463"/>
    <cellStyle name="Output 4 2 2" xfId="55464"/>
    <cellStyle name="Output 4 2 2 2" xfId="55465"/>
    <cellStyle name="Output 4 2 3" xfId="55466"/>
    <cellStyle name="Output 4 2 4" xfId="55467"/>
    <cellStyle name="Output 4 2 5" xfId="55468"/>
    <cellStyle name="Output 4 3" xfId="55469"/>
    <cellStyle name="Output 4 3 2" xfId="55470"/>
    <cellStyle name="Output 4 3 2 2" xfId="55471"/>
    <cellStyle name="Output 4 3 3" xfId="55472"/>
    <cellStyle name="Output 4 3 4" xfId="55473"/>
    <cellStyle name="Output 4 3 5" xfId="55474"/>
    <cellStyle name="Output 4 4" xfId="55475"/>
    <cellStyle name="Output 4 4 2" xfId="55476"/>
    <cellStyle name="Output 4 4 2 2" xfId="55477"/>
    <cellStyle name="Output 4 4 3" xfId="55478"/>
    <cellStyle name="Output 4 4 4" xfId="55479"/>
    <cellStyle name="Output 4 4 5" xfId="55480"/>
    <cellStyle name="Output 4 5" xfId="55481"/>
    <cellStyle name="Output 4 5 2" xfId="55482"/>
    <cellStyle name="Output 4 5 2 2" xfId="55483"/>
    <cellStyle name="Output 4 5 3" xfId="55484"/>
    <cellStyle name="Output 4 5 4" xfId="55485"/>
    <cellStyle name="Output 4 5 5" xfId="55486"/>
    <cellStyle name="Output 4 6" xfId="55487"/>
    <cellStyle name="Output 4 6 2" xfId="55488"/>
    <cellStyle name="Output 4 6 3" xfId="55489"/>
    <cellStyle name="Output 4 6 4" xfId="55490"/>
    <cellStyle name="Output 4 6 5" xfId="55491"/>
    <cellStyle name="Output 4 7" xfId="55492"/>
    <cellStyle name="Output 4 7 2" xfId="55493"/>
    <cellStyle name="Output 4 7 3" xfId="55494"/>
    <cellStyle name="Output 4 7 4" xfId="55495"/>
    <cellStyle name="Output 4 8" xfId="55496"/>
    <cellStyle name="Output 4 8 2" xfId="55497"/>
    <cellStyle name="Output 4 8 3" xfId="55498"/>
    <cellStyle name="Output 4 8 4" xfId="55499"/>
    <cellStyle name="Output 4 9" xfId="55500"/>
    <cellStyle name="Output 4 9 2" xfId="55501"/>
    <cellStyle name="Output 4 9 3" xfId="55502"/>
    <cellStyle name="Output 4 9 4" xfId="55503"/>
    <cellStyle name="Output 5" xfId="55504"/>
    <cellStyle name="Output 5 2" xfId="55505"/>
    <cellStyle name="Output 5 2 2" xfId="55506"/>
    <cellStyle name="Output 5 3" xfId="55507"/>
    <cellStyle name="Output 5 3 2" xfId="55508"/>
    <cellStyle name="Output 5 4" xfId="55509"/>
    <cellStyle name="Output 5 4 2" xfId="55510"/>
    <cellStyle name="Output 5 5" xfId="55511"/>
    <cellStyle name="Output 5 5 2" xfId="55512"/>
    <cellStyle name="Output 5 6" xfId="55513"/>
    <cellStyle name="Output 5 7" xfId="55514"/>
    <cellStyle name="Output 6" xfId="55515"/>
    <cellStyle name="Output 6 2" xfId="55516"/>
    <cellStyle name="Output Amounts" xfId="55517"/>
    <cellStyle name="Output Column Headings" xfId="55518"/>
    <cellStyle name="Output Line Items" xfId="55519"/>
    <cellStyle name="Output Report Heading" xfId="55520"/>
    <cellStyle name="Output Report Title" xfId="55521"/>
    <cellStyle name="Outputs (Locked)" xfId="55522"/>
    <cellStyle name="Outputs (Locked) 2" xfId="55523"/>
    <cellStyle name="Outputs (Locked) 2 2" xfId="55524"/>
    <cellStyle name="Outputs (Locked) 2 3" xfId="55525"/>
    <cellStyle name="Outputs (Locked) 2 4" xfId="55526"/>
    <cellStyle name="Outputs (Locked) 2 5" xfId="55527"/>
    <cellStyle name="Outputs (Locked) 3" xfId="55528"/>
    <cellStyle name="Outputs (Locked) 3 2" xfId="55529"/>
    <cellStyle name="Outputs (Locked) 3 3" xfId="55530"/>
    <cellStyle name="Outputs (Locked) 3 4" xfId="55531"/>
    <cellStyle name="Outputs (Locked) 3 5" xfId="55532"/>
    <cellStyle name="Outputs (Locked) 4" xfId="55533"/>
    <cellStyle name="Page Heading Large" xfId="55534"/>
    <cellStyle name="Page Heading Small" xfId="55535"/>
    <cellStyle name="Page Number" xfId="55536"/>
    <cellStyle name="Page Title" xfId="55537"/>
    <cellStyle name="Parens (1)" xfId="55538"/>
    <cellStyle name="PB Table Heading" xfId="55539"/>
    <cellStyle name="PB Table Highlight1" xfId="55540"/>
    <cellStyle name="PB Table Highlight2" xfId="55541"/>
    <cellStyle name="PB Table Highlight3" xfId="55542"/>
    <cellStyle name="PB Table Standard Row" xfId="55543"/>
    <cellStyle name="PB Table Subtotal Row" xfId="55544"/>
    <cellStyle name="PB Table Total Row" xfId="55545"/>
    <cellStyle name="pct_sub" xfId="55546"/>
    <cellStyle name="Perc1" xfId="55547"/>
    <cellStyle name="Percen - Style2" xfId="55548"/>
    <cellStyle name="Percent" xfId="64981" builtinId="5"/>
    <cellStyle name="Percent (0)" xfId="55549"/>
    <cellStyle name="Percent (0) 2" xfId="55550"/>
    <cellStyle name="Percent (0) 3" xfId="55551"/>
    <cellStyle name="Percent (0) 4" xfId="55552"/>
    <cellStyle name="Percent (0) 5" xfId="55553"/>
    <cellStyle name="Percent [.00%]" xfId="55554"/>
    <cellStyle name="Percent [0]" xfId="55555"/>
    <cellStyle name="Percent [0] 2" xfId="55556"/>
    <cellStyle name="Percent [0] 2 2" xfId="55557"/>
    <cellStyle name="Percent [0] 2 3" xfId="55558"/>
    <cellStyle name="Percent [0] 2 4" xfId="55559"/>
    <cellStyle name="Percent [0] 2 5" xfId="55560"/>
    <cellStyle name="Percent [0] 2 6" xfId="55561"/>
    <cellStyle name="Percent [0] 3" xfId="55562"/>
    <cellStyle name="Percent [0] 3 2" xfId="55563"/>
    <cellStyle name="Percent [0] 3 3" xfId="55564"/>
    <cellStyle name="Percent [0] 3 4" xfId="55565"/>
    <cellStyle name="Percent [0] 3 5" xfId="55566"/>
    <cellStyle name="Percent [0] 4" xfId="55567"/>
    <cellStyle name="Percent [0] 5" xfId="55568"/>
    <cellStyle name="Percent [00]" xfId="55569"/>
    <cellStyle name="Percent [1]" xfId="55570"/>
    <cellStyle name="Percent [1] 2" xfId="55571"/>
    <cellStyle name="Percent [1] 2 2" xfId="55572"/>
    <cellStyle name="Percent [1] 2 3" xfId="55573"/>
    <cellStyle name="Percent [1] 2 4" xfId="55574"/>
    <cellStyle name="Percent [1] 2 5" xfId="55575"/>
    <cellStyle name="Percent [1] 3" xfId="55576"/>
    <cellStyle name="Percent [1] 3 2" xfId="55577"/>
    <cellStyle name="Percent [1] 3 3" xfId="55578"/>
    <cellStyle name="Percent [1] 3 4" xfId="55579"/>
    <cellStyle name="Percent [1] 3 5" xfId="55580"/>
    <cellStyle name="Percent [1] 4" xfId="55581"/>
    <cellStyle name="Percent [1] 5" xfId="55582"/>
    <cellStyle name="Percent [2]" xfId="55583"/>
    <cellStyle name="Percent [2] 2" xfId="55584"/>
    <cellStyle name="Percent [2] 2 2" xfId="55585"/>
    <cellStyle name="Percent [2] 2 3" xfId="55586"/>
    <cellStyle name="Percent [2] 2 4" xfId="55587"/>
    <cellStyle name="Percent [2] 2 5" xfId="55588"/>
    <cellStyle name="Percent [2] 3" xfId="55589"/>
    <cellStyle name="Percent [2] 3 2" xfId="55590"/>
    <cellStyle name="Percent [2] 3 3" xfId="55591"/>
    <cellStyle name="Percent [2] 3 4" xfId="55592"/>
    <cellStyle name="Percent [2] 3 5" xfId="55593"/>
    <cellStyle name="Percent [2] 4" xfId="55594"/>
    <cellStyle name="Percent [2] 5" xfId="55595"/>
    <cellStyle name="Percent [2] 6" xfId="55596"/>
    <cellStyle name="Percent 1" xfId="55597"/>
    <cellStyle name="Percent 10" xfId="55598"/>
    <cellStyle name="Percent 10 2" xfId="55599"/>
    <cellStyle name="Percent 100" xfId="55600"/>
    <cellStyle name="Percent 101" xfId="55601"/>
    <cellStyle name="Percent 102" xfId="55602"/>
    <cellStyle name="Percent 103" xfId="55603"/>
    <cellStyle name="Percent 104" xfId="55604"/>
    <cellStyle name="Percent 105" xfId="55605"/>
    <cellStyle name="Percent 106" xfId="55606"/>
    <cellStyle name="Percent 107" xfId="55607"/>
    <cellStyle name="Percent 108" xfId="55608"/>
    <cellStyle name="Percent 109" xfId="55609"/>
    <cellStyle name="Percent 11" xfId="55610"/>
    <cellStyle name="Percent 11 2" xfId="55611"/>
    <cellStyle name="Percent 11 3" xfId="55612"/>
    <cellStyle name="Percent 11 4" xfId="55613"/>
    <cellStyle name="Percent 11 5" xfId="55614"/>
    <cellStyle name="Percent 110" xfId="55615"/>
    <cellStyle name="Percent 111" xfId="55616"/>
    <cellStyle name="Percent 112" xfId="55617"/>
    <cellStyle name="Percent 113" xfId="55618"/>
    <cellStyle name="Percent 114" xfId="55619"/>
    <cellStyle name="Percent 115" xfId="55620"/>
    <cellStyle name="Percent 116" xfId="55621"/>
    <cellStyle name="Percent 117" xfId="55622"/>
    <cellStyle name="Percent 118" xfId="55623"/>
    <cellStyle name="Percent 119" xfId="55624"/>
    <cellStyle name="Percent 12" xfId="55625"/>
    <cellStyle name="Percent 120" xfId="55626"/>
    <cellStyle name="Percent 121" xfId="55627"/>
    <cellStyle name="Percent 122" xfId="55628"/>
    <cellStyle name="Percent 123" xfId="55629"/>
    <cellStyle name="Percent 124" xfId="55630"/>
    <cellStyle name="Percent 125" xfId="55631"/>
    <cellStyle name="Percent 126" xfId="55632"/>
    <cellStyle name="Percent 127" xfId="55633"/>
    <cellStyle name="Percent 128" xfId="55634"/>
    <cellStyle name="Percent 129" xfId="55635"/>
    <cellStyle name="Percent 13" xfId="55636"/>
    <cellStyle name="Percent 13 2" xfId="55637"/>
    <cellStyle name="Percent 13 6 6" xfId="55638"/>
    <cellStyle name="Percent 130" xfId="55639"/>
    <cellStyle name="Percent 131" xfId="55640"/>
    <cellStyle name="Percent 132" xfId="55641"/>
    <cellStyle name="Percent 133" xfId="55642"/>
    <cellStyle name="Percent 134" xfId="55643"/>
    <cellStyle name="Percent 135" xfId="55644"/>
    <cellStyle name="Percent 136" xfId="55645"/>
    <cellStyle name="Percent 137" xfId="55646"/>
    <cellStyle name="Percent 138" xfId="55647"/>
    <cellStyle name="Percent 139" xfId="55648"/>
    <cellStyle name="Percent 14" xfId="55649"/>
    <cellStyle name="Percent 14 2" xfId="55650"/>
    <cellStyle name="Percent 140" xfId="55651"/>
    <cellStyle name="Percent 141" xfId="55652"/>
    <cellStyle name="Percent 142" xfId="55653"/>
    <cellStyle name="Percent 143" xfId="55654"/>
    <cellStyle name="Percent 144" xfId="55655"/>
    <cellStyle name="Percent 145" xfId="55656"/>
    <cellStyle name="Percent 146" xfId="55657"/>
    <cellStyle name="Percent 147" xfId="55658"/>
    <cellStyle name="Percent 148" xfId="55659"/>
    <cellStyle name="Percent 149" xfId="55660"/>
    <cellStyle name="Percent 15" xfId="55661"/>
    <cellStyle name="Percent 150" xfId="55662"/>
    <cellStyle name="Percent 151" xfId="55663"/>
    <cellStyle name="Percent 152" xfId="55664"/>
    <cellStyle name="Percent 153" xfId="55665"/>
    <cellStyle name="Percent 154" xfId="55666"/>
    <cellStyle name="Percent 155" xfId="55667"/>
    <cellStyle name="Percent 156" xfId="55668"/>
    <cellStyle name="Percent 157" xfId="55669"/>
    <cellStyle name="Percent 158" xfId="55670"/>
    <cellStyle name="Percent 16" xfId="55671"/>
    <cellStyle name="Percent 16 2" xfId="55672"/>
    <cellStyle name="Percent 16 3" xfId="55673"/>
    <cellStyle name="Percent 16 3 2" xfId="55674"/>
    <cellStyle name="Percent 17" xfId="55675"/>
    <cellStyle name="Percent 17 2" xfId="55676"/>
    <cellStyle name="Percent 17 2 2" xfId="55677"/>
    <cellStyle name="Percent 17 2 2 2" xfId="55678"/>
    <cellStyle name="Percent 17 2 3" xfId="55679"/>
    <cellStyle name="Percent 17 2 4" xfId="55680"/>
    <cellStyle name="Percent 17 2 5" xfId="55681"/>
    <cellStyle name="Percent 17 3" xfId="55682"/>
    <cellStyle name="Percent 17 4" xfId="55683"/>
    <cellStyle name="Percent 17 4 2" xfId="55684"/>
    <cellStyle name="Percent 18" xfId="55685"/>
    <cellStyle name="Percent 18 2" xfId="55686"/>
    <cellStyle name="Percent 19" xfId="55687"/>
    <cellStyle name="Percent 2" xfId="55688"/>
    <cellStyle name="Percent 2 10" xfId="55689"/>
    <cellStyle name="Percent 2 2" xfId="4"/>
    <cellStyle name="Percent 2 2 2" xfId="55690"/>
    <cellStyle name="Percent 2 2 3" xfId="55691"/>
    <cellStyle name="Percent 2 2 4" xfId="55692"/>
    <cellStyle name="Percent 2 3" xfId="55693"/>
    <cellStyle name="Percent 2 3 2" xfId="55694"/>
    <cellStyle name="Percent 2 3 3" xfId="55695"/>
    <cellStyle name="Percent 2 4" xfId="55696"/>
    <cellStyle name="Percent 2 5" xfId="55697"/>
    <cellStyle name="Percent 2 6" xfId="55698"/>
    <cellStyle name="Percent 2 7" xfId="55699"/>
    <cellStyle name="Percent 2 8" xfId="55700"/>
    <cellStyle name="Percent 20" xfId="55701"/>
    <cellStyle name="Percent 21" xfId="55702"/>
    <cellStyle name="Percent 22" xfId="55703"/>
    <cellStyle name="Percent 23" xfId="55704"/>
    <cellStyle name="Percent 24" xfId="55705"/>
    <cellStyle name="Percent 24 2" xfId="55706"/>
    <cellStyle name="Percent 25" xfId="55707"/>
    <cellStyle name="Percent 26" xfId="55708"/>
    <cellStyle name="Percent 27" xfId="55709"/>
    <cellStyle name="Percent 28" xfId="55710"/>
    <cellStyle name="Percent 29" xfId="55711"/>
    <cellStyle name="Percent 3" xfId="55712"/>
    <cellStyle name="Percent 3 2" xfId="55713"/>
    <cellStyle name="Percent 3 2 2" xfId="55714"/>
    <cellStyle name="Percent 3 3" xfId="55715"/>
    <cellStyle name="Percent 3 3 2" xfId="64943"/>
    <cellStyle name="Percent 3 4" xfId="55716"/>
    <cellStyle name="Percent 3 5" xfId="55717"/>
    <cellStyle name="Percent 3 6" xfId="55718"/>
    <cellStyle name="Percent 3 7" xfId="55719"/>
    <cellStyle name="Percent 3 8" xfId="55720"/>
    <cellStyle name="Percent 30" xfId="55721"/>
    <cellStyle name="Percent 31" xfId="55722"/>
    <cellStyle name="Percent 32" xfId="55723"/>
    <cellStyle name="Percent 33" xfId="55724"/>
    <cellStyle name="Percent 34" xfId="55725"/>
    <cellStyle name="Percent 35" xfId="55726"/>
    <cellStyle name="Percent 36" xfId="55727"/>
    <cellStyle name="Percent 37" xfId="55728"/>
    <cellStyle name="Percent 38" xfId="55729"/>
    <cellStyle name="Percent 39" xfId="55730"/>
    <cellStyle name="Percent 39 2" xfId="55731"/>
    <cellStyle name="Percent 4" xfId="55732"/>
    <cellStyle name="Percent 4 2" xfId="55733"/>
    <cellStyle name="Percent 4 2 2" xfId="55734"/>
    <cellStyle name="Percent 4 2 2 2" xfId="64983"/>
    <cellStyle name="Percent 4 3" xfId="7"/>
    <cellStyle name="Percent 4 3 2 2" xfId="64982"/>
    <cellStyle name="Percent 4 4" xfId="3"/>
    <cellStyle name="Percent 4 5" xfId="55735"/>
    <cellStyle name="Percent 40" xfId="55736"/>
    <cellStyle name="Percent 40 2" xfId="55737"/>
    <cellStyle name="Percent 41" xfId="55738"/>
    <cellStyle name="Percent 41 2" xfId="55739"/>
    <cellStyle name="Percent 42" xfId="55740"/>
    <cellStyle name="Percent 42 2" xfId="55741"/>
    <cellStyle name="Percent 43" xfId="55742"/>
    <cellStyle name="Percent 44" xfId="55743"/>
    <cellStyle name="Percent 45" xfId="55744"/>
    <cellStyle name="Percent 46" xfId="55745"/>
    <cellStyle name="Percent 47" xfId="55746"/>
    <cellStyle name="Percent 48" xfId="55747"/>
    <cellStyle name="Percent 49" xfId="55748"/>
    <cellStyle name="Percent 5" xfId="55749"/>
    <cellStyle name="Percent 5 2" xfId="55750"/>
    <cellStyle name="Percent 5 3" xfId="55751"/>
    <cellStyle name="Percent 5 4" xfId="55752"/>
    <cellStyle name="Percent 5 5" xfId="55753"/>
    <cellStyle name="Percent 50" xfId="55754"/>
    <cellStyle name="Percent 51" xfId="55755"/>
    <cellStyle name="Percent 52" xfId="55756"/>
    <cellStyle name="Percent 53" xfId="55757"/>
    <cellStyle name="Percent 54" xfId="55758"/>
    <cellStyle name="Percent 55" xfId="55759"/>
    <cellStyle name="Percent 56" xfId="55760"/>
    <cellStyle name="Percent 56 2" xfId="55761"/>
    <cellStyle name="Percent 56 2 2" xfId="55762"/>
    <cellStyle name="Percent 56 3" xfId="55763"/>
    <cellStyle name="Percent 56 4" xfId="55764"/>
    <cellStyle name="Percent 56 5" xfId="55765"/>
    <cellStyle name="Percent 57" xfId="55766"/>
    <cellStyle name="Percent 57 2" xfId="55767"/>
    <cellStyle name="Percent 57 2 2" xfId="55768"/>
    <cellStyle name="Percent 57 3" xfId="55769"/>
    <cellStyle name="Percent 57 4" xfId="55770"/>
    <cellStyle name="Percent 57 5" xfId="55771"/>
    <cellStyle name="Percent 58" xfId="55772"/>
    <cellStyle name="Percent 58 2" xfId="55773"/>
    <cellStyle name="Percent 58 2 2" xfId="55774"/>
    <cellStyle name="Percent 58 3" xfId="55775"/>
    <cellStyle name="Percent 58 4" xfId="55776"/>
    <cellStyle name="Percent 58 5" xfId="55777"/>
    <cellStyle name="Percent 59" xfId="55778"/>
    <cellStyle name="Percent 59 2" xfId="55779"/>
    <cellStyle name="Percent 59 2 2" xfId="55780"/>
    <cellStyle name="Percent 59 3" xfId="55781"/>
    <cellStyle name="Percent 59 4" xfId="55782"/>
    <cellStyle name="Percent 59 5" xfId="55783"/>
    <cellStyle name="Percent 6" xfId="55784"/>
    <cellStyle name="Percent 6 2" xfId="55785"/>
    <cellStyle name="Percent 6 3" xfId="55786"/>
    <cellStyle name="Percent 6 4" xfId="55787"/>
    <cellStyle name="Percent 6 5" xfId="55788"/>
    <cellStyle name="Percent 60" xfId="55789"/>
    <cellStyle name="Percent 60 2" xfId="55790"/>
    <cellStyle name="Percent 60 2 2" xfId="55791"/>
    <cellStyle name="Percent 60 3" xfId="55792"/>
    <cellStyle name="Percent 60 4" xfId="55793"/>
    <cellStyle name="Percent 60 5" xfId="55794"/>
    <cellStyle name="Percent 61" xfId="55795"/>
    <cellStyle name="Percent 61 2" xfId="55796"/>
    <cellStyle name="Percent 61 2 2" xfId="55797"/>
    <cellStyle name="Percent 61 3" xfId="55798"/>
    <cellStyle name="Percent 61 4" xfId="55799"/>
    <cellStyle name="Percent 61 5" xfId="55800"/>
    <cellStyle name="Percent 62" xfId="55801"/>
    <cellStyle name="Percent 62 2" xfId="55802"/>
    <cellStyle name="Percent 62 2 2" xfId="55803"/>
    <cellStyle name="Percent 62 3" xfId="55804"/>
    <cellStyle name="Percent 62 4" xfId="55805"/>
    <cellStyle name="Percent 62 5" xfId="55806"/>
    <cellStyle name="Percent 63" xfId="55807"/>
    <cellStyle name="Percent 63 2" xfId="55808"/>
    <cellStyle name="Percent 63 2 2" xfId="55809"/>
    <cellStyle name="Percent 63 3" xfId="55810"/>
    <cellStyle name="Percent 63 4" xfId="55811"/>
    <cellStyle name="Percent 63 5" xfId="55812"/>
    <cellStyle name="Percent 64" xfId="55813"/>
    <cellStyle name="Percent 64 2" xfId="55814"/>
    <cellStyle name="Percent 64 2 2" xfId="55815"/>
    <cellStyle name="Percent 64 3" xfId="55816"/>
    <cellStyle name="Percent 64 4" xfId="55817"/>
    <cellStyle name="Percent 64 5" xfId="55818"/>
    <cellStyle name="Percent 65" xfId="55819"/>
    <cellStyle name="Percent 65 2" xfId="55820"/>
    <cellStyle name="Percent 65 2 2" xfId="55821"/>
    <cellStyle name="Percent 65 3" xfId="55822"/>
    <cellStyle name="Percent 65 4" xfId="55823"/>
    <cellStyle name="Percent 65 5" xfId="55824"/>
    <cellStyle name="Percent 66" xfId="55825"/>
    <cellStyle name="Percent 66 2" xfId="55826"/>
    <cellStyle name="Percent 66 2 2" xfId="55827"/>
    <cellStyle name="Percent 66 3" xfId="55828"/>
    <cellStyle name="Percent 66 4" xfId="55829"/>
    <cellStyle name="Percent 66 5" xfId="55830"/>
    <cellStyle name="Percent 67" xfId="55831"/>
    <cellStyle name="Percent 67 2" xfId="55832"/>
    <cellStyle name="Percent 67 2 2" xfId="55833"/>
    <cellStyle name="Percent 67 3" xfId="55834"/>
    <cellStyle name="Percent 67 4" xfId="55835"/>
    <cellStyle name="Percent 67 5" xfId="55836"/>
    <cellStyle name="Percent 68" xfId="55837"/>
    <cellStyle name="Percent 68 2" xfId="55838"/>
    <cellStyle name="Percent 68 2 2" xfId="55839"/>
    <cellStyle name="Percent 68 3" xfId="55840"/>
    <cellStyle name="Percent 68 4" xfId="55841"/>
    <cellStyle name="Percent 68 5" xfId="55842"/>
    <cellStyle name="Percent 69" xfId="55843"/>
    <cellStyle name="Percent 69 2" xfId="55844"/>
    <cellStyle name="Percent 69 2 2" xfId="55845"/>
    <cellStyle name="Percent 69 3" xfId="55846"/>
    <cellStyle name="Percent 69 4" xfId="55847"/>
    <cellStyle name="Percent 69 5" xfId="55848"/>
    <cellStyle name="Percent 7" xfId="55849"/>
    <cellStyle name="Percent 7 2" xfId="55850"/>
    <cellStyle name="Percent 7 2 2" xfId="55851"/>
    <cellStyle name="Percent 7 2 2 2" xfId="55852"/>
    <cellStyle name="Percent 7 2 2 3" xfId="55853"/>
    <cellStyle name="Percent 7 3" xfId="55854"/>
    <cellStyle name="Percent 70" xfId="55855"/>
    <cellStyle name="Percent 70 2" xfId="55856"/>
    <cellStyle name="Percent 70 2 2" xfId="55857"/>
    <cellStyle name="Percent 70 3" xfId="55858"/>
    <cellStyle name="Percent 70 4" xfId="55859"/>
    <cellStyle name="Percent 70 5" xfId="55860"/>
    <cellStyle name="Percent 71" xfId="55861"/>
    <cellStyle name="Percent 71 2" xfId="55862"/>
    <cellStyle name="Percent 71 2 2" xfId="55863"/>
    <cellStyle name="Percent 71 3" xfId="55864"/>
    <cellStyle name="Percent 71 4" xfId="55865"/>
    <cellStyle name="Percent 71 5" xfId="55866"/>
    <cellStyle name="Percent 72" xfId="55867"/>
    <cellStyle name="Percent 73" xfId="55868"/>
    <cellStyle name="Percent 74" xfId="55869"/>
    <cellStyle name="Percent 75" xfId="55870"/>
    <cellStyle name="Percent 76" xfId="55871"/>
    <cellStyle name="Percent 77" xfId="55872"/>
    <cellStyle name="Percent 78" xfId="55873"/>
    <cellStyle name="Percent 79" xfId="55874"/>
    <cellStyle name="Percent 8" xfId="55875"/>
    <cellStyle name="Percent 8 2" xfId="55876"/>
    <cellStyle name="Percent 8 2 3" xfId="55877"/>
    <cellStyle name="Percent 8 3" xfId="55878"/>
    <cellStyle name="Percent 8 4" xfId="55879"/>
    <cellStyle name="Percent 80" xfId="55880"/>
    <cellStyle name="Percent 81" xfId="55881"/>
    <cellStyle name="Percent 82" xfId="55882"/>
    <cellStyle name="Percent 83" xfId="55883"/>
    <cellStyle name="Percent 84" xfId="55884"/>
    <cellStyle name="Percent 85" xfId="55885"/>
    <cellStyle name="Percent 86" xfId="55886"/>
    <cellStyle name="Percent 87" xfId="55887"/>
    <cellStyle name="Percent 88" xfId="55888"/>
    <cellStyle name="Percent 89" xfId="55889"/>
    <cellStyle name="Percent 9" xfId="55890"/>
    <cellStyle name="Percent 9 2" xfId="55891"/>
    <cellStyle name="Percent 90" xfId="55892"/>
    <cellStyle name="Percent 91" xfId="55893"/>
    <cellStyle name="Percent 92" xfId="55894"/>
    <cellStyle name="Percent 93" xfId="55895"/>
    <cellStyle name="Percent 94" xfId="55896"/>
    <cellStyle name="Percent 95" xfId="55897"/>
    <cellStyle name="Percent 96" xfId="55898"/>
    <cellStyle name="Percent 97" xfId="55899"/>
    <cellStyle name="Percent 98" xfId="55900"/>
    <cellStyle name="Percent 99" xfId="55901"/>
    <cellStyle name="Percent Hard" xfId="55902"/>
    <cellStyle name="Percent[0]" xfId="55903"/>
    <cellStyle name="Percent[1]" xfId="55904"/>
    <cellStyle name="Percent[2]" xfId="55905"/>
    <cellStyle name="Percent[3]" xfId="55906"/>
    <cellStyle name="Percent1" xfId="55907"/>
    <cellStyle name="Percent1Blue" xfId="55908"/>
    <cellStyle name="Percent2" xfId="55909"/>
    <cellStyle name="Percent2Blue" xfId="55910"/>
    <cellStyle name="Percentage" xfId="55911"/>
    <cellStyle name="PercentPresentation" xfId="55912"/>
    <cellStyle name="PercentSales" xfId="55913"/>
    <cellStyle name="Perlong" xfId="55914"/>
    <cellStyle name="Placeholder" xfId="55915"/>
    <cellStyle name="POPS" xfId="55916"/>
    <cellStyle name="Porcentagem_Modelo Merrill Lynch - Final" xfId="55917"/>
    <cellStyle name="Porcentual_Deudas EDC 122001" xfId="55918"/>
    <cellStyle name="Power Price" xfId="55919"/>
    <cellStyle name="Power Price 2" xfId="55920"/>
    <cellStyle name="Power Price 2 2" xfId="55921"/>
    <cellStyle name="Power Price 2 3" xfId="55922"/>
    <cellStyle name="Power Price 2 4" xfId="55923"/>
    <cellStyle name="Power Price 2 5" xfId="55924"/>
    <cellStyle name="Power Price 3" xfId="55925"/>
    <cellStyle name="Power Price 3 2" xfId="55926"/>
    <cellStyle name="Power Price 3 3" xfId="55927"/>
    <cellStyle name="Power Price 3 4" xfId="55928"/>
    <cellStyle name="Power Price 3 5" xfId="55929"/>
    <cellStyle name="PrePop Currency (0)" xfId="55930"/>
    <cellStyle name="PrePop Currency (2)" xfId="55931"/>
    <cellStyle name="PrePop Units (0)" xfId="55932"/>
    <cellStyle name="PrePop Units (1)" xfId="55933"/>
    <cellStyle name="PrePop Units (2)" xfId="55934"/>
    <cellStyle name="Present Value" xfId="55935"/>
    <cellStyle name="Present Value 2" xfId="55936"/>
    <cellStyle name="Present Value 2 2" xfId="55937"/>
    <cellStyle name="Present Value 2 3" xfId="55938"/>
    <cellStyle name="Present Value 2 4" xfId="55939"/>
    <cellStyle name="Present Value 2 5" xfId="55940"/>
    <cellStyle name="Present Value 3" xfId="55941"/>
    <cellStyle name="Present Value 3 2" xfId="55942"/>
    <cellStyle name="Present Value 3 3" xfId="55943"/>
    <cellStyle name="Present Value 3 4" xfId="55944"/>
    <cellStyle name="Present Value 3 5" xfId="55945"/>
    <cellStyle name="PresentationZero" xfId="55946"/>
    <cellStyle name="Price" xfId="55947"/>
    <cellStyle name="PriceUn" xfId="55948"/>
    <cellStyle name="Private" xfId="55949"/>
    <cellStyle name="Private1" xfId="55950"/>
    <cellStyle name="PROTECTED" xfId="55951"/>
    <cellStyle name="PSChar" xfId="55952"/>
    <cellStyle name="PSDate" xfId="55953"/>
    <cellStyle name="PSDec" xfId="55954"/>
    <cellStyle name="PSHeading" xfId="55955"/>
    <cellStyle name="PSHeading 2" xfId="55956"/>
    <cellStyle name="PSHeading 3" xfId="55957"/>
    <cellStyle name="PSHeading 4" xfId="55958"/>
    <cellStyle name="PSHeading 5" xfId="55959"/>
    <cellStyle name="PSHeading 6" xfId="55960"/>
    <cellStyle name="PSHeading 7" xfId="55961"/>
    <cellStyle name="PSHeading 8" xfId="55962"/>
    <cellStyle name="PSHeading 9" xfId="55963"/>
    <cellStyle name="PSInt" xfId="55964"/>
    <cellStyle name="PSSpacer" xfId="55965"/>
    <cellStyle name="r" xfId="55966"/>
    <cellStyle name="r_FinSum" xfId="55967"/>
    <cellStyle name="r_Pro Forma - Alamosa 100MW - rev 03.13.09" xfId="55968"/>
    <cellStyle name="r_Scen" xfId="55969"/>
    <cellStyle name="r_Solar - TOD Calculation Model - rev 04.16.09" xfId="55970"/>
    <cellStyle name="r_Solar_Model_ab" xfId="55971"/>
    <cellStyle name="r_WACC_Calc_Sheet" xfId="55972"/>
    <cellStyle name="RangeName" xfId="55973"/>
    <cellStyle name="RangeName 2" xfId="55974"/>
    <cellStyle name="RangeName 2 2" xfId="55975"/>
    <cellStyle name="RangeName 2 3" xfId="55976"/>
    <cellStyle name="RangeName 2 4" xfId="55977"/>
    <cellStyle name="RangeName 2 5" xfId="55978"/>
    <cellStyle name="RangeName 3" xfId="55979"/>
    <cellStyle name="RangeName 3 2" xfId="55980"/>
    <cellStyle name="RangeName 3 3" xfId="55981"/>
    <cellStyle name="RangeName 3 4" xfId="55982"/>
    <cellStyle name="RangeName 3 5" xfId="55983"/>
    <cellStyle name="RangeName 4" xfId="55984"/>
    <cellStyle name="Red" xfId="55985"/>
    <cellStyle name="Red font" xfId="55986"/>
    <cellStyle name="Relative" xfId="55987"/>
    <cellStyle name="Relative 2" xfId="55988"/>
    <cellStyle name="ReportHeader" xfId="55989"/>
    <cellStyle name="Results" xfId="55990"/>
    <cellStyle name="Results 2" xfId="55991"/>
    <cellStyle name="Results 2 2" xfId="55992"/>
    <cellStyle name="Results 2 3" xfId="55993"/>
    <cellStyle name="Results 2 4" xfId="55994"/>
    <cellStyle name="Results 2 5" xfId="55995"/>
    <cellStyle name="Results 3" xfId="55996"/>
    <cellStyle name="Results 3 2" xfId="55997"/>
    <cellStyle name="Results 3 3" xfId="55998"/>
    <cellStyle name="Results 3 4" xfId="55999"/>
    <cellStyle name="Results 3 5" xfId="56000"/>
    <cellStyle name="Results 4" xfId="56001"/>
    <cellStyle name="RevList" xfId="56002"/>
    <cellStyle name="Right" xfId="56003"/>
    <cellStyle name="RISKinNumber" xfId="56004"/>
    <cellStyle name="RISKnormLabel" xfId="56005"/>
    <cellStyle name="Russian Normal" xfId="56006"/>
    <cellStyle name="Salomon Logo" xfId="56007"/>
    <cellStyle name="SAPBEXaggData" xfId="56008"/>
    <cellStyle name="SAPBEXaggData 10" xfId="56009"/>
    <cellStyle name="SAPBEXaggData 10 2" xfId="56010"/>
    <cellStyle name="SAPBEXaggData 10 3" xfId="56011"/>
    <cellStyle name="SAPBEXaggData 10 4" xfId="56012"/>
    <cellStyle name="SAPBEXaggData 10 5" xfId="56013"/>
    <cellStyle name="SAPBEXaggData 11" xfId="56014"/>
    <cellStyle name="SAPBEXaggData 11 2" xfId="56015"/>
    <cellStyle name="SAPBEXaggData 11 3" xfId="56016"/>
    <cellStyle name="SAPBEXaggData 11 4" xfId="56017"/>
    <cellStyle name="SAPBEXaggData 12" xfId="56018"/>
    <cellStyle name="SAPBEXaggData 12 2" xfId="56019"/>
    <cellStyle name="SAPBEXaggData 12 3" xfId="56020"/>
    <cellStyle name="SAPBEXaggData 12 4" xfId="56021"/>
    <cellStyle name="SAPBEXaggData 13" xfId="56022"/>
    <cellStyle name="SAPBEXaggData 13 2" xfId="56023"/>
    <cellStyle name="SAPBEXaggData 13 3" xfId="56024"/>
    <cellStyle name="SAPBEXaggData 13 4" xfId="56025"/>
    <cellStyle name="SAPBEXaggData 14" xfId="56026"/>
    <cellStyle name="SAPBEXaggData 14 2" xfId="56027"/>
    <cellStyle name="SAPBEXaggData 14 3" xfId="56028"/>
    <cellStyle name="SAPBEXaggData 14 4" xfId="56029"/>
    <cellStyle name="SAPBEXaggData 15" xfId="56030"/>
    <cellStyle name="SAPBEXaggData 15 2" xfId="56031"/>
    <cellStyle name="SAPBEXaggData 15 3" xfId="56032"/>
    <cellStyle name="SAPBEXaggData 15 4" xfId="56033"/>
    <cellStyle name="SAPBEXaggData 16" xfId="56034"/>
    <cellStyle name="SAPBEXaggData 17" xfId="56035"/>
    <cellStyle name="SAPBEXaggData 18" xfId="56036"/>
    <cellStyle name="SAPBEXaggData 19" xfId="56037"/>
    <cellStyle name="SAPBEXaggData 2" xfId="56038"/>
    <cellStyle name="SAPBEXaggData 2 10" xfId="56039"/>
    <cellStyle name="SAPBEXaggData 2 10 2" xfId="56040"/>
    <cellStyle name="SAPBEXaggData 2 10 3" xfId="56041"/>
    <cellStyle name="SAPBEXaggData 2 10 4" xfId="56042"/>
    <cellStyle name="SAPBEXaggData 2 11" xfId="56043"/>
    <cellStyle name="SAPBEXaggData 2 11 2" xfId="56044"/>
    <cellStyle name="SAPBEXaggData 2 11 3" xfId="56045"/>
    <cellStyle name="SAPBEXaggData 2 11 4" xfId="56046"/>
    <cellStyle name="SAPBEXaggData 2 12" xfId="56047"/>
    <cellStyle name="SAPBEXaggData 2 13" xfId="56048"/>
    <cellStyle name="SAPBEXaggData 2 14" xfId="56049"/>
    <cellStyle name="SAPBEXaggData 2 15" xfId="56050"/>
    <cellStyle name="SAPBEXaggData 2 16" xfId="56051"/>
    <cellStyle name="SAPBEXaggData 2 17" xfId="56052"/>
    <cellStyle name="SAPBEXaggData 2 18" xfId="56053"/>
    <cellStyle name="SAPBEXaggData 2 2" xfId="56054"/>
    <cellStyle name="SAPBEXaggData 2 2 2" xfId="56055"/>
    <cellStyle name="SAPBEXaggData 2 2 2 2" xfId="56056"/>
    <cellStyle name="SAPBEXaggData 2 2 2 2 2" xfId="56057"/>
    <cellStyle name="SAPBEXaggData 2 2 2 3" xfId="56058"/>
    <cellStyle name="SAPBEXaggData 2 2 2 4" xfId="56059"/>
    <cellStyle name="SAPBEXaggData 2 2 3" xfId="56060"/>
    <cellStyle name="SAPBEXaggData 2 2 3 2" xfId="56061"/>
    <cellStyle name="SAPBEXaggData 2 2 3 3" xfId="56062"/>
    <cellStyle name="SAPBEXaggData 2 2 3 4" xfId="56063"/>
    <cellStyle name="SAPBEXaggData 2 2 4" xfId="56064"/>
    <cellStyle name="SAPBEXaggData 2 2 4 2" xfId="56065"/>
    <cellStyle name="SAPBEXaggData 2 2 4 3" xfId="56066"/>
    <cellStyle name="SAPBEXaggData 2 2 4 4" xfId="56067"/>
    <cellStyle name="SAPBEXaggData 2 2 5" xfId="56068"/>
    <cellStyle name="SAPBEXaggData 2 2 5 2" xfId="56069"/>
    <cellStyle name="SAPBEXaggData 2 2 5 3" xfId="56070"/>
    <cellStyle name="SAPBEXaggData 2 2 6" xfId="56071"/>
    <cellStyle name="SAPBEXaggData 2 2 6 2" xfId="56072"/>
    <cellStyle name="SAPBEXaggData 2 2 7" xfId="56073"/>
    <cellStyle name="SAPBEXaggData 2 2 8" xfId="56074"/>
    <cellStyle name="SAPBEXaggData 2 3" xfId="56075"/>
    <cellStyle name="SAPBEXaggData 2 3 2" xfId="56076"/>
    <cellStyle name="SAPBEXaggData 2 3 2 2" xfId="56077"/>
    <cellStyle name="SAPBEXaggData 2 3 3" xfId="56078"/>
    <cellStyle name="SAPBEXaggData 2 3 4" xfId="56079"/>
    <cellStyle name="SAPBEXaggData 2 3 5" xfId="56080"/>
    <cellStyle name="SAPBEXaggData 2 4" xfId="56081"/>
    <cellStyle name="SAPBEXaggData 2 4 2" xfId="56082"/>
    <cellStyle name="SAPBEXaggData 2 4 2 2" xfId="56083"/>
    <cellStyle name="SAPBEXaggData 2 4 3" xfId="56084"/>
    <cellStyle name="SAPBEXaggData 2 4 3 2" xfId="56085"/>
    <cellStyle name="SAPBEXaggData 2 4 4" xfId="56086"/>
    <cellStyle name="SAPBEXaggData 2 4 5" xfId="56087"/>
    <cellStyle name="SAPBEXaggData 2 5" xfId="56088"/>
    <cellStyle name="SAPBEXaggData 2 5 2" xfId="56089"/>
    <cellStyle name="SAPBEXaggData 2 5 2 2" xfId="56090"/>
    <cellStyle name="SAPBEXaggData 2 5 3" xfId="56091"/>
    <cellStyle name="SAPBEXaggData 2 5 3 2" xfId="56092"/>
    <cellStyle name="SAPBEXaggData 2 5 4" xfId="56093"/>
    <cellStyle name="SAPBEXaggData 2 5 5" xfId="56094"/>
    <cellStyle name="SAPBEXaggData 2 6" xfId="56095"/>
    <cellStyle name="SAPBEXaggData 2 6 2" xfId="56096"/>
    <cellStyle name="SAPBEXaggData 2 6 2 2" xfId="56097"/>
    <cellStyle name="SAPBEXaggData 2 6 3" xfId="56098"/>
    <cellStyle name="SAPBEXaggData 2 6 4" xfId="56099"/>
    <cellStyle name="SAPBEXaggData 2 6 5" xfId="56100"/>
    <cellStyle name="SAPBEXaggData 2 7" xfId="56101"/>
    <cellStyle name="SAPBEXaggData 2 7 2" xfId="56102"/>
    <cellStyle name="SAPBEXaggData 2 7 3" xfId="56103"/>
    <cellStyle name="SAPBEXaggData 2 7 4" xfId="56104"/>
    <cellStyle name="SAPBEXaggData 2 7 5" xfId="56105"/>
    <cellStyle name="SAPBEXaggData 2 8" xfId="56106"/>
    <cellStyle name="SAPBEXaggData 2 8 2" xfId="56107"/>
    <cellStyle name="SAPBEXaggData 2 8 3" xfId="56108"/>
    <cellStyle name="SAPBEXaggData 2 8 4" xfId="56109"/>
    <cellStyle name="SAPBEXaggData 2 8 5" xfId="56110"/>
    <cellStyle name="SAPBEXaggData 2 9" xfId="56111"/>
    <cellStyle name="SAPBEXaggData 2 9 2" xfId="56112"/>
    <cellStyle name="SAPBEXaggData 2 9 3" xfId="56113"/>
    <cellStyle name="SAPBEXaggData 2 9 4" xfId="56114"/>
    <cellStyle name="SAPBEXaggData 20" xfId="56115"/>
    <cellStyle name="SAPBEXaggData 21" xfId="56116"/>
    <cellStyle name="SAPBEXaggData 22" xfId="56117"/>
    <cellStyle name="SAPBEXaggData 23" xfId="56118"/>
    <cellStyle name="SAPBEXaggData 24" xfId="56119"/>
    <cellStyle name="SAPBEXaggData 25" xfId="56120"/>
    <cellStyle name="SAPBEXaggData 3" xfId="56121"/>
    <cellStyle name="SAPBEXaggData 3 10" xfId="56122"/>
    <cellStyle name="SAPBEXaggData 3 10 2" xfId="56123"/>
    <cellStyle name="SAPBEXaggData 3 10 3" xfId="56124"/>
    <cellStyle name="SAPBEXaggData 3 10 4" xfId="56125"/>
    <cellStyle name="SAPBEXaggData 3 11" xfId="56126"/>
    <cellStyle name="SAPBEXaggData 3 11 2" xfId="56127"/>
    <cellStyle name="SAPBEXaggData 3 11 3" xfId="56128"/>
    <cellStyle name="SAPBEXaggData 3 11 4" xfId="56129"/>
    <cellStyle name="SAPBEXaggData 3 12" xfId="56130"/>
    <cellStyle name="SAPBEXaggData 3 13" xfId="56131"/>
    <cellStyle name="SAPBEXaggData 3 14" xfId="56132"/>
    <cellStyle name="SAPBEXaggData 3 15" xfId="56133"/>
    <cellStyle name="SAPBEXaggData 3 16" xfId="56134"/>
    <cellStyle name="SAPBEXaggData 3 17" xfId="56135"/>
    <cellStyle name="SAPBEXaggData 3 18" xfId="56136"/>
    <cellStyle name="SAPBEXaggData 3 19" xfId="56137"/>
    <cellStyle name="SAPBEXaggData 3 2" xfId="56138"/>
    <cellStyle name="SAPBEXaggData 3 2 2" xfId="56139"/>
    <cellStyle name="SAPBEXaggData 3 2 2 2" xfId="56140"/>
    <cellStyle name="SAPBEXaggData 3 2 2 3" xfId="56141"/>
    <cellStyle name="SAPBEXaggData 3 2 3" xfId="56142"/>
    <cellStyle name="SAPBEXaggData 3 2 3 2" xfId="56143"/>
    <cellStyle name="SAPBEXaggData 3 2 4" xfId="56144"/>
    <cellStyle name="SAPBEXaggData 3 2 5" xfId="56145"/>
    <cellStyle name="SAPBEXaggData 3 3" xfId="56146"/>
    <cellStyle name="SAPBEXaggData 3 3 2" xfId="56147"/>
    <cellStyle name="SAPBEXaggData 3 3 2 2" xfId="56148"/>
    <cellStyle name="SAPBEXaggData 3 3 2 3" xfId="56149"/>
    <cellStyle name="SAPBEXaggData 3 3 2 4" xfId="56150"/>
    <cellStyle name="SAPBEXaggData 3 3 3" xfId="56151"/>
    <cellStyle name="SAPBEXaggData 3 3 3 2" xfId="56152"/>
    <cellStyle name="SAPBEXaggData 3 3 4" xfId="56153"/>
    <cellStyle name="SAPBEXaggData 3 3 4 2" xfId="56154"/>
    <cellStyle name="SAPBEXaggData 3 3 5" xfId="56155"/>
    <cellStyle name="SAPBEXaggData 3 4" xfId="56156"/>
    <cellStyle name="SAPBEXaggData 3 4 2" xfId="56157"/>
    <cellStyle name="SAPBEXaggData 3 4 2 2" xfId="56158"/>
    <cellStyle name="SAPBEXaggData 3 4 3" xfId="56159"/>
    <cellStyle name="SAPBEXaggData 3 4 4" xfId="56160"/>
    <cellStyle name="SAPBEXaggData 3 4 5" xfId="56161"/>
    <cellStyle name="SAPBEXaggData 3 5" xfId="56162"/>
    <cellStyle name="SAPBEXaggData 3 5 2" xfId="56163"/>
    <cellStyle name="SAPBEXaggData 3 5 2 2" xfId="56164"/>
    <cellStyle name="SAPBEXaggData 3 5 3" xfId="56165"/>
    <cellStyle name="SAPBEXaggData 3 5 3 2" xfId="56166"/>
    <cellStyle name="SAPBEXaggData 3 5 4" xfId="56167"/>
    <cellStyle name="SAPBEXaggData 3 5 5" xfId="56168"/>
    <cellStyle name="SAPBEXaggData 3 6" xfId="56169"/>
    <cellStyle name="SAPBEXaggData 3 6 2" xfId="56170"/>
    <cellStyle name="SAPBEXaggData 3 6 2 2" xfId="56171"/>
    <cellStyle name="SAPBEXaggData 3 6 3" xfId="56172"/>
    <cellStyle name="SAPBEXaggData 3 6 3 2" xfId="56173"/>
    <cellStyle name="SAPBEXaggData 3 6 4" xfId="56174"/>
    <cellStyle name="SAPBEXaggData 3 6 5" xfId="56175"/>
    <cellStyle name="SAPBEXaggData 3 7" xfId="56176"/>
    <cellStyle name="SAPBEXaggData 3 7 2" xfId="56177"/>
    <cellStyle name="SAPBEXaggData 3 7 2 2" xfId="56178"/>
    <cellStyle name="SAPBEXaggData 3 7 3" xfId="56179"/>
    <cellStyle name="SAPBEXaggData 3 7 4" xfId="56180"/>
    <cellStyle name="SAPBEXaggData 3 7 5" xfId="56181"/>
    <cellStyle name="SAPBEXaggData 3 8" xfId="56182"/>
    <cellStyle name="SAPBEXaggData 3 8 2" xfId="56183"/>
    <cellStyle name="SAPBEXaggData 3 8 3" xfId="56184"/>
    <cellStyle name="SAPBEXaggData 3 8 4" xfId="56185"/>
    <cellStyle name="SAPBEXaggData 3 8 5" xfId="56186"/>
    <cellStyle name="SAPBEXaggData 3 9" xfId="56187"/>
    <cellStyle name="SAPBEXaggData 3 9 2" xfId="56188"/>
    <cellStyle name="SAPBEXaggData 3 9 3" xfId="56189"/>
    <cellStyle name="SAPBEXaggData 3 9 4" xfId="56190"/>
    <cellStyle name="SAPBEXaggData 3 9 5" xfId="56191"/>
    <cellStyle name="SAPBEXaggData 4" xfId="56192"/>
    <cellStyle name="SAPBEXaggData 4 10" xfId="56193"/>
    <cellStyle name="SAPBEXaggData 4 10 2" xfId="56194"/>
    <cellStyle name="SAPBEXaggData 4 10 3" xfId="56195"/>
    <cellStyle name="SAPBEXaggData 4 10 4" xfId="56196"/>
    <cellStyle name="SAPBEXaggData 4 11" xfId="56197"/>
    <cellStyle name="SAPBEXaggData 4 11 2" xfId="56198"/>
    <cellStyle name="SAPBEXaggData 4 11 3" xfId="56199"/>
    <cellStyle name="SAPBEXaggData 4 11 4" xfId="56200"/>
    <cellStyle name="SAPBEXaggData 4 12" xfId="56201"/>
    <cellStyle name="SAPBEXaggData 4 13" xfId="56202"/>
    <cellStyle name="SAPBEXaggData 4 14" xfId="56203"/>
    <cellStyle name="SAPBEXaggData 4 15" xfId="56204"/>
    <cellStyle name="SAPBEXaggData 4 16" xfId="56205"/>
    <cellStyle name="SAPBEXaggData 4 17" xfId="56206"/>
    <cellStyle name="SAPBEXaggData 4 18" xfId="56207"/>
    <cellStyle name="SAPBEXaggData 4 19" xfId="56208"/>
    <cellStyle name="SAPBEXaggData 4 2" xfId="56209"/>
    <cellStyle name="SAPBEXaggData 4 2 2" xfId="56210"/>
    <cellStyle name="SAPBEXaggData 4 2 2 2" xfId="56211"/>
    <cellStyle name="SAPBEXaggData 4 2 2 3" xfId="56212"/>
    <cellStyle name="SAPBEXaggData 4 2 3" xfId="56213"/>
    <cellStyle name="SAPBEXaggData 4 2 3 2" xfId="56214"/>
    <cellStyle name="SAPBEXaggData 4 2 4" xfId="56215"/>
    <cellStyle name="SAPBEXaggData 4 2 5" xfId="56216"/>
    <cellStyle name="SAPBEXaggData 4 20" xfId="56217"/>
    <cellStyle name="SAPBEXaggData 4 3" xfId="56218"/>
    <cellStyle name="SAPBEXaggData 4 3 2" xfId="56219"/>
    <cellStyle name="SAPBEXaggData 4 3 2 2" xfId="56220"/>
    <cellStyle name="SAPBEXaggData 4 3 3" xfId="56221"/>
    <cellStyle name="SAPBEXaggData 4 3 4" xfId="56222"/>
    <cellStyle name="SAPBEXaggData 4 3 5" xfId="56223"/>
    <cellStyle name="SAPBEXaggData 4 4" xfId="56224"/>
    <cellStyle name="SAPBEXaggData 4 4 2" xfId="56225"/>
    <cellStyle name="SAPBEXaggData 4 4 2 2" xfId="56226"/>
    <cellStyle name="SAPBEXaggData 4 4 3" xfId="56227"/>
    <cellStyle name="SAPBEXaggData 4 4 4" xfId="56228"/>
    <cellStyle name="SAPBEXaggData 4 4 5" xfId="56229"/>
    <cellStyle name="SAPBEXaggData 4 5" xfId="56230"/>
    <cellStyle name="SAPBEXaggData 4 5 2" xfId="56231"/>
    <cellStyle name="SAPBEXaggData 4 5 2 2" xfId="56232"/>
    <cellStyle name="SAPBEXaggData 4 5 3" xfId="56233"/>
    <cellStyle name="SAPBEXaggData 4 5 4" xfId="56234"/>
    <cellStyle name="SAPBEXaggData 4 5 5" xfId="56235"/>
    <cellStyle name="SAPBEXaggData 4 6" xfId="56236"/>
    <cellStyle name="SAPBEXaggData 4 6 2" xfId="56237"/>
    <cellStyle name="SAPBEXaggData 4 6 3" xfId="56238"/>
    <cellStyle name="SAPBEXaggData 4 6 4" xfId="56239"/>
    <cellStyle name="SAPBEXaggData 4 6 5" xfId="56240"/>
    <cellStyle name="SAPBEXaggData 4 7" xfId="56241"/>
    <cellStyle name="SAPBEXaggData 4 7 2" xfId="56242"/>
    <cellStyle name="SAPBEXaggData 4 7 3" xfId="56243"/>
    <cellStyle name="SAPBEXaggData 4 7 4" xfId="56244"/>
    <cellStyle name="SAPBEXaggData 4 8" xfId="56245"/>
    <cellStyle name="SAPBEXaggData 4 8 2" xfId="56246"/>
    <cellStyle name="SAPBEXaggData 4 8 3" xfId="56247"/>
    <cellStyle name="SAPBEXaggData 4 8 4" xfId="56248"/>
    <cellStyle name="SAPBEXaggData 4 9" xfId="56249"/>
    <cellStyle name="SAPBEXaggData 4 9 2" xfId="56250"/>
    <cellStyle name="SAPBEXaggData 4 9 3" xfId="56251"/>
    <cellStyle name="SAPBEXaggData 4 9 4" xfId="56252"/>
    <cellStyle name="SAPBEXaggData 5" xfId="56253"/>
    <cellStyle name="SAPBEXaggData 5 2" xfId="56254"/>
    <cellStyle name="SAPBEXaggData 5 3" xfId="56255"/>
    <cellStyle name="SAPBEXaggData 5 4" xfId="56256"/>
    <cellStyle name="SAPBEXaggData 6" xfId="56257"/>
    <cellStyle name="SAPBEXaggData 6 2" xfId="56258"/>
    <cellStyle name="SAPBEXaggData 6 2 2" xfId="56259"/>
    <cellStyle name="SAPBEXaggData 6 3" xfId="56260"/>
    <cellStyle name="SAPBEXaggData 6 4" xfId="56261"/>
    <cellStyle name="SAPBEXaggData 6 5" xfId="56262"/>
    <cellStyle name="SAPBEXaggData 7" xfId="56263"/>
    <cellStyle name="SAPBEXaggData 7 2" xfId="56264"/>
    <cellStyle name="SAPBEXaggData 7 2 2" xfId="56265"/>
    <cellStyle name="SAPBEXaggData 7 3" xfId="56266"/>
    <cellStyle name="SAPBEXaggData 7 4" xfId="56267"/>
    <cellStyle name="SAPBEXaggData 7 5" xfId="56268"/>
    <cellStyle name="SAPBEXaggData 8" xfId="56269"/>
    <cellStyle name="SAPBEXaggData 8 2" xfId="56270"/>
    <cellStyle name="SAPBEXaggData 8 2 2" xfId="56271"/>
    <cellStyle name="SAPBEXaggData 8 3" xfId="56272"/>
    <cellStyle name="SAPBEXaggData 8 4" xfId="56273"/>
    <cellStyle name="SAPBEXaggData 8 5" xfId="56274"/>
    <cellStyle name="SAPBEXaggData 9" xfId="56275"/>
    <cellStyle name="SAPBEXaggData 9 2" xfId="56276"/>
    <cellStyle name="SAPBEXaggData 9 2 2" xfId="56277"/>
    <cellStyle name="SAPBEXaggData 9 3" xfId="56278"/>
    <cellStyle name="SAPBEXaggData 9 4" xfId="56279"/>
    <cellStyle name="SAPBEXaggData 9 5" xfId="56280"/>
    <cellStyle name="SAPBEXaggData_BS" xfId="56281"/>
    <cellStyle name="SAPBEXaggDataEmph" xfId="56282"/>
    <cellStyle name="SAPBEXaggDataEmph 10" xfId="56283"/>
    <cellStyle name="SAPBEXaggDataEmph 10 2" xfId="56284"/>
    <cellStyle name="SAPBEXaggDataEmph 10 3" xfId="56285"/>
    <cellStyle name="SAPBEXaggDataEmph 10 4" xfId="56286"/>
    <cellStyle name="SAPBEXaggDataEmph 10 5" xfId="56287"/>
    <cellStyle name="SAPBEXaggDataEmph 11" xfId="56288"/>
    <cellStyle name="SAPBEXaggDataEmph 11 2" xfId="56289"/>
    <cellStyle name="SAPBEXaggDataEmph 11 3" xfId="56290"/>
    <cellStyle name="SAPBEXaggDataEmph 11 4" xfId="56291"/>
    <cellStyle name="SAPBEXaggDataEmph 12" xfId="56292"/>
    <cellStyle name="SAPBEXaggDataEmph 12 2" xfId="56293"/>
    <cellStyle name="SAPBEXaggDataEmph 12 3" xfId="56294"/>
    <cellStyle name="SAPBEXaggDataEmph 12 4" xfId="56295"/>
    <cellStyle name="SAPBEXaggDataEmph 13" xfId="56296"/>
    <cellStyle name="SAPBEXaggDataEmph 13 2" xfId="56297"/>
    <cellStyle name="SAPBEXaggDataEmph 13 3" xfId="56298"/>
    <cellStyle name="SAPBEXaggDataEmph 13 4" xfId="56299"/>
    <cellStyle name="SAPBEXaggDataEmph 14" xfId="56300"/>
    <cellStyle name="SAPBEXaggDataEmph 14 2" xfId="56301"/>
    <cellStyle name="SAPBEXaggDataEmph 14 3" xfId="56302"/>
    <cellStyle name="SAPBEXaggDataEmph 14 4" xfId="56303"/>
    <cellStyle name="SAPBEXaggDataEmph 15" xfId="56304"/>
    <cellStyle name="SAPBEXaggDataEmph 16" xfId="56305"/>
    <cellStyle name="SAPBEXaggDataEmph 17" xfId="56306"/>
    <cellStyle name="SAPBEXaggDataEmph 18" xfId="56307"/>
    <cellStyle name="SAPBEXaggDataEmph 19" xfId="56308"/>
    <cellStyle name="SAPBEXaggDataEmph 2" xfId="56309"/>
    <cellStyle name="SAPBEXaggDataEmph 2 10" xfId="56310"/>
    <cellStyle name="SAPBEXaggDataEmph 2 10 2" xfId="56311"/>
    <cellStyle name="SAPBEXaggDataEmph 2 10 3" xfId="56312"/>
    <cellStyle name="SAPBEXaggDataEmph 2 10 4" xfId="56313"/>
    <cellStyle name="SAPBEXaggDataEmph 2 11" xfId="56314"/>
    <cellStyle name="SAPBEXaggDataEmph 2 11 2" xfId="56315"/>
    <cellStyle name="SAPBEXaggDataEmph 2 11 3" xfId="56316"/>
    <cellStyle name="SAPBEXaggDataEmph 2 11 4" xfId="56317"/>
    <cellStyle name="SAPBEXaggDataEmph 2 12" xfId="56318"/>
    <cellStyle name="SAPBEXaggDataEmph 2 13" xfId="56319"/>
    <cellStyle name="SAPBEXaggDataEmph 2 14" xfId="56320"/>
    <cellStyle name="SAPBEXaggDataEmph 2 15" xfId="56321"/>
    <cellStyle name="SAPBEXaggDataEmph 2 16" xfId="56322"/>
    <cellStyle name="SAPBEXaggDataEmph 2 17" xfId="56323"/>
    <cellStyle name="SAPBEXaggDataEmph 2 18" xfId="56324"/>
    <cellStyle name="SAPBEXaggDataEmph 2 2" xfId="56325"/>
    <cellStyle name="SAPBEXaggDataEmph 2 2 2" xfId="56326"/>
    <cellStyle name="SAPBEXaggDataEmph 2 2 2 2" xfId="56327"/>
    <cellStyle name="SAPBEXaggDataEmph 2 2 2 2 2" xfId="56328"/>
    <cellStyle name="SAPBEXaggDataEmph 2 2 2 3" xfId="56329"/>
    <cellStyle name="SAPBEXaggDataEmph 2 2 2 4" xfId="56330"/>
    <cellStyle name="SAPBEXaggDataEmph 2 2 3" xfId="56331"/>
    <cellStyle name="SAPBEXaggDataEmph 2 2 3 2" xfId="56332"/>
    <cellStyle name="SAPBEXaggDataEmph 2 2 3 3" xfId="56333"/>
    <cellStyle name="SAPBEXaggDataEmph 2 2 3 4" xfId="56334"/>
    <cellStyle name="SAPBEXaggDataEmph 2 2 4" xfId="56335"/>
    <cellStyle name="SAPBEXaggDataEmph 2 2 4 2" xfId="56336"/>
    <cellStyle name="SAPBEXaggDataEmph 2 2 5" xfId="56337"/>
    <cellStyle name="SAPBEXaggDataEmph 2 2 6" xfId="56338"/>
    <cellStyle name="SAPBEXaggDataEmph 2 3" xfId="56339"/>
    <cellStyle name="SAPBEXaggDataEmph 2 3 2" xfId="56340"/>
    <cellStyle name="SAPBEXaggDataEmph 2 3 2 2" xfId="56341"/>
    <cellStyle name="SAPBEXaggDataEmph 2 3 3" xfId="56342"/>
    <cellStyle name="SAPBEXaggDataEmph 2 3 4" xfId="56343"/>
    <cellStyle name="SAPBEXaggDataEmph 2 3 5" xfId="56344"/>
    <cellStyle name="SAPBEXaggDataEmph 2 4" xfId="56345"/>
    <cellStyle name="SAPBEXaggDataEmph 2 4 2" xfId="56346"/>
    <cellStyle name="SAPBEXaggDataEmph 2 4 2 2" xfId="56347"/>
    <cellStyle name="SAPBEXaggDataEmph 2 4 3" xfId="56348"/>
    <cellStyle name="SAPBEXaggDataEmph 2 4 3 2" xfId="56349"/>
    <cellStyle name="SAPBEXaggDataEmph 2 4 4" xfId="56350"/>
    <cellStyle name="SAPBEXaggDataEmph 2 4 5" xfId="56351"/>
    <cellStyle name="SAPBEXaggDataEmph 2 5" xfId="56352"/>
    <cellStyle name="SAPBEXaggDataEmph 2 5 2" xfId="56353"/>
    <cellStyle name="SAPBEXaggDataEmph 2 5 2 2" xfId="56354"/>
    <cellStyle name="SAPBEXaggDataEmph 2 5 3" xfId="56355"/>
    <cellStyle name="SAPBEXaggDataEmph 2 5 3 2" xfId="56356"/>
    <cellStyle name="SAPBEXaggDataEmph 2 5 4" xfId="56357"/>
    <cellStyle name="SAPBEXaggDataEmph 2 5 5" xfId="56358"/>
    <cellStyle name="SAPBEXaggDataEmph 2 6" xfId="56359"/>
    <cellStyle name="SAPBEXaggDataEmph 2 6 2" xfId="56360"/>
    <cellStyle name="SAPBEXaggDataEmph 2 6 2 2" xfId="56361"/>
    <cellStyle name="SAPBEXaggDataEmph 2 6 3" xfId="56362"/>
    <cellStyle name="SAPBEXaggDataEmph 2 6 4" xfId="56363"/>
    <cellStyle name="SAPBEXaggDataEmph 2 6 5" xfId="56364"/>
    <cellStyle name="SAPBEXaggDataEmph 2 7" xfId="56365"/>
    <cellStyle name="SAPBEXaggDataEmph 2 7 2" xfId="56366"/>
    <cellStyle name="SAPBEXaggDataEmph 2 7 3" xfId="56367"/>
    <cellStyle name="SAPBEXaggDataEmph 2 7 4" xfId="56368"/>
    <cellStyle name="SAPBEXaggDataEmph 2 7 5" xfId="56369"/>
    <cellStyle name="SAPBEXaggDataEmph 2 8" xfId="56370"/>
    <cellStyle name="SAPBEXaggDataEmph 2 8 2" xfId="56371"/>
    <cellStyle name="SAPBEXaggDataEmph 2 8 3" xfId="56372"/>
    <cellStyle name="SAPBEXaggDataEmph 2 8 4" xfId="56373"/>
    <cellStyle name="SAPBEXaggDataEmph 2 8 5" xfId="56374"/>
    <cellStyle name="SAPBEXaggDataEmph 2 9" xfId="56375"/>
    <cellStyle name="SAPBEXaggDataEmph 2 9 2" xfId="56376"/>
    <cellStyle name="SAPBEXaggDataEmph 2 9 3" xfId="56377"/>
    <cellStyle name="SAPBEXaggDataEmph 2 9 4" xfId="56378"/>
    <cellStyle name="SAPBEXaggDataEmph 20" xfId="56379"/>
    <cellStyle name="SAPBEXaggDataEmph 21" xfId="56380"/>
    <cellStyle name="SAPBEXaggDataEmph 22" xfId="56381"/>
    <cellStyle name="SAPBEXaggDataEmph 23" xfId="56382"/>
    <cellStyle name="SAPBEXaggDataEmph 24" xfId="56383"/>
    <cellStyle name="SAPBEXaggDataEmph 3" xfId="56384"/>
    <cellStyle name="SAPBEXaggDataEmph 3 10" xfId="56385"/>
    <cellStyle name="SAPBEXaggDataEmph 3 10 2" xfId="56386"/>
    <cellStyle name="SAPBEXaggDataEmph 3 10 3" xfId="56387"/>
    <cellStyle name="SAPBEXaggDataEmph 3 10 4" xfId="56388"/>
    <cellStyle name="SAPBEXaggDataEmph 3 11" xfId="56389"/>
    <cellStyle name="SAPBEXaggDataEmph 3 12" xfId="56390"/>
    <cellStyle name="SAPBEXaggDataEmph 3 13" xfId="56391"/>
    <cellStyle name="SAPBEXaggDataEmph 3 14" xfId="56392"/>
    <cellStyle name="SAPBEXaggDataEmph 3 15" xfId="56393"/>
    <cellStyle name="SAPBEXaggDataEmph 3 16" xfId="56394"/>
    <cellStyle name="SAPBEXaggDataEmph 3 17" xfId="56395"/>
    <cellStyle name="SAPBEXaggDataEmph 3 18" xfId="56396"/>
    <cellStyle name="SAPBEXaggDataEmph 3 2" xfId="56397"/>
    <cellStyle name="SAPBEXaggDataEmph 3 2 2" xfId="56398"/>
    <cellStyle name="SAPBEXaggDataEmph 3 2 2 2" xfId="56399"/>
    <cellStyle name="SAPBEXaggDataEmph 3 2 2 3" xfId="56400"/>
    <cellStyle name="SAPBEXaggDataEmph 3 2 3" xfId="56401"/>
    <cellStyle name="SAPBEXaggDataEmph 3 2 3 2" xfId="56402"/>
    <cellStyle name="SAPBEXaggDataEmph 3 2 4" xfId="56403"/>
    <cellStyle name="SAPBEXaggDataEmph 3 2 5" xfId="56404"/>
    <cellStyle name="SAPBEXaggDataEmph 3 3" xfId="56405"/>
    <cellStyle name="SAPBEXaggDataEmph 3 3 2" xfId="56406"/>
    <cellStyle name="SAPBEXaggDataEmph 3 3 2 2" xfId="56407"/>
    <cellStyle name="SAPBEXaggDataEmph 3 3 2 3" xfId="56408"/>
    <cellStyle name="SAPBEXaggDataEmph 3 3 3" xfId="56409"/>
    <cellStyle name="SAPBEXaggDataEmph 3 3 3 2" xfId="56410"/>
    <cellStyle name="SAPBEXaggDataEmph 3 3 4" xfId="56411"/>
    <cellStyle name="SAPBEXaggDataEmph 3 3 5" xfId="56412"/>
    <cellStyle name="SAPBEXaggDataEmph 3 4" xfId="56413"/>
    <cellStyle name="SAPBEXaggDataEmph 3 4 2" xfId="56414"/>
    <cellStyle name="SAPBEXaggDataEmph 3 4 2 2" xfId="56415"/>
    <cellStyle name="SAPBEXaggDataEmph 3 4 3" xfId="56416"/>
    <cellStyle name="SAPBEXaggDataEmph 3 4 4" xfId="56417"/>
    <cellStyle name="SAPBEXaggDataEmph 3 4 5" xfId="56418"/>
    <cellStyle name="SAPBEXaggDataEmph 3 5" xfId="56419"/>
    <cellStyle name="SAPBEXaggDataEmph 3 5 2" xfId="56420"/>
    <cellStyle name="SAPBEXaggDataEmph 3 5 2 2" xfId="56421"/>
    <cellStyle name="SAPBEXaggDataEmph 3 5 3" xfId="56422"/>
    <cellStyle name="SAPBEXaggDataEmph 3 5 4" xfId="56423"/>
    <cellStyle name="SAPBEXaggDataEmph 3 5 5" xfId="56424"/>
    <cellStyle name="SAPBEXaggDataEmph 3 6" xfId="56425"/>
    <cellStyle name="SAPBEXaggDataEmph 3 6 2" xfId="56426"/>
    <cellStyle name="SAPBEXaggDataEmph 3 6 2 2" xfId="56427"/>
    <cellStyle name="SAPBEXaggDataEmph 3 6 3" xfId="56428"/>
    <cellStyle name="SAPBEXaggDataEmph 3 6 4" xfId="56429"/>
    <cellStyle name="SAPBEXaggDataEmph 3 6 5" xfId="56430"/>
    <cellStyle name="SAPBEXaggDataEmph 3 7" xfId="56431"/>
    <cellStyle name="SAPBEXaggDataEmph 3 7 2" xfId="56432"/>
    <cellStyle name="SAPBEXaggDataEmph 3 7 2 2" xfId="56433"/>
    <cellStyle name="SAPBEXaggDataEmph 3 7 3" xfId="56434"/>
    <cellStyle name="SAPBEXaggDataEmph 3 7 4" xfId="56435"/>
    <cellStyle name="SAPBEXaggDataEmph 3 7 5" xfId="56436"/>
    <cellStyle name="SAPBEXaggDataEmph 3 8" xfId="56437"/>
    <cellStyle name="SAPBEXaggDataEmph 3 8 2" xfId="56438"/>
    <cellStyle name="SAPBEXaggDataEmph 3 8 3" xfId="56439"/>
    <cellStyle name="SAPBEXaggDataEmph 3 8 4" xfId="56440"/>
    <cellStyle name="SAPBEXaggDataEmph 3 8 5" xfId="56441"/>
    <cellStyle name="SAPBEXaggDataEmph 3 9" xfId="56442"/>
    <cellStyle name="SAPBEXaggDataEmph 3 9 2" xfId="56443"/>
    <cellStyle name="SAPBEXaggDataEmph 3 9 3" xfId="56444"/>
    <cellStyle name="SAPBEXaggDataEmph 3 9 4" xfId="56445"/>
    <cellStyle name="SAPBEXaggDataEmph 3 9 5" xfId="56446"/>
    <cellStyle name="SAPBEXaggDataEmph 4" xfId="56447"/>
    <cellStyle name="SAPBEXaggDataEmph 4 10" xfId="56448"/>
    <cellStyle name="SAPBEXaggDataEmph 4 10 2" xfId="56449"/>
    <cellStyle name="SAPBEXaggDataEmph 4 10 3" xfId="56450"/>
    <cellStyle name="SAPBEXaggDataEmph 4 10 4" xfId="56451"/>
    <cellStyle name="SAPBEXaggDataEmph 4 11" xfId="56452"/>
    <cellStyle name="SAPBEXaggDataEmph 4 12" xfId="56453"/>
    <cellStyle name="SAPBEXaggDataEmph 4 13" xfId="56454"/>
    <cellStyle name="SAPBEXaggDataEmph 4 14" xfId="56455"/>
    <cellStyle name="SAPBEXaggDataEmph 4 15" xfId="56456"/>
    <cellStyle name="SAPBEXaggDataEmph 4 16" xfId="56457"/>
    <cellStyle name="SAPBEXaggDataEmph 4 2" xfId="56458"/>
    <cellStyle name="SAPBEXaggDataEmph 4 2 2" xfId="56459"/>
    <cellStyle name="SAPBEXaggDataEmph 4 2 2 2" xfId="56460"/>
    <cellStyle name="SAPBEXaggDataEmph 4 2 3" xfId="56461"/>
    <cellStyle name="SAPBEXaggDataEmph 4 2 4" xfId="56462"/>
    <cellStyle name="SAPBEXaggDataEmph 4 2 5" xfId="56463"/>
    <cellStyle name="SAPBEXaggDataEmph 4 3" xfId="56464"/>
    <cellStyle name="SAPBEXaggDataEmph 4 3 2" xfId="56465"/>
    <cellStyle name="SAPBEXaggDataEmph 4 3 3" xfId="56466"/>
    <cellStyle name="SAPBEXaggDataEmph 4 3 4" xfId="56467"/>
    <cellStyle name="SAPBEXaggDataEmph 4 3 5" xfId="56468"/>
    <cellStyle name="SAPBEXaggDataEmph 4 4" xfId="56469"/>
    <cellStyle name="SAPBEXaggDataEmph 4 4 2" xfId="56470"/>
    <cellStyle name="SAPBEXaggDataEmph 4 4 3" xfId="56471"/>
    <cellStyle name="SAPBEXaggDataEmph 4 4 4" xfId="56472"/>
    <cellStyle name="SAPBEXaggDataEmph 4 5" xfId="56473"/>
    <cellStyle name="SAPBEXaggDataEmph 4 5 2" xfId="56474"/>
    <cellStyle name="SAPBEXaggDataEmph 4 5 3" xfId="56475"/>
    <cellStyle name="SAPBEXaggDataEmph 4 5 4" xfId="56476"/>
    <cellStyle name="SAPBEXaggDataEmph 4 6" xfId="56477"/>
    <cellStyle name="SAPBEXaggDataEmph 4 6 2" xfId="56478"/>
    <cellStyle name="SAPBEXaggDataEmph 4 6 3" xfId="56479"/>
    <cellStyle name="SAPBEXaggDataEmph 4 6 4" xfId="56480"/>
    <cellStyle name="SAPBEXaggDataEmph 4 7" xfId="56481"/>
    <cellStyle name="SAPBEXaggDataEmph 4 7 2" xfId="56482"/>
    <cellStyle name="SAPBEXaggDataEmph 4 7 3" xfId="56483"/>
    <cellStyle name="SAPBEXaggDataEmph 4 7 4" xfId="56484"/>
    <cellStyle name="SAPBEXaggDataEmph 4 8" xfId="56485"/>
    <cellStyle name="SAPBEXaggDataEmph 4 8 2" xfId="56486"/>
    <cellStyle name="SAPBEXaggDataEmph 4 8 3" xfId="56487"/>
    <cellStyle name="SAPBEXaggDataEmph 4 8 4" xfId="56488"/>
    <cellStyle name="SAPBEXaggDataEmph 4 9" xfId="56489"/>
    <cellStyle name="SAPBEXaggDataEmph 4 9 2" xfId="56490"/>
    <cellStyle name="SAPBEXaggDataEmph 4 9 3" xfId="56491"/>
    <cellStyle name="SAPBEXaggDataEmph 4 9 4" xfId="56492"/>
    <cellStyle name="SAPBEXaggDataEmph 5" xfId="56493"/>
    <cellStyle name="SAPBEXaggDataEmph 5 2" xfId="56494"/>
    <cellStyle name="SAPBEXaggDataEmph 5 2 2" xfId="56495"/>
    <cellStyle name="SAPBEXaggDataEmph 5 3" xfId="56496"/>
    <cellStyle name="SAPBEXaggDataEmph 5 3 2" xfId="56497"/>
    <cellStyle name="SAPBEXaggDataEmph 5 4" xfId="56498"/>
    <cellStyle name="SAPBEXaggDataEmph 5 5" xfId="56499"/>
    <cellStyle name="SAPBEXaggDataEmph 6" xfId="56500"/>
    <cellStyle name="SAPBEXaggDataEmph 6 2" xfId="56501"/>
    <cellStyle name="SAPBEXaggDataEmph 6 2 2" xfId="56502"/>
    <cellStyle name="SAPBEXaggDataEmph 6 3" xfId="56503"/>
    <cellStyle name="SAPBEXaggDataEmph 6 4" xfId="56504"/>
    <cellStyle name="SAPBEXaggDataEmph 6 5" xfId="56505"/>
    <cellStyle name="SAPBEXaggDataEmph 7" xfId="56506"/>
    <cellStyle name="SAPBEXaggDataEmph 7 2" xfId="56507"/>
    <cellStyle name="SAPBEXaggDataEmph 7 2 2" xfId="56508"/>
    <cellStyle name="SAPBEXaggDataEmph 7 3" xfId="56509"/>
    <cellStyle name="SAPBEXaggDataEmph 7 4" xfId="56510"/>
    <cellStyle name="SAPBEXaggDataEmph 7 5" xfId="56511"/>
    <cellStyle name="SAPBEXaggDataEmph 8" xfId="56512"/>
    <cellStyle name="SAPBEXaggDataEmph 8 2" xfId="56513"/>
    <cellStyle name="SAPBEXaggDataEmph 8 2 2" xfId="56514"/>
    <cellStyle name="SAPBEXaggDataEmph 8 3" xfId="56515"/>
    <cellStyle name="SAPBEXaggDataEmph 8 4" xfId="56516"/>
    <cellStyle name="SAPBEXaggDataEmph 8 5" xfId="56517"/>
    <cellStyle name="SAPBEXaggDataEmph 9" xfId="56518"/>
    <cellStyle name="SAPBEXaggDataEmph 9 2" xfId="56519"/>
    <cellStyle name="SAPBEXaggDataEmph 9 2 2" xfId="56520"/>
    <cellStyle name="SAPBEXaggDataEmph 9 3" xfId="56521"/>
    <cellStyle name="SAPBEXaggDataEmph 9 4" xfId="56522"/>
    <cellStyle name="SAPBEXaggDataEmph 9 5" xfId="56523"/>
    <cellStyle name="SAPBEXaggItem" xfId="56524"/>
    <cellStyle name="SAPBEXaggItem 10" xfId="56525"/>
    <cellStyle name="SAPBEXaggItem 10 2" xfId="56526"/>
    <cellStyle name="SAPBEXaggItem 10 3" xfId="56527"/>
    <cellStyle name="SAPBEXaggItem 10 4" xfId="56528"/>
    <cellStyle name="SAPBEXaggItem 10 5" xfId="56529"/>
    <cellStyle name="SAPBEXaggItem 11" xfId="56530"/>
    <cellStyle name="SAPBEXaggItem 11 2" xfId="56531"/>
    <cellStyle name="SAPBEXaggItem 11 3" xfId="56532"/>
    <cellStyle name="SAPBEXaggItem 11 4" xfId="56533"/>
    <cellStyle name="SAPBEXaggItem 12" xfId="56534"/>
    <cellStyle name="SAPBEXaggItem 12 2" xfId="56535"/>
    <cellStyle name="SAPBEXaggItem 12 3" xfId="56536"/>
    <cellStyle name="SAPBEXaggItem 12 4" xfId="56537"/>
    <cellStyle name="SAPBEXaggItem 13" xfId="56538"/>
    <cellStyle name="SAPBEXaggItem 13 2" xfId="56539"/>
    <cellStyle name="SAPBEXaggItem 13 3" xfId="56540"/>
    <cellStyle name="SAPBEXaggItem 13 4" xfId="56541"/>
    <cellStyle name="SAPBEXaggItem 14" xfId="56542"/>
    <cellStyle name="SAPBEXaggItem 14 2" xfId="56543"/>
    <cellStyle name="SAPBEXaggItem 14 3" xfId="56544"/>
    <cellStyle name="SAPBEXaggItem 14 4" xfId="56545"/>
    <cellStyle name="SAPBEXaggItem 15" xfId="56546"/>
    <cellStyle name="SAPBEXaggItem 15 2" xfId="56547"/>
    <cellStyle name="SAPBEXaggItem 15 3" xfId="56548"/>
    <cellStyle name="SAPBEXaggItem 15 4" xfId="56549"/>
    <cellStyle name="SAPBEXaggItem 16" xfId="56550"/>
    <cellStyle name="SAPBEXaggItem 17" xfId="56551"/>
    <cellStyle name="SAPBEXaggItem 18" xfId="56552"/>
    <cellStyle name="SAPBEXaggItem 19" xfId="56553"/>
    <cellStyle name="SAPBEXaggItem 2" xfId="56554"/>
    <cellStyle name="SAPBEXaggItem 2 10" xfId="56555"/>
    <cellStyle name="SAPBEXaggItem 2 10 2" xfId="56556"/>
    <cellStyle name="SAPBEXaggItem 2 10 3" xfId="56557"/>
    <cellStyle name="SAPBEXaggItem 2 10 4" xfId="56558"/>
    <cellStyle name="SAPBEXaggItem 2 11" xfId="56559"/>
    <cellStyle name="SAPBEXaggItem 2 11 2" xfId="56560"/>
    <cellStyle name="SAPBEXaggItem 2 11 3" xfId="56561"/>
    <cellStyle name="SAPBEXaggItem 2 11 4" xfId="56562"/>
    <cellStyle name="SAPBEXaggItem 2 12" xfId="56563"/>
    <cellStyle name="SAPBEXaggItem 2 13" xfId="56564"/>
    <cellStyle name="SAPBEXaggItem 2 14" xfId="56565"/>
    <cellStyle name="SAPBEXaggItem 2 15" xfId="56566"/>
    <cellStyle name="SAPBEXaggItem 2 16" xfId="56567"/>
    <cellStyle name="SAPBEXaggItem 2 17" xfId="56568"/>
    <cellStyle name="SAPBEXaggItem 2 18" xfId="56569"/>
    <cellStyle name="SAPBEXaggItem 2 2" xfId="56570"/>
    <cellStyle name="SAPBEXaggItem 2 2 2" xfId="56571"/>
    <cellStyle name="SAPBEXaggItem 2 2 2 2" xfId="56572"/>
    <cellStyle name="SAPBEXaggItem 2 2 2 2 2" xfId="56573"/>
    <cellStyle name="SAPBEXaggItem 2 2 2 3" xfId="56574"/>
    <cellStyle name="SAPBEXaggItem 2 2 2 4" xfId="56575"/>
    <cellStyle name="SAPBEXaggItem 2 2 3" xfId="56576"/>
    <cellStyle name="SAPBEXaggItem 2 2 3 2" xfId="56577"/>
    <cellStyle name="SAPBEXaggItem 2 2 3 3" xfId="56578"/>
    <cellStyle name="SAPBEXaggItem 2 2 3 4" xfId="56579"/>
    <cellStyle name="SAPBEXaggItem 2 2 4" xfId="56580"/>
    <cellStyle name="SAPBEXaggItem 2 2 4 2" xfId="56581"/>
    <cellStyle name="SAPBEXaggItem 2 2 4 3" xfId="56582"/>
    <cellStyle name="SAPBEXaggItem 2 2 4 4" xfId="56583"/>
    <cellStyle name="SAPBEXaggItem 2 2 5" xfId="56584"/>
    <cellStyle name="SAPBEXaggItem 2 2 5 2" xfId="56585"/>
    <cellStyle name="SAPBEXaggItem 2 2 5 3" xfId="56586"/>
    <cellStyle name="SAPBEXaggItem 2 2 6" xfId="56587"/>
    <cellStyle name="SAPBEXaggItem 2 2 6 2" xfId="56588"/>
    <cellStyle name="SAPBEXaggItem 2 2 7" xfId="56589"/>
    <cellStyle name="SAPBEXaggItem 2 2 8" xfId="56590"/>
    <cellStyle name="SAPBEXaggItem 2 3" xfId="56591"/>
    <cellStyle name="SAPBEXaggItem 2 3 2" xfId="56592"/>
    <cellStyle name="SAPBEXaggItem 2 3 2 2" xfId="56593"/>
    <cellStyle name="SAPBEXaggItem 2 3 3" xfId="56594"/>
    <cellStyle name="SAPBEXaggItem 2 3 4" xfId="56595"/>
    <cellStyle name="SAPBEXaggItem 2 3 5" xfId="56596"/>
    <cellStyle name="SAPBEXaggItem 2 4" xfId="56597"/>
    <cellStyle name="SAPBEXaggItem 2 4 2" xfId="56598"/>
    <cellStyle name="SAPBEXaggItem 2 4 2 2" xfId="56599"/>
    <cellStyle name="SAPBEXaggItem 2 4 3" xfId="56600"/>
    <cellStyle name="SAPBEXaggItem 2 4 3 2" xfId="56601"/>
    <cellStyle name="SAPBEXaggItem 2 4 4" xfId="56602"/>
    <cellStyle name="SAPBEXaggItem 2 4 5" xfId="56603"/>
    <cellStyle name="SAPBEXaggItem 2 5" xfId="56604"/>
    <cellStyle name="SAPBEXaggItem 2 5 2" xfId="56605"/>
    <cellStyle name="SAPBEXaggItem 2 5 2 2" xfId="56606"/>
    <cellStyle name="SAPBEXaggItem 2 5 3" xfId="56607"/>
    <cellStyle name="SAPBEXaggItem 2 5 3 2" xfId="56608"/>
    <cellStyle name="SAPBEXaggItem 2 5 4" xfId="56609"/>
    <cellStyle name="SAPBEXaggItem 2 5 5" xfId="56610"/>
    <cellStyle name="SAPBEXaggItem 2 6" xfId="56611"/>
    <cellStyle name="SAPBEXaggItem 2 6 2" xfId="56612"/>
    <cellStyle name="SAPBEXaggItem 2 6 2 2" xfId="56613"/>
    <cellStyle name="SAPBEXaggItem 2 6 3" xfId="56614"/>
    <cellStyle name="SAPBEXaggItem 2 6 4" xfId="56615"/>
    <cellStyle name="SAPBEXaggItem 2 6 5" xfId="56616"/>
    <cellStyle name="SAPBEXaggItem 2 7" xfId="56617"/>
    <cellStyle name="SAPBEXaggItem 2 7 2" xfId="56618"/>
    <cellStyle name="SAPBEXaggItem 2 7 3" xfId="56619"/>
    <cellStyle name="SAPBEXaggItem 2 7 4" xfId="56620"/>
    <cellStyle name="SAPBEXaggItem 2 7 5" xfId="56621"/>
    <cellStyle name="SAPBEXaggItem 2 8" xfId="56622"/>
    <cellStyle name="SAPBEXaggItem 2 8 2" xfId="56623"/>
    <cellStyle name="SAPBEXaggItem 2 8 3" xfId="56624"/>
    <cellStyle name="SAPBEXaggItem 2 8 4" xfId="56625"/>
    <cellStyle name="SAPBEXaggItem 2 8 5" xfId="56626"/>
    <cellStyle name="SAPBEXaggItem 2 9" xfId="56627"/>
    <cellStyle name="SAPBEXaggItem 2 9 2" xfId="56628"/>
    <cellStyle name="SAPBEXaggItem 2 9 3" xfId="56629"/>
    <cellStyle name="SAPBEXaggItem 2 9 4" xfId="56630"/>
    <cellStyle name="SAPBEXaggItem 20" xfId="56631"/>
    <cellStyle name="SAPBEXaggItem 21" xfId="56632"/>
    <cellStyle name="SAPBEXaggItem 22" xfId="56633"/>
    <cellStyle name="SAPBEXaggItem 23" xfId="56634"/>
    <cellStyle name="SAPBEXaggItem 24" xfId="56635"/>
    <cellStyle name="SAPBEXaggItem 25" xfId="56636"/>
    <cellStyle name="SAPBEXaggItem 3" xfId="56637"/>
    <cellStyle name="SAPBEXaggItem 3 10" xfId="56638"/>
    <cellStyle name="SAPBEXaggItem 3 10 2" xfId="56639"/>
    <cellStyle name="SAPBEXaggItem 3 10 3" xfId="56640"/>
    <cellStyle name="SAPBEXaggItem 3 10 4" xfId="56641"/>
    <cellStyle name="SAPBEXaggItem 3 11" xfId="56642"/>
    <cellStyle name="SAPBEXaggItem 3 11 2" xfId="56643"/>
    <cellStyle name="SAPBEXaggItem 3 11 3" xfId="56644"/>
    <cellStyle name="SAPBEXaggItem 3 11 4" xfId="56645"/>
    <cellStyle name="SAPBEXaggItem 3 12" xfId="56646"/>
    <cellStyle name="SAPBEXaggItem 3 13" xfId="56647"/>
    <cellStyle name="SAPBEXaggItem 3 14" xfId="56648"/>
    <cellStyle name="SAPBEXaggItem 3 15" xfId="56649"/>
    <cellStyle name="SAPBEXaggItem 3 16" xfId="56650"/>
    <cellStyle name="SAPBEXaggItem 3 17" xfId="56651"/>
    <cellStyle name="SAPBEXaggItem 3 18" xfId="56652"/>
    <cellStyle name="SAPBEXaggItem 3 19" xfId="56653"/>
    <cellStyle name="SAPBEXaggItem 3 2" xfId="56654"/>
    <cellStyle name="SAPBEXaggItem 3 2 2" xfId="56655"/>
    <cellStyle name="SAPBEXaggItem 3 2 2 2" xfId="56656"/>
    <cellStyle name="SAPBEXaggItem 3 2 2 3" xfId="56657"/>
    <cellStyle name="SAPBEXaggItem 3 2 3" xfId="56658"/>
    <cellStyle name="SAPBEXaggItem 3 2 3 2" xfId="56659"/>
    <cellStyle name="SAPBEXaggItem 3 2 4" xfId="56660"/>
    <cellStyle name="SAPBEXaggItem 3 2 5" xfId="56661"/>
    <cellStyle name="SAPBEXaggItem 3 3" xfId="56662"/>
    <cellStyle name="SAPBEXaggItem 3 3 2" xfId="56663"/>
    <cellStyle name="SAPBEXaggItem 3 3 2 2" xfId="56664"/>
    <cellStyle name="SAPBEXaggItem 3 3 2 3" xfId="56665"/>
    <cellStyle name="SAPBEXaggItem 3 3 2 4" xfId="56666"/>
    <cellStyle name="SAPBEXaggItem 3 3 3" xfId="56667"/>
    <cellStyle name="SAPBEXaggItem 3 3 3 2" xfId="56668"/>
    <cellStyle name="SAPBEXaggItem 3 3 4" xfId="56669"/>
    <cellStyle name="SAPBEXaggItem 3 3 4 2" xfId="56670"/>
    <cellStyle name="SAPBEXaggItem 3 3 5" xfId="56671"/>
    <cellStyle name="SAPBEXaggItem 3 4" xfId="56672"/>
    <cellStyle name="SAPBEXaggItem 3 4 2" xfId="56673"/>
    <cellStyle name="SAPBEXaggItem 3 4 2 2" xfId="56674"/>
    <cellStyle name="SAPBEXaggItem 3 4 3" xfId="56675"/>
    <cellStyle name="SAPBEXaggItem 3 4 4" xfId="56676"/>
    <cellStyle name="SAPBEXaggItem 3 4 5" xfId="56677"/>
    <cellStyle name="SAPBEXaggItem 3 5" xfId="56678"/>
    <cellStyle name="SAPBEXaggItem 3 5 2" xfId="56679"/>
    <cellStyle name="SAPBEXaggItem 3 5 2 2" xfId="56680"/>
    <cellStyle name="SAPBEXaggItem 3 5 3" xfId="56681"/>
    <cellStyle name="SAPBEXaggItem 3 5 3 2" xfId="56682"/>
    <cellStyle name="SAPBEXaggItem 3 5 4" xfId="56683"/>
    <cellStyle name="SAPBEXaggItem 3 5 5" xfId="56684"/>
    <cellStyle name="SAPBEXaggItem 3 6" xfId="56685"/>
    <cellStyle name="SAPBEXaggItem 3 6 2" xfId="56686"/>
    <cellStyle name="SAPBEXaggItem 3 6 2 2" xfId="56687"/>
    <cellStyle name="SAPBEXaggItem 3 6 3" xfId="56688"/>
    <cellStyle name="SAPBEXaggItem 3 6 3 2" xfId="56689"/>
    <cellStyle name="SAPBEXaggItem 3 6 4" xfId="56690"/>
    <cellStyle name="SAPBEXaggItem 3 6 5" xfId="56691"/>
    <cellStyle name="SAPBEXaggItem 3 7" xfId="56692"/>
    <cellStyle name="SAPBEXaggItem 3 7 2" xfId="56693"/>
    <cellStyle name="SAPBEXaggItem 3 7 2 2" xfId="56694"/>
    <cellStyle name="SAPBEXaggItem 3 7 3" xfId="56695"/>
    <cellStyle name="SAPBEXaggItem 3 7 4" xfId="56696"/>
    <cellStyle name="SAPBEXaggItem 3 7 5" xfId="56697"/>
    <cellStyle name="SAPBEXaggItem 3 8" xfId="56698"/>
    <cellStyle name="SAPBEXaggItem 3 8 2" xfId="56699"/>
    <cellStyle name="SAPBEXaggItem 3 8 3" xfId="56700"/>
    <cellStyle name="SAPBEXaggItem 3 8 4" xfId="56701"/>
    <cellStyle name="SAPBEXaggItem 3 8 5" xfId="56702"/>
    <cellStyle name="SAPBEXaggItem 3 9" xfId="56703"/>
    <cellStyle name="SAPBEXaggItem 3 9 2" xfId="56704"/>
    <cellStyle name="SAPBEXaggItem 3 9 3" xfId="56705"/>
    <cellStyle name="SAPBEXaggItem 3 9 4" xfId="56706"/>
    <cellStyle name="SAPBEXaggItem 3 9 5" xfId="56707"/>
    <cellStyle name="SAPBEXaggItem 4" xfId="56708"/>
    <cellStyle name="SAPBEXaggItem 4 10" xfId="56709"/>
    <cellStyle name="SAPBEXaggItem 4 10 2" xfId="56710"/>
    <cellStyle name="SAPBEXaggItem 4 10 3" xfId="56711"/>
    <cellStyle name="SAPBEXaggItem 4 10 4" xfId="56712"/>
    <cellStyle name="SAPBEXaggItem 4 11" xfId="56713"/>
    <cellStyle name="SAPBEXaggItem 4 11 2" xfId="56714"/>
    <cellStyle name="SAPBEXaggItem 4 11 3" xfId="56715"/>
    <cellStyle name="SAPBEXaggItem 4 11 4" xfId="56716"/>
    <cellStyle name="SAPBEXaggItem 4 12" xfId="56717"/>
    <cellStyle name="SAPBEXaggItem 4 13" xfId="56718"/>
    <cellStyle name="SAPBEXaggItem 4 14" xfId="56719"/>
    <cellStyle name="SAPBEXaggItem 4 15" xfId="56720"/>
    <cellStyle name="SAPBEXaggItem 4 16" xfId="56721"/>
    <cellStyle name="SAPBEXaggItem 4 17" xfId="56722"/>
    <cellStyle name="SAPBEXaggItem 4 18" xfId="56723"/>
    <cellStyle name="SAPBEXaggItem 4 19" xfId="56724"/>
    <cellStyle name="SAPBEXaggItem 4 2" xfId="56725"/>
    <cellStyle name="SAPBEXaggItem 4 2 2" xfId="56726"/>
    <cellStyle name="SAPBEXaggItem 4 2 2 2" xfId="56727"/>
    <cellStyle name="SAPBEXaggItem 4 2 3" xfId="56728"/>
    <cellStyle name="SAPBEXaggItem 4 2 4" xfId="56729"/>
    <cellStyle name="SAPBEXaggItem 4 2 5" xfId="56730"/>
    <cellStyle name="SAPBEXaggItem 4 20" xfId="56731"/>
    <cellStyle name="SAPBEXaggItem 4 3" xfId="56732"/>
    <cellStyle name="SAPBEXaggItem 4 3 2" xfId="56733"/>
    <cellStyle name="SAPBEXaggItem 4 3 2 2" xfId="56734"/>
    <cellStyle name="SAPBEXaggItem 4 3 3" xfId="56735"/>
    <cellStyle name="SAPBEXaggItem 4 3 4" xfId="56736"/>
    <cellStyle name="SAPBEXaggItem 4 3 5" xfId="56737"/>
    <cellStyle name="SAPBEXaggItem 4 4" xfId="56738"/>
    <cellStyle name="SAPBEXaggItem 4 4 2" xfId="56739"/>
    <cellStyle name="SAPBEXaggItem 4 4 2 2" xfId="56740"/>
    <cellStyle name="SAPBEXaggItem 4 4 3" xfId="56741"/>
    <cellStyle name="SAPBEXaggItem 4 4 4" xfId="56742"/>
    <cellStyle name="SAPBEXaggItem 4 4 5" xfId="56743"/>
    <cellStyle name="SAPBEXaggItem 4 5" xfId="56744"/>
    <cellStyle name="SAPBEXaggItem 4 5 2" xfId="56745"/>
    <cellStyle name="SAPBEXaggItem 4 5 2 2" xfId="56746"/>
    <cellStyle name="SAPBEXaggItem 4 5 3" xfId="56747"/>
    <cellStyle name="SAPBEXaggItem 4 5 4" xfId="56748"/>
    <cellStyle name="SAPBEXaggItem 4 5 5" xfId="56749"/>
    <cellStyle name="SAPBEXaggItem 4 6" xfId="56750"/>
    <cellStyle name="SAPBEXaggItem 4 6 2" xfId="56751"/>
    <cellStyle name="SAPBEXaggItem 4 6 3" xfId="56752"/>
    <cellStyle name="SAPBEXaggItem 4 6 4" xfId="56753"/>
    <cellStyle name="SAPBEXaggItem 4 6 5" xfId="56754"/>
    <cellStyle name="SAPBEXaggItem 4 7" xfId="56755"/>
    <cellStyle name="SAPBEXaggItem 4 7 2" xfId="56756"/>
    <cellStyle name="SAPBEXaggItem 4 7 3" xfId="56757"/>
    <cellStyle name="SAPBEXaggItem 4 7 4" xfId="56758"/>
    <cellStyle name="SAPBEXaggItem 4 8" xfId="56759"/>
    <cellStyle name="SAPBEXaggItem 4 8 2" xfId="56760"/>
    <cellStyle name="SAPBEXaggItem 4 8 3" xfId="56761"/>
    <cellStyle name="SAPBEXaggItem 4 8 4" xfId="56762"/>
    <cellStyle name="SAPBEXaggItem 4 9" xfId="56763"/>
    <cellStyle name="SAPBEXaggItem 4 9 2" xfId="56764"/>
    <cellStyle name="SAPBEXaggItem 4 9 3" xfId="56765"/>
    <cellStyle name="SAPBEXaggItem 4 9 4" xfId="56766"/>
    <cellStyle name="SAPBEXaggItem 5" xfId="56767"/>
    <cellStyle name="SAPBEXaggItem 5 2" xfId="56768"/>
    <cellStyle name="SAPBEXaggItem 5 2 2" xfId="56769"/>
    <cellStyle name="SAPBEXaggItem 5 3" xfId="56770"/>
    <cellStyle name="SAPBEXaggItem 5 3 2" xfId="56771"/>
    <cellStyle name="SAPBEXaggItem 5 4" xfId="56772"/>
    <cellStyle name="SAPBEXaggItem 5 5" xfId="56773"/>
    <cellStyle name="SAPBEXaggItem 6" xfId="56774"/>
    <cellStyle name="SAPBEXaggItem 6 2" xfId="56775"/>
    <cellStyle name="SAPBEXaggItem 6 2 2" xfId="56776"/>
    <cellStyle name="SAPBEXaggItem 6 3" xfId="56777"/>
    <cellStyle name="SAPBEXaggItem 6 4" xfId="56778"/>
    <cellStyle name="SAPBEXaggItem 6 5" xfId="56779"/>
    <cellStyle name="SAPBEXaggItem 7" xfId="56780"/>
    <cellStyle name="SAPBEXaggItem 7 2" xfId="56781"/>
    <cellStyle name="SAPBEXaggItem 7 2 2" xfId="56782"/>
    <cellStyle name="SAPBEXaggItem 7 3" xfId="56783"/>
    <cellStyle name="SAPBEXaggItem 7 4" xfId="56784"/>
    <cellStyle name="SAPBEXaggItem 7 5" xfId="56785"/>
    <cellStyle name="SAPBEXaggItem 8" xfId="56786"/>
    <cellStyle name="SAPBEXaggItem 8 2" xfId="56787"/>
    <cellStyle name="SAPBEXaggItem 8 2 2" xfId="56788"/>
    <cellStyle name="SAPBEXaggItem 8 3" xfId="56789"/>
    <cellStyle name="SAPBEXaggItem 8 4" xfId="56790"/>
    <cellStyle name="SAPBEXaggItem 8 5" xfId="56791"/>
    <cellStyle name="SAPBEXaggItem 9" xfId="56792"/>
    <cellStyle name="SAPBEXaggItem 9 2" xfId="56793"/>
    <cellStyle name="SAPBEXaggItem 9 2 2" xfId="56794"/>
    <cellStyle name="SAPBEXaggItem 9 3" xfId="56795"/>
    <cellStyle name="SAPBEXaggItem 9 4" xfId="56796"/>
    <cellStyle name="SAPBEXaggItem 9 5" xfId="56797"/>
    <cellStyle name="SAPBEXaggItem_BS" xfId="56798"/>
    <cellStyle name="SAPBEXaggItemX" xfId="56799"/>
    <cellStyle name="SAPBEXaggItemX 10" xfId="56800"/>
    <cellStyle name="SAPBEXaggItemX 10 2" xfId="56801"/>
    <cellStyle name="SAPBEXaggItemX 10 3" xfId="56802"/>
    <cellStyle name="SAPBEXaggItemX 10 4" xfId="56803"/>
    <cellStyle name="SAPBEXaggItemX 10 5" xfId="56804"/>
    <cellStyle name="SAPBEXaggItemX 11" xfId="56805"/>
    <cellStyle name="SAPBEXaggItemX 11 2" xfId="56806"/>
    <cellStyle name="SAPBEXaggItemX 11 3" xfId="56807"/>
    <cellStyle name="SAPBEXaggItemX 11 4" xfId="56808"/>
    <cellStyle name="SAPBEXaggItemX 12" xfId="56809"/>
    <cellStyle name="SAPBEXaggItemX 12 2" xfId="56810"/>
    <cellStyle name="SAPBEXaggItemX 12 3" xfId="56811"/>
    <cellStyle name="SAPBEXaggItemX 12 4" xfId="56812"/>
    <cellStyle name="SAPBEXaggItemX 13" xfId="56813"/>
    <cellStyle name="SAPBEXaggItemX 13 2" xfId="56814"/>
    <cellStyle name="SAPBEXaggItemX 13 3" xfId="56815"/>
    <cellStyle name="SAPBEXaggItemX 13 4" xfId="56816"/>
    <cellStyle name="SAPBEXaggItemX 14" xfId="56817"/>
    <cellStyle name="SAPBEXaggItemX 14 2" xfId="56818"/>
    <cellStyle name="SAPBEXaggItemX 14 3" xfId="56819"/>
    <cellStyle name="SAPBEXaggItemX 14 4" xfId="56820"/>
    <cellStyle name="SAPBEXaggItemX 15" xfId="56821"/>
    <cellStyle name="SAPBEXaggItemX 16" xfId="56822"/>
    <cellStyle name="SAPBEXaggItemX 17" xfId="56823"/>
    <cellStyle name="SAPBEXaggItemX 18" xfId="56824"/>
    <cellStyle name="SAPBEXaggItemX 19" xfId="56825"/>
    <cellStyle name="SAPBEXaggItemX 2" xfId="56826"/>
    <cellStyle name="SAPBEXaggItemX 2 10" xfId="56827"/>
    <cellStyle name="SAPBEXaggItemX 2 10 2" xfId="56828"/>
    <cellStyle name="SAPBEXaggItemX 2 10 3" xfId="56829"/>
    <cellStyle name="SAPBEXaggItemX 2 10 4" xfId="56830"/>
    <cellStyle name="SAPBEXaggItemX 2 11" xfId="56831"/>
    <cellStyle name="SAPBEXaggItemX 2 12" xfId="56832"/>
    <cellStyle name="SAPBEXaggItemX 2 13" xfId="56833"/>
    <cellStyle name="SAPBEXaggItemX 2 14" xfId="56834"/>
    <cellStyle name="SAPBEXaggItemX 2 15" xfId="56835"/>
    <cellStyle name="SAPBEXaggItemX 2 16" xfId="56836"/>
    <cellStyle name="SAPBEXaggItemX 2 17" xfId="56837"/>
    <cellStyle name="SAPBEXaggItemX 2 18" xfId="56838"/>
    <cellStyle name="SAPBEXaggItemX 2 19" xfId="56839"/>
    <cellStyle name="SAPBEXaggItemX 2 2" xfId="56840"/>
    <cellStyle name="SAPBEXaggItemX 2 2 2" xfId="56841"/>
    <cellStyle name="SAPBEXaggItemX 2 2 2 2" xfId="56842"/>
    <cellStyle name="SAPBEXaggItemX 2 2 2 2 2" xfId="56843"/>
    <cellStyle name="SAPBEXaggItemX 2 2 2 3" xfId="56844"/>
    <cellStyle name="SAPBEXaggItemX 2 2 2 4" xfId="56845"/>
    <cellStyle name="SAPBEXaggItemX 2 2 3" xfId="56846"/>
    <cellStyle name="SAPBEXaggItemX 2 2 3 2" xfId="56847"/>
    <cellStyle name="SAPBEXaggItemX 2 2 3 3" xfId="56848"/>
    <cellStyle name="SAPBEXaggItemX 2 2 4" xfId="56849"/>
    <cellStyle name="SAPBEXaggItemX 2 2 4 2" xfId="56850"/>
    <cellStyle name="SAPBEXaggItemX 2 2 5" xfId="56851"/>
    <cellStyle name="SAPBEXaggItemX 2 3" xfId="56852"/>
    <cellStyle name="SAPBEXaggItemX 2 3 2" xfId="56853"/>
    <cellStyle name="SAPBEXaggItemX 2 3 2 2" xfId="56854"/>
    <cellStyle name="SAPBEXaggItemX 2 3 3" xfId="56855"/>
    <cellStyle name="SAPBEXaggItemX 2 3 4" xfId="56856"/>
    <cellStyle name="SAPBEXaggItemX 2 3 5" xfId="56857"/>
    <cellStyle name="SAPBEXaggItemX 2 4" xfId="56858"/>
    <cellStyle name="SAPBEXaggItemX 2 4 2" xfId="56859"/>
    <cellStyle name="SAPBEXaggItemX 2 4 2 2" xfId="56860"/>
    <cellStyle name="SAPBEXaggItemX 2 4 3" xfId="56861"/>
    <cellStyle name="SAPBEXaggItemX 2 4 4" xfId="56862"/>
    <cellStyle name="SAPBEXaggItemX 2 4 5" xfId="56863"/>
    <cellStyle name="SAPBEXaggItemX 2 5" xfId="56864"/>
    <cellStyle name="SAPBEXaggItemX 2 5 2" xfId="56865"/>
    <cellStyle name="SAPBEXaggItemX 2 5 2 2" xfId="56866"/>
    <cellStyle name="SAPBEXaggItemX 2 5 3" xfId="56867"/>
    <cellStyle name="SAPBEXaggItemX 2 5 4" xfId="56868"/>
    <cellStyle name="SAPBEXaggItemX 2 5 5" xfId="56869"/>
    <cellStyle name="SAPBEXaggItemX 2 6" xfId="56870"/>
    <cellStyle name="SAPBEXaggItemX 2 6 2" xfId="56871"/>
    <cellStyle name="SAPBEXaggItemX 2 6 2 2" xfId="56872"/>
    <cellStyle name="SAPBEXaggItemX 2 6 3" xfId="56873"/>
    <cellStyle name="SAPBEXaggItemX 2 6 4" xfId="56874"/>
    <cellStyle name="SAPBEXaggItemX 2 6 5" xfId="56875"/>
    <cellStyle name="SAPBEXaggItemX 2 7" xfId="56876"/>
    <cellStyle name="SAPBEXaggItemX 2 7 2" xfId="56877"/>
    <cellStyle name="SAPBEXaggItemX 2 7 3" xfId="56878"/>
    <cellStyle name="SAPBEXaggItemX 2 7 4" xfId="56879"/>
    <cellStyle name="SAPBEXaggItemX 2 7 5" xfId="56880"/>
    <cellStyle name="SAPBEXaggItemX 2 8" xfId="56881"/>
    <cellStyle name="SAPBEXaggItemX 2 8 2" xfId="56882"/>
    <cellStyle name="SAPBEXaggItemX 2 8 3" xfId="56883"/>
    <cellStyle name="SAPBEXaggItemX 2 8 4" xfId="56884"/>
    <cellStyle name="SAPBEXaggItemX 2 8 5" xfId="56885"/>
    <cellStyle name="SAPBEXaggItemX 2 9" xfId="56886"/>
    <cellStyle name="SAPBEXaggItemX 2 9 2" xfId="56887"/>
    <cellStyle name="SAPBEXaggItemX 2 9 3" xfId="56888"/>
    <cellStyle name="SAPBEXaggItemX 2 9 4" xfId="56889"/>
    <cellStyle name="SAPBEXaggItemX 20" xfId="56890"/>
    <cellStyle name="SAPBEXaggItemX 21" xfId="56891"/>
    <cellStyle name="SAPBEXaggItemX 22" xfId="56892"/>
    <cellStyle name="SAPBEXaggItemX 3" xfId="56893"/>
    <cellStyle name="SAPBEXaggItemX 3 10" xfId="56894"/>
    <cellStyle name="SAPBEXaggItemX 3 10 2" xfId="56895"/>
    <cellStyle name="SAPBEXaggItemX 3 10 3" xfId="56896"/>
    <cellStyle name="SAPBEXaggItemX 3 10 4" xfId="56897"/>
    <cellStyle name="SAPBEXaggItemX 3 11" xfId="56898"/>
    <cellStyle name="SAPBEXaggItemX 3 12" xfId="56899"/>
    <cellStyle name="SAPBEXaggItemX 3 13" xfId="56900"/>
    <cellStyle name="SAPBEXaggItemX 3 14" xfId="56901"/>
    <cellStyle name="SAPBEXaggItemX 3 15" xfId="56902"/>
    <cellStyle name="SAPBEXaggItemX 3 16" xfId="56903"/>
    <cellStyle name="SAPBEXaggItemX 3 17" xfId="56904"/>
    <cellStyle name="SAPBEXaggItemX 3 18" xfId="56905"/>
    <cellStyle name="SAPBEXaggItemX 3 2" xfId="56906"/>
    <cellStyle name="SAPBEXaggItemX 3 2 2" xfId="56907"/>
    <cellStyle name="SAPBEXaggItemX 3 2 2 2" xfId="56908"/>
    <cellStyle name="SAPBEXaggItemX 3 2 2 3" xfId="56909"/>
    <cellStyle name="SAPBEXaggItemX 3 2 3" xfId="56910"/>
    <cellStyle name="SAPBEXaggItemX 3 2 3 2" xfId="56911"/>
    <cellStyle name="SAPBEXaggItemX 3 2 4" xfId="56912"/>
    <cellStyle name="SAPBEXaggItemX 3 2 5" xfId="56913"/>
    <cellStyle name="SAPBEXaggItemX 3 3" xfId="56914"/>
    <cellStyle name="SAPBEXaggItemX 3 3 2" xfId="56915"/>
    <cellStyle name="SAPBEXaggItemX 3 3 2 2" xfId="56916"/>
    <cellStyle name="SAPBEXaggItemX 3 3 2 3" xfId="56917"/>
    <cellStyle name="SAPBEXaggItemX 3 3 3" xfId="56918"/>
    <cellStyle name="SAPBEXaggItemX 3 3 3 2" xfId="56919"/>
    <cellStyle name="SAPBEXaggItemX 3 3 4" xfId="56920"/>
    <cellStyle name="SAPBEXaggItemX 3 3 5" xfId="56921"/>
    <cellStyle name="SAPBEXaggItemX 3 4" xfId="56922"/>
    <cellStyle name="SAPBEXaggItemX 3 4 2" xfId="56923"/>
    <cellStyle name="SAPBEXaggItemX 3 4 2 2" xfId="56924"/>
    <cellStyle name="SAPBEXaggItemX 3 4 3" xfId="56925"/>
    <cellStyle name="SAPBEXaggItemX 3 4 4" xfId="56926"/>
    <cellStyle name="SAPBEXaggItemX 3 4 5" xfId="56927"/>
    <cellStyle name="SAPBEXaggItemX 3 5" xfId="56928"/>
    <cellStyle name="SAPBEXaggItemX 3 5 2" xfId="56929"/>
    <cellStyle name="SAPBEXaggItemX 3 5 2 2" xfId="56930"/>
    <cellStyle name="SAPBEXaggItemX 3 5 3" xfId="56931"/>
    <cellStyle name="SAPBEXaggItemX 3 5 4" xfId="56932"/>
    <cellStyle name="SAPBEXaggItemX 3 5 5" xfId="56933"/>
    <cellStyle name="SAPBEXaggItemX 3 6" xfId="56934"/>
    <cellStyle name="SAPBEXaggItemX 3 6 2" xfId="56935"/>
    <cellStyle name="SAPBEXaggItemX 3 6 2 2" xfId="56936"/>
    <cellStyle name="SAPBEXaggItemX 3 6 3" xfId="56937"/>
    <cellStyle name="SAPBEXaggItemX 3 6 4" xfId="56938"/>
    <cellStyle name="SAPBEXaggItemX 3 6 5" xfId="56939"/>
    <cellStyle name="SAPBEXaggItemX 3 7" xfId="56940"/>
    <cellStyle name="SAPBEXaggItemX 3 7 2" xfId="56941"/>
    <cellStyle name="SAPBEXaggItemX 3 7 2 2" xfId="56942"/>
    <cellStyle name="SAPBEXaggItemX 3 7 3" xfId="56943"/>
    <cellStyle name="SAPBEXaggItemX 3 7 4" xfId="56944"/>
    <cellStyle name="SAPBEXaggItemX 3 7 5" xfId="56945"/>
    <cellStyle name="SAPBEXaggItemX 3 8" xfId="56946"/>
    <cellStyle name="SAPBEXaggItemX 3 8 2" xfId="56947"/>
    <cellStyle name="SAPBEXaggItemX 3 8 3" xfId="56948"/>
    <cellStyle name="SAPBEXaggItemX 3 8 4" xfId="56949"/>
    <cellStyle name="SAPBEXaggItemX 3 8 5" xfId="56950"/>
    <cellStyle name="SAPBEXaggItemX 3 9" xfId="56951"/>
    <cellStyle name="SAPBEXaggItemX 3 9 2" xfId="56952"/>
    <cellStyle name="SAPBEXaggItemX 3 9 3" xfId="56953"/>
    <cellStyle name="SAPBEXaggItemX 3 9 4" xfId="56954"/>
    <cellStyle name="SAPBEXaggItemX 3 9 5" xfId="56955"/>
    <cellStyle name="SAPBEXaggItemX 4" xfId="56956"/>
    <cellStyle name="SAPBEXaggItemX 4 10" xfId="56957"/>
    <cellStyle name="SAPBEXaggItemX 4 10 2" xfId="56958"/>
    <cellStyle name="SAPBEXaggItemX 4 10 3" xfId="56959"/>
    <cellStyle name="SAPBEXaggItemX 4 10 4" xfId="56960"/>
    <cellStyle name="SAPBEXaggItemX 4 11" xfId="56961"/>
    <cellStyle name="SAPBEXaggItemX 4 12" xfId="56962"/>
    <cellStyle name="SAPBEXaggItemX 4 13" xfId="56963"/>
    <cellStyle name="SAPBEXaggItemX 4 14" xfId="56964"/>
    <cellStyle name="SAPBEXaggItemX 4 15" xfId="56965"/>
    <cellStyle name="SAPBEXaggItemX 4 16" xfId="56966"/>
    <cellStyle name="SAPBEXaggItemX 4 2" xfId="56967"/>
    <cellStyle name="SAPBEXaggItemX 4 2 2" xfId="56968"/>
    <cellStyle name="SAPBEXaggItemX 4 2 3" xfId="56969"/>
    <cellStyle name="SAPBEXaggItemX 4 2 4" xfId="56970"/>
    <cellStyle name="SAPBEXaggItemX 4 3" xfId="56971"/>
    <cellStyle name="SAPBEXaggItemX 4 3 2" xfId="56972"/>
    <cellStyle name="SAPBEXaggItemX 4 3 3" xfId="56973"/>
    <cellStyle name="SAPBEXaggItemX 4 3 4" xfId="56974"/>
    <cellStyle name="SAPBEXaggItemX 4 4" xfId="56975"/>
    <cellStyle name="SAPBEXaggItemX 4 4 2" xfId="56976"/>
    <cellStyle name="SAPBEXaggItemX 4 4 3" xfId="56977"/>
    <cellStyle name="SAPBEXaggItemX 4 4 4" xfId="56978"/>
    <cellStyle name="SAPBEXaggItemX 4 5" xfId="56979"/>
    <cellStyle name="SAPBEXaggItemX 4 5 2" xfId="56980"/>
    <cellStyle name="SAPBEXaggItemX 4 5 3" xfId="56981"/>
    <cellStyle name="SAPBEXaggItemX 4 5 4" xfId="56982"/>
    <cellStyle name="SAPBEXaggItemX 4 6" xfId="56983"/>
    <cellStyle name="SAPBEXaggItemX 4 6 2" xfId="56984"/>
    <cellStyle name="SAPBEXaggItemX 4 6 3" xfId="56985"/>
    <cellStyle name="SAPBEXaggItemX 4 6 4" xfId="56986"/>
    <cellStyle name="SAPBEXaggItemX 4 7" xfId="56987"/>
    <cellStyle name="SAPBEXaggItemX 4 7 2" xfId="56988"/>
    <cellStyle name="SAPBEXaggItemX 4 7 3" xfId="56989"/>
    <cellStyle name="SAPBEXaggItemX 4 7 4" xfId="56990"/>
    <cellStyle name="SAPBEXaggItemX 4 8" xfId="56991"/>
    <cellStyle name="SAPBEXaggItemX 4 8 2" xfId="56992"/>
    <cellStyle name="SAPBEXaggItemX 4 8 3" xfId="56993"/>
    <cellStyle name="SAPBEXaggItemX 4 8 4" xfId="56994"/>
    <cellStyle name="SAPBEXaggItemX 4 9" xfId="56995"/>
    <cellStyle name="SAPBEXaggItemX 4 9 2" xfId="56996"/>
    <cellStyle name="SAPBEXaggItemX 4 9 3" xfId="56997"/>
    <cellStyle name="SAPBEXaggItemX 4 9 4" xfId="56998"/>
    <cellStyle name="SAPBEXaggItemX 5" xfId="56999"/>
    <cellStyle name="SAPBEXaggItemX 5 2" xfId="57000"/>
    <cellStyle name="SAPBEXaggItemX 5 2 2" xfId="57001"/>
    <cellStyle name="SAPBEXaggItemX 5 3" xfId="57002"/>
    <cellStyle name="SAPBEXaggItemX 5 4" xfId="57003"/>
    <cellStyle name="SAPBEXaggItemX 5 5" xfId="57004"/>
    <cellStyle name="SAPBEXaggItemX 6" xfId="57005"/>
    <cellStyle name="SAPBEXaggItemX 6 2" xfId="57006"/>
    <cellStyle name="SAPBEXaggItemX 6 2 2" xfId="57007"/>
    <cellStyle name="SAPBEXaggItemX 6 3" xfId="57008"/>
    <cellStyle name="SAPBEXaggItemX 6 4" xfId="57009"/>
    <cellStyle name="SAPBEXaggItemX 6 5" xfId="57010"/>
    <cellStyle name="SAPBEXaggItemX 7" xfId="57011"/>
    <cellStyle name="SAPBEXaggItemX 7 2" xfId="57012"/>
    <cellStyle name="SAPBEXaggItemX 7 2 2" xfId="57013"/>
    <cellStyle name="SAPBEXaggItemX 7 3" xfId="57014"/>
    <cellStyle name="SAPBEXaggItemX 7 4" xfId="57015"/>
    <cellStyle name="SAPBEXaggItemX 7 5" xfId="57016"/>
    <cellStyle name="SAPBEXaggItemX 8" xfId="57017"/>
    <cellStyle name="SAPBEXaggItemX 8 2" xfId="57018"/>
    <cellStyle name="SAPBEXaggItemX 8 2 2" xfId="57019"/>
    <cellStyle name="SAPBEXaggItemX 8 3" xfId="57020"/>
    <cellStyle name="SAPBEXaggItemX 8 4" xfId="57021"/>
    <cellStyle name="SAPBEXaggItemX 8 5" xfId="57022"/>
    <cellStyle name="SAPBEXaggItemX 9" xfId="57023"/>
    <cellStyle name="SAPBEXaggItemX 9 2" xfId="57024"/>
    <cellStyle name="SAPBEXaggItemX 9 2 2" xfId="57025"/>
    <cellStyle name="SAPBEXaggItemX 9 3" xfId="57026"/>
    <cellStyle name="SAPBEXaggItemX 9 4" xfId="57027"/>
    <cellStyle name="SAPBEXaggItemX 9 5" xfId="57028"/>
    <cellStyle name="SAPBEXchaText" xfId="57029"/>
    <cellStyle name="SAPBEXchaText 10" xfId="57030"/>
    <cellStyle name="SAPBEXchaText 10 2" xfId="57031"/>
    <cellStyle name="SAPBEXchaText 11" xfId="57032"/>
    <cellStyle name="SAPBEXchaText 12" xfId="57033"/>
    <cellStyle name="SAPBEXchaText 13" xfId="57034"/>
    <cellStyle name="SAPBEXchaText 2" xfId="57035"/>
    <cellStyle name="SAPBEXchaText 2 10" xfId="57036"/>
    <cellStyle name="SAPBEXchaText 2 10 2" xfId="57037"/>
    <cellStyle name="SAPBEXchaText 2 10 3" xfId="57038"/>
    <cellStyle name="SAPBEXchaText 2 10 4" xfId="57039"/>
    <cellStyle name="SAPBEXchaText 2 11" xfId="57040"/>
    <cellStyle name="SAPBEXchaText 2 11 2" xfId="57041"/>
    <cellStyle name="SAPBEXchaText 2 11 3" xfId="57042"/>
    <cellStyle name="SAPBEXchaText 2 11 4" xfId="57043"/>
    <cellStyle name="SAPBEXchaText 2 12" xfId="57044"/>
    <cellStyle name="SAPBEXchaText 2 13" xfId="57045"/>
    <cellStyle name="SAPBEXchaText 2 14" xfId="57046"/>
    <cellStyle name="SAPBEXchaText 2 15" xfId="57047"/>
    <cellStyle name="SAPBEXchaText 2 2" xfId="57048"/>
    <cellStyle name="SAPBEXchaText 2 2 2" xfId="57049"/>
    <cellStyle name="SAPBEXchaText 2 2 2 2" xfId="57050"/>
    <cellStyle name="SAPBEXchaText 2 2 2 2 2" xfId="57051"/>
    <cellStyle name="SAPBEXchaText 2 2 2 2 3" xfId="57052"/>
    <cellStyle name="SAPBEXchaText 2 2 2 3" xfId="57053"/>
    <cellStyle name="SAPBEXchaText 2 2 2 4" xfId="57054"/>
    <cellStyle name="SAPBEXchaText 2 2 2 5" xfId="57055"/>
    <cellStyle name="SAPBEXchaText 2 2 3" xfId="57056"/>
    <cellStyle name="SAPBEXchaText 2 2 3 2" xfId="57057"/>
    <cellStyle name="SAPBEXchaText 2 2 4" xfId="57058"/>
    <cellStyle name="SAPBEXchaText 2 2 4 2" xfId="57059"/>
    <cellStyle name="SAPBEXchaText 2 2 5" xfId="57060"/>
    <cellStyle name="SAPBEXchaText 2 3" xfId="57061"/>
    <cellStyle name="SAPBEXchaText 2 3 2" xfId="57062"/>
    <cellStyle name="SAPBEXchaText 2 3 3" xfId="57063"/>
    <cellStyle name="SAPBEXchaText 2 3 4" xfId="57064"/>
    <cellStyle name="SAPBEXchaText 2 3 5" xfId="57065"/>
    <cellStyle name="SAPBEXchaText 2 4" xfId="57066"/>
    <cellStyle name="SAPBEXchaText 2 4 2" xfId="57067"/>
    <cellStyle name="SAPBEXchaText 2 4 2 2" xfId="57068"/>
    <cellStyle name="SAPBEXchaText 2 4 3" xfId="57069"/>
    <cellStyle name="SAPBEXchaText 2 4 3 2" xfId="57070"/>
    <cellStyle name="SAPBEXchaText 2 4 4" xfId="57071"/>
    <cellStyle name="SAPBEXchaText 2 4 5" xfId="57072"/>
    <cellStyle name="SAPBEXchaText 2 5" xfId="57073"/>
    <cellStyle name="SAPBEXchaText 2 5 2" xfId="57074"/>
    <cellStyle name="SAPBEXchaText 2 5 3" xfId="57075"/>
    <cellStyle name="SAPBEXchaText 2 5 4" xfId="57076"/>
    <cellStyle name="SAPBEXchaText 2 5 5" xfId="57077"/>
    <cellStyle name="SAPBEXchaText 2 6" xfId="57078"/>
    <cellStyle name="SAPBEXchaText 2 6 2" xfId="57079"/>
    <cellStyle name="SAPBEXchaText 2 6 3" xfId="57080"/>
    <cellStyle name="SAPBEXchaText 2 6 4" xfId="57081"/>
    <cellStyle name="SAPBEXchaText 2 6 5" xfId="57082"/>
    <cellStyle name="SAPBEXchaText 2 7" xfId="57083"/>
    <cellStyle name="SAPBEXchaText 2 7 2" xfId="57084"/>
    <cellStyle name="SAPBEXchaText 2 7 3" xfId="57085"/>
    <cellStyle name="SAPBEXchaText 2 7 4" xfId="57086"/>
    <cellStyle name="SAPBEXchaText 2 8" xfId="57087"/>
    <cellStyle name="SAPBEXchaText 2 8 2" xfId="57088"/>
    <cellStyle name="SAPBEXchaText 2 8 3" xfId="57089"/>
    <cellStyle name="SAPBEXchaText 2 8 4" xfId="57090"/>
    <cellStyle name="SAPBEXchaText 2 9" xfId="57091"/>
    <cellStyle name="SAPBEXchaText 2 9 2" xfId="57092"/>
    <cellStyle name="SAPBEXchaText 2 9 3" xfId="57093"/>
    <cellStyle name="SAPBEXchaText 2 9 4" xfId="57094"/>
    <cellStyle name="SAPBEXchaText 3" xfId="57095"/>
    <cellStyle name="SAPBEXchaText 3 10" xfId="57096"/>
    <cellStyle name="SAPBEXchaText 3 10 2" xfId="57097"/>
    <cellStyle name="SAPBEXchaText 3 10 3" xfId="57098"/>
    <cellStyle name="SAPBEXchaText 3 10 4" xfId="57099"/>
    <cellStyle name="SAPBEXchaText 3 11" xfId="57100"/>
    <cellStyle name="SAPBEXchaText 3 11 2" xfId="57101"/>
    <cellStyle name="SAPBEXchaText 3 11 3" xfId="57102"/>
    <cellStyle name="SAPBEXchaText 3 11 4" xfId="57103"/>
    <cellStyle name="SAPBEXchaText 3 12" xfId="57104"/>
    <cellStyle name="SAPBEXchaText 3 13" xfId="57105"/>
    <cellStyle name="SAPBEXchaText 3 14" xfId="57106"/>
    <cellStyle name="SAPBEXchaText 3 15" xfId="57107"/>
    <cellStyle name="SAPBEXchaText 3 16" xfId="57108"/>
    <cellStyle name="SAPBEXchaText 3 17" xfId="57109"/>
    <cellStyle name="SAPBEXchaText 3 18" xfId="57110"/>
    <cellStyle name="SAPBEXchaText 3 19" xfId="57111"/>
    <cellStyle name="SAPBEXchaText 3 2" xfId="57112"/>
    <cellStyle name="SAPBEXchaText 3 2 2" xfId="57113"/>
    <cellStyle name="SAPBEXchaText 3 2 2 2" xfId="57114"/>
    <cellStyle name="SAPBEXchaText 3 2 2 2 2" xfId="57115"/>
    <cellStyle name="SAPBEXchaText 3 2 2 2 3" xfId="57116"/>
    <cellStyle name="SAPBEXchaText 3 2 2 3" xfId="57117"/>
    <cellStyle name="SAPBEXchaText 3 2 2 4" xfId="57118"/>
    <cellStyle name="SAPBEXchaText 3 2 2 5" xfId="57119"/>
    <cellStyle name="SAPBEXchaText 3 2 3" xfId="57120"/>
    <cellStyle name="SAPBEXchaText 3 2 3 2" xfId="57121"/>
    <cellStyle name="SAPBEXchaText 3 2 3 3" xfId="57122"/>
    <cellStyle name="SAPBEXchaText 3 2 3 4" xfId="57123"/>
    <cellStyle name="SAPBEXchaText 3 2 4" xfId="57124"/>
    <cellStyle name="SAPBEXchaText 3 2 4 2" xfId="57125"/>
    <cellStyle name="SAPBEXchaText 3 2 4 3" xfId="57126"/>
    <cellStyle name="SAPBEXchaText 3 2 4 4" xfId="57127"/>
    <cellStyle name="SAPBEXchaText 3 2 5" xfId="57128"/>
    <cellStyle name="SAPBEXchaText 3 2 5 2" xfId="57129"/>
    <cellStyle name="SAPBEXchaText 3 2 6" xfId="57130"/>
    <cellStyle name="SAPBEXchaText 3 2 7" xfId="57131"/>
    <cellStyle name="SAPBEXchaText 3 3" xfId="57132"/>
    <cellStyle name="SAPBEXchaText 3 3 2" xfId="57133"/>
    <cellStyle name="SAPBEXchaText 3 3 2 2" xfId="57134"/>
    <cellStyle name="SAPBEXchaText 3 3 2 3" xfId="57135"/>
    <cellStyle name="SAPBEXchaText 3 3 2 4" xfId="57136"/>
    <cellStyle name="SAPBEXchaText 3 3 3" xfId="57137"/>
    <cellStyle name="SAPBEXchaText 3 3 3 2" xfId="57138"/>
    <cellStyle name="SAPBEXchaText 3 3 4" xfId="57139"/>
    <cellStyle name="SAPBEXchaText 3 3 4 2" xfId="57140"/>
    <cellStyle name="SAPBEXchaText 3 3 5" xfId="57141"/>
    <cellStyle name="SAPBEXchaText 3 4" xfId="57142"/>
    <cellStyle name="SAPBEXchaText 3 4 2" xfId="57143"/>
    <cellStyle name="SAPBEXchaText 3 4 2 2" xfId="57144"/>
    <cellStyle name="SAPBEXchaText 3 4 3" xfId="57145"/>
    <cellStyle name="SAPBEXchaText 3 4 4" xfId="57146"/>
    <cellStyle name="SAPBEXchaText 3 4 5" xfId="57147"/>
    <cellStyle name="SAPBEXchaText 3 5" xfId="57148"/>
    <cellStyle name="SAPBEXchaText 3 5 2" xfId="57149"/>
    <cellStyle name="SAPBEXchaText 3 5 2 2" xfId="57150"/>
    <cellStyle name="SAPBEXchaText 3 5 3" xfId="57151"/>
    <cellStyle name="SAPBEXchaText 3 5 3 2" xfId="57152"/>
    <cellStyle name="SAPBEXchaText 3 5 4" xfId="57153"/>
    <cellStyle name="SAPBEXchaText 3 5 5" xfId="57154"/>
    <cellStyle name="SAPBEXchaText 3 6" xfId="57155"/>
    <cellStyle name="SAPBEXchaText 3 6 2" xfId="57156"/>
    <cellStyle name="SAPBEXchaText 3 6 2 2" xfId="57157"/>
    <cellStyle name="SAPBEXchaText 3 6 3" xfId="57158"/>
    <cellStyle name="SAPBEXchaText 3 6 3 2" xfId="57159"/>
    <cellStyle name="SAPBEXchaText 3 6 4" xfId="57160"/>
    <cellStyle name="SAPBEXchaText 3 6 5" xfId="57161"/>
    <cellStyle name="SAPBEXchaText 3 7" xfId="57162"/>
    <cellStyle name="SAPBEXchaText 3 7 2" xfId="57163"/>
    <cellStyle name="SAPBEXchaText 3 7 2 2" xfId="57164"/>
    <cellStyle name="SAPBEXchaText 3 7 3" xfId="57165"/>
    <cellStyle name="SAPBEXchaText 3 7 4" xfId="57166"/>
    <cellStyle name="SAPBEXchaText 3 7 5" xfId="57167"/>
    <cellStyle name="SAPBEXchaText 3 8" xfId="57168"/>
    <cellStyle name="SAPBEXchaText 3 8 2" xfId="57169"/>
    <cellStyle name="SAPBEXchaText 3 8 3" xfId="57170"/>
    <cellStyle name="SAPBEXchaText 3 8 4" xfId="57171"/>
    <cellStyle name="SAPBEXchaText 3 8 5" xfId="57172"/>
    <cellStyle name="SAPBEXchaText 3 9" xfId="57173"/>
    <cellStyle name="SAPBEXchaText 3 9 2" xfId="57174"/>
    <cellStyle name="SAPBEXchaText 3 9 3" xfId="57175"/>
    <cellStyle name="SAPBEXchaText 3 9 4" xfId="57176"/>
    <cellStyle name="SAPBEXchaText 3 9 5" xfId="57177"/>
    <cellStyle name="SAPBEXchaText 4" xfId="57178"/>
    <cellStyle name="SAPBEXchaText 4 2" xfId="57179"/>
    <cellStyle name="SAPBEXchaText 4 2 2" xfId="57180"/>
    <cellStyle name="SAPBEXchaText 4 2 2 2" xfId="57181"/>
    <cellStyle name="SAPBEXchaText 4 2 2 3" xfId="57182"/>
    <cellStyle name="SAPBEXchaText 4 2 2 4" xfId="57183"/>
    <cellStyle name="SAPBEXchaText 4 2 3" xfId="57184"/>
    <cellStyle name="SAPBEXchaText 4 2 3 2" xfId="57185"/>
    <cellStyle name="SAPBEXchaText 4 2 4" xfId="57186"/>
    <cellStyle name="SAPBEXchaText 4 2 4 2" xfId="57187"/>
    <cellStyle name="SAPBEXchaText 4 2 5" xfId="57188"/>
    <cellStyle name="SAPBEXchaText 4 3" xfId="57189"/>
    <cellStyle name="SAPBEXchaText 4 3 2" xfId="57190"/>
    <cellStyle name="SAPBEXchaText 4 3 3" xfId="57191"/>
    <cellStyle name="SAPBEXchaText 4 3 4" xfId="57192"/>
    <cellStyle name="SAPBEXchaText 4 4" xfId="57193"/>
    <cellStyle name="SAPBEXchaText 4 4 2" xfId="57194"/>
    <cellStyle name="SAPBEXchaText 4 4 3" xfId="57195"/>
    <cellStyle name="SAPBEXchaText 4 4 4" xfId="57196"/>
    <cellStyle name="SAPBEXchaText 4 5" xfId="57197"/>
    <cellStyle name="SAPBEXchaText 4 5 2" xfId="57198"/>
    <cellStyle name="SAPBEXchaText 4 5 3" xfId="57199"/>
    <cellStyle name="SAPBEXchaText 4 6" xfId="57200"/>
    <cellStyle name="SAPBEXchaText 4 6 2" xfId="57201"/>
    <cellStyle name="SAPBEXchaText 4 7" xfId="57202"/>
    <cellStyle name="SAPBEXchaText 5" xfId="57203"/>
    <cellStyle name="SAPBEXchaText 5 2" xfId="57204"/>
    <cellStyle name="SAPBEXchaText 5 2 2" xfId="57205"/>
    <cellStyle name="SAPBEXchaText 5 2 3" xfId="57206"/>
    <cellStyle name="SAPBEXchaText 5 3" xfId="57207"/>
    <cellStyle name="SAPBEXchaText 5 4" xfId="57208"/>
    <cellStyle name="SAPBEXchaText 6" xfId="57209"/>
    <cellStyle name="SAPBEXchaText 6 2" xfId="57210"/>
    <cellStyle name="SAPBEXchaText 7" xfId="57211"/>
    <cellStyle name="SAPBEXchaText 7 2" xfId="57212"/>
    <cellStyle name="SAPBEXchaText 7 3" xfId="57213"/>
    <cellStyle name="SAPBEXchaText 8" xfId="57214"/>
    <cellStyle name="SAPBEXchaText 8 2" xfId="57215"/>
    <cellStyle name="SAPBEXchaText 8 2 2" xfId="57216"/>
    <cellStyle name="SAPBEXchaText 8 3" xfId="57217"/>
    <cellStyle name="SAPBEXchaText 8 4" xfId="57218"/>
    <cellStyle name="SAPBEXchaText 8 5" xfId="57219"/>
    <cellStyle name="SAPBEXchaText 9" xfId="57220"/>
    <cellStyle name="SAPBEXchaText 9 2" xfId="57221"/>
    <cellStyle name="SAPBEXchaText 9 3" xfId="57222"/>
    <cellStyle name="SAPBEXchaText_2011 ECCR Summary Reports (Jul-Dec)" xfId="57223"/>
    <cellStyle name="SAPBEXexcBad7" xfId="57224"/>
    <cellStyle name="SAPBEXexcBad7 10" xfId="57225"/>
    <cellStyle name="SAPBEXexcBad7 10 2" xfId="57226"/>
    <cellStyle name="SAPBEXexcBad7 10 3" xfId="57227"/>
    <cellStyle name="SAPBEXexcBad7 10 4" xfId="57228"/>
    <cellStyle name="SAPBEXexcBad7 11" xfId="57229"/>
    <cellStyle name="SAPBEXexcBad7 11 2" xfId="57230"/>
    <cellStyle name="SAPBEXexcBad7 11 3" xfId="57231"/>
    <cellStyle name="SAPBEXexcBad7 11 4" xfId="57232"/>
    <cellStyle name="SAPBEXexcBad7 12" xfId="57233"/>
    <cellStyle name="SAPBEXexcBad7 12 2" xfId="57234"/>
    <cellStyle name="SAPBEXexcBad7 12 3" xfId="57235"/>
    <cellStyle name="SAPBEXexcBad7 12 4" xfId="57236"/>
    <cellStyle name="SAPBEXexcBad7 13" xfId="57237"/>
    <cellStyle name="SAPBEXexcBad7 13 2" xfId="57238"/>
    <cellStyle name="SAPBEXexcBad7 13 3" xfId="57239"/>
    <cellStyle name="SAPBEXexcBad7 13 4" xfId="57240"/>
    <cellStyle name="SAPBEXexcBad7 14" xfId="57241"/>
    <cellStyle name="SAPBEXexcBad7 14 2" xfId="57242"/>
    <cellStyle name="SAPBEXexcBad7 14 3" xfId="57243"/>
    <cellStyle name="SAPBEXexcBad7 14 4" xfId="57244"/>
    <cellStyle name="SAPBEXexcBad7 15" xfId="57245"/>
    <cellStyle name="SAPBEXexcBad7 15 2" xfId="57246"/>
    <cellStyle name="SAPBEXexcBad7 15 3" xfId="57247"/>
    <cellStyle name="SAPBEXexcBad7 15 4" xfId="57248"/>
    <cellStyle name="SAPBEXexcBad7 16" xfId="57249"/>
    <cellStyle name="SAPBEXexcBad7 17" xfId="57250"/>
    <cellStyle name="SAPBEXexcBad7 18" xfId="57251"/>
    <cellStyle name="SAPBEXexcBad7 19" xfId="57252"/>
    <cellStyle name="SAPBEXexcBad7 2" xfId="57253"/>
    <cellStyle name="SAPBEXexcBad7 2 10" xfId="57254"/>
    <cellStyle name="SAPBEXexcBad7 2 10 2" xfId="57255"/>
    <cellStyle name="SAPBEXexcBad7 2 10 3" xfId="57256"/>
    <cellStyle name="SAPBEXexcBad7 2 10 4" xfId="57257"/>
    <cellStyle name="SAPBEXexcBad7 2 11" xfId="57258"/>
    <cellStyle name="SAPBEXexcBad7 2 11 2" xfId="57259"/>
    <cellStyle name="SAPBEXexcBad7 2 11 3" xfId="57260"/>
    <cellStyle name="SAPBEXexcBad7 2 11 4" xfId="57261"/>
    <cellStyle name="SAPBEXexcBad7 2 12" xfId="57262"/>
    <cellStyle name="SAPBEXexcBad7 2 13" xfId="57263"/>
    <cellStyle name="SAPBEXexcBad7 2 14" xfId="57264"/>
    <cellStyle name="SAPBEXexcBad7 2 15" xfId="57265"/>
    <cellStyle name="SAPBEXexcBad7 2 16" xfId="57266"/>
    <cellStyle name="SAPBEXexcBad7 2 17" xfId="57267"/>
    <cellStyle name="SAPBEXexcBad7 2 18" xfId="57268"/>
    <cellStyle name="SAPBEXexcBad7 2 2" xfId="57269"/>
    <cellStyle name="SAPBEXexcBad7 2 2 2" xfId="57270"/>
    <cellStyle name="SAPBEXexcBad7 2 2 2 2" xfId="57271"/>
    <cellStyle name="SAPBEXexcBad7 2 2 2 3" xfId="57272"/>
    <cellStyle name="SAPBEXexcBad7 2 2 2 4" xfId="57273"/>
    <cellStyle name="SAPBEXexcBad7 2 2 3" xfId="57274"/>
    <cellStyle name="SAPBEXexcBad7 2 2 3 2" xfId="57275"/>
    <cellStyle name="SAPBEXexcBad7 2 2 4" xfId="57276"/>
    <cellStyle name="SAPBEXexcBad7 2 2 4 2" xfId="57277"/>
    <cellStyle name="SAPBEXexcBad7 2 2 5" xfId="57278"/>
    <cellStyle name="SAPBEXexcBad7 2 3" xfId="57279"/>
    <cellStyle name="SAPBEXexcBad7 2 3 2" xfId="57280"/>
    <cellStyle name="SAPBEXexcBad7 2 3 2 2" xfId="57281"/>
    <cellStyle name="SAPBEXexcBad7 2 3 3" xfId="57282"/>
    <cellStyle name="SAPBEXexcBad7 2 3 4" xfId="57283"/>
    <cellStyle name="SAPBEXexcBad7 2 3 5" xfId="57284"/>
    <cellStyle name="SAPBEXexcBad7 2 4" xfId="57285"/>
    <cellStyle name="SAPBEXexcBad7 2 4 2" xfId="57286"/>
    <cellStyle name="SAPBEXexcBad7 2 4 2 2" xfId="57287"/>
    <cellStyle name="SAPBEXexcBad7 2 4 3" xfId="57288"/>
    <cellStyle name="SAPBEXexcBad7 2 4 3 2" xfId="57289"/>
    <cellStyle name="SAPBEXexcBad7 2 4 4" xfId="57290"/>
    <cellStyle name="SAPBEXexcBad7 2 4 5" xfId="57291"/>
    <cellStyle name="SAPBEXexcBad7 2 5" xfId="57292"/>
    <cellStyle name="SAPBEXexcBad7 2 5 2" xfId="57293"/>
    <cellStyle name="SAPBEXexcBad7 2 5 2 2" xfId="57294"/>
    <cellStyle name="SAPBEXexcBad7 2 5 3" xfId="57295"/>
    <cellStyle name="SAPBEXexcBad7 2 5 3 2" xfId="57296"/>
    <cellStyle name="SAPBEXexcBad7 2 5 4" xfId="57297"/>
    <cellStyle name="SAPBEXexcBad7 2 5 5" xfId="57298"/>
    <cellStyle name="SAPBEXexcBad7 2 6" xfId="57299"/>
    <cellStyle name="SAPBEXexcBad7 2 6 2" xfId="57300"/>
    <cellStyle name="SAPBEXexcBad7 2 6 2 2" xfId="57301"/>
    <cellStyle name="SAPBEXexcBad7 2 6 3" xfId="57302"/>
    <cellStyle name="SAPBEXexcBad7 2 6 4" xfId="57303"/>
    <cellStyle name="SAPBEXexcBad7 2 6 5" xfId="57304"/>
    <cellStyle name="SAPBEXexcBad7 2 7" xfId="57305"/>
    <cellStyle name="SAPBEXexcBad7 2 7 2" xfId="57306"/>
    <cellStyle name="SAPBEXexcBad7 2 7 3" xfId="57307"/>
    <cellStyle name="SAPBEXexcBad7 2 7 4" xfId="57308"/>
    <cellStyle name="SAPBEXexcBad7 2 7 5" xfId="57309"/>
    <cellStyle name="SAPBEXexcBad7 2 8" xfId="57310"/>
    <cellStyle name="SAPBEXexcBad7 2 8 2" xfId="57311"/>
    <cellStyle name="SAPBEXexcBad7 2 8 3" xfId="57312"/>
    <cellStyle name="SAPBEXexcBad7 2 8 4" xfId="57313"/>
    <cellStyle name="SAPBEXexcBad7 2 8 5" xfId="57314"/>
    <cellStyle name="SAPBEXexcBad7 2 9" xfId="57315"/>
    <cellStyle name="SAPBEXexcBad7 2 9 2" xfId="57316"/>
    <cellStyle name="SAPBEXexcBad7 2 9 3" xfId="57317"/>
    <cellStyle name="SAPBEXexcBad7 2 9 4" xfId="57318"/>
    <cellStyle name="SAPBEXexcBad7 20" xfId="57319"/>
    <cellStyle name="SAPBEXexcBad7 21" xfId="57320"/>
    <cellStyle name="SAPBEXexcBad7 22" xfId="57321"/>
    <cellStyle name="SAPBEXexcBad7 23" xfId="57322"/>
    <cellStyle name="SAPBEXexcBad7 24" xfId="57323"/>
    <cellStyle name="SAPBEXexcBad7 25" xfId="57324"/>
    <cellStyle name="SAPBEXexcBad7 3" xfId="57325"/>
    <cellStyle name="SAPBEXexcBad7 3 10" xfId="57326"/>
    <cellStyle name="SAPBEXexcBad7 3 10 2" xfId="57327"/>
    <cellStyle name="SAPBEXexcBad7 3 10 3" xfId="57328"/>
    <cellStyle name="SAPBEXexcBad7 3 10 4" xfId="57329"/>
    <cellStyle name="SAPBEXexcBad7 3 11" xfId="57330"/>
    <cellStyle name="SAPBEXexcBad7 3 11 2" xfId="57331"/>
    <cellStyle name="SAPBEXexcBad7 3 11 3" xfId="57332"/>
    <cellStyle name="SAPBEXexcBad7 3 11 4" xfId="57333"/>
    <cellStyle name="SAPBEXexcBad7 3 12" xfId="57334"/>
    <cellStyle name="SAPBEXexcBad7 3 13" xfId="57335"/>
    <cellStyle name="SAPBEXexcBad7 3 14" xfId="57336"/>
    <cellStyle name="SAPBEXexcBad7 3 15" xfId="57337"/>
    <cellStyle name="SAPBEXexcBad7 3 16" xfId="57338"/>
    <cellStyle name="SAPBEXexcBad7 3 17" xfId="57339"/>
    <cellStyle name="SAPBEXexcBad7 3 18" xfId="57340"/>
    <cellStyle name="SAPBEXexcBad7 3 19" xfId="57341"/>
    <cellStyle name="SAPBEXexcBad7 3 2" xfId="57342"/>
    <cellStyle name="SAPBEXexcBad7 3 2 2" xfId="57343"/>
    <cellStyle name="SAPBEXexcBad7 3 2 2 2" xfId="57344"/>
    <cellStyle name="SAPBEXexcBad7 3 2 3" xfId="57345"/>
    <cellStyle name="SAPBEXexcBad7 3 2 4" xfId="57346"/>
    <cellStyle name="SAPBEXexcBad7 3 2 5" xfId="57347"/>
    <cellStyle name="SAPBEXexcBad7 3 20" xfId="57348"/>
    <cellStyle name="SAPBEXexcBad7 3 3" xfId="57349"/>
    <cellStyle name="SAPBEXexcBad7 3 3 2" xfId="57350"/>
    <cellStyle name="SAPBEXexcBad7 3 3 2 2" xfId="57351"/>
    <cellStyle name="SAPBEXexcBad7 3 3 3" xfId="57352"/>
    <cellStyle name="SAPBEXexcBad7 3 3 4" xfId="57353"/>
    <cellStyle name="SAPBEXexcBad7 3 3 5" xfId="57354"/>
    <cellStyle name="SAPBEXexcBad7 3 4" xfId="57355"/>
    <cellStyle name="SAPBEXexcBad7 3 4 2" xfId="57356"/>
    <cellStyle name="SAPBEXexcBad7 3 4 2 2" xfId="57357"/>
    <cellStyle name="SAPBEXexcBad7 3 4 3" xfId="57358"/>
    <cellStyle name="SAPBEXexcBad7 3 4 4" xfId="57359"/>
    <cellStyle name="SAPBEXexcBad7 3 4 5" xfId="57360"/>
    <cellStyle name="SAPBEXexcBad7 3 5" xfId="57361"/>
    <cellStyle name="SAPBEXexcBad7 3 5 2" xfId="57362"/>
    <cellStyle name="SAPBEXexcBad7 3 5 2 2" xfId="57363"/>
    <cellStyle name="SAPBEXexcBad7 3 5 3" xfId="57364"/>
    <cellStyle name="SAPBEXexcBad7 3 5 4" xfId="57365"/>
    <cellStyle name="SAPBEXexcBad7 3 5 5" xfId="57366"/>
    <cellStyle name="SAPBEXexcBad7 3 6" xfId="57367"/>
    <cellStyle name="SAPBEXexcBad7 3 6 2" xfId="57368"/>
    <cellStyle name="SAPBEXexcBad7 3 6 3" xfId="57369"/>
    <cellStyle name="SAPBEXexcBad7 3 6 4" xfId="57370"/>
    <cellStyle name="SAPBEXexcBad7 3 6 5" xfId="57371"/>
    <cellStyle name="SAPBEXexcBad7 3 7" xfId="57372"/>
    <cellStyle name="SAPBEXexcBad7 3 7 2" xfId="57373"/>
    <cellStyle name="SAPBEXexcBad7 3 7 3" xfId="57374"/>
    <cellStyle name="SAPBEXexcBad7 3 7 4" xfId="57375"/>
    <cellStyle name="SAPBEXexcBad7 3 8" xfId="57376"/>
    <cellStyle name="SAPBEXexcBad7 3 8 2" xfId="57377"/>
    <cellStyle name="SAPBEXexcBad7 3 8 3" xfId="57378"/>
    <cellStyle name="SAPBEXexcBad7 3 8 4" xfId="57379"/>
    <cellStyle name="SAPBEXexcBad7 3 9" xfId="57380"/>
    <cellStyle name="SAPBEXexcBad7 3 9 2" xfId="57381"/>
    <cellStyle name="SAPBEXexcBad7 3 9 3" xfId="57382"/>
    <cellStyle name="SAPBEXexcBad7 3 9 4" xfId="57383"/>
    <cellStyle name="SAPBEXexcBad7 4" xfId="57384"/>
    <cellStyle name="SAPBEXexcBad7 4 10" xfId="57385"/>
    <cellStyle name="SAPBEXexcBad7 4 10 2" xfId="57386"/>
    <cellStyle name="SAPBEXexcBad7 4 10 3" xfId="57387"/>
    <cellStyle name="SAPBEXexcBad7 4 10 4" xfId="57388"/>
    <cellStyle name="SAPBEXexcBad7 4 11" xfId="57389"/>
    <cellStyle name="SAPBEXexcBad7 4 11 2" xfId="57390"/>
    <cellStyle name="SAPBEXexcBad7 4 11 3" xfId="57391"/>
    <cellStyle name="SAPBEXexcBad7 4 11 4" xfId="57392"/>
    <cellStyle name="SAPBEXexcBad7 4 12" xfId="57393"/>
    <cellStyle name="SAPBEXexcBad7 4 13" xfId="57394"/>
    <cellStyle name="SAPBEXexcBad7 4 14" xfId="57395"/>
    <cellStyle name="SAPBEXexcBad7 4 15" xfId="57396"/>
    <cellStyle name="SAPBEXexcBad7 4 16" xfId="57397"/>
    <cellStyle name="SAPBEXexcBad7 4 17" xfId="57398"/>
    <cellStyle name="SAPBEXexcBad7 4 18" xfId="57399"/>
    <cellStyle name="SAPBEXexcBad7 4 19" xfId="57400"/>
    <cellStyle name="SAPBEXexcBad7 4 2" xfId="57401"/>
    <cellStyle name="SAPBEXexcBad7 4 2 2" xfId="57402"/>
    <cellStyle name="SAPBEXexcBad7 4 2 2 2" xfId="57403"/>
    <cellStyle name="SAPBEXexcBad7 4 2 3" xfId="57404"/>
    <cellStyle name="SAPBEXexcBad7 4 2 3 2" xfId="57405"/>
    <cellStyle name="SAPBEXexcBad7 4 2 4" xfId="57406"/>
    <cellStyle name="SAPBEXexcBad7 4 2 5" xfId="57407"/>
    <cellStyle name="SAPBEXexcBad7 4 3" xfId="57408"/>
    <cellStyle name="SAPBEXexcBad7 4 3 2" xfId="57409"/>
    <cellStyle name="SAPBEXexcBad7 4 3 2 2" xfId="57410"/>
    <cellStyle name="SAPBEXexcBad7 4 3 3" xfId="57411"/>
    <cellStyle name="SAPBEXexcBad7 4 3 4" xfId="57412"/>
    <cellStyle name="SAPBEXexcBad7 4 3 5" xfId="57413"/>
    <cellStyle name="SAPBEXexcBad7 4 4" xfId="57414"/>
    <cellStyle name="SAPBEXexcBad7 4 4 2" xfId="57415"/>
    <cellStyle name="SAPBEXexcBad7 4 4 2 2" xfId="57416"/>
    <cellStyle name="SAPBEXexcBad7 4 4 3" xfId="57417"/>
    <cellStyle name="SAPBEXexcBad7 4 4 4" xfId="57418"/>
    <cellStyle name="SAPBEXexcBad7 4 4 5" xfId="57419"/>
    <cellStyle name="SAPBEXexcBad7 4 5" xfId="57420"/>
    <cellStyle name="SAPBEXexcBad7 4 5 2" xfId="57421"/>
    <cellStyle name="SAPBEXexcBad7 4 5 2 2" xfId="57422"/>
    <cellStyle name="SAPBEXexcBad7 4 5 3" xfId="57423"/>
    <cellStyle name="SAPBEXexcBad7 4 5 4" xfId="57424"/>
    <cellStyle name="SAPBEXexcBad7 4 5 5" xfId="57425"/>
    <cellStyle name="SAPBEXexcBad7 4 6" xfId="57426"/>
    <cellStyle name="SAPBEXexcBad7 4 6 2" xfId="57427"/>
    <cellStyle name="SAPBEXexcBad7 4 6 2 2" xfId="57428"/>
    <cellStyle name="SAPBEXexcBad7 4 6 3" xfId="57429"/>
    <cellStyle name="SAPBEXexcBad7 4 6 4" xfId="57430"/>
    <cellStyle name="SAPBEXexcBad7 4 6 5" xfId="57431"/>
    <cellStyle name="SAPBEXexcBad7 4 7" xfId="57432"/>
    <cellStyle name="SAPBEXexcBad7 4 7 2" xfId="57433"/>
    <cellStyle name="SAPBEXexcBad7 4 7 3" xfId="57434"/>
    <cellStyle name="SAPBEXexcBad7 4 7 4" xfId="57435"/>
    <cellStyle name="SAPBEXexcBad7 4 7 5" xfId="57436"/>
    <cellStyle name="SAPBEXexcBad7 4 8" xfId="57437"/>
    <cellStyle name="SAPBEXexcBad7 4 8 2" xfId="57438"/>
    <cellStyle name="SAPBEXexcBad7 4 8 3" xfId="57439"/>
    <cellStyle name="SAPBEXexcBad7 4 8 4" xfId="57440"/>
    <cellStyle name="SAPBEXexcBad7 4 9" xfId="57441"/>
    <cellStyle name="SAPBEXexcBad7 4 9 2" xfId="57442"/>
    <cellStyle name="SAPBEXexcBad7 4 9 3" xfId="57443"/>
    <cellStyle name="SAPBEXexcBad7 4 9 4" xfId="57444"/>
    <cellStyle name="SAPBEXexcBad7 5" xfId="57445"/>
    <cellStyle name="SAPBEXexcBad7 5 2" xfId="57446"/>
    <cellStyle name="SAPBEXexcBad7 5 3" xfId="57447"/>
    <cellStyle name="SAPBEXexcBad7 6" xfId="57448"/>
    <cellStyle name="SAPBEXexcBad7 6 2" xfId="57449"/>
    <cellStyle name="SAPBEXexcBad7 6 2 2" xfId="57450"/>
    <cellStyle name="SAPBEXexcBad7 6 3" xfId="57451"/>
    <cellStyle name="SAPBEXexcBad7 6 4" xfId="57452"/>
    <cellStyle name="SAPBEXexcBad7 6 5" xfId="57453"/>
    <cellStyle name="SAPBEXexcBad7 7" xfId="57454"/>
    <cellStyle name="SAPBEXexcBad7 7 2" xfId="57455"/>
    <cellStyle name="SAPBEXexcBad7 7 2 2" xfId="57456"/>
    <cellStyle name="SAPBEXexcBad7 7 3" xfId="57457"/>
    <cellStyle name="SAPBEXexcBad7 7 4" xfId="57458"/>
    <cellStyle name="SAPBEXexcBad7 7 5" xfId="57459"/>
    <cellStyle name="SAPBEXexcBad7 8" xfId="57460"/>
    <cellStyle name="SAPBEXexcBad7 8 2" xfId="57461"/>
    <cellStyle name="SAPBEXexcBad7 8 2 2" xfId="57462"/>
    <cellStyle name="SAPBEXexcBad7 8 3" xfId="57463"/>
    <cellStyle name="SAPBEXexcBad7 8 4" xfId="57464"/>
    <cellStyle name="SAPBEXexcBad7 8 5" xfId="57465"/>
    <cellStyle name="SAPBEXexcBad7 9" xfId="57466"/>
    <cellStyle name="SAPBEXexcBad7 9 2" xfId="57467"/>
    <cellStyle name="SAPBEXexcBad7 9 3" xfId="57468"/>
    <cellStyle name="SAPBEXexcBad7 9 4" xfId="57469"/>
    <cellStyle name="SAPBEXexcBad7 9 5" xfId="57470"/>
    <cellStyle name="SAPBEXexcBad7_Pv for Schools - Installs" xfId="57471"/>
    <cellStyle name="SAPBEXexcBad8" xfId="57472"/>
    <cellStyle name="SAPBEXexcBad8 10" xfId="57473"/>
    <cellStyle name="SAPBEXexcBad8 10 2" xfId="57474"/>
    <cellStyle name="SAPBEXexcBad8 10 3" xfId="57475"/>
    <cellStyle name="SAPBEXexcBad8 10 4" xfId="57476"/>
    <cellStyle name="SAPBEXexcBad8 11" xfId="57477"/>
    <cellStyle name="SAPBEXexcBad8 11 2" xfId="57478"/>
    <cellStyle name="SAPBEXexcBad8 11 3" xfId="57479"/>
    <cellStyle name="SAPBEXexcBad8 11 4" xfId="57480"/>
    <cellStyle name="SAPBEXexcBad8 12" xfId="57481"/>
    <cellStyle name="SAPBEXexcBad8 12 2" xfId="57482"/>
    <cellStyle name="SAPBEXexcBad8 12 3" xfId="57483"/>
    <cellStyle name="SAPBEXexcBad8 12 4" xfId="57484"/>
    <cellStyle name="SAPBEXexcBad8 13" xfId="57485"/>
    <cellStyle name="SAPBEXexcBad8 13 2" xfId="57486"/>
    <cellStyle name="SAPBEXexcBad8 13 3" xfId="57487"/>
    <cellStyle name="SAPBEXexcBad8 13 4" xfId="57488"/>
    <cellStyle name="SAPBEXexcBad8 14" xfId="57489"/>
    <cellStyle name="SAPBEXexcBad8 14 2" xfId="57490"/>
    <cellStyle name="SAPBEXexcBad8 14 3" xfId="57491"/>
    <cellStyle name="SAPBEXexcBad8 14 4" xfId="57492"/>
    <cellStyle name="SAPBEXexcBad8 15" xfId="57493"/>
    <cellStyle name="SAPBEXexcBad8 15 2" xfId="57494"/>
    <cellStyle name="SAPBEXexcBad8 15 3" xfId="57495"/>
    <cellStyle name="SAPBEXexcBad8 15 4" xfId="57496"/>
    <cellStyle name="SAPBEXexcBad8 16" xfId="57497"/>
    <cellStyle name="SAPBEXexcBad8 17" xfId="57498"/>
    <cellStyle name="SAPBEXexcBad8 18" xfId="57499"/>
    <cellStyle name="SAPBEXexcBad8 19" xfId="57500"/>
    <cellStyle name="SAPBEXexcBad8 2" xfId="57501"/>
    <cellStyle name="SAPBEXexcBad8 2 10" xfId="57502"/>
    <cellStyle name="SAPBEXexcBad8 2 10 2" xfId="57503"/>
    <cellStyle name="SAPBEXexcBad8 2 10 3" xfId="57504"/>
    <cellStyle name="SAPBEXexcBad8 2 10 4" xfId="57505"/>
    <cellStyle name="SAPBEXexcBad8 2 11" xfId="57506"/>
    <cellStyle name="SAPBEXexcBad8 2 11 2" xfId="57507"/>
    <cellStyle name="SAPBEXexcBad8 2 11 3" xfId="57508"/>
    <cellStyle name="SAPBEXexcBad8 2 11 4" xfId="57509"/>
    <cellStyle name="SAPBEXexcBad8 2 12" xfId="57510"/>
    <cellStyle name="SAPBEXexcBad8 2 13" xfId="57511"/>
    <cellStyle name="SAPBEXexcBad8 2 14" xfId="57512"/>
    <cellStyle name="SAPBEXexcBad8 2 15" xfId="57513"/>
    <cellStyle name="SAPBEXexcBad8 2 16" xfId="57514"/>
    <cellStyle name="SAPBEXexcBad8 2 17" xfId="57515"/>
    <cellStyle name="SAPBEXexcBad8 2 18" xfId="57516"/>
    <cellStyle name="SAPBEXexcBad8 2 2" xfId="57517"/>
    <cellStyle name="SAPBEXexcBad8 2 2 2" xfId="57518"/>
    <cellStyle name="SAPBEXexcBad8 2 2 2 2" xfId="57519"/>
    <cellStyle name="SAPBEXexcBad8 2 2 2 3" xfId="57520"/>
    <cellStyle name="SAPBEXexcBad8 2 2 2 4" xfId="57521"/>
    <cellStyle name="SAPBEXexcBad8 2 2 3" xfId="57522"/>
    <cellStyle name="SAPBEXexcBad8 2 2 3 2" xfId="57523"/>
    <cellStyle name="SAPBEXexcBad8 2 2 4" xfId="57524"/>
    <cellStyle name="SAPBEXexcBad8 2 2 4 2" xfId="57525"/>
    <cellStyle name="SAPBEXexcBad8 2 2 5" xfId="57526"/>
    <cellStyle name="SAPBEXexcBad8 2 3" xfId="57527"/>
    <cellStyle name="SAPBEXexcBad8 2 3 2" xfId="57528"/>
    <cellStyle name="SAPBEXexcBad8 2 3 2 2" xfId="57529"/>
    <cellStyle name="SAPBEXexcBad8 2 3 3" xfId="57530"/>
    <cellStyle name="SAPBEXexcBad8 2 3 4" xfId="57531"/>
    <cellStyle name="SAPBEXexcBad8 2 3 5" xfId="57532"/>
    <cellStyle name="SAPBEXexcBad8 2 4" xfId="57533"/>
    <cellStyle name="SAPBEXexcBad8 2 4 2" xfId="57534"/>
    <cellStyle name="SAPBEXexcBad8 2 4 2 2" xfId="57535"/>
    <cellStyle name="SAPBEXexcBad8 2 4 3" xfId="57536"/>
    <cellStyle name="SAPBEXexcBad8 2 4 3 2" xfId="57537"/>
    <cellStyle name="SAPBEXexcBad8 2 4 4" xfId="57538"/>
    <cellStyle name="SAPBEXexcBad8 2 4 5" xfId="57539"/>
    <cellStyle name="SAPBEXexcBad8 2 5" xfId="57540"/>
    <cellStyle name="SAPBEXexcBad8 2 5 2" xfId="57541"/>
    <cellStyle name="SAPBEXexcBad8 2 5 2 2" xfId="57542"/>
    <cellStyle name="SAPBEXexcBad8 2 5 3" xfId="57543"/>
    <cellStyle name="SAPBEXexcBad8 2 5 3 2" xfId="57544"/>
    <cellStyle name="SAPBEXexcBad8 2 5 4" xfId="57545"/>
    <cellStyle name="SAPBEXexcBad8 2 5 5" xfId="57546"/>
    <cellStyle name="SAPBEXexcBad8 2 6" xfId="57547"/>
    <cellStyle name="SAPBEXexcBad8 2 6 2" xfId="57548"/>
    <cellStyle name="SAPBEXexcBad8 2 6 2 2" xfId="57549"/>
    <cellStyle name="SAPBEXexcBad8 2 6 3" xfId="57550"/>
    <cellStyle name="SAPBEXexcBad8 2 6 4" xfId="57551"/>
    <cellStyle name="SAPBEXexcBad8 2 6 5" xfId="57552"/>
    <cellStyle name="SAPBEXexcBad8 2 7" xfId="57553"/>
    <cellStyle name="SAPBEXexcBad8 2 7 2" xfId="57554"/>
    <cellStyle name="SAPBEXexcBad8 2 7 3" xfId="57555"/>
    <cellStyle name="SAPBEXexcBad8 2 7 4" xfId="57556"/>
    <cellStyle name="SAPBEXexcBad8 2 7 5" xfId="57557"/>
    <cellStyle name="SAPBEXexcBad8 2 8" xfId="57558"/>
    <cellStyle name="SAPBEXexcBad8 2 8 2" xfId="57559"/>
    <cellStyle name="SAPBEXexcBad8 2 8 3" xfId="57560"/>
    <cellStyle name="SAPBEXexcBad8 2 8 4" xfId="57561"/>
    <cellStyle name="SAPBEXexcBad8 2 8 5" xfId="57562"/>
    <cellStyle name="SAPBEXexcBad8 2 9" xfId="57563"/>
    <cellStyle name="SAPBEXexcBad8 2 9 2" xfId="57564"/>
    <cellStyle name="SAPBEXexcBad8 2 9 3" xfId="57565"/>
    <cellStyle name="SAPBEXexcBad8 2 9 4" xfId="57566"/>
    <cellStyle name="SAPBEXexcBad8 20" xfId="57567"/>
    <cellStyle name="SAPBEXexcBad8 21" xfId="57568"/>
    <cellStyle name="SAPBEXexcBad8 22" xfId="57569"/>
    <cellStyle name="SAPBEXexcBad8 23" xfId="57570"/>
    <cellStyle name="SAPBEXexcBad8 24" xfId="57571"/>
    <cellStyle name="SAPBEXexcBad8 25" xfId="57572"/>
    <cellStyle name="SAPBEXexcBad8 3" xfId="57573"/>
    <cellStyle name="SAPBEXexcBad8 3 10" xfId="57574"/>
    <cellStyle name="SAPBEXexcBad8 3 10 2" xfId="57575"/>
    <cellStyle name="SAPBEXexcBad8 3 10 3" xfId="57576"/>
    <cellStyle name="SAPBEXexcBad8 3 10 4" xfId="57577"/>
    <cellStyle name="SAPBEXexcBad8 3 11" xfId="57578"/>
    <cellStyle name="SAPBEXexcBad8 3 11 2" xfId="57579"/>
    <cellStyle name="SAPBEXexcBad8 3 11 3" xfId="57580"/>
    <cellStyle name="SAPBEXexcBad8 3 11 4" xfId="57581"/>
    <cellStyle name="SAPBEXexcBad8 3 12" xfId="57582"/>
    <cellStyle name="SAPBEXexcBad8 3 13" xfId="57583"/>
    <cellStyle name="SAPBEXexcBad8 3 14" xfId="57584"/>
    <cellStyle name="SAPBEXexcBad8 3 15" xfId="57585"/>
    <cellStyle name="SAPBEXexcBad8 3 16" xfId="57586"/>
    <cellStyle name="SAPBEXexcBad8 3 17" xfId="57587"/>
    <cellStyle name="SAPBEXexcBad8 3 18" xfId="57588"/>
    <cellStyle name="SAPBEXexcBad8 3 19" xfId="57589"/>
    <cellStyle name="SAPBEXexcBad8 3 2" xfId="57590"/>
    <cellStyle name="SAPBEXexcBad8 3 2 2" xfId="57591"/>
    <cellStyle name="SAPBEXexcBad8 3 2 2 2" xfId="57592"/>
    <cellStyle name="SAPBEXexcBad8 3 2 3" xfId="57593"/>
    <cellStyle name="SAPBEXexcBad8 3 2 4" xfId="57594"/>
    <cellStyle name="SAPBEXexcBad8 3 2 5" xfId="57595"/>
    <cellStyle name="SAPBEXexcBad8 3 20" xfId="57596"/>
    <cellStyle name="SAPBEXexcBad8 3 3" xfId="57597"/>
    <cellStyle name="SAPBEXexcBad8 3 3 2" xfId="57598"/>
    <cellStyle name="SAPBEXexcBad8 3 3 2 2" xfId="57599"/>
    <cellStyle name="SAPBEXexcBad8 3 3 3" xfId="57600"/>
    <cellStyle name="SAPBEXexcBad8 3 3 4" xfId="57601"/>
    <cellStyle name="SAPBEXexcBad8 3 3 5" xfId="57602"/>
    <cellStyle name="SAPBEXexcBad8 3 4" xfId="57603"/>
    <cellStyle name="SAPBEXexcBad8 3 4 2" xfId="57604"/>
    <cellStyle name="SAPBEXexcBad8 3 4 2 2" xfId="57605"/>
    <cellStyle name="SAPBEXexcBad8 3 4 3" xfId="57606"/>
    <cellStyle name="SAPBEXexcBad8 3 4 4" xfId="57607"/>
    <cellStyle name="SAPBEXexcBad8 3 4 5" xfId="57608"/>
    <cellStyle name="SAPBEXexcBad8 3 5" xfId="57609"/>
    <cellStyle name="SAPBEXexcBad8 3 5 2" xfId="57610"/>
    <cellStyle name="SAPBEXexcBad8 3 5 2 2" xfId="57611"/>
    <cellStyle name="SAPBEXexcBad8 3 5 3" xfId="57612"/>
    <cellStyle name="SAPBEXexcBad8 3 5 4" xfId="57613"/>
    <cellStyle name="SAPBEXexcBad8 3 5 5" xfId="57614"/>
    <cellStyle name="SAPBEXexcBad8 3 6" xfId="57615"/>
    <cellStyle name="SAPBEXexcBad8 3 6 2" xfId="57616"/>
    <cellStyle name="SAPBEXexcBad8 3 6 3" xfId="57617"/>
    <cellStyle name="SAPBEXexcBad8 3 6 4" xfId="57618"/>
    <cellStyle name="SAPBEXexcBad8 3 6 5" xfId="57619"/>
    <cellStyle name="SAPBEXexcBad8 3 7" xfId="57620"/>
    <cellStyle name="SAPBEXexcBad8 3 7 2" xfId="57621"/>
    <cellStyle name="SAPBEXexcBad8 3 7 3" xfId="57622"/>
    <cellStyle name="SAPBEXexcBad8 3 7 4" xfId="57623"/>
    <cellStyle name="SAPBEXexcBad8 3 8" xfId="57624"/>
    <cellStyle name="SAPBEXexcBad8 3 8 2" xfId="57625"/>
    <cellStyle name="SAPBEXexcBad8 3 8 3" xfId="57626"/>
    <cellStyle name="SAPBEXexcBad8 3 8 4" xfId="57627"/>
    <cellStyle name="SAPBEXexcBad8 3 9" xfId="57628"/>
    <cellStyle name="SAPBEXexcBad8 3 9 2" xfId="57629"/>
    <cellStyle name="SAPBEXexcBad8 3 9 3" xfId="57630"/>
    <cellStyle name="SAPBEXexcBad8 3 9 4" xfId="57631"/>
    <cellStyle name="SAPBEXexcBad8 4" xfId="57632"/>
    <cellStyle name="SAPBEXexcBad8 4 10" xfId="57633"/>
    <cellStyle name="SAPBEXexcBad8 4 10 2" xfId="57634"/>
    <cellStyle name="SAPBEXexcBad8 4 10 3" xfId="57635"/>
    <cellStyle name="SAPBEXexcBad8 4 10 4" xfId="57636"/>
    <cellStyle name="SAPBEXexcBad8 4 11" xfId="57637"/>
    <cellStyle name="SAPBEXexcBad8 4 11 2" xfId="57638"/>
    <cellStyle name="SAPBEXexcBad8 4 11 3" xfId="57639"/>
    <cellStyle name="SAPBEXexcBad8 4 11 4" xfId="57640"/>
    <cellStyle name="SAPBEXexcBad8 4 12" xfId="57641"/>
    <cellStyle name="SAPBEXexcBad8 4 13" xfId="57642"/>
    <cellStyle name="SAPBEXexcBad8 4 14" xfId="57643"/>
    <cellStyle name="SAPBEXexcBad8 4 15" xfId="57644"/>
    <cellStyle name="SAPBEXexcBad8 4 16" xfId="57645"/>
    <cellStyle name="SAPBEXexcBad8 4 17" xfId="57646"/>
    <cellStyle name="SAPBEXexcBad8 4 18" xfId="57647"/>
    <cellStyle name="SAPBEXexcBad8 4 19" xfId="57648"/>
    <cellStyle name="SAPBEXexcBad8 4 2" xfId="57649"/>
    <cellStyle name="SAPBEXexcBad8 4 2 2" xfId="57650"/>
    <cellStyle name="SAPBEXexcBad8 4 2 2 2" xfId="57651"/>
    <cellStyle name="SAPBEXexcBad8 4 2 3" xfId="57652"/>
    <cellStyle name="SAPBEXexcBad8 4 2 3 2" xfId="57653"/>
    <cellStyle name="SAPBEXexcBad8 4 2 4" xfId="57654"/>
    <cellStyle name="SAPBEXexcBad8 4 2 5" xfId="57655"/>
    <cellStyle name="SAPBEXexcBad8 4 3" xfId="57656"/>
    <cellStyle name="SAPBEXexcBad8 4 3 2" xfId="57657"/>
    <cellStyle name="SAPBEXexcBad8 4 3 2 2" xfId="57658"/>
    <cellStyle name="SAPBEXexcBad8 4 3 3" xfId="57659"/>
    <cellStyle name="SAPBEXexcBad8 4 3 4" xfId="57660"/>
    <cellStyle name="SAPBEXexcBad8 4 3 5" xfId="57661"/>
    <cellStyle name="SAPBEXexcBad8 4 4" xfId="57662"/>
    <cellStyle name="SAPBEXexcBad8 4 4 2" xfId="57663"/>
    <cellStyle name="SAPBEXexcBad8 4 4 2 2" xfId="57664"/>
    <cellStyle name="SAPBEXexcBad8 4 4 3" xfId="57665"/>
    <cellStyle name="SAPBEXexcBad8 4 4 4" xfId="57666"/>
    <cellStyle name="SAPBEXexcBad8 4 4 5" xfId="57667"/>
    <cellStyle name="SAPBEXexcBad8 4 5" xfId="57668"/>
    <cellStyle name="SAPBEXexcBad8 4 5 2" xfId="57669"/>
    <cellStyle name="SAPBEXexcBad8 4 5 2 2" xfId="57670"/>
    <cellStyle name="SAPBEXexcBad8 4 5 3" xfId="57671"/>
    <cellStyle name="SAPBEXexcBad8 4 5 4" xfId="57672"/>
    <cellStyle name="SAPBEXexcBad8 4 5 5" xfId="57673"/>
    <cellStyle name="SAPBEXexcBad8 4 6" xfId="57674"/>
    <cellStyle name="SAPBEXexcBad8 4 6 2" xfId="57675"/>
    <cellStyle name="SAPBEXexcBad8 4 6 2 2" xfId="57676"/>
    <cellStyle name="SAPBEXexcBad8 4 6 3" xfId="57677"/>
    <cellStyle name="SAPBEXexcBad8 4 6 4" xfId="57678"/>
    <cellStyle name="SAPBEXexcBad8 4 6 5" xfId="57679"/>
    <cellStyle name="SAPBEXexcBad8 4 7" xfId="57680"/>
    <cellStyle name="SAPBEXexcBad8 4 7 2" xfId="57681"/>
    <cellStyle name="SAPBEXexcBad8 4 7 3" xfId="57682"/>
    <cellStyle name="SAPBEXexcBad8 4 7 4" xfId="57683"/>
    <cellStyle name="SAPBEXexcBad8 4 7 5" xfId="57684"/>
    <cellStyle name="SAPBEXexcBad8 4 8" xfId="57685"/>
    <cellStyle name="SAPBEXexcBad8 4 8 2" xfId="57686"/>
    <cellStyle name="SAPBEXexcBad8 4 8 3" xfId="57687"/>
    <cellStyle name="SAPBEXexcBad8 4 8 4" xfId="57688"/>
    <cellStyle name="SAPBEXexcBad8 4 9" xfId="57689"/>
    <cellStyle name="SAPBEXexcBad8 4 9 2" xfId="57690"/>
    <cellStyle name="SAPBEXexcBad8 4 9 3" xfId="57691"/>
    <cellStyle name="SAPBEXexcBad8 4 9 4" xfId="57692"/>
    <cellStyle name="SAPBEXexcBad8 5" xfId="57693"/>
    <cellStyle name="SAPBEXexcBad8 5 2" xfId="57694"/>
    <cellStyle name="SAPBEXexcBad8 5 3" xfId="57695"/>
    <cellStyle name="SAPBEXexcBad8 6" xfId="57696"/>
    <cellStyle name="SAPBEXexcBad8 6 2" xfId="57697"/>
    <cellStyle name="SAPBEXexcBad8 6 2 2" xfId="57698"/>
    <cellStyle name="SAPBEXexcBad8 6 3" xfId="57699"/>
    <cellStyle name="SAPBEXexcBad8 6 4" xfId="57700"/>
    <cellStyle name="SAPBEXexcBad8 6 5" xfId="57701"/>
    <cellStyle name="SAPBEXexcBad8 7" xfId="57702"/>
    <cellStyle name="SAPBEXexcBad8 7 2" xfId="57703"/>
    <cellStyle name="SAPBEXexcBad8 7 2 2" xfId="57704"/>
    <cellStyle name="SAPBEXexcBad8 7 3" xfId="57705"/>
    <cellStyle name="SAPBEXexcBad8 7 4" xfId="57706"/>
    <cellStyle name="SAPBEXexcBad8 7 5" xfId="57707"/>
    <cellStyle name="SAPBEXexcBad8 8" xfId="57708"/>
    <cellStyle name="SAPBEXexcBad8 8 2" xfId="57709"/>
    <cellStyle name="SAPBEXexcBad8 8 2 2" xfId="57710"/>
    <cellStyle name="SAPBEXexcBad8 8 3" xfId="57711"/>
    <cellStyle name="SAPBEXexcBad8 8 4" xfId="57712"/>
    <cellStyle name="SAPBEXexcBad8 8 5" xfId="57713"/>
    <cellStyle name="SAPBEXexcBad8 9" xfId="57714"/>
    <cellStyle name="SAPBEXexcBad8 9 2" xfId="57715"/>
    <cellStyle name="SAPBEXexcBad8 9 3" xfId="57716"/>
    <cellStyle name="SAPBEXexcBad8 9 4" xfId="57717"/>
    <cellStyle name="SAPBEXexcBad8 9 5" xfId="57718"/>
    <cellStyle name="SAPBEXexcBad8_Pv for Schools - Installs" xfId="57719"/>
    <cellStyle name="SAPBEXexcBad9" xfId="57720"/>
    <cellStyle name="SAPBEXexcBad9 10" xfId="57721"/>
    <cellStyle name="SAPBEXexcBad9 10 2" xfId="57722"/>
    <cellStyle name="SAPBEXexcBad9 10 3" xfId="57723"/>
    <cellStyle name="SAPBEXexcBad9 10 4" xfId="57724"/>
    <cellStyle name="SAPBEXexcBad9 11" xfId="57725"/>
    <cellStyle name="SAPBEXexcBad9 11 2" xfId="57726"/>
    <cellStyle name="SAPBEXexcBad9 11 3" xfId="57727"/>
    <cellStyle name="SAPBEXexcBad9 11 4" xfId="57728"/>
    <cellStyle name="SAPBEXexcBad9 12" xfId="57729"/>
    <cellStyle name="SAPBEXexcBad9 12 2" xfId="57730"/>
    <cellStyle name="SAPBEXexcBad9 12 3" xfId="57731"/>
    <cellStyle name="SAPBEXexcBad9 12 4" xfId="57732"/>
    <cellStyle name="SAPBEXexcBad9 13" xfId="57733"/>
    <cellStyle name="SAPBEXexcBad9 13 2" xfId="57734"/>
    <cellStyle name="SAPBEXexcBad9 13 3" xfId="57735"/>
    <cellStyle name="SAPBEXexcBad9 13 4" xfId="57736"/>
    <cellStyle name="SAPBEXexcBad9 14" xfId="57737"/>
    <cellStyle name="SAPBEXexcBad9 14 2" xfId="57738"/>
    <cellStyle name="SAPBEXexcBad9 14 3" xfId="57739"/>
    <cellStyle name="SAPBEXexcBad9 14 4" xfId="57740"/>
    <cellStyle name="SAPBEXexcBad9 15" xfId="57741"/>
    <cellStyle name="SAPBEXexcBad9 15 2" xfId="57742"/>
    <cellStyle name="SAPBEXexcBad9 15 3" xfId="57743"/>
    <cellStyle name="SAPBEXexcBad9 15 4" xfId="57744"/>
    <cellStyle name="SAPBEXexcBad9 16" xfId="57745"/>
    <cellStyle name="SAPBEXexcBad9 17" xfId="57746"/>
    <cellStyle name="SAPBEXexcBad9 18" xfId="57747"/>
    <cellStyle name="SAPBEXexcBad9 19" xfId="57748"/>
    <cellStyle name="SAPBEXexcBad9 2" xfId="57749"/>
    <cellStyle name="SAPBEXexcBad9 2 10" xfId="57750"/>
    <cellStyle name="SAPBEXexcBad9 2 10 2" xfId="57751"/>
    <cellStyle name="SAPBEXexcBad9 2 10 3" xfId="57752"/>
    <cellStyle name="SAPBEXexcBad9 2 10 4" xfId="57753"/>
    <cellStyle name="SAPBEXexcBad9 2 11" xfId="57754"/>
    <cellStyle name="SAPBEXexcBad9 2 12" xfId="57755"/>
    <cellStyle name="SAPBEXexcBad9 2 13" xfId="57756"/>
    <cellStyle name="SAPBEXexcBad9 2 14" xfId="57757"/>
    <cellStyle name="SAPBEXexcBad9 2 15" xfId="57758"/>
    <cellStyle name="SAPBEXexcBad9 2 16" xfId="57759"/>
    <cellStyle name="SAPBEXexcBad9 2 17" xfId="57760"/>
    <cellStyle name="SAPBEXexcBad9 2 18" xfId="57761"/>
    <cellStyle name="SAPBEXexcBad9 2 19" xfId="57762"/>
    <cellStyle name="SAPBEXexcBad9 2 2" xfId="57763"/>
    <cellStyle name="SAPBEXexcBad9 2 2 2" xfId="57764"/>
    <cellStyle name="SAPBEXexcBad9 2 2 2 2" xfId="57765"/>
    <cellStyle name="SAPBEXexcBad9 2 2 2 3" xfId="57766"/>
    <cellStyle name="SAPBEXexcBad9 2 2 2 4" xfId="57767"/>
    <cellStyle name="SAPBEXexcBad9 2 2 3" xfId="57768"/>
    <cellStyle name="SAPBEXexcBad9 2 2 3 2" xfId="57769"/>
    <cellStyle name="SAPBEXexcBad9 2 2 4" xfId="57770"/>
    <cellStyle name="SAPBEXexcBad9 2 2 4 2" xfId="57771"/>
    <cellStyle name="SAPBEXexcBad9 2 2 5" xfId="57772"/>
    <cellStyle name="SAPBEXexcBad9 2 3" xfId="57773"/>
    <cellStyle name="SAPBEXexcBad9 2 3 2" xfId="57774"/>
    <cellStyle name="SAPBEXexcBad9 2 3 2 2" xfId="57775"/>
    <cellStyle name="SAPBEXexcBad9 2 3 3" xfId="57776"/>
    <cellStyle name="SAPBEXexcBad9 2 3 4" xfId="57777"/>
    <cellStyle name="SAPBEXexcBad9 2 3 5" xfId="57778"/>
    <cellStyle name="SAPBEXexcBad9 2 4" xfId="57779"/>
    <cellStyle name="SAPBEXexcBad9 2 4 2" xfId="57780"/>
    <cellStyle name="SAPBEXexcBad9 2 4 2 2" xfId="57781"/>
    <cellStyle name="SAPBEXexcBad9 2 4 3" xfId="57782"/>
    <cellStyle name="SAPBEXexcBad9 2 4 3 2" xfId="57783"/>
    <cellStyle name="SAPBEXexcBad9 2 4 4" xfId="57784"/>
    <cellStyle name="SAPBEXexcBad9 2 4 5" xfId="57785"/>
    <cellStyle name="SAPBEXexcBad9 2 5" xfId="57786"/>
    <cellStyle name="SAPBEXexcBad9 2 5 2" xfId="57787"/>
    <cellStyle name="SAPBEXexcBad9 2 5 2 2" xfId="57788"/>
    <cellStyle name="SAPBEXexcBad9 2 5 3" xfId="57789"/>
    <cellStyle name="SAPBEXexcBad9 2 5 3 2" xfId="57790"/>
    <cellStyle name="SAPBEXexcBad9 2 5 4" xfId="57791"/>
    <cellStyle name="SAPBEXexcBad9 2 5 5" xfId="57792"/>
    <cellStyle name="SAPBEXexcBad9 2 6" xfId="57793"/>
    <cellStyle name="SAPBEXexcBad9 2 6 2" xfId="57794"/>
    <cellStyle name="SAPBEXexcBad9 2 6 2 2" xfId="57795"/>
    <cellStyle name="SAPBEXexcBad9 2 6 3" xfId="57796"/>
    <cellStyle name="SAPBEXexcBad9 2 6 4" xfId="57797"/>
    <cellStyle name="SAPBEXexcBad9 2 6 5" xfId="57798"/>
    <cellStyle name="SAPBEXexcBad9 2 7" xfId="57799"/>
    <cellStyle name="SAPBEXexcBad9 2 7 2" xfId="57800"/>
    <cellStyle name="SAPBEXexcBad9 2 7 3" xfId="57801"/>
    <cellStyle name="SAPBEXexcBad9 2 7 4" xfId="57802"/>
    <cellStyle name="SAPBEXexcBad9 2 7 5" xfId="57803"/>
    <cellStyle name="SAPBEXexcBad9 2 8" xfId="57804"/>
    <cellStyle name="SAPBEXexcBad9 2 8 2" xfId="57805"/>
    <cellStyle name="SAPBEXexcBad9 2 8 3" xfId="57806"/>
    <cellStyle name="SAPBEXexcBad9 2 8 4" xfId="57807"/>
    <cellStyle name="SAPBEXexcBad9 2 8 5" xfId="57808"/>
    <cellStyle name="SAPBEXexcBad9 2 9" xfId="57809"/>
    <cellStyle name="SAPBEXexcBad9 2 9 2" xfId="57810"/>
    <cellStyle name="SAPBEXexcBad9 2 9 3" xfId="57811"/>
    <cellStyle name="SAPBEXexcBad9 2 9 4" xfId="57812"/>
    <cellStyle name="SAPBEXexcBad9 20" xfId="57813"/>
    <cellStyle name="SAPBEXexcBad9 21" xfId="57814"/>
    <cellStyle name="SAPBEXexcBad9 22" xfId="57815"/>
    <cellStyle name="SAPBEXexcBad9 23" xfId="57816"/>
    <cellStyle name="SAPBEXexcBad9 3" xfId="57817"/>
    <cellStyle name="SAPBEXexcBad9 3 10" xfId="57818"/>
    <cellStyle name="SAPBEXexcBad9 3 10 2" xfId="57819"/>
    <cellStyle name="SAPBEXexcBad9 3 10 3" xfId="57820"/>
    <cellStyle name="SAPBEXexcBad9 3 10 4" xfId="57821"/>
    <cellStyle name="SAPBEXexcBad9 3 11" xfId="57822"/>
    <cellStyle name="SAPBEXexcBad9 3 11 2" xfId="57823"/>
    <cellStyle name="SAPBEXexcBad9 3 11 3" xfId="57824"/>
    <cellStyle name="SAPBEXexcBad9 3 11 4" xfId="57825"/>
    <cellStyle name="SAPBEXexcBad9 3 12" xfId="57826"/>
    <cellStyle name="SAPBEXexcBad9 3 13" xfId="57827"/>
    <cellStyle name="SAPBEXexcBad9 3 14" xfId="57828"/>
    <cellStyle name="SAPBEXexcBad9 3 15" xfId="57829"/>
    <cellStyle name="SAPBEXexcBad9 3 16" xfId="57830"/>
    <cellStyle name="SAPBEXexcBad9 3 17" xfId="57831"/>
    <cellStyle name="SAPBEXexcBad9 3 18" xfId="57832"/>
    <cellStyle name="SAPBEXexcBad9 3 19" xfId="57833"/>
    <cellStyle name="SAPBEXexcBad9 3 2" xfId="57834"/>
    <cellStyle name="SAPBEXexcBad9 3 2 2" xfId="57835"/>
    <cellStyle name="SAPBEXexcBad9 3 2 2 2" xfId="57836"/>
    <cellStyle name="SAPBEXexcBad9 3 2 3" xfId="57837"/>
    <cellStyle name="SAPBEXexcBad9 3 2 4" xfId="57838"/>
    <cellStyle name="SAPBEXexcBad9 3 2 5" xfId="57839"/>
    <cellStyle name="SAPBEXexcBad9 3 20" xfId="57840"/>
    <cellStyle name="SAPBEXexcBad9 3 3" xfId="57841"/>
    <cellStyle name="SAPBEXexcBad9 3 3 2" xfId="57842"/>
    <cellStyle name="SAPBEXexcBad9 3 3 2 2" xfId="57843"/>
    <cellStyle name="SAPBEXexcBad9 3 3 3" xfId="57844"/>
    <cellStyle name="SAPBEXexcBad9 3 3 4" xfId="57845"/>
    <cellStyle name="SAPBEXexcBad9 3 3 5" xfId="57846"/>
    <cellStyle name="SAPBEXexcBad9 3 4" xfId="57847"/>
    <cellStyle name="SAPBEXexcBad9 3 4 2" xfId="57848"/>
    <cellStyle name="SAPBEXexcBad9 3 4 2 2" xfId="57849"/>
    <cellStyle name="SAPBEXexcBad9 3 4 3" xfId="57850"/>
    <cellStyle name="SAPBEXexcBad9 3 4 4" xfId="57851"/>
    <cellStyle name="SAPBEXexcBad9 3 4 5" xfId="57852"/>
    <cellStyle name="SAPBEXexcBad9 3 5" xfId="57853"/>
    <cellStyle name="SAPBEXexcBad9 3 5 2" xfId="57854"/>
    <cellStyle name="SAPBEXexcBad9 3 5 2 2" xfId="57855"/>
    <cellStyle name="SAPBEXexcBad9 3 5 3" xfId="57856"/>
    <cellStyle name="SAPBEXexcBad9 3 5 4" xfId="57857"/>
    <cellStyle name="SAPBEXexcBad9 3 5 5" xfId="57858"/>
    <cellStyle name="SAPBEXexcBad9 3 6" xfId="57859"/>
    <cellStyle name="SAPBEXexcBad9 3 6 2" xfId="57860"/>
    <cellStyle name="SAPBEXexcBad9 3 6 3" xfId="57861"/>
    <cellStyle name="SAPBEXexcBad9 3 6 4" xfId="57862"/>
    <cellStyle name="SAPBEXexcBad9 3 6 5" xfId="57863"/>
    <cellStyle name="SAPBEXexcBad9 3 7" xfId="57864"/>
    <cellStyle name="SAPBEXexcBad9 3 7 2" xfId="57865"/>
    <cellStyle name="SAPBEXexcBad9 3 7 3" xfId="57866"/>
    <cellStyle name="SAPBEXexcBad9 3 7 4" xfId="57867"/>
    <cellStyle name="SAPBEXexcBad9 3 8" xfId="57868"/>
    <cellStyle name="SAPBEXexcBad9 3 8 2" xfId="57869"/>
    <cellStyle name="SAPBEXexcBad9 3 8 3" xfId="57870"/>
    <cellStyle name="SAPBEXexcBad9 3 8 4" xfId="57871"/>
    <cellStyle name="SAPBEXexcBad9 3 9" xfId="57872"/>
    <cellStyle name="SAPBEXexcBad9 3 9 2" xfId="57873"/>
    <cellStyle name="SAPBEXexcBad9 3 9 3" xfId="57874"/>
    <cellStyle name="SAPBEXexcBad9 3 9 4" xfId="57875"/>
    <cellStyle name="SAPBEXexcBad9 4" xfId="57876"/>
    <cellStyle name="SAPBEXexcBad9 4 10" xfId="57877"/>
    <cellStyle name="SAPBEXexcBad9 4 10 2" xfId="57878"/>
    <cellStyle name="SAPBEXexcBad9 4 10 3" xfId="57879"/>
    <cellStyle name="SAPBEXexcBad9 4 10 4" xfId="57880"/>
    <cellStyle name="SAPBEXexcBad9 4 11" xfId="57881"/>
    <cellStyle name="SAPBEXexcBad9 4 11 2" xfId="57882"/>
    <cellStyle name="SAPBEXexcBad9 4 11 3" xfId="57883"/>
    <cellStyle name="SAPBEXexcBad9 4 11 4" xfId="57884"/>
    <cellStyle name="SAPBEXexcBad9 4 12" xfId="57885"/>
    <cellStyle name="SAPBEXexcBad9 4 13" xfId="57886"/>
    <cellStyle name="SAPBEXexcBad9 4 14" xfId="57887"/>
    <cellStyle name="SAPBEXexcBad9 4 15" xfId="57888"/>
    <cellStyle name="SAPBEXexcBad9 4 16" xfId="57889"/>
    <cellStyle name="SAPBEXexcBad9 4 17" xfId="57890"/>
    <cellStyle name="SAPBEXexcBad9 4 18" xfId="57891"/>
    <cellStyle name="SAPBEXexcBad9 4 19" xfId="57892"/>
    <cellStyle name="SAPBEXexcBad9 4 2" xfId="57893"/>
    <cellStyle name="SAPBEXexcBad9 4 2 2" xfId="57894"/>
    <cellStyle name="SAPBEXexcBad9 4 2 2 2" xfId="57895"/>
    <cellStyle name="SAPBEXexcBad9 4 2 3" xfId="57896"/>
    <cellStyle name="SAPBEXexcBad9 4 2 3 2" xfId="57897"/>
    <cellStyle name="SAPBEXexcBad9 4 2 4" xfId="57898"/>
    <cellStyle name="SAPBEXexcBad9 4 2 5" xfId="57899"/>
    <cellStyle name="SAPBEXexcBad9 4 3" xfId="57900"/>
    <cellStyle name="SAPBEXexcBad9 4 3 2" xfId="57901"/>
    <cellStyle name="SAPBEXexcBad9 4 3 2 2" xfId="57902"/>
    <cellStyle name="SAPBEXexcBad9 4 3 3" xfId="57903"/>
    <cellStyle name="SAPBEXexcBad9 4 3 4" xfId="57904"/>
    <cellStyle name="SAPBEXexcBad9 4 3 5" xfId="57905"/>
    <cellStyle name="SAPBEXexcBad9 4 4" xfId="57906"/>
    <cellStyle name="SAPBEXexcBad9 4 4 2" xfId="57907"/>
    <cellStyle name="SAPBEXexcBad9 4 4 2 2" xfId="57908"/>
    <cellStyle name="SAPBEXexcBad9 4 4 3" xfId="57909"/>
    <cellStyle name="SAPBEXexcBad9 4 4 4" xfId="57910"/>
    <cellStyle name="SAPBEXexcBad9 4 4 5" xfId="57911"/>
    <cellStyle name="SAPBEXexcBad9 4 5" xfId="57912"/>
    <cellStyle name="SAPBEXexcBad9 4 5 2" xfId="57913"/>
    <cellStyle name="SAPBEXexcBad9 4 5 2 2" xfId="57914"/>
    <cellStyle name="SAPBEXexcBad9 4 5 3" xfId="57915"/>
    <cellStyle name="SAPBEXexcBad9 4 5 4" xfId="57916"/>
    <cellStyle name="SAPBEXexcBad9 4 5 5" xfId="57917"/>
    <cellStyle name="SAPBEXexcBad9 4 6" xfId="57918"/>
    <cellStyle name="SAPBEXexcBad9 4 6 2" xfId="57919"/>
    <cellStyle name="SAPBEXexcBad9 4 6 2 2" xfId="57920"/>
    <cellStyle name="SAPBEXexcBad9 4 6 3" xfId="57921"/>
    <cellStyle name="SAPBEXexcBad9 4 6 4" xfId="57922"/>
    <cellStyle name="SAPBEXexcBad9 4 6 5" xfId="57923"/>
    <cellStyle name="SAPBEXexcBad9 4 7" xfId="57924"/>
    <cellStyle name="SAPBEXexcBad9 4 7 2" xfId="57925"/>
    <cellStyle name="SAPBEXexcBad9 4 7 3" xfId="57926"/>
    <cellStyle name="SAPBEXexcBad9 4 7 4" xfId="57927"/>
    <cellStyle name="SAPBEXexcBad9 4 7 5" xfId="57928"/>
    <cellStyle name="SAPBEXexcBad9 4 8" xfId="57929"/>
    <cellStyle name="SAPBEXexcBad9 4 8 2" xfId="57930"/>
    <cellStyle name="SAPBEXexcBad9 4 8 3" xfId="57931"/>
    <cellStyle name="SAPBEXexcBad9 4 8 4" xfId="57932"/>
    <cellStyle name="SAPBEXexcBad9 4 9" xfId="57933"/>
    <cellStyle name="SAPBEXexcBad9 4 9 2" xfId="57934"/>
    <cellStyle name="SAPBEXexcBad9 4 9 3" xfId="57935"/>
    <cellStyle name="SAPBEXexcBad9 4 9 4" xfId="57936"/>
    <cellStyle name="SAPBEXexcBad9 5" xfId="57937"/>
    <cellStyle name="SAPBEXexcBad9 5 2" xfId="57938"/>
    <cellStyle name="SAPBEXexcBad9 5 3" xfId="57939"/>
    <cellStyle name="SAPBEXexcBad9 6" xfId="57940"/>
    <cellStyle name="SAPBEXexcBad9 6 2" xfId="57941"/>
    <cellStyle name="SAPBEXexcBad9 6 2 2" xfId="57942"/>
    <cellStyle name="SAPBEXexcBad9 6 3" xfId="57943"/>
    <cellStyle name="SAPBEXexcBad9 6 4" xfId="57944"/>
    <cellStyle name="SAPBEXexcBad9 6 5" xfId="57945"/>
    <cellStyle name="SAPBEXexcBad9 7" xfId="57946"/>
    <cellStyle name="SAPBEXexcBad9 7 2" xfId="57947"/>
    <cellStyle name="SAPBEXexcBad9 7 2 2" xfId="57948"/>
    <cellStyle name="SAPBEXexcBad9 7 3" xfId="57949"/>
    <cellStyle name="SAPBEXexcBad9 7 4" xfId="57950"/>
    <cellStyle name="SAPBEXexcBad9 7 5" xfId="57951"/>
    <cellStyle name="SAPBEXexcBad9 8" xfId="57952"/>
    <cellStyle name="SAPBEXexcBad9 8 2" xfId="57953"/>
    <cellStyle name="SAPBEXexcBad9 8 2 2" xfId="57954"/>
    <cellStyle name="SAPBEXexcBad9 8 3" xfId="57955"/>
    <cellStyle name="SAPBEXexcBad9 8 4" xfId="57956"/>
    <cellStyle name="SAPBEXexcBad9 8 5" xfId="57957"/>
    <cellStyle name="SAPBEXexcBad9 9" xfId="57958"/>
    <cellStyle name="SAPBEXexcBad9 9 2" xfId="57959"/>
    <cellStyle name="SAPBEXexcBad9 9 3" xfId="57960"/>
    <cellStyle name="SAPBEXexcBad9 9 4" xfId="57961"/>
    <cellStyle name="SAPBEXexcBad9 9 5" xfId="57962"/>
    <cellStyle name="SAPBEXexcBad9_Pv for Schools - Installs" xfId="57963"/>
    <cellStyle name="SAPBEXexcCritical4" xfId="57964"/>
    <cellStyle name="SAPBEXexcCritical4 10" xfId="57965"/>
    <cellStyle name="SAPBEXexcCritical4 10 2" xfId="57966"/>
    <cellStyle name="SAPBEXexcCritical4 10 3" xfId="57967"/>
    <cellStyle name="SAPBEXexcCritical4 10 4" xfId="57968"/>
    <cellStyle name="SAPBEXexcCritical4 11" xfId="57969"/>
    <cellStyle name="SAPBEXexcCritical4 11 2" xfId="57970"/>
    <cellStyle name="SAPBEXexcCritical4 11 3" xfId="57971"/>
    <cellStyle name="SAPBEXexcCritical4 11 4" xfId="57972"/>
    <cellStyle name="SAPBEXexcCritical4 12" xfId="57973"/>
    <cellStyle name="SAPBEXexcCritical4 12 2" xfId="57974"/>
    <cellStyle name="SAPBEXexcCritical4 12 3" xfId="57975"/>
    <cellStyle name="SAPBEXexcCritical4 12 4" xfId="57976"/>
    <cellStyle name="SAPBEXexcCritical4 13" xfId="57977"/>
    <cellStyle name="SAPBEXexcCritical4 13 2" xfId="57978"/>
    <cellStyle name="SAPBEXexcCritical4 13 3" xfId="57979"/>
    <cellStyle name="SAPBEXexcCritical4 13 4" xfId="57980"/>
    <cellStyle name="SAPBEXexcCritical4 14" xfId="57981"/>
    <cellStyle name="SAPBEXexcCritical4 14 2" xfId="57982"/>
    <cellStyle name="SAPBEXexcCritical4 14 3" xfId="57983"/>
    <cellStyle name="SAPBEXexcCritical4 14 4" xfId="57984"/>
    <cellStyle name="SAPBEXexcCritical4 15" xfId="57985"/>
    <cellStyle name="SAPBEXexcCritical4 15 2" xfId="57986"/>
    <cellStyle name="SAPBEXexcCritical4 15 3" xfId="57987"/>
    <cellStyle name="SAPBEXexcCritical4 15 4" xfId="57988"/>
    <cellStyle name="SAPBEXexcCritical4 16" xfId="57989"/>
    <cellStyle name="SAPBEXexcCritical4 17" xfId="57990"/>
    <cellStyle name="SAPBEXexcCritical4 18" xfId="57991"/>
    <cellStyle name="SAPBEXexcCritical4 19" xfId="57992"/>
    <cellStyle name="SAPBEXexcCritical4 2" xfId="57993"/>
    <cellStyle name="SAPBEXexcCritical4 2 10" xfId="57994"/>
    <cellStyle name="SAPBEXexcCritical4 2 10 2" xfId="57995"/>
    <cellStyle name="SAPBEXexcCritical4 2 10 3" xfId="57996"/>
    <cellStyle name="SAPBEXexcCritical4 2 10 4" xfId="57997"/>
    <cellStyle name="SAPBEXexcCritical4 2 11" xfId="57998"/>
    <cellStyle name="SAPBEXexcCritical4 2 11 2" xfId="57999"/>
    <cellStyle name="SAPBEXexcCritical4 2 11 3" xfId="58000"/>
    <cellStyle name="SAPBEXexcCritical4 2 11 4" xfId="58001"/>
    <cellStyle name="SAPBEXexcCritical4 2 12" xfId="58002"/>
    <cellStyle name="SAPBEXexcCritical4 2 13" xfId="58003"/>
    <cellStyle name="SAPBEXexcCritical4 2 14" xfId="58004"/>
    <cellStyle name="SAPBEXexcCritical4 2 15" xfId="58005"/>
    <cellStyle name="SAPBEXexcCritical4 2 16" xfId="58006"/>
    <cellStyle name="SAPBEXexcCritical4 2 17" xfId="58007"/>
    <cellStyle name="SAPBEXexcCritical4 2 18" xfId="58008"/>
    <cellStyle name="SAPBEXexcCritical4 2 2" xfId="58009"/>
    <cellStyle name="SAPBEXexcCritical4 2 2 2" xfId="58010"/>
    <cellStyle name="SAPBEXexcCritical4 2 2 2 2" xfId="58011"/>
    <cellStyle name="SAPBEXexcCritical4 2 2 2 3" xfId="58012"/>
    <cellStyle name="SAPBEXexcCritical4 2 2 2 4" xfId="58013"/>
    <cellStyle name="SAPBEXexcCritical4 2 2 3" xfId="58014"/>
    <cellStyle name="SAPBEXexcCritical4 2 2 3 2" xfId="58015"/>
    <cellStyle name="SAPBEXexcCritical4 2 2 4" xfId="58016"/>
    <cellStyle name="SAPBEXexcCritical4 2 2 4 2" xfId="58017"/>
    <cellStyle name="SAPBEXexcCritical4 2 2 5" xfId="58018"/>
    <cellStyle name="SAPBEXexcCritical4 2 3" xfId="58019"/>
    <cellStyle name="SAPBEXexcCritical4 2 3 2" xfId="58020"/>
    <cellStyle name="SAPBEXexcCritical4 2 3 2 2" xfId="58021"/>
    <cellStyle name="SAPBEXexcCritical4 2 3 3" xfId="58022"/>
    <cellStyle name="SAPBEXexcCritical4 2 3 4" xfId="58023"/>
    <cellStyle name="SAPBEXexcCritical4 2 3 5" xfId="58024"/>
    <cellStyle name="SAPBEXexcCritical4 2 4" xfId="58025"/>
    <cellStyle name="SAPBEXexcCritical4 2 4 2" xfId="58026"/>
    <cellStyle name="SAPBEXexcCritical4 2 4 2 2" xfId="58027"/>
    <cellStyle name="SAPBEXexcCritical4 2 4 3" xfId="58028"/>
    <cellStyle name="SAPBEXexcCritical4 2 4 3 2" xfId="58029"/>
    <cellStyle name="SAPBEXexcCritical4 2 4 4" xfId="58030"/>
    <cellStyle name="SAPBEXexcCritical4 2 4 5" xfId="58031"/>
    <cellStyle name="SAPBEXexcCritical4 2 5" xfId="58032"/>
    <cellStyle name="SAPBEXexcCritical4 2 5 2" xfId="58033"/>
    <cellStyle name="SAPBEXexcCritical4 2 5 2 2" xfId="58034"/>
    <cellStyle name="SAPBEXexcCritical4 2 5 3" xfId="58035"/>
    <cellStyle name="SAPBEXexcCritical4 2 5 3 2" xfId="58036"/>
    <cellStyle name="SAPBEXexcCritical4 2 5 4" xfId="58037"/>
    <cellStyle name="SAPBEXexcCritical4 2 5 5" xfId="58038"/>
    <cellStyle name="SAPBEXexcCritical4 2 6" xfId="58039"/>
    <cellStyle name="SAPBEXexcCritical4 2 6 2" xfId="58040"/>
    <cellStyle name="SAPBEXexcCritical4 2 6 2 2" xfId="58041"/>
    <cellStyle name="SAPBEXexcCritical4 2 6 3" xfId="58042"/>
    <cellStyle name="SAPBEXexcCritical4 2 6 4" xfId="58043"/>
    <cellStyle name="SAPBEXexcCritical4 2 6 5" xfId="58044"/>
    <cellStyle name="SAPBEXexcCritical4 2 7" xfId="58045"/>
    <cellStyle name="SAPBEXexcCritical4 2 7 2" xfId="58046"/>
    <cellStyle name="SAPBEXexcCritical4 2 7 3" xfId="58047"/>
    <cellStyle name="SAPBEXexcCritical4 2 7 4" xfId="58048"/>
    <cellStyle name="SAPBEXexcCritical4 2 7 5" xfId="58049"/>
    <cellStyle name="SAPBEXexcCritical4 2 8" xfId="58050"/>
    <cellStyle name="SAPBEXexcCritical4 2 8 2" xfId="58051"/>
    <cellStyle name="SAPBEXexcCritical4 2 8 3" xfId="58052"/>
    <cellStyle name="SAPBEXexcCritical4 2 8 4" xfId="58053"/>
    <cellStyle name="SAPBEXexcCritical4 2 8 5" xfId="58054"/>
    <cellStyle name="SAPBEXexcCritical4 2 9" xfId="58055"/>
    <cellStyle name="SAPBEXexcCritical4 2 9 2" xfId="58056"/>
    <cellStyle name="SAPBEXexcCritical4 2 9 3" xfId="58057"/>
    <cellStyle name="SAPBEXexcCritical4 2 9 4" xfId="58058"/>
    <cellStyle name="SAPBEXexcCritical4 20" xfId="58059"/>
    <cellStyle name="SAPBEXexcCritical4 21" xfId="58060"/>
    <cellStyle name="SAPBEXexcCritical4 22" xfId="58061"/>
    <cellStyle name="SAPBEXexcCritical4 23" xfId="58062"/>
    <cellStyle name="SAPBEXexcCritical4 24" xfId="58063"/>
    <cellStyle name="SAPBEXexcCritical4 25" xfId="58064"/>
    <cellStyle name="SAPBEXexcCritical4 3" xfId="58065"/>
    <cellStyle name="SAPBEXexcCritical4 3 10" xfId="58066"/>
    <cellStyle name="SAPBEXexcCritical4 3 10 2" xfId="58067"/>
    <cellStyle name="SAPBEXexcCritical4 3 10 3" xfId="58068"/>
    <cellStyle name="SAPBEXexcCritical4 3 10 4" xfId="58069"/>
    <cellStyle name="SAPBEXexcCritical4 3 11" xfId="58070"/>
    <cellStyle name="SAPBEXexcCritical4 3 11 2" xfId="58071"/>
    <cellStyle name="SAPBEXexcCritical4 3 11 3" xfId="58072"/>
    <cellStyle name="SAPBEXexcCritical4 3 11 4" xfId="58073"/>
    <cellStyle name="SAPBEXexcCritical4 3 12" xfId="58074"/>
    <cellStyle name="SAPBEXexcCritical4 3 13" xfId="58075"/>
    <cellStyle name="SAPBEXexcCritical4 3 14" xfId="58076"/>
    <cellStyle name="SAPBEXexcCritical4 3 15" xfId="58077"/>
    <cellStyle name="SAPBEXexcCritical4 3 16" xfId="58078"/>
    <cellStyle name="SAPBEXexcCritical4 3 17" xfId="58079"/>
    <cellStyle name="SAPBEXexcCritical4 3 18" xfId="58080"/>
    <cellStyle name="SAPBEXexcCritical4 3 19" xfId="58081"/>
    <cellStyle name="SAPBEXexcCritical4 3 2" xfId="58082"/>
    <cellStyle name="SAPBEXexcCritical4 3 2 2" xfId="58083"/>
    <cellStyle name="SAPBEXexcCritical4 3 2 2 2" xfId="58084"/>
    <cellStyle name="SAPBEXexcCritical4 3 2 3" xfId="58085"/>
    <cellStyle name="SAPBEXexcCritical4 3 2 4" xfId="58086"/>
    <cellStyle name="SAPBEXexcCritical4 3 2 5" xfId="58087"/>
    <cellStyle name="SAPBEXexcCritical4 3 20" xfId="58088"/>
    <cellStyle name="SAPBEXexcCritical4 3 3" xfId="58089"/>
    <cellStyle name="SAPBEXexcCritical4 3 3 2" xfId="58090"/>
    <cellStyle name="SAPBEXexcCritical4 3 3 2 2" xfId="58091"/>
    <cellStyle name="SAPBEXexcCritical4 3 3 3" xfId="58092"/>
    <cellStyle name="SAPBEXexcCritical4 3 3 4" xfId="58093"/>
    <cellStyle name="SAPBEXexcCritical4 3 3 5" xfId="58094"/>
    <cellStyle name="SAPBEXexcCritical4 3 4" xfId="58095"/>
    <cellStyle name="SAPBEXexcCritical4 3 4 2" xfId="58096"/>
    <cellStyle name="SAPBEXexcCritical4 3 4 2 2" xfId="58097"/>
    <cellStyle name="SAPBEXexcCritical4 3 4 3" xfId="58098"/>
    <cellStyle name="SAPBEXexcCritical4 3 4 4" xfId="58099"/>
    <cellStyle name="SAPBEXexcCritical4 3 4 5" xfId="58100"/>
    <cellStyle name="SAPBEXexcCritical4 3 5" xfId="58101"/>
    <cellStyle name="SAPBEXexcCritical4 3 5 2" xfId="58102"/>
    <cellStyle name="SAPBEXexcCritical4 3 5 2 2" xfId="58103"/>
    <cellStyle name="SAPBEXexcCritical4 3 5 3" xfId="58104"/>
    <cellStyle name="SAPBEXexcCritical4 3 5 4" xfId="58105"/>
    <cellStyle name="SAPBEXexcCritical4 3 5 5" xfId="58106"/>
    <cellStyle name="SAPBEXexcCritical4 3 6" xfId="58107"/>
    <cellStyle name="SAPBEXexcCritical4 3 6 2" xfId="58108"/>
    <cellStyle name="SAPBEXexcCritical4 3 6 3" xfId="58109"/>
    <cellStyle name="SAPBEXexcCritical4 3 6 4" xfId="58110"/>
    <cellStyle name="SAPBEXexcCritical4 3 6 5" xfId="58111"/>
    <cellStyle name="SAPBEXexcCritical4 3 7" xfId="58112"/>
    <cellStyle name="SAPBEXexcCritical4 3 7 2" xfId="58113"/>
    <cellStyle name="SAPBEXexcCritical4 3 7 3" xfId="58114"/>
    <cellStyle name="SAPBEXexcCritical4 3 7 4" xfId="58115"/>
    <cellStyle name="SAPBEXexcCritical4 3 8" xfId="58116"/>
    <cellStyle name="SAPBEXexcCritical4 3 8 2" xfId="58117"/>
    <cellStyle name="SAPBEXexcCritical4 3 8 3" xfId="58118"/>
    <cellStyle name="SAPBEXexcCritical4 3 8 4" xfId="58119"/>
    <cellStyle name="SAPBEXexcCritical4 3 9" xfId="58120"/>
    <cellStyle name="SAPBEXexcCritical4 3 9 2" xfId="58121"/>
    <cellStyle name="SAPBEXexcCritical4 3 9 3" xfId="58122"/>
    <cellStyle name="SAPBEXexcCritical4 3 9 4" xfId="58123"/>
    <cellStyle name="SAPBEXexcCritical4 4" xfId="58124"/>
    <cellStyle name="SAPBEXexcCritical4 4 10" xfId="58125"/>
    <cellStyle name="SAPBEXexcCritical4 4 10 2" xfId="58126"/>
    <cellStyle name="SAPBEXexcCritical4 4 10 3" xfId="58127"/>
    <cellStyle name="SAPBEXexcCritical4 4 10 4" xfId="58128"/>
    <cellStyle name="SAPBEXexcCritical4 4 11" xfId="58129"/>
    <cellStyle name="SAPBEXexcCritical4 4 11 2" xfId="58130"/>
    <cellStyle name="SAPBEXexcCritical4 4 11 3" xfId="58131"/>
    <cellStyle name="SAPBEXexcCritical4 4 11 4" xfId="58132"/>
    <cellStyle name="SAPBEXexcCritical4 4 12" xfId="58133"/>
    <cellStyle name="SAPBEXexcCritical4 4 13" xfId="58134"/>
    <cellStyle name="SAPBEXexcCritical4 4 14" xfId="58135"/>
    <cellStyle name="SAPBEXexcCritical4 4 15" xfId="58136"/>
    <cellStyle name="SAPBEXexcCritical4 4 16" xfId="58137"/>
    <cellStyle name="SAPBEXexcCritical4 4 17" xfId="58138"/>
    <cellStyle name="SAPBEXexcCritical4 4 18" xfId="58139"/>
    <cellStyle name="SAPBEXexcCritical4 4 19" xfId="58140"/>
    <cellStyle name="SAPBEXexcCritical4 4 2" xfId="58141"/>
    <cellStyle name="SAPBEXexcCritical4 4 2 2" xfId="58142"/>
    <cellStyle name="SAPBEXexcCritical4 4 2 2 2" xfId="58143"/>
    <cellStyle name="SAPBEXexcCritical4 4 2 3" xfId="58144"/>
    <cellStyle name="SAPBEXexcCritical4 4 2 3 2" xfId="58145"/>
    <cellStyle name="SAPBEXexcCritical4 4 2 4" xfId="58146"/>
    <cellStyle name="SAPBEXexcCritical4 4 2 5" xfId="58147"/>
    <cellStyle name="SAPBEXexcCritical4 4 3" xfId="58148"/>
    <cellStyle name="SAPBEXexcCritical4 4 3 2" xfId="58149"/>
    <cellStyle name="SAPBEXexcCritical4 4 3 2 2" xfId="58150"/>
    <cellStyle name="SAPBEXexcCritical4 4 3 3" xfId="58151"/>
    <cellStyle name="SAPBEXexcCritical4 4 3 4" xfId="58152"/>
    <cellStyle name="SAPBEXexcCritical4 4 3 5" xfId="58153"/>
    <cellStyle name="SAPBEXexcCritical4 4 4" xfId="58154"/>
    <cellStyle name="SAPBEXexcCritical4 4 4 2" xfId="58155"/>
    <cellStyle name="SAPBEXexcCritical4 4 4 2 2" xfId="58156"/>
    <cellStyle name="SAPBEXexcCritical4 4 4 3" xfId="58157"/>
    <cellStyle name="SAPBEXexcCritical4 4 4 4" xfId="58158"/>
    <cellStyle name="SAPBEXexcCritical4 4 4 5" xfId="58159"/>
    <cellStyle name="SAPBEXexcCritical4 4 5" xfId="58160"/>
    <cellStyle name="SAPBEXexcCritical4 4 5 2" xfId="58161"/>
    <cellStyle name="SAPBEXexcCritical4 4 5 2 2" xfId="58162"/>
    <cellStyle name="SAPBEXexcCritical4 4 5 3" xfId="58163"/>
    <cellStyle name="SAPBEXexcCritical4 4 5 4" xfId="58164"/>
    <cellStyle name="SAPBEXexcCritical4 4 5 5" xfId="58165"/>
    <cellStyle name="SAPBEXexcCritical4 4 6" xfId="58166"/>
    <cellStyle name="SAPBEXexcCritical4 4 6 2" xfId="58167"/>
    <cellStyle name="SAPBEXexcCritical4 4 6 2 2" xfId="58168"/>
    <cellStyle name="SAPBEXexcCritical4 4 6 3" xfId="58169"/>
    <cellStyle name="SAPBEXexcCritical4 4 6 4" xfId="58170"/>
    <cellStyle name="SAPBEXexcCritical4 4 6 5" xfId="58171"/>
    <cellStyle name="SAPBEXexcCritical4 4 7" xfId="58172"/>
    <cellStyle name="SAPBEXexcCritical4 4 7 2" xfId="58173"/>
    <cellStyle name="SAPBEXexcCritical4 4 7 3" xfId="58174"/>
    <cellStyle name="SAPBEXexcCritical4 4 7 4" xfId="58175"/>
    <cellStyle name="SAPBEXexcCritical4 4 7 5" xfId="58176"/>
    <cellStyle name="SAPBEXexcCritical4 4 8" xfId="58177"/>
    <cellStyle name="SAPBEXexcCritical4 4 8 2" xfId="58178"/>
    <cellStyle name="SAPBEXexcCritical4 4 8 3" xfId="58179"/>
    <cellStyle name="SAPBEXexcCritical4 4 8 4" xfId="58180"/>
    <cellStyle name="SAPBEXexcCritical4 4 9" xfId="58181"/>
    <cellStyle name="SAPBEXexcCritical4 4 9 2" xfId="58182"/>
    <cellStyle name="SAPBEXexcCritical4 4 9 3" xfId="58183"/>
    <cellStyle name="SAPBEXexcCritical4 4 9 4" xfId="58184"/>
    <cellStyle name="SAPBEXexcCritical4 5" xfId="58185"/>
    <cellStyle name="SAPBEXexcCritical4 5 2" xfId="58186"/>
    <cellStyle name="SAPBEXexcCritical4 5 3" xfId="58187"/>
    <cellStyle name="SAPBEXexcCritical4 6" xfId="58188"/>
    <cellStyle name="SAPBEXexcCritical4 6 2" xfId="58189"/>
    <cellStyle name="SAPBEXexcCritical4 6 2 2" xfId="58190"/>
    <cellStyle name="SAPBEXexcCritical4 6 3" xfId="58191"/>
    <cellStyle name="SAPBEXexcCritical4 6 4" xfId="58192"/>
    <cellStyle name="SAPBEXexcCritical4 6 5" xfId="58193"/>
    <cellStyle name="SAPBEXexcCritical4 7" xfId="58194"/>
    <cellStyle name="SAPBEXexcCritical4 7 2" xfId="58195"/>
    <cellStyle name="SAPBEXexcCritical4 7 2 2" xfId="58196"/>
    <cellStyle name="SAPBEXexcCritical4 7 3" xfId="58197"/>
    <cellStyle name="SAPBEXexcCritical4 7 4" xfId="58198"/>
    <cellStyle name="SAPBEXexcCritical4 7 5" xfId="58199"/>
    <cellStyle name="SAPBEXexcCritical4 8" xfId="58200"/>
    <cellStyle name="SAPBEXexcCritical4 8 2" xfId="58201"/>
    <cellStyle name="SAPBEXexcCritical4 8 2 2" xfId="58202"/>
    <cellStyle name="SAPBEXexcCritical4 8 3" xfId="58203"/>
    <cellStyle name="SAPBEXexcCritical4 8 4" xfId="58204"/>
    <cellStyle name="SAPBEXexcCritical4 8 5" xfId="58205"/>
    <cellStyle name="SAPBEXexcCritical4 9" xfId="58206"/>
    <cellStyle name="SAPBEXexcCritical4 9 2" xfId="58207"/>
    <cellStyle name="SAPBEXexcCritical4 9 3" xfId="58208"/>
    <cellStyle name="SAPBEXexcCritical4 9 4" xfId="58209"/>
    <cellStyle name="SAPBEXexcCritical4 9 5" xfId="58210"/>
    <cellStyle name="SAPBEXexcCritical4_Pv for Schools - Installs" xfId="58211"/>
    <cellStyle name="SAPBEXexcCritical5" xfId="58212"/>
    <cellStyle name="SAPBEXexcCritical5 10" xfId="58213"/>
    <cellStyle name="SAPBEXexcCritical5 10 2" xfId="58214"/>
    <cellStyle name="SAPBEXexcCritical5 10 3" xfId="58215"/>
    <cellStyle name="SAPBEXexcCritical5 10 4" xfId="58216"/>
    <cellStyle name="SAPBEXexcCritical5 11" xfId="58217"/>
    <cellStyle name="SAPBEXexcCritical5 11 2" xfId="58218"/>
    <cellStyle name="SAPBEXexcCritical5 11 3" xfId="58219"/>
    <cellStyle name="SAPBEXexcCritical5 11 4" xfId="58220"/>
    <cellStyle name="SAPBEXexcCritical5 12" xfId="58221"/>
    <cellStyle name="SAPBEXexcCritical5 12 2" xfId="58222"/>
    <cellStyle name="SAPBEXexcCritical5 12 3" xfId="58223"/>
    <cellStyle name="SAPBEXexcCritical5 12 4" xfId="58224"/>
    <cellStyle name="SAPBEXexcCritical5 13" xfId="58225"/>
    <cellStyle name="SAPBEXexcCritical5 13 2" xfId="58226"/>
    <cellStyle name="SAPBEXexcCritical5 13 3" xfId="58227"/>
    <cellStyle name="SAPBEXexcCritical5 13 4" xfId="58228"/>
    <cellStyle name="SAPBEXexcCritical5 14" xfId="58229"/>
    <cellStyle name="SAPBEXexcCritical5 14 2" xfId="58230"/>
    <cellStyle name="SAPBEXexcCritical5 14 3" xfId="58231"/>
    <cellStyle name="SAPBEXexcCritical5 14 4" xfId="58232"/>
    <cellStyle name="SAPBEXexcCritical5 15" xfId="58233"/>
    <cellStyle name="SAPBEXexcCritical5 15 2" xfId="58234"/>
    <cellStyle name="SAPBEXexcCritical5 15 3" xfId="58235"/>
    <cellStyle name="SAPBEXexcCritical5 15 4" xfId="58236"/>
    <cellStyle name="SAPBEXexcCritical5 16" xfId="58237"/>
    <cellStyle name="SAPBEXexcCritical5 17" xfId="58238"/>
    <cellStyle name="SAPBEXexcCritical5 18" xfId="58239"/>
    <cellStyle name="SAPBEXexcCritical5 19" xfId="58240"/>
    <cellStyle name="SAPBEXexcCritical5 2" xfId="58241"/>
    <cellStyle name="SAPBEXexcCritical5 2 10" xfId="58242"/>
    <cellStyle name="SAPBEXexcCritical5 2 10 2" xfId="58243"/>
    <cellStyle name="SAPBEXexcCritical5 2 10 3" xfId="58244"/>
    <cellStyle name="SAPBEXexcCritical5 2 10 4" xfId="58245"/>
    <cellStyle name="SAPBEXexcCritical5 2 11" xfId="58246"/>
    <cellStyle name="SAPBEXexcCritical5 2 11 2" xfId="58247"/>
    <cellStyle name="SAPBEXexcCritical5 2 11 3" xfId="58248"/>
    <cellStyle name="SAPBEXexcCritical5 2 11 4" xfId="58249"/>
    <cellStyle name="SAPBEXexcCritical5 2 12" xfId="58250"/>
    <cellStyle name="SAPBEXexcCritical5 2 13" xfId="58251"/>
    <cellStyle name="SAPBEXexcCritical5 2 14" xfId="58252"/>
    <cellStyle name="SAPBEXexcCritical5 2 15" xfId="58253"/>
    <cellStyle name="SAPBEXexcCritical5 2 16" xfId="58254"/>
    <cellStyle name="SAPBEXexcCritical5 2 17" xfId="58255"/>
    <cellStyle name="SAPBEXexcCritical5 2 18" xfId="58256"/>
    <cellStyle name="SAPBEXexcCritical5 2 2" xfId="58257"/>
    <cellStyle name="SAPBEXexcCritical5 2 2 2" xfId="58258"/>
    <cellStyle name="SAPBEXexcCritical5 2 2 2 2" xfId="58259"/>
    <cellStyle name="SAPBEXexcCritical5 2 2 2 3" xfId="58260"/>
    <cellStyle name="SAPBEXexcCritical5 2 2 2 4" xfId="58261"/>
    <cellStyle name="SAPBEXexcCritical5 2 2 3" xfId="58262"/>
    <cellStyle name="SAPBEXexcCritical5 2 2 3 2" xfId="58263"/>
    <cellStyle name="SAPBEXexcCritical5 2 2 4" xfId="58264"/>
    <cellStyle name="SAPBEXexcCritical5 2 2 4 2" xfId="58265"/>
    <cellStyle name="SAPBEXexcCritical5 2 2 5" xfId="58266"/>
    <cellStyle name="SAPBEXexcCritical5 2 3" xfId="58267"/>
    <cellStyle name="SAPBEXexcCritical5 2 3 2" xfId="58268"/>
    <cellStyle name="SAPBEXexcCritical5 2 3 2 2" xfId="58269"/>
    <cellStyle name="SAPBEXexcCritical5 2 3 3" xfId="58270"/>
    <cellStyle name="SAPBEXexcCritical5 2 3 4" xfId="58271"/>
    <cellStyle name="SAPBEXexcCritical5 2 3 5" xfId="58272"/>
    <cellStyle name="SAPBEXexcCritical5 2 4" xfId="58273"/>
    <cellStyle name="SAPBEXexcCritical5 2 4 2" xfId="58274"/>
    <cellStyle name="SAPBEXexcCritical5 2 4 2 2" xfId="58275"/>
    <cellStyle name="SAPBEXexcCritical5 2 4 3" xfId="58276"/>
    <cellStyle name="SAPBEXexcCritical5 2 4 3 2" xfId="58277"/>
    <cellStyle name="SAPBEXexcCritical5 2 4 4" xfId="58278"/>
    <cellStyle name="SAPBEXexcCritical5 2 4 5" xfId="58279"/>
    <cellStyle name="SAPBEXexcCritical5 2 5" xfId="58280"/>
    <cellStyle name="SAPBEXexcCritical5 2 5 2" xfId="58281"/>
    <cellStyle name="SAPBEXexcCritical5 2 5 2 2" xfId="58282"/>
    <cellStyle name="SAPBEXexcCritical5 2 5 3" xfId="58283"/>
    <cellStyle name="SAPBEXexcCritical5 2 5 3 2" xfId="58284"/>
    <cellStyle name="SAPBEXexcCritical5 2 5 4" xfId="58285"/>
    <cellStyle name="SAPBEXexcCritical5 2 5 5" xfId="58286"/>
    <cellStyle name="SAPBEXexcCritical5 2 6" xfId="58287"/>
    <cellStyle name="SAPBEXexcCritical5 2 6 2" xfId="58288"/>
    <cellStyle name="SAPBEXexcCritical5 2 6 2 2" xfId="58289"/>
    <cellStyle name="SAPBEXexcCritical5 2 6 3" xfId="58290"/>
    <cellStyle name="SAPBEXexcCritical5 2 6 4" xfId="58291"/>
    <cellStyle name="SAPBEXexcCritical5 2 6 5" xfId="58292"/>
    <cellStyle name="SAPBEXexcCritical5 2 7" xfId="58293"/>
    <cellStyle name="SAPBEXexcCritical5 2 7 2" xfId="58294"/>
    <cellStyle name="SAPBEXexcCritical5 2 7 3" xfId="58295"/>
    <cellStyle name="SAPBEXexcCritical5 2 7 4" xfId="58296"/>
    <cellStyle name="SAPBEXexcCritical5 2 7 5" xfId="58297"/>
    <cellStyle name="SAPBEXexcCritical5 2 8" xfId="58298"/>
    <cellStyle name="SAPBEXexcCritical5 2 8 2" xfId="58299"/>
    <cellStyle name="SAPBEXexcCritical5 2 8 3" xfId="58300"/>
    <cellStyle name="SAPBEXexcCritical5 2 8 4" xfId="58301"/>
    <cellStyle name="SAPBEXexcCritical5 2 8 5" xfId="58302"/>
    <cellStyle name="SAPBEXexcCritical5 2 9" xfId="58303"/>
    <cellStyle name="SAPBEXexcCritical5 2 9 2" xfId="58304"/>
    <cellStyle name="SAPBEXexcCritical5 2 9 3" xfId="58305"/>
    <cellStyle name="SAPBEXexcCritical5 2 9 4" xfId="58306"/>
    <cellStyle name="SAPBEXexcCritical5 20" xfId="58307"/>
    <cellStyle name="SAPBEXexcCritical5 21" xfId="58308"/>
    <cellStyle name="SAPBEXexcCritical5 22" xfId="58309"/>
    <cellStyle name="SAPBEXexcCritical5 23" xfId="58310"/>
    <cellStyle name="SAPBEXexcCritical5 24" xfId="58311"/>
    <cellStyle name="SAPBEXexcCritical5 25" xfId="58312"/>
    <cellStyle name="SAPBEXexcCritical5 3" xfId="58313"/>
    <cellStyle name="SAPBEXexcCritical5 3 10" xfId="58314"/>
    <cellStyle name="SAPBEXexcCritical5 3 10 2" xfId="58315"/>
    <cellStyle name="SAPBEXexcCritical5 3 10 3" xfId="58316"/>
    <cellStyle name="SAPBEXexcCritical5 3 10 4" xfId="58317"/>
    <cellStyle name="SAPBEXexcCritical5 3 11" xfId="58318"/>
    <cellStyle name="SAPBEXexcCritical5 3 11 2" xfId="58319"/>
    <cellStyle name="SAPBEXexcCritical5 3 11 3" xfId="58320"/>
    <cellStyle name="SAPBEXexcCritical5 3 11 4" xfId="58321"/>
    <cellStyle name="SAPBEXexcCritical5 3 12" xfId="58322"/>
    <cellStyle name="SAPBEXexcCritical5 3 13" xfId="58323"/>
    <cellStyle name="SAPBEXexcCritical5 3 14" xfId="58324"/>
    <cellStyle name="SAPBEXexcCritical5 3 15" xfId="58325"/>
    <cellStyle name="SAPBEXexcCritical5 3 16" xfId="58326"/>
    <cellStyle name="SAPBEXexcCritical5 3 17" xfId="58327"/>
    <cellStyle name="SAPBEXexcCritical5 3 18" xfId="58328"/>
    <cellStyle name="SAPBEXexcCritical5 3 19" xfId="58329"/>
    <cellStyle name="SAPBEXexcCritical5 3 2" xfId="58330"/>
    <cellStyle name="SAPBEXexcCritical5 3 2 2" xfId="58331"/>
    <cellStyle name="SAPBEXexcCritical5 3 2 2 2" xfId="58332"/>
    <cellStyle name="SAPBEXexcCritical5 3 2 3" xfId="58333"/>
    <cellStyle name="SAPBEXexcCritical5 3 2 4" xfId="58334"/>
    <cellStyle name="SAPBEXexcCritical5 3 2 5" xfId="58335"/>
    <cellStyle name="SAPBEXexcCritical5 3 20" xfId="58336"/>
    <cellStyle name="SAPBEXexcCritical5 3 3" xfId="58337"/>
    <cellStyle name="SAPBEXexcCritical5 3 3 2" xfId="58338"/>
    <cellStyle name="SAPBEXexcCritical5 3 3 2 2" xfId="58339"/>
    <cellStyle name="SAPBEXexcCritical5 3 3 3" xfId="58340"/>
    <cellStyle name="SAPBEXexcCritical5 3 3 4" xfId="58341"/>
    <cellStyle name="SAPBEXexcCritical5 3 3 5" xfId="58342"/>
    <cellStyle name="SAPBEXexcCritical5 3 4" xfId="58343"/>
    <cellStyle name="SAPBEXexcCritical5 3 4 2" xfId="58344"/>
    <cellStyle name="SAPBEXexcCritical5 3 4 2 2" xfId="58345"/>
    <cellStyle name="SAPBEXexcCritical5 3 4 3" xfId="58346"/>
    <cellStyle name="SAPBEXexcCritical5 3 4 4" xfId="58347"/>
    <cellStyle name="SAPBEXexcCritical5 3 4 5" xfId="58348"/>
    <cellStyle name="SAPBEXexcCritical5 3 5" xfId="58349"/>
    <cellStyle name="SAPBEXexcCritical5 3 5 2" xfId="58350"/>
    <cellStyle name="SAPBEXexcCritical5 3 5 2 2" xfId="58351"/>
    <cellStyle name="SAPBEXexcCritical5 3 5 3" xfId="58352"/>
    <cellStyle name="SAPBEXexcCritical5 3 5 4" xfId="58353"/>
    <cellStyle name="SAPBEXexcCritical5 3 5 5" xfId="58354"/>
    <cellStyle name="SAPBEXexcCritical5 3 6" xfId="58355"/>
    <cellStyle name="SAPBEXexcCritical5 3 6 2" xfId="58356"/>
    <cellStyle name="SAPBEXexcCritical5 3 6 3" xfId="58357"/>
    <cellStyle name="SAPBEXexcCritical5 3 6 4" xfId="58358"/>
    <cellStyle name="SAPBEXexcCritical5 3 6 5" xfId="58359"/>
    <cellStyle name="SAPBEXexcCritical5 3 7" xfId="58360"/>
    <cellStyle name="SAPBEXexcCritical5 3 7 2" xfId="58361"/>
    <cellStyle name="SAPBEXexcCritical5 3 7 3" xfId="58362"/>
    <cellStyle name="SAPBEXexcCritical5 3 7 4" xfId="58363"/>
    <cellStyle name="SAPBEXexcCritical5 3 8" xfId="58364"/>
    <cellStyle name="SAPBEXexcCritical5 3 8 2" xfId="58365"/>
    <cellStyle name="SAPBEXexcCritical5 3 8 3" xfId="58366"/>
    <cellStyle name="SAPBEXexcCritical5 3 8 4" xfId="58367"/>
    <cellStyle name="SAPBEXexcCritical5 3 9" xfId="58368"/>
    <cellStyle name="SAPBEXexcCritical5 3 9 2" xfId="58369"/>
    <cellStyle name="SAPBEXexcCritical5 3 9 3" xfId="58370"/>
    <cellStyle name="SAPBEXexcCritical5 3 9 4" xfId="58371"/>
    <cellStyle name="SAPBEXexcCritical5 4" xfId="58372"/>
    <cellStyle name="SAPBEXexcCritical5 4 10" xfId="58373"/>
    <cellStyle name="SAPBEXexcCritical5 4 10 2" xfId="58374"/>
    <cellStyle name="SAPBEXexcCritical5 4 10 3" xfId="58375"/>
    <cellStyle name="SAPBEXexcCritical5 4 10 4" xfId="58376"/>
    <cellStyle name="SAPBEXexcCritical5 4 11" xfId="58377"/>
    <cellStyle name="SAPBEXexcCritical5 4 11 2" xfId="58378"/>
    <cellStyle name="SAPBEXexcCritical5 4 11 3" xfId="58379"/>
    <cellStyle name="SAPBEXexcCritical5 4 11 4" xfId="58380"/>
    <cellStyle name="SAPBEXexcCritical5 4 12" xfId="58381"/>
    <cellStyle name="SAPBEXexcCritical5 4 13" xfId="58382"/>
    <cellStyle name="SAPBEXexcCritical5 4 14" xfId="58383"/>
    <cellStyle name="SAPBEXexcCritical5 4 15" xfId="58384"/>
    <cellStyle name="SAPBEXexcCritical5 4 16" xfId="58385"/>
    <cellStyle name="SAPBEXexcCritical5 4 17" xfId="58386"/>
    <cellStyle name="SAPBEXexcCritical5 4 18" xfId="58387"/>
    <cellStyle name="SAPBEXexcCritical5 4 19" xfId="58388"/>
    <cellStyle name="SAPBEXexcCritical5 4 2" xfId="58389"/>
    <cellStyle name="SAPBEXexcCritical5 4 2 2" xfId="58390"/>
    <cellStyle name="SAPBEXexcCritical5 4 2 2 2" xfId="58391"/>
    <cellStyle name="SAPBEXexcCritical5 4 2 3" xfId="58392"/>
    <cellStyle name="SAPBEXexcCritical5 4 2 3 2" xfId="58393"/>
    <cellStyle name="SAPBEXexcCritical5 4 2 4" xfId="58394"/>
    <cellStyle name="SAPBEXexcCritical5 4 2 5" xfId="58395"/>
    <cellStyle name="SAPBEXexcCritical5 4 3" xfId="58396"/>
    <cellStyle name="SAPBEXexcCritical5 4 3 2" xfId="58397"/>
    <cellStyle name="SAPBEXexcCritical5 4 3 2 2" xfId="58398"/>
    <cellStyle name="SAPBEXexcCritical5 4 3 3" xfId="58399"/>
    <cellStyle name="SAPBEXexcCritical5 4 3 4" xfId="58400"/>
    <cellStyle name="SAPBEXexcCritical5 4 3 5" xfId="58401"/>
    <cellStyle name="SAPBEXexcCritical5 4 4" xfId="58402"/>
    <cellStyle name="SAPBEXexcCritical5 4 4 2" xfId="58403"/>
    <cellStyle name="SAPBEXexcCritical5 4 4 2 2" xfId="58404"/>
    <cellStyle name="SAPBEXexcCritical5 4 4 3" xfId="58405"/>
    <cellStyle name="SAPBEXexcCritical5 4 4 4" xfId="58406"/>
    <cellStyle name="SAPBEXexcCritical5 4 4 5" xfId="58407"/>
    <cellStyle name="SAPBEXexcCritical5 4 5" xfId="58408"/>
    <cellStyle name="SAPBEXexcCritical5 4 5 2" xfId="58409"/>
    <cellStyle name="SAPBEXexcCritical5 4 5 2 2" xfId="58410"/>
    <cellStyle name="SAPBEXexcCritical5 4 5 3" xfId="58411"/>
    <cellStyle name="SAPBEXexcCritical5 4 5 4" xfId="58412"/>
    <cellStyle name="SAPBEXexcCritical5 4 5 5" xfId="58413"/>
    <cellStyle name="SAPBEXexcCritical5 4 6" xfId="58414"/>
    <cellStyle name="SAPBEXexcCritical5 4 6 2" xfId="58415"/>
    <cellStyle name="SAPBEXexcCritical5 4 6 2 2" xfId="58416"/>
    <cellStyle name="SAPBEXexcCritical5 4 6 3" xfId="58417"/>
    <cellStyle name="SAPBEXexcCritical5 4 6 4" xfId="58418"/>
    <cellStyle name="SAPBEXexcCritical5 4 6 5" xfId="58419"/>
    <cellStyle name="SAPBEXexcCritical5 4 7" xfId="58420"/>
    <cellStyle name="SAPBEXexcCritical5 4 7 2" xfId="58421"/>
    <cellStyle name="SAPBEXexcCritical5 4 7 3" xfId="58422"/>
    <cellStyle name="SAPBEXexcCritical5 4 7 4" xfId="58423"/>
    <cellStyle name="SAPBEXexcCritical5 4 7 5" xfId="58424"/>
    <cellStyle name="SAPBEXexcCritical5 4 8" xfId="58425"/>
    <cellStyle name="SAPBEXexcCritical5 4 8 2" xfId="58426"/>
    <cellStyle name="SAPBEXexcCritical5 4 8 3" xfId="58427"/>
    <cellStyle name="SAPBEXexcCritical5 4 8 4" xfId="58428"/>
    <cellStyle name="SAPBEXexcCritical5 4 9" xfId="58429"/>
    <cellStyle name="SAPBEXexcCritical5 4 9 2" xfId="58430"/>
    <cellStyle name="SAPBEXexcCritical5 4 9 3" xfId="58431"/>
    <cellStyle name="SAPBEXexcCritical5 4 9 4" xfId="58432"/>
    <cellStyle name="SAPBEXexcCritical5 5" xfId="58433"/>
    <cellStyle name="SAPBEXexcCritical5 5 2" xfId="58434"/>
    <cellStyle name="SAPBEXexcCritical5 5 3" xfId="58435"/>
    <cellStyle name="SAPBEXexcCritical5 6" xfId="58436"/>
    <cellStyle name="SAPBEXexcCritical5 6 2" xfId="58437"/>
    <cellStyle name="SAPBEXexcCritical5 6 2 2" xfId="58438"/>
    <cellStyle name="SAPBEXexcCritical5 6 3" xfId="58439"/>
    <cellStyle name="SAPBEXexcCritical5 6 4" xfId="58440"/>
    <cellStyle name="SAPBEXexcCritical5 6 5" xfId="58441"/>
    <cellStyle name="SAPBEXexcCritical5 7" xfId="58442"/>
    <cellStyle name="SAPBEXexcCritical5 7 2" xfId="58443"/>
    <cellStyle name="SAPBEXexcCritical5 7 2 2" xfId="58444"/>
    <cellStyle name="SAPBEXexcCritical5 7 3" xfId="58445"/>
    <cellStyle name="SAPBEXexcCritical5 7 4" xfId="58446"/>
    <cellStyle name="SAPBEXexcCritical5 7 5" xfId="58447"/>
    <cellStyle name="SAPBEXexcCritical5 8" xfId="58448"/>
    <cellStyle name="SAPBEXexcCritical5 8 2" xfId="58449"/>
    <cellStyle name="SAPBEXexcCritical5 8 2 2" xfId="58450"/>
    <cellStyle name="SAPBEXexcCritical5 8 3" xfId="58451"/>
    <cellStyle name="SAPBEXexcCritical5 8 4" xfId="58452"/>
    <cellStyle name="SAPBEXexcCritical5 8 5" xfId="58453"/>
    <cellStyle name="SAPBEXexcCritical5 9" xfId="58454"/>
    <cellStyle name="SAPBEXexcCritical5 9 2" xfId="58455"/>
    <cellStyle name="SAPBEXexcCritical5 9 3" xfId="58456"/>
    <cellStyle name="SAPBEXexcCritical5 9 4" xfId="58457"/>
    <cellStyle name="SAPBEXexcCritical5 9 5" xfId="58458"/>
    <cellStyle name="SAPBEXexcCritical5_Pv for Schools - Installs" xfId="58459"/>
    <cellStyle name="SAPBEXexcCritical6" xfId="58460"/>
    <cellStyle name="SAPBEXexcCritical6 10" xfId="58461"/>
    <cellStyle name="SAPBEXexcCritical6 10 2" xfId="58462"/>
    <cellStyle name="SAPBEXexcCritical6 10 3" xfId="58463"/>
    <cellStyle name="SAPBEXexcCritical6 10 4" xfId="58464"/>
    <cellStyle name="SAPBEXexcCritical6 11" xfId="58465"/>
    <cellStyle name="SAPBEXexcCritical6 11 2" xfId="58466"/>
    <cellStyle name="SAPBEXexcCritical6 11 3" xfId="58467"/>
    <cellStyle name="SAPBEXexcCritical6 11 4" xfId="58468"/>
    <cellStyle name="SAPBEXexcCritical6 12" xfId="58469"/>
    <cellStyle name="SAPBEXexcCritical6 12 2" xfId="58470"/>
    <cellStyle name="SAPBEXexcCritical6 12 3" xfId="58471"/>
    <cellStyle name="SAPBEXexcCritical6 12 4" xfId="58472"/>
    <cellStyle name="SAPBEXexcCritical6 13" xfId="58473"/>
    <cellStyle name="SAPBEXexcCritical6 13 2" xfId="58474"/>
    <cellStyle name="SAPBEXexcCritical6 13 3" xfId="58475"/>
    <cellStyle name="SAPBEXexcCritical6 13 4" xfId="58476"/>
    <cellStyle name="SAPBEXexcCritical6 14" xfId="58477"/>
    <cellStyle name="SAPBEXexcCritical6 14 2" xfId="58478"/>
    <cellStyle name="SAPBEXexcCritical6 14 3" xfId="58479"/>
    <cellStyle name="SAPBEXexcCritical6 14 4" xfId="58480"/>
    <cellStyle name="SAPBEXexcCritical6 15" xfId="58481"/>
    <cellStyle name="SAPBEXexcCritical6 15 2" xfId="58482"/>
    <cellStyle name="SAPBEXexcCritical6 15 3" xfId="58483"/>
    <cellStyle name="SAPBEXexcCritical6 15 4" xfId="58484"/>
    <cellStyle name="SAPBEXexcCritical6 16" xfId="58485"/>
    <cellStyle name="SAPBEXexcCritical6 17" xfId="58486"/>
    <cellStyle name="SAPBEXexcCritical6 18" xfId="58487"/>
    <cellStyle name="SAPBEXexcCritical6 19" xfId="58488"/>
    <cellStyle name="SAPBEXexcCritical6 2" xfId="58489"/>
    <cellStyle name="SAPBEXexcCritical6 2 10" xfId="58490"/>
    <cellStyle name="SAPBEXexcCritical6 2 10 2" xfId="58491"/>
    <cellStyle name="SAPBEXexcCritical6 2 10 3" xfId="58492"/>
    <cellStyle name="SAPBEXexcCritical6 2 10 4" xfId="58493"/>
    <cellStyle name="SAPBEXexcCritical6 2 11" xfId="58494"/>
    <cellStyle name="SAPBEXexcCritical6 2 11 2" xfId="58495"/>
    <cellStyle name="SAPBEXexcCritical6 2 11 3" xfId="58496"/>
    <cellStyle name="SAPBEXexcCritical6 2 11 4" xfId="58497"/>
    <cellStyle name="SAPBEXexcCritical6 2 12" xfId="58498"/>
    <cellStyle name="SAPBEXexcCritical6 2 13" xfId="58499"/>
    <cellStyle name="SAPBEXexcCritical6 2 14" xfId="58500"/>
    <cellStyle name="SAPBEXexcCritical6 2 15" xfId="58501"/>
    <cellStyle name="SAPBEXexcCritical6 2 16" xfId="58502"/>
    <cellStyle name="SAPBEXexcCritical6 2 17" xfId="58503"/>
    <cellStyle name="SAPBEXexcCritical6 2 18" xfId="58504"/>
    <cellStyle name="SAPBEXexcCritical6 2 2" xfId="58505"/>
    <cellStyle name="SAPBEXexcCritical6 2 2 2" xfId="58506"/>
    <cellStyle name="SAPBEXexcCritical6 2 2 2 2" xfId="58507"/>
    <cellStyle name="SAPBEXexcCritical6 2 2 2 3" xfId="58508"/>
    <cellStyle name="SAPBEXexcCritical6 2 2 2 4" xfId="58509"/>
    <cellStyle name="SAPBEXexcCritical6 2 2 3" xfId="58510"/>
    <cellStyle name="SAPBEXexcCritical6 2 2 3 2" xfId="58511"/>
    <cellStyle name="SAPBEXexcCritical6 2 2 4" xfId="58512"/>
    <cellStyle name="SAPBEXexcCritical6 2 2 4 2" xfId="58513"/>
    <cellStyle name="SAPBEXexcCritical6 2 2 5" xfId="58514"/>
    <cellStyle name="SAPBEXexcCritical6 2 3" xfId="58515"/>
    <cellStyle name="SAPBEXexcCritical6 2 3 2" xfId="58516"/>
    <cellStyle name="SAPBEXexcCritical6 2 3 2 2" xfId="58517"/>
    <cellStyle name="SAPBEXexcCritical6 2 3 3" xfId="58518"/>
    <cellStyle name="SAPBEXexcCritical6 2 3 4" xfId="58519"/>
    <cellStyle name="SAPBEXexcCritical6 2 3 5" xfId="58520"/>
    <cellStyle name="SAPBEXexcCritical6 2 4" xfId="58521"/>
    <cellStyle name="SAPBEXexcCritical6 2 4 2" xfId="58522"/>
    <cellStyle name="SAPBEXexcCritical6 2 4 2 2" xfId="58523"/>
    <cellStyle name="SAPBEXexcCritical6 2 4 3" xfId="58524"/>
    <cellStyle name="SAPBEXexcCritical6 2 4 3 2" xfId="58525"/>
    <cellStyle name="SAPBEXexcCritical6 2 4 4" xfId="58526"/>
    <cellStyle name="SAPBEXexcCritical6 2 4 5" xfId="58527"/>
    <cellStyle name="SAPBEXexcCritical6 2 5" xfId="58528"/>
    <cellStyle name="SAPBEXexcCritical6 2 5 2" xfId="58529"/>
    <cellStyle name="SAPBEXexcCritical6 2 5 2 2" xfId="58530"/>
    <cellStyle name="SAPBEXexcCritical6 2 5 3" xfId="58531"/>
    <cellStyle name="SAPBEXexcCritical6 2 5 3 2" xfId="58532"/>
    <cellStyle name="SAPBEXexcCritical6 2 5 4" xfId="58533"/>
    <cellStyle name="SAPBEXexcCritical6 2 5 5" xfId="58534"/>
    <cellStyle name="SAPBEXexcCritical6 2 6" xfId="58535"/>
    <cellStyle name="SAPBEXexcCritical6 2 6 2" xfId="58536"/>
    <cellStyle name="SAPBEXexcCritical6 2 6 2 2" xfId="58537"/>
    <cellStyle name="SAPBEXexcCritical6 2 6 3" xfId="58538"/>
    <cellStyle name="SAPBEXexcCritical6 2 6 4" xfId="58539"/>
    <cellStyle name="SAPBEXexcCritical6 2 6 5" xfId="58540"/>
    <cellStyle name="SAPBEXexcCritical6 2 7" xfId="58541"/>
    <cellStyle name="SAPBEXexcCritical6 2 7 2" xfId="58542"/>
    <cellStyle name="SAPBEXexcCritical6 2 7 3" xfId="58543"/>
    <cellStyle name="SAPBEXexcCritical6 2 7 4" xfId="58544"/>
    <cellStyle name="SAPBEXexcCritical6 2 7 5" xfId="58545"/>
    <cellStyle name="SAPBEXexcCritical6 2 8" xfId="58546"/>
    <cellStyle name="SAPBEXexcCritical6 2 8 2" xfId="58547"/>
    <cellStyle name="SAPBEXexcCritical6 2 8 3" xfId="58548"/>
    <cellStyle name="SAPBEXexcCritical6 2 8 4" xfId="58549"/>
    <cellStyle name="SAPBEXexcCritical6 2 8 5" xfId="58550"/>
    <cellStyle name="SAPBEXexcCritical6 2 9" xfId="58551"/>
    <cellStyle name="SAPBEXexcCritical6 2 9 2" xfId="58552"/>
    <cellStyle name="SAPBEXexcCritical6 2 9 3" xfId="58553"/>
    <cellStyle name="SAPBEXexcCritical6 2 9 4" xfId="58554"/>
    <cellStyle name="SAPBEXexcCritical6 20" xfId="58555"/>
    <cellStyle name="SAPBEXexcCritical6 21" xfId="58556"/>
    <cellStyle name="SAPBEXexcCritical6 22" xfId="58557"/>
    <cellStyle name="SAPBEXexcCritical6 23" xfId="58558"/>
    <cellStyle name="SAPBEXexcCritical6 24" xfId="58559"/>
    <cellStyle name="SAPBEXexcCritical6 25" xfId="58560"/>
    <cellStyle name="SAPBEXexcCritical6 3" xfId="58561"/>
    <cellStyle name="SAPBEXexcCritical6 3 10" xfId="58562"/>
    <cellStyle name="SAPBEXexcCritical6 3 10 2" xfId="58563"/>
    <cellStyle name="SAPBEXexcCritical6 3 10 3" xfId="58564"/>
    <cellStyle name="SAPBEXexcCritical6 3 10 4" xfId="58565"/>
    <cellStyle name="SAPBEXexcCritical6 3 11" xfId="58566"/>
    <cellStyle name="SAPBEXexcCritical6 3 11 2" xfId="58567"/>
    <cellStyle name="SAPBEXexcCritical6 3 11 3" xfId="58568"/>
    <cellStyle name="SAPBEXexcCritical6 3 11 4" xfId="58569"/>
    <cellStyle name="SAPBEXexcCritical6 3 12" xfId="58570"/>
    <cellStyle name="SAPBEXexcCritical6 3 13" xfId="58571"/>
    <cellStyle name="SAPBEXexcCritical6 3 14" xfId="58572"/>
    <cellStyle name="SAPBEXexcCritical6 3 15" xfId="58573"/>
    <cellStyle name="SAPBEXexcCritical6 3 16" xfId="58574"/>
    <cellStyle name="SAPBEXexcCritical6 3 17" xfId="58575"/>
    <cellStyle name="SAPBEXexcCritical6 3 18" xfId="58576"/>
    <cellStyle name="SAPBEXexcCritical6 3 19" xfId="58577"/>
    <cellStyle name="SAPBEXexcCritical6 3 2" xfId="58578"/>
    <cellStyle name="SAPBEXexcCritical6 3 2 2" xfId="58579"/>
    <cellStyle name="SAPBEXexcCritical6 3 2 2 2" xfId="58580"/>
    <cellStyle name="SAPBEXexcCritical6 3 2 3" xfId="58581"/>
    <cellStyle name="SAPBEXexcCritical6 3 2 4" xfId="58582"/>
    <cellStyle name="SAPBEXexcCritical6 3 2 5" xfId="58583"/>
    <cellStyle name="SAPBEXexcCritical6 3 20" xfId="58584"/>
    <cellStyle name="SAPBEXexcCritical6 3 3" xfId="58585"/>
    <cellStyle name="SAPBEXexcCritical6 3 3 2" xfId="58586"/>
    <cellStyle name="SAPBEXexcCritical6 3 3 2 2" xfId="58587"/>
    <cellStyle name="SAPBEXexcCritical6 3 3 3" xfId="58588"/>
    <cellStyle name="SAPBEXexcCritical6 3 3 4" xfId="58589"/>
    <cellStyle name="SAPBEXexcCritical6 3 3 5" xfId="58590"/>
    <cellStyle name="SAPBEXexcCritical6 3 4" xfId="58591"/>
    <cellStyle name="SAPBEXexcCritical6 3 4 2" xfId="58592"/>
    <cellStyle name="SAPBEXexcCritical6 3 4 2 2" xfId="58593"/>
    <cellStyle name="SAPBEXexcCritical6 3 4 3" xfId="58594"/>
    <cellStyle name="SAPBEXexcCritical6 3 4 4" xfId="58595"/>
    <cellStyle name="SAPBEXexcCritical6 3 4 5" xfId="58596"/>
    <cellStyle name="SAPBEXexcCritical6 3 5" xfId="58597"/>
    <cellStyle name="SAPBEXexcCritical6 3 5 2" xfId="58598"/>
    <cellStyle name="SAPBEXexcCritical6 3 5 2 2" xfId="58599"/>
    <cellStyle name="SAPBEXexcCritical6 3 5 3" xfId="58600"/>
    <cellStyle name="SAPBEXexcCritical6 3 5 4" xfId="58601"/>
    <cellStyle name="SAPBEXexcCritical6 3 5 5" xfId="58602"/>
    <cellStyle name="SAPBEXexcCritical6 3 6" xfId="58603"/>
    <cellStyle name="SAPBEXexcCritical6 3 6 2" xfId="58604"/>
    <cellStyle name="SAPBEXexcCritical6 3 6 3" xfId="58605"/>
    <cellStyle name="SAPBEXexcCritical6 3 6 4" xfId="58606"/>
    <cellStyle name="SAPBEXexcCritical6 3 6 5" xfId="58607"/>
    <cellStyle name="SAPBEXexcCritical6 3 7" xfId="58608"/>
    <cellStyle name="SAPBEXexcCritical6 3 7 2" xfId="58609"/>
    <cellStyle name="SAPBEXexcCritical6 3 7 3" xfId="58610"/>
    <cellStyle name="SAPBEXexcCritical6 3 7 4" xfId="58611"/>
    <cellStyle name="SAPBEXexcCritical6 3 8" xfId="58612"/>
    <cellStyle name="SAPBEXexcCritical6 3 8 2" xfId="58613"/>
    <cellStyle name="SAPBEXexcCritical6 3 8 3" xfId="58614"/>
    <cellStyle name="SAPBEXexcCritical6 3 8 4" xfId="58615"/>
    <cellStyle name="SAPBEXexcCritical6 3 9" xfId="58616"/>
    <cellStyle name="SAPBEXexcCritical6 3 9 2" xfId="58617"/>
    <cellStyle name="SAPBEXexcCritical6 3 9 3" xfId="58618"/>
    <cellStyle name="SAPBEXexcCritical6 3 9 4" xfId="58619"/>
    <cellStyle name="SAPBEXexcCritical6 4" xfId="58620"/>
    <cellStyle name="SAPBEXexcCritical6 4 10" xfId="58621"/>
    <cellStyle name="SAPBEXexcCritical6 4 10 2" xfId="58622"/>
    <cellStyle name="SAPBEXexcCritical6 4 10 3" xfId="58623"/>
    <cellStyle name="SAPBEXexcCritical6 4 10 4" xfId="58624"/>
    <cellStyle name="SAPBEXexcCritical6 4 11" xfId="58625"/>
    <cellStyle name="SAPBEXexcCritical6 4 11 2" xfId="58626"/>
    <cellStyle name="SAPBEXexcCritical6 4 11 3" xfId="58627"/>
    <cellStyle name="SAPBEXexcCritical6 4 11 4" xfId="58628"/>
    <cellStyle name="SAPBEXexcCritical6 4 12" xfId="58629"/>
    <cellStyle name="SAPBEXexcCritical6 4 13" xfId="58630"/>
    <cellStyle name="SAPBEXexcCritical6 4 14" xfId="58631"/>
    <cellStyle name="SAPBEXexcCritical6 4 15" xfId="58632"/>
    <cellStyle name="SAPBEXexcCritical6 4 16" xfId="58633"/>
    <cellStyle name="SAPBEXexcCritical6 4 17" xfId="58634"/>
    <cellStyle name="SAPBEXexcCritical6 4 18" xfId="58635"/>
    <cellStyle name="SAPBEXexcCritical6 4 19" xfId="58636"/>
    <cellStyle name="SAPBEXexcCritical6 4 2" xfId="58637"/>
    <cellStyle name="SAPBEXexcCritical6 4 2 2" xfId="58638"/>
    <cellStyle name="SAPBEXexcCritical6 4 2 2 2" xfId="58639"/>
    <cellStyle name="SAPBEXexcCritical6 4 2 3" xfId="58640"/>
    <cellStyle name="SAPBEXexcCritical6 4 2 3 2" xfId="58641"/>
    <cellStyle name="SAPBEXexcCritical6 4 2 4" xfId="58642"/>
    <cellStyle name="SAPBEXexcCritical6 4 2 5" xfId="58643"/>
    <cellStyle name="SAPBEXexcCritical6 4 3" xfId="58644"/>
    <cellStyle name="SAPBEXexcCritical6 4 3 2" xfId="58645"/>
    <cellStyle name="SAPBEXexcCritical6 4 3 2 2" xfId="58646"/>
    <cellStyle name="SAPBEXexcCritical6 4 3 3" xfId="58647"/>
    <cellStyle name="SAPBEXexcCritical6 4 3 4" xfId="58648"/>
    <cellStyle name="SAPBEXexcCritical6 4 3 5" xfId="58649"/>
    <cellStyle name="SAPBEXexcCritical6 4 4" xfId="58650"/>
    <cellStyle name="SAPBEXexcCritical6 4 4 2" xfId="58651"/>
    <cellStyle name="SAPBEXexcCritical6 4 4 2 2" xfId="58652"/>
    <cellStyle name="SAPBEXexcCritical6 4 4 3" xfId="58653"/>
    <cellStyle name="SAPBEXexcCritical6 4 4 4" xfId="58654"/>
    <cellStyle name="SAPBEXexcCritical6 4 4 5" xfId="58655"/>
    <cellStyle name="SAPBEXexcCritical6 4 5" xfId="58656"/>
    <cellStyle name="SAPBEXexcCritical6 4 5 2" xfId="58657"/>
    <cellStyle name="SAPBEXexcCritical6 4 5 2 2" xfId="58658"/>
    <cellStyle name="SAPBEXexcCritical6 4 5 3" xfId="58659"/>
    <cellStyle name="SAPBEXexcCritical6 4 5 4" xfId="58660"/>
    <cellStyle name="SAPBEXexcCritical6 4 5 5" xfId="58661"/>
    <cellStyle name="SAPBEXexcCritical6 4 6" xfId="58662"/>
    <cellStyle name="SAPBEXexcCritical6 4 6 2" xfId="58663"/>
    <cellStyle name="SAPBEXexcCritical6 4 6 2 2" xfId="58664"/>
    <cellStyle name="SAPBEXexcCritical6 4 6 3" xfId="58665"/>
    <cellStyle name="SAPBEXexcCritical6 4 6 4" xfId="58666"/>
    <cellStyle name="SAPBEXexcCritical6 4 6 5" xfId="58667"/>
    <cellStyle name="SAPBEXexcCritical6 4 7" xfId="58668"/>
    <cellStyle name="SAPBEXexcCritical6 4 7 2" xfId="58669"/>
    <cellStyle name="SAPBEXexcCritical6 4 7 3" xfId="58670"/>
    <cellStyle name="SAPBEXexcCritical6 4 7 4" xfId="58671"/>
    <cellStyle name="SAPBEXexcCritical6 4 7 5" xfId="58672"/>
    <cellStyle name="SAPBEXexcCritical6 4 8" xfId="58673"/>
    <cellStyle name="SAPBEXexcCritical6 4 8 2" xfId="58674"/>
    <cellStyle name="SAPBEXexcCritical6 4 8 3" xfId="58675"/>
    <cellStyle name="SAPBEXexcCritical6 4 8 4" xfId="58676"/>
    <cellStyle name="SAPBEXexcCritical6 4 9" xfId="58677"/>
    <cellStyle name="SAPBEXexcCritical6 4 9 2" xfId="58678"/>
    <cellStyle name="SAPBEXexcCritical6 4 9 3" xfId="58679"/>
    <cellStyle name="SAPBEXexcCritical6 4 9 4" xfId="58680"/>
    <cellStyle name="SAPBEXexcCritical6 5" xfId="58681"/>
    <cellStyle name="SAPBEXexcCritical6 5 2" xfId="58682"/>
    <cellStyle name="SAPBEXexcCritical6 5 3" xfId="58683"/>
    <cellStyle name="SAPBEXexcCritical6 6" xfId="58684"/>
    <cellStyle name="SAPBEXexcCritical6 6 2" xfId="58685"/>
    <cellStyle name="SAPBEXexcCritical6 6 2 2" xfId="58686"/>
    <cellStyle name="SAPBEXexcCritical6 6 3" xfId="58687"/>
    <cellStyle name="SAPBEXexcCritical6 6 4" xfId="58688"/>
    <cellStyle name="SAPBEXexcCritical6 6 5" xfId="58689"/>
    <cellStyle name="SAPBEXexcCritical6 7" xfId="58690"/>
    <cellStyle name="SAPBEXexcCritical6 7 2" xfId="58691"/>
    <cellStyle name="SAPBEXexcCritical6 7 2 2" xfId="58692"/>
    <cellStyle name="SAPBEXexcCritical6 7 3" xfId="58693"/>
    <cellStyle name="SAPBEXexcCritical6 7 4" xfId="58694"/>
    <cellStyle name="SAPBEXexcCritical6 7 5" xfId="58695"/>
    <cellStyle name="SAPBEXexcCritical6 8" xfId="58696"/>
    <cellStyle name="SAPBEXexcCritical6 8 2" xfId="58697"/>
    <cellStyle name="SAPBEXexcCritical6 8 2 2" xfId="58698"/>
    <cellStyle name="SAPBEXexcCritical6 8 3" xfId="58699"/>
    <cellStyle name="SAPBEXexcCritical6 8 4" xfId="58700"/>
    <cellStyle name="SAPBEXexcCritical6 8 5" xfId="58701"/>
    <cellStyle name="SAPBEXexcCritical6 9" xfId="58702"/>
    <cellStyle name="SAPBEXexcCritical6 9 2" xfId="58703"/>
    <cellStyle name="SAPBEXexcCritical6 9 3" xfId="58704"/>
    <cellStyle name="SAPBEXexcCritical6 9 4" xfId="58705"/>
    <cellStyle name="SAPBEXexcCritical6 9 5" xfId="58706"/>
    <cellStyle name="SAPBEXexcCritical6_Pv for Schools - Installs" xfId="58707"/>
    <cellStyle name="SAPBEXexcGood1" xfId="58708"/>
    <cellStyle name="SAPBEXexcGood1 10" xfId="58709"/>
    <cellStyle name="SAPBEXexcGood1 10 2" xfId="58710"/>
    <cellStyle name="SAPBEXexcGood1 10 3" xfId="58711"/>
    <cellStyle name="SAPBEXexcGood1 10 4" xfId="58712"/>
    <cellStyle name="SAPBEXexcGood1 11" xfId="58713"/>
    <cellStyle name="SAPBEXexcGood1 11 2" xfId="58714"/>
    <cellStyle name="SAPBEXexcGood1 11 3" xfId="58715"/>
    <cellStyle name="SAPBEXexcGood1 11 4" xfId="58716"/>
    <cellStyle name="SAPBEXexcGood1 12" xfId="58717"/>
    <cellStyle name="SAPBEXexcGood1 12 2" xfId="58718"/>
    <cellStyle name="SAPBEXexcGood1 12 3" xfId="58719"/>
    <cellStyle name="SAPBEXexcGood1 12 4" xfId="58720"/>
    <cellStyle name="SAPBEXexcGood1 13" xfId="58721"/>
    <cellStyle name="SAPBEXexcGood1 13 2" xfId="58722"/>
    <cellStyle name="SAPBEXexcGood1 13 3" xfId="58723"/>
    <cellStyle name="SAPBEXexcGood1 13 4" xfId="58724"/>
    <cellStyle name="SAPBEXexcGood1 14" xfId="58725"/>
    <cellStyle name="SAPBEXexcGood1 14 2" xfId="58726"/>
    <cellStyle name="SAPBEXexcGood1 14 3" xfId="58727"/>
    <cellStyle name="SAPBEXexcGood1 14 4" xfId="58728"/>
    <cellStyle name="SAPBEXexcGood1 15" xfId="58729"/>
    <cellStyle name="SAPBEXexcGood1 15 2" xfId="58730"/>
    <cellStyle name="SAPBEXexcGood1 15 3" xfId="58731"/>
    <cellStyle name="SAPBEXexcGood1 15 4" xfId="58732"/>
    <cellStyle name="SAPBEXexcGood1 16" xfId="58733"/>
    <cellStyle name="SAPBEXexcGood1 17" xfId="58734"/>
    <cellStyle name="SAPBEXexcGood1 18" xfId="58735"/>
    <cellStyle name="SAPBEXexcGood1 19" xfId="58736"/>
    <cellStyle name="SAPBEXexcGood1 2" xfId="58737"/>
    <cellStyle name="SAPBEXexcGood1 2 10" xfId="58738"/>
    <cellStyle name="SAPBEXexcGood1 2 10 2" xfId="58739"/>
    <cellStyle name="SAPBEXexcGood1 2 10 3" xfId="58740"/>
    <cellStyle name="SAPBEXexcGood1 2 10 4" xfId="58741"/>
    <cellStyle name="SAPBEXexcGood1 2 11" xfId="58742"/>
    <cellStyle name="SAPBEXexcGood1 2 11 2" xfId="58743"/>
    <cellStyle name="SAPBEXexcGood1 2 11 3" xfId="58744"/>
    <cellStyle name="SAPBEXexcGood1 2 11 4" xfId="58745"/>
    <cellStyle name="SAPBEXexcGood1 2 12" xfId="58746"/>
    <cellStyle name="SAPBEXexcGood1 2 13" xfId="58747"/>
    <cellStyle name="SAPBEXexcGood1 2 14" xfId="58748"/>
    <cellStyle name="SAPBEXexcGood1 2 15" xfId="58749"/>
    <cellStyle name="SAPBEXexcGood1 2 16" xfId="58750"/>
    <cellStyle name="SAPBEXexcGood1 2 17" xfId="58751"/>
    <cellStyle name="SAPBEXexcGood1 2 18" xfId="58752"/>
    <cellStyle name="SAPBEXexcGood1 2 2" xfId="58753"/>
    <cellStyle name="SAPBEXexcGood1 2 2 2" xfId="58754"/>
    <cellStyle name="SAPBEXexcGood1 2 2 2 2" xfId="58755"/>
    <cellStyle name="SAPBEXexcGood1 2 2 2 3" xfId="58756"/>
    <cellStyle name="SAPBEXexcGood1 2 2 2 4" xfId="58757"/>
    <cellStyle name="SAPBEXexcGood1 2 2 3" xfId="58758"/>
    <cellStyle name="SAPBEXexcGood1 2 2 3 2" xfId="58759"/>
    <cellStyle name="SAPBEXexcGood1 2 2 4" xfId="58760"/>
    <cellStyle name="SAPBEXexcGood1 2 2 4 2" xfId="58761"/>
    <cellStyle name="SAPBEXexcGood1 2 2 5" xfId="58762"/>
    <cellStyle name="SAPBEXexcGood1 2 3" xfId="58763"/>
    <cellStyle name="SAPBEXexcGood1 2 3 2" xfId="58764"/>
    <cellStyle name="SAPBEXexcGood1 2 3 2 2" xfId="58765"/>
    <cellStyle name="SAPBEXexcGood1 2 3 3" xfId="58766"/>
    <cellStyle name="SAPBEXexcGood1 2 3 4" xfId="58767"/>
    <cellStyle name="SAPBEXexcGood1 2 3 5" xfId="58768"/>
    <cellStyle name="SAPBEXexcGood1 2 4" xfId="58769"/>
    <cellStyle name="SAPBEXexcGood1 2 4 2" xfId="58770"/>
    <cellStyle name="SAPBEXexcGood1 2 4 2 2" xfId="58771"/>
    <cellStyle name="SAPBEXexcGood1 2 4 3" xfId="58772"/>
    <cellStyle name="SAPBEXexcGood1 2 4 3 2" xfId="58773"/>
    <cellStyle name="SAPBEXexcGood1 2 4 4" xfId="58774"/>
    <cellStyle name="SAPBEXexcGood1 2 4 5" xfId="58775"/>
    <cellStyle name="SAPBEXexcGood1 2 5" xfId="58776"/>
    <cellStyle name="SAPBEXexcGood1 2 5 2" xfId="58777"/>
    <cellStyle name="SAPBEXexcGood1 2 5 2 2" xfId="58778"/>
    <cellStyle name="SAPBEXexcGood1 2 5 3" xfId="58779"/>
    <cellStyle name="SAPBEXexcGood1 2 5 3 2" xfId="58780"/>
    <cellStyle name="SAPBEXexcGood1 2 5 4" xfId="58781"/>
    <cellStyle name="SAPBEXexcGood1 2 5 5" xfId="58782"/>
    <cellStyle name="SAPBEXexcGood1 2 6" xfId="58783"/>
    <cellStyle name="SAPBEXexcGood1 2 6 2" xfId="58784"/>
    <cellStyle name="SAPBEXexcGood1 2 6 2 2" xfId="58785"/>
    <cellStyle name="SAPBEXexcGood1 2 6 3" xfId="58786"/>
    <cellStyle name="SAPBEXexcGood1 2 6 4" xfId="58787"/>
    <cellStyle name="SAPBEXexcGood1 2 6 5" xfId="58788"/>
    <cellStyle name="SAPBEXexcGood1 2 7" xfId="58789"/>
    <cellStyle name="SAPBEXexcGood1 2 7 2" xfId="58790"/>
    <cellStyle name="SAPBEXexcGood1 2 7 3" xfId="58791"/>
    <cellStyle name="SAPBEXexcGood1 2 7 4" xfId="58792"/>
    <cellStyle name="SAPBEXexcGood1 2 7 5" xfId="58793"/>
    <cellStyle name="SAPBEXexcGood1 2 8" xfId="58794"/>
    <cellStyle name="SAPBEXexcGood1 2 8 2" xfId="58795"/>
    <cellStyle name="SAPBEXexcGood1 2 8 3" xfId="58796"/>
    <cellStyle name="SAPBEXexcGood1 2 8 4" xfId="58797"/>
    <cellStyle name="SAPBEXexcGood1 2 8 5" xfId="58798"/>
    <cellStyle name="SAPBEXexcGood1 2 9" xfId="58799"/>
    <cellStyle name="SAPBEXexcGood1 2 9 2" xfId="58800"/>
    <cellStyle name="SAPBEXexcGood1 2 9 3" xfId="58801"/>
    <cellStyle name="SAPBEXexcGood1 2 9 4" xfId="58802"/>
    <cellStyle name="SAPBEXexcGood1 20" xfId="58803"/>
    <cellStyle name="SAPBEXexcGood1 21" xfId="58804"/>
    <cellStyle name="SAPBEXexcGood1 22" xfId="58805"/>
    <cellStyle name="SAPBEXexcGood1 23" xfId="58806"/>
    <cellStyle name="SAPBEXexcGood1 24" xfId="58807"/>
    <cellStyle name="SAPBEXexcGood1 25" xfId="58808"/>
    <cellStyle name="SAPBEXexcGood1 3" xfId="58809"/>
    <cellStyle name="SAPBEXexcGood1 3 10" xfId="58810"/>
    <cellStyle name="SAPBEXexcGood1 3 10 2" xfId="58811"/>
    <cellStyle name="SAPBEXexcGood1 3 10 3" xfId="58812"/>
    <cellStyle name="SAPBEXexcGood1 3 10 4" xfId="58813"/>
    <cellStyle name="SAPBEXexcGood1 3 11" xfId="58814"/>
    <cellStyle name="SAPBEXexcGood1 3 11 2" xfId="58815"/>
    <cellStyle name="SAPBEXexcGood1 3 11 3" xfId="58816"/>
    <cellStyle name="SAPBEXexcGood1 3 11 4" xfId="58817"/>
    <cellStyle name="SAPBEXexcGood1 3 12" xfId="58818"/>
    <cellStyle name="SAPBEXexcGood1 3 13" xfId="58819"/>
    <cellStyle name="SAPBEXexcGood1 3 14" xfId="58820"/>
    <cellStyle name="SAPBEXexcGood1 3 15" xfId="58821"/>
    <cellStyle name="SAPBEXexcGood1 3 16" xfId="58822"/>
    <cellStyle name="SAPBEXexcGood1 3 17" xfId="58823"/>
    <cellStyle name="SAPBEXexcGood1 3 18" xfId="58824"/>
    <cellStyle name="SAPBEXexcGood1 3 19" xfId="58825"/>
    <cellStyle name="SAPBEXexcGood1 3 2" xfId="58826"/>
    <cellStyle name="SAPBEXexcGood1 3 2 2" xfId="58827"/>
    <cellStyle name="SAPBEXexcGood1 3 2 2 2" xfId="58828"/>
    <cellStyle name="SAPBEXexcGood1 3 2 3" xfId="58829"/>
    <cellStyle name="SAPBEXexcGood1 3 2 4" xfId="58830"/>
    <cellStyle name="SAPBEXexcGood1 3 2 5" xfId="58831"/>
    <cellStyle name="SAPBEXexcGood1 3 20" xfId="58832"/>
    <cellStyle name="SAPBEXexcGood1 3 3" xfId="58833"/>
    <cellStyle name="SAPBEXexcGood1 3 3 2" xfId="58834"/>
    <cellStyle name="SAPBEXexcGood1 3 3 2 2" xfId="58835"/>
    <cellStyle name="SAPBEXexcGood1 3 3 3" xfId="58836"/>
    <cellStyle name="SAPBEXexcGood1 3 3 4" xfId="58837"/>
    <cellStyle name="SAPBEXexcGood1 3 3 5" xfId="58838"/>
    <cellStyle name="SAPBEXexcGood1 3 4" xfId="58839"/>
    <cellStyle name="SAPBEXexcGood1 3 4 2" xfId="58840"/>
    <cellStyle name="SAPBEXexcGood1 3 4 2 2" xfId="58841"/>
    <cellStyle name="SAPBEXexcGood1 3 4 3" xfId="58842"/>
    <cellStyle name="SAPBEXexcGood1 3 4 4" xfId="58843"/>
    <cellStyle name="SAPBEXexcGood1 3 4 5" xfId="58844"/>
    <cellStyle name="SAPBEXexcGood1 3 5" xfId="58845"/>
    <cellStyle name="SAPBEXexcGood1 3 5 2" xfId="58846"/>
    <cellStyle name="SAPBEXexcGood1 3 5 2 2" xfId="58847"/>
    <cellStyle name="SAPBEXexcGood1 3 5 3" xfId="58848"/>
    <cellStyle name="SAPBEXexcGood1 3 5 4" xfId="58849"/>
    <cellStyle name="SAPBEXexcGood1 3 5 5" xfId="58850"/>
    <cellStyle name="SAPBEXexcGood1 3 6" xfId="58851"/>
    <cellStyle name="SAPBEXexcGood1 3 6 2" xfId="58852"/>
    <cellStyle name="SAPBEXexcGood1 3 6 3" xfId="58853"/>
    <cellStyle name="SAPBEXexcGood1 3 6 4" xfId="58854"/>
    <cellStyle name="SAPBEXexcGood1 3 6 5" xfId="58855"/>
    <cellStyle name="SAPBEXexcGood1 3 7" xfId="58856"/>
    <cellStyle name="SAPBEXexcGood1 3 7 2" xfId="58857"/>
    <cellStyle name="SAPBEXexcGood1 3 7 3" xfId="58858"/>
    <cellStyle name="SAPBEXexcGood1 3 7 4" xfId="58859"/>
    <cellStyle name="SAPBEXexcGood1 3 8" xfId="58860"/>
    <cellStyle name="SAPBEXexcGood1 3 8 2" xfId="58861"/>
    <cellStyle name="SAPBEXexcGood1 3 8 3" xfId="58862"/>
    <cellStyle name="SAPBEXexcGood1 3 8 4" xfId="58863"/>
    <cellStyle name="SAPBEXexcGood1 3 9" xfId="58864"/>
    <cellStyle name="SAPBEXexcGood1 3 9 2" xfId="58865"/>
    <cellStyle name="SAPBEXexcGood1 3 9 3" xfId="58866"/>
    <cellStyle name="SAPBEXexcGood1 3 9 4" xfId="58867"/>
    <cellStyle name="SAPBEXexcGood1 4" xfId="58868"/>
    <cellStyle name="SAPBEXexcGood1 4 10" xfId="58869"/>
    <cellStyle name="SAPBEXexcGood1 4 10 2" xfId="58870"/>
    <cellStyle name="SAPBEXexcGood1 4 10 3" xfId="58871"/>
    <cellStyle name="SAPBEXexcGood1 4 10 4" xfId="58872"/>
    <cellStyle name="SAPBEXexcGood1 4 11" xfId="58873"/>
    <cellStyle name="SAPBEXexcGood1 4 11 2" xfId="58874"/>
    <cellStyle name="SAPBEXexcGood1 4 11 3" xfId="58875"/>
    <cellStyle name="SAPBEXexcGood1 4 11 4" xfId="58876"/>
    <cellStyle name="SAPBEXexcGood1 4 12" xfId="58877"/>
    <cellStyle name="SAPBEXexcGood1 4 13" xfId="58878"/>
    <cellStyle name="SAPBEXexcGood1 4 14" xfId="58879"/>
    <cellStyle name="SAPBEXexcGood1 4 15" xfId="58880"/>
    <cellStyle name="SAPBEXexcGood1 4 16" xfId="58881"/>
    <cellStyle name="SAPBEXexcGood1 4 17" xfId="58882"/>
    <cellStyle name="SAPBEXexcGood1 4 18" xfId="58883"/>
    <cellStyle name="SAPBEXexcGood1 4 19" xfId="58884"/>
    <cellStyle name="SAPBEXexcGood1 4 2" xfId="58885"/>
    <cellStyle name="SAPBEXexcGood1 4 2 2" xfId="58886"/>
    <cellStyle name="SAPBEXexcGood1 4 2 2 2" xfId="58887"/>
    <cellStyle name="SAPBEXexcGood1 4 2 3" xfId="58888"/>
    <cellStyle name="SAPBEXexcGood1 4 2 3 2" xfId="58889"/>
    <cellStyle name="SAPBEXexcGood1 4 2 4" xfId="58890"/>
    <cellStyle name="SAPBEXexcGood1 4 2 5" xfId="58891"/>
    <cellStyle name="SAPBEXexcGood1 4 3" xfId="58892"/>
    <cellStyle name="SAPBEXexcGood1 4 3 2" xfId="58893"/>
    <cellStyle name="SAPBEXexcGood1 4 3 2 2" xfId="58894"/>
    <cellStyle name="SAPBEXexcGood1 4 3 3" xfId="58895"/>
    <cellStyle name="SAPBEXexcGood1 4 3 4" xfId="58896"/>
    <cellStyle name="SAPBEXexcGood1 4 3 5" xfId="58897"/>
    <cellStyle name="SAPBEXexcGood1 4 4" xfId="58898"/>
    <cellStyle name="SAPBEXexcGood1 4 4 2" xfId="58899"/>
    <cellStyle name="SAPBEXexcGood1 4 4 2 2" xfId="58900"/>
    <cellStyle name="SAPBEXexcGood1 4 4 3" xfId="58901"/>
    <cellStyle name="SAPBEXexcGood1 4 4 4" xfId="58902"/>
    <cellStyle name="SAPBEXexcGood1 4 4 5" xfId="58903"/>
    <cellStyle name="SAPBEXexcGood1 4 5" xfId="58904"/>
    <cellStyle name="SAPBEXexcGood1 4 5 2" xfId="58905"/>
    <cellStyle name="SAPBEXexcGood1 4 5 2 2" xfId="58906"/>
    <cellStyle name="SAPBEXexcGood1 4 5 3" xfId="58907"/>
    <cellStyle name="SAPBEXexcGood1 4 5 4" xfId="58908"/>
    <cellStyle name="SAPBEXexcGood1 4 5 5" xfId="58909"/>
    <cellStyle name="SAPBEXexcGood1 4 6" xfId="58910"/>
    <cellStyle name="SAPBEXexcGood1 4 6 2" xfId="58911"/>
    <cellStyle name="SAPBEXexcGood1 4 6 2 2" xfId="58912"/>
    <cellStyle name="SAPBEXexcGood1 4 6 3" xfId="58913"/>
    <cellStyle name="SAPBEXexcGood1 4 6 4" xfId="58914"/>
    <cellStyle name="SAPBEXexcGood1 4 6 5" xfId="58915"/>
    <cellStyle name="SAPBEXexcGood1 4 7" xfId="58916"/>
    <cellStyle name="SAPBEXexcGood1 4 7 2" xfId="58917"/>
    <cellStyle name="SAPBEXexcGood1 4 7 3" xfId="58918"/>
    <cellStyle name="SAPBEXexcGood1 4 7 4" xfId="58919"/>
    <cellStyle name="SAPBEXexcGood1 4 7 5" xfId="58920"/>
    <cellStyle name="SAPBEXexcGood1 4 8" xfId="58921"/>
    <cellStyle name="SAPBEXexcGood1 4 8 2" xfId="58922"/>
    <cellStyle name="SAPBEXexcGood1 4 8 3" xfId="58923"/>
    <cellStyle name="SAPBEXexcGood1 4 8 4" xfId="58924"/>
    <cellStyle name="SAPBEXexcGood1 4 9" xfId="58925"/>
    <cellStyle name="SAPBEXexcGood1 4 9 2" xfId="58926"/>
    <cellStyle name="SAPBEXexcGood1 4 9 3" xfId="58927"/>
    <cellStyle name="SAPBEXexcGood1 4 9 4" xfId="58928"/>
    <cellStyle name="SAPBEXexcGood1 5" xfId="58929"/>
    <cellStyle name="SAPBEXexcGood1 5 2" xfId="58930"/>
    <cellStyle name="SAPBEXexcGood1 5 3" xfId="58931"/>
    <cellStyle name="SAPBEXexcGood1 6" xfId="58932"/>
    <cellStyle name="SAPBEXexcGood1 6 2" xfId="58933"/>
    <cellStyle name="SAPBEXexcGood1 6 2 2" xfId="58934"/>
    <cellStyle name="SAPBEXexcGood1 6 3" xfId="58935"/>
    <cellStyle name="SAPBEXexcGood1 6 4" xfId="58936"/>
    <cellStyle name="SAPBEXexcGood1 6 5" xfId="58937"/>
    <cellStyle name="SAPBEXexcGood1 7" xfId="58938"/>
    <cellStyle name="SAPBEXexcGood1 7 2" xfId="58939"/>
    <cellStyle name="SAPBEXexcGood1 7 2 2" xfId="58940"/>
    <cellStyle name="SAPBEXexcGood1 7 3" xfId="58941"/>
    <cellStyle name="SAPBEXexcGood1 7 4" xfId="58942"/>
    <cellStyle name="SAPBEXexcGood1 7 5" xfId="58943"/>
    <cellStyle name="SAPBEXexcGood1 8" xfId="58944"/>
    <cellStyle name="SAPBEXexcGood1 8 2" xfId="58945"/>
    <cellStyle name="SAPBEXexcGood1 8 2 2" xfId="58946"/>
    <cellStyle name="SAPBEXexcGood1 8 3" xfId="58947"/>
    <cellStyle name="SAPBEXexcGood1 8 4" xfId="58948"/>
    <cellStyle name="SAPBEXexcGood1 8 5" xfId="58949"/>
    <cellStyle name="SAPBEXexcGood1 9" xfId="58950"/>
    <cellStyle name="SAPBEXexcGood1 9 2" xfId="58951"/>
    <cellStyle name="SAPBEXexcGood1 9 3" xfId="58952"/>
    <cellStyle name="SAPBEXexcGood1 9 4" xfId="58953"/>
    <cellStyle name="SAPBEXexcGood1 9 5" xfId="58954"/>
    <cellStyle name="SAPBEXexcGood1_Pv for Schools - Installs" xfId="58955"/>
    <cellStyle name="SAPBEXexcGood2" xfId="58956"/>
    <cellStyle name="SAPBEXexcGood2 10" xfId="58957"/>
    <cellStyle name="SAPBEXexcGood2 10 2" xfId="58958"/>
    <cellStyle name="SAPBEXexcGood2 10 3" xfId="58959"/>
    <cellStyle name="SAPBEXexcGood2 10 4" xfId="58960"/>
    <cellStyle name="SAPBEXexcGood2 11" xfId="58961"/>
    <cellStyle name="SAPBEXexcGood2 11 2" xfId="58962"/>
    <cellStyle name="SAPBEXexcGood2 11 3" xfId="58963"/>
    <cellStyle name="SAPBEXexcGood2 11 4" xfId="58964"/>
    <cellStyle name="SAPBEXexcGood2 12" xfId="58965"/>
    <cellStyle name="SAPBEXexcGood2 12 2" xfId="58966"/>
    <cellStyle name="SAPBEXexcGood2 12 3" xfId="58967"/>
    <cellStyle name="SAPBEXexcGood2 12 4" xfId="58968"/>
    <cellStyle name="SAPBEXexcGood2 13" xfId="58969"/>
    <cellStyle name="SAPBEXexcGood2 13 2" xfId="58970"/>
    <cellStyle name="SAPBEXexcGood2 13 3" xfId="58971"/>
    <cellStyle name="SAPBEXexcGood2 13 4" xfId="58972"/>
    <cellStyle name="SAPBEXexcGood2 14" xfId="58973"/>
    <cellStyle name="SAPBEXexcGood2 14 2" xfId="58974"/>
    <cellStyle name="SAPBEXexcGood2 14 3" xfId="58975"/>
    <cellStyle name="SAPBEXexcGood2 14 4" xfId="58976"/>
    <cellStyle name="SAPBEXexcGood2 15" xfId="58977"/>
    <cellStyle name="SAPBEXexcGood2 15 2" xfId="58978"/>
    <cellStyle name="SAPBEXexcGood2 15 3" xfId="58979"/>
    <cellStyle name="SAPBEXexcGood2 15 4" xfId="58980"/>
    <cellStyle name="SAPBEXexcGood2 16" xfId="58981"/>
    <cellStyle name="SAPBEXexcGood2 17" xfId="58982"/>
    <cellStyle name="SAPBEXexcGood2 18" xfId="58983"/>
    <cellStyle name="SAPBEXexcGood2 19" xfId="58984"/>
    <cellStyle name="SAPBEXexcGood2 2" xfId="58985"/>
    <cellStyle name="SAPBEXexcGood2 2 10" xfId="58986"/>
    <cellStyle name="SAPBEXexcGood2 2 10 2" xfId="58987"/>
    <cellStyle name="SAPBEXexcGood2 2 10 3" xfId="58988"/>
    <cellStyle name="SAPBEXexcGood2 2 10 4" xfId="58989"/>
    <cellStyle name="SAPBEXexcGood2 2 11" xfId="58990"/>
    <cellStyle name="SAPBEXexcGood2 2 11 2" xfId="58991"/>
    <cellStyle name="SAPBEXexcGood2 2 11 3" xfId="58992"/>
    <cellStyle name="SAPBEXexcGood2 2 11 4" xfId="58993"/>
    <cellStyle name="SAPBEXexcGood2 2 12" xfId="58994"/>
    <cellStyle name="SAPBEXexcGood2 2 13" xfId="58995"/>
    <cellStyle name="SAPBEXexcGood2 2 14" xfId="58996"/>
    <cellStyle name="SAPBEXexcGood2 2 15" xfId="58997"/>
    <cellStyle name="SAPBEXexcGood2 2 16" xfId="58998"/>
    <cellStyle name="SAPBEXexcGood2 2 17" xfId="58999"/>
    <cellStyle name="SAPBEXexcGood2 2 18" xfId="59000"/>
    <cellStyle name="SAPBEXexcGood2 2 2" xfId="59001"/>
    <cellStyle name="SAPBEXexcGood2 2 2 2" xfId="59002"/>
    <cellStyle name="SAPBEXexcGood2 2 2 2 2" xfId="59003"/>
    <cellStyle name="SAPBEXexcGood2 2 2 2 3" xfId="59004"/>
    <cellStyle name="SAPBEXexcGood2 2 2 2 4" xfId="59005"/>
    <cellStyle name="SAPBEXexcGood2 2 2 3" xfId="59006"/>
    <cellStyle name="SAPBEXexcGood2 2 2 3 2" xfId="59007"/>
    <cellStyle name="SAPBEXexcGood2 2 2 4" xfId="59008"/>
    <cellStyle name="SAPBEXexcGood2 2 2 4 2" xfId="59009"/>
    <cellStyle name="SAPBEXexcGood2 2 2 5" xfId="59010"/>
    <cellStyle name="SAPBEXexcGood2 2 3" xfId="59011"/>
    <cellStyle name="SAPBEXexcGood2 2 3 2" xfId="59012"/>
    <cellStyle name="SAPBEXexcGood2 2 3 2 2" xfId="59013"/>
    <cellStyle name="SAPBEXexcGood2 2 3 3" xfId="59014"/>
    <cellStyle name="SAPBEXexcGood2 2 3 4" xfId="59015"/>
    <cellStyle name="SAPBEXexcGood2 2 3 5" xfId="59016"/>
    <cellStyle name="SAPBEXexcGood2 2 4" xfId="59017"/>
    <cellStyle name="SAPBEXexcGood2 2 4 2" xfId="59018"/>
    <cellStyle name="SAPBEXexcGood2 2 4 2 2" xfId="59019"/>
    <cellStyle name="SAPBEXexcGood2 2 4 3" xfId="59020"/>
    <cellStyle name="SAPBEXexcGood2 2 4 3 2" xfId="59021"/>
    <cellStyle name="SAPBEXexcGood2 2 4 4" xfId="59022"/>
    <cellStyle name="SAPBEXexcGood2 2 4 5" xfId="59023"/>
    <cellStyle name="SAPBEXexcGood2 2 5" xfId="59024"/>
    <cellStyle name="SAPBEXexcGood2 2 5 2" xfId="59025"/>
    <cellStyle name="SAPBEXexcGood2 2 5 2 2" xfId="59026"/>
    <cellStyle name="SAPBEXexcGood2 2 5 3" xfId="59027"/>
    <cellStyle name="SAPBEXexcGood2 2 5 3 2" xfId="59028"/>
    <cellStyle name="SAPBEXexcGood2 2 5 4" xfId="59029"/>
    <cellStyle name="SAPBEXexcGood2 2 5 5" xfId="59030"/>
    <cellStyle name="SAPBEXexcGood2 2 6" xfId="59031"/>
    <cellStyle name="SAPBEXexcGood2 2 6 2" xfId="59032"/>
    <cellStyle name="SAPBEXexcGood2 2 6 2 2" xfId="59033"/>
    <cellStyle name="SAPBEXexcGood2 2 6 3" xfId="59034"/>
    <cellStyle name="SAPBEXexcGood2 2 6 4" xfId="59035"/>
    <cellStyle name="SAPBEXexcGood2 2 6 5" xfId="59036"/>
    <cellStyle name="SAPBEXexcGood2 2 7" xfId="59037"/>
    <cellStyle name="SAPBEXexcGood2 2 7 2" xfId="59038"/>
    <cellStyle name="SAPBEXexcGood2 2 7 3" xfId="59039"/>
    <cellStyle name="SAPBEXexcGood2 2 7 4" xfId="59040"/>
    <cellStyle name="SAPBEXexcGood2 2 7 5" xfId="59041"/>
    <cellStyle name="SAPBEXexcGood2 2 8" xfId="59042"/>
    <cellStyle name="SAPBEXexcGood2 2 8 2" xfId="59043"/>
    <cellStyle name="SAPBEXexcGood2 2 8 3" xfId="59044"/>
    <cellStyle name="SAPBEXexcGood2 2 8 4" xfId="59045"/>
    <cellStyle name="SAPBEXexcGood2 2 8 5" xfId="59046"/>
    <cellStyle name="SAPBEXexcGood2 2 9" xfId="59047"/>
    <cellStyle name="SAPBEXexcGood2 2 9 2" xfId="59048"/>
    <cellStyle name="SAPBEXexcGood2 2 9 3" xfId="59049"/>
    <cellStyle name="SAPBEXexcGood2 2 9 4" xfId="59050"/>
    <cellStyle name="SAPBEXexcGood2 20" xfId="59051"/>
    <cellStyle name="SAPBEXexcGood2 21" xfId="59052"/>
    <cellStyle name="SAPBEXexcGood2 22" xfId="59053"/>
    <cellStyle name="SAPBEXexcGood2 23" xfId="59054"/>
    <cellStyle name="SAPBEXexcGood2 24" xfId="59055"/>
    <cellStyle name="SAPBEXexcGood2 25" xfId="59056"/>
    <cellStyle name="SAPBEXexcGood2 3" xfId="59057"/>
    <cellStyle name="SAPBEXexcGood2 3 10" xfId="59058"/>
    <cellStyle name="SAPBEXexcGood2 3 10 2" xfId="59059"/>
    <cellStyle name="SAPBEXexcGood2 3 10 3" xfId="59060"/>
    <cellStyle name="SAPBEXexcGood2 3 10 4" xfId="59061"/>
    <cellStyle name="SAPBEXexcGood2 3 11" xfId="59062"/>
    <cellStyle name="SAPBEXexcGood2 3 11 2" xfId="59063"/>
    <cellStyle name="SAPBEXexcGood2 3 11 3" xfId="59064"/>
    <cellStyle name="SAPBEXexcGood2 3 11 4" xfId="59065"/>
    <cellStyle name="SAPBEXexcGood2 3 12" xfId="59066"/>
    <cellStyle name="SAPBEXexcGood2 3 13" xfId="59067"/>
    <cellStyle name="SAPBEXexcGood2 3 14" xfId="59068"/>
    <cellStyle name="SAPBEXexcGood2 3 15" xfId="59069"/>
    <cellStyle name="SAPBEXexcGood2 3 16" xfId="59070"/>
    <cellStyle name="SAPBEXexcGood2 3 17" xfId="59071"/>
    <cellStyle name="SAPBEXexcGood2 3 18" xfId="59072"/>
    <cellStyle name="SAPBEXexcGood2 3 19" xfId="59073"/>
    <cellStyle name="SAPBEXexcGood2 3 2" xfId="59074"/>
    <cellStyle name="SAPBEXexcGood2 3 2 2" xfId="59075"/>
    <cellStyle name="SAPBEXexcGood2 3 2 2 2" xfId="59076"/>
    <cellStyle name="SAPBEXexcGood2 3 2 3" xfId="59077"/>
    <cellStyle name="SAPBEXexcGood2 3 2 4" xfId="59078"/>
    <cellStyle name="SAPBEXexcGood2 3 2 5" xfId="59079"/>
    <cellStyle name="SAPBEXexcGood2 3 20" xfId="59080"/>
    <cellStyle name="SAPBEXexcGood2 3 3" xfId="59081"/>
    <cellStyle name="SAPBEXexcGood2 3 3 2" xfId="59082"/>
    <cellStyle name="SAPBEXexcGood2 3 3 2 2" xfId="59083"/>
    <cellStyle name="SAPBEXexcGood2 3 3 3" xfId="59084"/>
    <cellStyle name="SAPBEXexcGood2 3 3 4" xfId="59085"/>
    <cellStyle name="SAPBEXexcGood2 3 3 5" xfId="59086"/>
    <cellStyle name="SAPBEXexcGood2 3 4" xfId="59087"/>
    <cellStyle name="SAPBEXexcGood2 3 4 2" xfId="59088"/>
    <cellStyle name="SAPBEXexcGood2 3 4 2 2" xfId="59089"/>
    <cellStyle name="SAPBEXexcGood2 3 4 3" xfId="59090"/>
    <cellStyle name="SAPBEXexcGood2 3 4 4" xfId="59091"/>
    <cellStyle name="SAPBEXexcGood2 3 4 5" xfId="59092"/>
    <cellStyle name="SAPBEXexcGood2 3 5" xfId="59093"/>
    <cellStyle name="SAPBEXexcGood2 3 5 2" xfId="59094"/>
    <cellStyle name="SAPBEXexcGood2 3 5 2 2" xfId="59095"/>
    <cellStyle name="SAPBEXexcGood2 3 5 3" xfId="59096"/>
    <cellStyle name="SAPBEXexcGood2 3 5 4" xfId="59097"/>
    <cellStyle name="SAPBEXexcGood2 3 5 5" xfId="59098"/>
    <cellStyle name="SAPBEXexcGood2 3 6" xfId="59099"/>
    <cellStyle name="SAPBEXexcGood2 3 6 2" xfId="59100"/>
    <cellStyle name="SAPBEXexcGood2 3 6 3" xfId="59101"/>
    <cellStyle name="SAPBEXexcGood2 3 6 4" xfId="59102"/>
    <cellStyle name="SAPBEXexcGood2 3 6 5" xfId="59103"/>
    <cellStyle name="SAPBEXexcGood2 3 7" xfId="59104"/>
    <cellStyle name="SAPBEXexcGood2 3 7 2" xfId="59105"/>
    <cellStyle name="SAPBEXexcGood2 3 7 3" xfId="59106"/>
    <cellStyle name="SAPBEXexcGood2 3 7 4" xfId="59107"/>
    <cellStyle name="SAPBEXexcGood2 3 8" xfId="59108"/>
    <cellStyle name="SAPBEXexcGood2 3 8 2" xfId="59109"/>
    <cellStyle name="SAPBEXexcGood2 3 8 3" xfId="59110"/>
    <cellStyle name="SAPBEXexcGood2 3 8 4" xfId="59111"/>
    <cellStyle name="SAPBEXexcGood2 3 9" xfId="59112"/>
    <cellStyle name="SAPBEXexcGood2 3 9 2" xfId="59113"/>
    <cellStyle name="SAPBEXexcGood2 3 9 3" xfId="59114"/>
    <cellStyle name="SAPBEXexcGood2 3 9 4" xfId="59115"/>
    <cellStyle name="SAPBEXexcGood2 4" xfId="59116"/>
    <cellStyle name="SAPBEXexcGood2 4 10" xfId="59117"/>
    <cellStyle name="SAPBEXexcGood2 4 10 2" xfId="59118"/>
    <cellStyle name="SAPBEXexcGood2 4 10 3" xfId="59119"/>
    <cellStyle name="SAPBEXexcGood2 4 10 4" xfId="59120"/>
    <cellStyle name="SAPBEXexcGood2 4 11" xfId="59121"/>
    <cellStyle name="SAPBEXexcGood2 4 11 2" xfId="59122"/>
    <cellStyle name="SAPBEXexcGood2 4 11 3" xfId="59123"/>
    <cellStyle name="SAPBEXexcGood2 4 11 4" xfId="59124"/>
    <cellStyle name="SAPBEXexcGood2 4 12" xfId="59125"/>
    <cellStyle name="SAPBEXexcGood2 4 13" xfId="59126"/>
    <cellStyle name="SAPBEXexcGood2 4 14" xfId="59127"/>
    <cellStyle name="SAPBEXexcGood2 4 15" xfId="59128"/>
    <cellStyle name="SAPBEXexcGood2 4 16" xfId="59129"/>
    <cellStyle name="SAPBEXexcGood2 4 17" xfId="59130"/>
    <cellStyle name="SAPBEXexcGood2 4 18" xfId="59131"/>
    <cellStyle name="SAPBEXexcGood2 4 19" xfId="59132"/>
    <cellStyle name="SAPBEXexcGood2 4 2" xfId="59133"/>
    <cellStyle name="SAPBEXexcGood2 4 2 2" xfId="59134"/>
    <cellStyle name="SAPBEXexcGood2 4 2 2 2" xfId="59135"/>
    <cellStyle name="SAPBEXexcGood2 4 2 3" xfId="59136"/>
    <cellStyle name="SAPBEXexcGood2 4 2 3 2" xfId="59137"/>
    <cellStyle name="SAPBEXexcGood2 4 2 4" xfId="59138"/>
    <cellStyle name="SAPBEXexcGood2 4 2 5" xfId="59139"/>
    <cellStyle name="SAPBEXexcGood2 4 3" xfId="59140"/>
    <cellStyle name="SAPBEXexcGood2 4 3 2" xfId="59141"/>
    <cellStyle name="SAPBEXexcGood2 4 3 2 2" xfId="59142"/>
    <cellStyle name="SAPBEXexcGood2 4 3 3" xfId="59143"/>
    <cellStyle name="SAPBEXexcGood2 4 3 4" xfId="59144"/>
    <cellStyle name="SAPBEXexcGood2 4 3 5" xfId="59145"/>
    <cellStyle name="SAPBEXexcGood2 4 4" xfId="59146"/>
    <cellStyle name="SAPBEXexcGood2 4 4 2" xfId="59147"/>
    <cellStyle name="SAPBEXexcGood2 4 4 2 2" xfId="59148"/>
    <cellStyle name="SAPBEXexcGood2 4 4 3" xfId="59149"/>
    <cellStyle name="SAPBEXexcGood2 4 4 4" xfId="59150"/>
    <cellStyle name="SAPBEXexcGood2 4 4 5" xfId="59151"/>
    <cellStyle name="SAPBEXexcGood2 4 5" xfId="59152"/>
    <cellStyle name="SAPBEXexcGood2 4 5 2" xfId="59153"/>
    <cellStyle name="SAPBEXexcGood2 4 5 2 2" xfId="59154"/>
    <cellStyle name="SAPBEXexcGood2 4 5 3" xfId="59155"/>
    <cellStyle name="SAPBEXexcGood2 4 5 4" xfId="59156"/>
    <cellStyle name="SAPBEXexcGood2 4 5 5" xfId="59157"/>
    <cellStyle name="SAPBEXexcGood2 4 6" xfId="59158"/>
    <cellStyle name="SAPBEXexcGood2 4 6 2" xfId="59159"/>
    <cellStyle name="SAPBEXexcGood2 4 6 2 2" xfId="59160"/>
    <cellStyle name="SAPBEXexcGood2 4 6 3" xfId="59161"/>
    <cellStyle name="SAPBEXexcGood2 4 6 4" xfId="59162"/>
    <cellStyle name="SAPBEXexcGood2 4 6 5" xfId="59163"/>
    <cellStyle name="SAPBEXexcGood2 4 7" xfId="59164"/>
    <cellStyle name="SAPBEXexcGood2 4 7 2" xfId="59165"/>
    <cellStyle name="SAPBEXexcGood2 4 7 3" xfId="59166"/>
    <cellStyle name="SAPBEXexcGood2 4 7 4" xfId="59167"/>
    <cellStyle name="SAPBEXexcGood2 4 7 5" xfId="59168"/>
    <cellStyle name="SAPBEXexcGood2 4 8" xfId="59169"/>
    <cellStyle name="SAPBEXexcGood2 4 8 2" xfId="59170"/>
    <cellStyle name="SAPBEXexcGood2 4 8 3" xfId="59171"/>
    <cellStyle name="SAPBEXexcGood2 4 8 4" xfId="59172"/>
    <cellStyle name="SAPBEXexcGood2 4 9" xfId="59173"/>
    <cellStyle name="SAPBEXexcGood2 4 9 2" xfId="59174"/>
    <cellStyle name="SAPBEXexcGood2 4 9 3" xfId="59175"/>
    <cellStyle name="SAPBEXexcGood2 4 9 4" xfId="59176"/>
    <cellStyle name="SAPBEXexcGood2 5" xfId="59177"/>
    <cellStyle name="SAPBEXexcGood2 5 2" xfId="59178"/>
    <cellStyle name="SAPBEXexcGood2 5 3" xfId="59179"/>
    <cellStyle name="SAPBEXexcGood2 6" xfId="59180"/>
    <cellStyle name="SAPBEXexcGood2 6 2" xfId="59181"/>
    <cellStyle name="SAPBEXexcGood2 6 2 2" xfId="59182"/>
    <cellStyle name="SAPBEXexcGood2 6 3" xfId="59183"/>
    <cellStyle name="SAPBEXexcGood2 6 4" xfId="59184"/>
    <cellStyle name="SAPBEXexcGood2 6 5" xfId="59185"/>
    <cellStyle name="SAPBEXexcGood2 7" xfId="59186"/>
    <cellStyle name="SAPBEXexcGood2 7 2" xfId="59187"/>
    <cellStyle name="SAPBEXexcGood2 7 2 2" xfId="59188"/>
    <cellStyle name="SAPBEXexcGood2 7 3" xfId="59189"/>
    <cellStyle name="SAPBEXexcGood2 7 4" xfId="59190"/>
    <cellStyle name="SAPBEXexcGood2 7 5" xfId="59191"/>
    <cellStyle name="SAPBEXexcGood2 8" xfId="59192"/>
    <cellStyle name="SAPBEXexcGood2 8 2" xfId="59193"/>
    <cellStyle name="SAPBEXexcGood2 8 2 2" xfId="59194"/>
    <cellStyle name="SAPBEXexcGood2 8 3" xfId="59195"/>
    <cellStyle name="SAPBEXexcGood2 8 4" xfId="59196"/>
    <cellStyle name="SAPBEXexcGood2 8 5" xfId="59197"/>
    <cellStyle name="SAPBEXexcGood2 9" xfId="59198"/>
    <cellStyle name="SAPBEXexcGood2 9 2" xfId="59199"/>
    <cellStyle name="SAPBEXexcGood2 9 3" xfId="59200"/>
    <cellStyle name="SAPBEXexcGood2 9 4" xfId="59201"/>
    <cellStyle name="SAPBEXexcGood2 9 5" xfId="59202"/>
    <cellStyle name="SAPBEXexcGood2_Pv for Schools - Installs" xfId="59203"/>
    <cellStyle name="SAPBEXexcGood3" xfId="59204"/>
    <cellStyle name="SAPBEXexcGood3 10" xfId="59205"/>
    <cellStyle name="SAPBEXexcGood3 10 2" xfId="59206"/>
    <cellStyle name="SAPBEXexcGood3 10 3" xfId="59207"/>
    <cellStyle name="SAPBEXexcGood3 10 4" xfId="59208"/>
    <cellStyle name="SAPBEXexcGood3 11" xfId="59209"/>
    <cellStyle name="SAPBEXexcGood3 11 2" xfId="59210"/>
    <cellStyle name="SAPBEXexcGood3 11 3" xfId="59211"/>
    <cellStyle name="SAPBEXexcGood3 11 4" xfId="59212"/>
    <cellStyle name="SAPBEXexcGood3 12" xfId="59213"/>
    <cellStyle name="SAPBEXexcGood3 12 2" xfId="59214"/>
    <cellStyle name="SAPBEXexcGood3 12 3" xfId="59215"/>
    <cellStyle name="SAPBEXexcGood3 12 4" xfId="59216"/>
    <cellStyle name="SAPBEXexcGood3 13" xfId="59217"/>
    <cellStyle name="SAPBEXexcGood3 13 2" xfId="59218"/>
    <cellStyle name="SAPBEXexcGood3 13 3" xfId="59219"/>
    <cellStyle name="SAPBEXexcGood3 13 4" xfId="59220"/>
    <cellStyle name="SAPBEXexcGood3 14" xfId="59221"/>
    <cellStyle name="SAPBEXexcGood3 14 2" xfId="59222"/>
    <cellStyle name="SAPBEXexcGood3 14 3" xfId="59223"/>
    <cellStyle name="SAPBEXexcGood3 14 4" xfId="59224"/>
    <cellStyle name="SAPBEXexcGood3 15" xfId="59225"/>
    <cellStyle name="SAPBEXexcGood3 15 2" xfId="59226"/>
    <cellStyle name="SAPBEXexcGood3 15 3" xfId="59227"/>
    <cellStyle name="SAPBEXexcGood3 15 4" xfId="59228"/>
    <cellStyle name="SAPBEXexcGood3 16" xfId="59229"/>
    <cellStyle name="SAPBEXexcGood3 17" xfId="59230"/>
    <cellStyle name="SAPBEXexcGood3 18" xfId="59231"/>
    <cellStyle name="SAPBEXexcGood3 19" xfId="59232"/>
    <cellStyle name="SAPBEXexcGood3 2" xfId="59233"/>
    <cellStyle name="SAPBEXexcGood3 2 10" xfId="59234"/>
    <cellStyle name="SAPBEXexcGood3 2 10 2" xfId="59235"/>
    <cellStyle name="SAPBEXexcGood3 2 10 3" xfId="59236"/>
    <cellStyle name="SAPBEXexcGood3 2 10 4" xfId="59237"/>
    <cellStyle name="SAPBEXexcGood3 2 11" xfId="59238"/>
    <cellStyle name="SAPBEXexcGood3 2 11 2" xfId="59239"/>
    <cellStyle name="SAPBEXexcGood3 2 11 3" xfId="59240"/>
    <cellStyle name="SAPBEXexcGood3 2 11 4" xfId="59241"/>
    <cellStyle name="SAPBEXexcGood3 2 12" xfId="59242"/>
    <cellStyle name="SAPBEXexcGood3 2 13" xfId="59243"/>
    <cellStyle name="SAPBEXexcGood3 2 14" xfId="59244"/>
    <cellStyle name="SAPBEXexcGood3 2 15" xfId="59245"/>
    <cellStyle name="SAPBEXexcGood3 2 16" xfId="59246"/>
    <cellStyle name="SAPBEXexcGood3 2 17" xfId="59247"/>
    <cellStyle name="SAPBEXexcGood3 2 18" xfId="59248"/>
    <cellStyle name="SAPBEXexcGood3 2 2" xfId="59249"/>
    <cellStyle name="SAPBEXexcGood3 2 2 2" xfId="59250"/>
    <cellStyle name="SAPBEXexcGood3 2 2 2 2" xfId="59251"/>
    <cellStyle name="SAPBEXexcGood3 2 2 2 3" xfId="59252"/>
    <cellStyle name="SAPBEXexcGood3 2 2 2 4" xfId="59253"/>
    <cellStyle name="SAPBEXexcGood3 2 2 3" xfId="59254"/>
    <cellStyle name="SAPBEXexcGood3 2 2 3 2" xfId="59255"/>
    <cellStyle name="SAPBEXexcGood3 2 2 4" xfId="59256"/>
    <cellStyle name="SAPBEXexcGood3 2 2 4 2" xfId="59257"/>
    <cellStyle name="SAPBEXexcGood3 2 2 5" xfId="59258"/>
    <cellStyle name="SAPBEXexcGood3 2 3" xfId="59259"/>
    <cellStyle name="SAPBEXexcGood3 2 3 2" xfId="59260"/>
    <cellStyle name="SAPBEXexcGood3 2 3 2 2" xfId="59261"/>
    <cellStyle name="SAPBEXexcGood3 2 3 3" xfId="59262"/>
    <cellStyle name="SAPBEXexcGood3 2 3 4" xfId="59263"/>
    <cellStyle name="SAPBEXexcGood3 2 3 5" xfId="59264"/>
    <cellStyle name="SAPBEXexcGood3 2 4" xfId="59265"/>
    <cellStyle name="SAPBEXexcGood3 2 4 2" xfId="59266"/>
    <cellStyle name="SAPBEXexcGood3 2 4 2 2" xfId="59267"/>
    <cellStyle name="SAPBEXexcGood3 2 4 3" xfId="59268"/>
    <cellStyle name="SAPBEXexcGood3 2 4 3 2" xfId="59269"/>
    <cellStyle name="SAPBEXexcGood3 2 4 4" xfId="59270"/>
    <cellStyle name="SAPBEXexcGood3 2 4 5" xfId="59271"/>
    <cellStyle name="SAPBEXexcGood3 2 5" xfId="59272"/>
    <cellStyle name="SAPBEXexcGood3 2 5 2" xfId="59273"/>
    <cellStyle name="SAPBEXexcGood3 2 5 2 2" xfId="59274"/>
    <cellStyle name="SAPBEXexcGood3 2 5 3" xfId="59275"/>
    <cellStyle name="SAPBEXexcGood3 2 5 3 2" xfId="59276"/>
    <cellStyle name="SAPBEXexcGood3 2 5 4" xfId="59277"/>
    <cellStyle name="SAPBEXexcGood3 2 5 5" xfId="59278"/>
    <cellStyle name="SAPBEXexcGood3 2 6" xfId="59279"/>
    <cellStyle name="SAPBEXexcGood3 2 6 2" xfId="59280"/>
    <cellStyle name="SAPBEXexcGood3 2 6 2 2" xfId="59281"/>
    <cellStyle name="SAPBEXexcGood3 2 6 3" xfId="59282"/>
    <cellStyle name="SAPBEXexcGood3 2 6 4" xfId="59283"/>
    <cellStyle name="SAPBEXexcGood3 2 6 5" xfId="59284"/>
    <cellStyle name="SAPBEXexcGood3 2 7" xfId="59285"/>
    <cellStyle name="SAPBEXexcGood3 2 7 2" xfId="59286"/>
    <cellStyle name="SAPBEXexcGood3 2 7 3" xfId="59287"/>
    <cellStyle name="SAPBEXexcGood3 2 7 4" xfId="59288"/>
    <cellStyle name="SAPBEXexcGood3 2 7 5" xfId="59289"/>
    <cellStyle name="SAPBEXexcGood3 2 8" xfId="59290"/>
    <cellStyle name="SAPBEXexcGood3 2 8 2" xfId="59291"/>
    <cellStyle name="SAPBEXexcGood3 2 8 3" xfId="59292"/>
    <cellStyle name="SAPBEXexcGood3 2 8 4" xfId="59293"/>
    <cellStyle name="SAPBEXexcGood3 2 8 5" xfId="59294"/>
    <cellStyle name="SAPBEXexcGood3 2 9" xfId="59295"/>
    <cellStyle name="SAPBEXexcGood3 2 9 2" xfId="59296"/>
    <cellStyle name="SAPBEXexcGood3 2 9 3" xfId="59297"/>
    <cellStyle name="SAPBEXexcGood3 2 9 4" xfId="59298"/>
    <cellStyle name="SAPBEXexcGood3 20" xfId="59299"/>
    <cellStyle name="SAPBEXexcGood3 21" xfId="59300"/>
    <cellStyle name="SAPBEXexcGood3 22" xfId="59301"/>
    <cellStyle name="SAPBEXexcGood3 23" xfId="59302"/>
    <cellStyle name="SAPBEXexcGood3 24" xfId="59303"/>
    <cellStyle name="SAPBEXexcGood3 25" xfId="59304"/>
    <cellStyle name="SAPBEXexcGood3 3" xfId="59305"/>
    <cellStyle name="SAPBEXexcGood3 3 10" xfId="59306"/>
    <cellStyle name="SAPBEXexcGood3 3 10 2" xfId="59307"/>
    <cellStyle name="SAPBEXexcGood3 3 10 3" xfId="59308"/>
    <cellStyle name="SAPBEXexcGood3 3 10 4" xfId="59309"/>
    <cellStyle name="SAPBEXexcGood3 3 11" xfId="59310"/>
    <cellStyle name="SAPBEXexcGood3 3 11 2" xfId="59311"/>
    <cellStyle name="SAPBEXexcGood3 3 11 3" xfId="59312"/>
    <cellStyle name="SAPBEXexcGood3 3 11 4" xfId="59313"/>
    <cellStyle name="SAPBEXexcGood3 3 12" xfId="59314"/>
    <cellStyle name="SAPBEXexcGood3 3 13" xfId="59315"/>
    <cellStyle name="SAPBEXexcGood3 3 14" xfId="59316"/>
    <cellStyle name="SAPBEXexcGood3 3 15" xfId="59317"/>
    <cellStyle name="SAPBEXexcGood3 3 16" xfId="59318"/>
    <cellStyle name="SAPBEXexcGood3 3 17" xfId="59319"/>
    <cellStyle name="SAPBEXexcGood3 3 18" xfId="59320"/>
    <cellStyle name="SAPBEXexcGood3 3 19" xfId="59321"/>
    <cellStyle name="SAPBEXexcGood3 3 2" xfId="59322"/>
    <cellStyle name="SAPBEXexcGood3 3 2 2" xfId="59323"/>
    <cellStyle name="SAPBEXexcGood3 3 2 2 2" xfId="59324"/>
    <cellStyle name="SAPBEXexcGood3 3 2 3" xfId="59325"/>
    <cellStyle name="SAPBEXexcGood3 3 2 4" xfId="59326"/>
    <cellStyle name="SAPBEXexcGood3 3 2 5" xfId="59327"/>
    <cellStyle name="SAPBEXexcGood3 3 20" xfId="59328"/>
    <cellStyle name="SAPBEXexcGood3 3 3" xfId="59329"/>
    <cellStyle name="SAPBEXexcGood3 3 3 2" xfId="59330"/>
    <cellStyle name="SAPBEXexcGood3 3 3 2 2" xfId="59331"/>
    <cellStyle name="SAPBEXexcGood3 3 3 3" xfId="59332"/>
    <cellStyle name="SAPBEXexcGood3 3 3 4" xfId="59333"/>
    <cellStyle name="SAPBEXexcGood3 3 3 5" xfId="59334"/>
    <cellStyle name="SAPBEXexcGood3 3 4" xfId="59335"/>
    <cellStyle name="SAPBEXexcGood3 3 4 2" xfId="59336"/>
    <cellStyle name="SAPBEXexcGood3 3 4 2 2" xfId="59337"/>
    <cellStyle name="SAPBEXexcGood3 3 4 3" xfId="59338"/>
    <cellStyle name="SAPBEXexcGood3 3 4 4" xfId="59339"/>
    <cellStyle name="SAPBEXexcGood3 3 4 5" xfId="59340"/>
    <cellStyle name="SAPBEXexcGood3 3 5" xfId="59341"/>
    <cellStyle name="SAPBEXexcGood3 3 5 2" xfId="59342"/>
    <cellStyle name="SAPBEXexcGood3 3 5 2 2" xfId="59343"/>
    <cellStyle name="SAPBEXexcGood3 3 5 3" xfId="59344"/>
    <cellStyle name="SAPBEXexcGood3 3 5 4" xfId="59345"/>
    <cellStyle name="SAPBEXexcGood3 3 5 5" xfId="59346"/>
    <cellStyle name="SAPBEXexcGood3 3 6" xfId="59347"/>
    <cellStyle name="SAPBEXexcGood3 3 6 2" xfId="59348"/>
    <cellStyle name="SAPBEXexcGood3 3 6 3" xfId="59349"/>
    <cellStyle name="SAPBEXexcGood3 3 6 4" xfId="59350"/>
    <cellStyle name="SAPBEXexcGood3 3 6 5" xfId="59351"/>
    <cellStyle name="SAPBEXexcGood3 3 7" xfId="59352"/>
    <cellStyle name="SAPBEXexcGood3 3 7 2" xfId="59353"/>
    <cellStyle name="SAPBEXexcGood3 3 7 3" xfId="59354"/>
    <cellStyle name="SAPBEXexcGood3 3 7 4" xfId="59355"/>
    <cellStyle name="SAPBEXexcGood3 3 8" xfId="59356"/>
    <cellStyle name="SAPBEXexcGood3 3 8 2" xfId="59357"/>
    <cellStyle name="SAPBEXexcGood3 3 8 3" xfId="59358"/>
    <cellStyle name="SAPBEXexcGood3 3 8 4" xfId="59359"/>
    <cellStyle name="SAPBEXexcGood3 3 9" xfId="59360"/>
    <cellStyle name="SAPBEXexcGood3 3 9 2" xfId="59361"/>
    <cellStyle name="SAPBEXexcGood3 3 9 3" xfId="59362"/>
    <cellStyle name="SAPBEXexcGood3 3 9 4" xfId="59363"/>
    <cellStyle name="SAPBEXexcGood3 4" xfId="59364"/>
    <cellStyle name="SAPBEXexcGood3 4 10" xfId="59365"/>
    <cellStyle name="SAPBEXexcGood3 4 10 2" xfId="59366"/>
    <cellStyle name="SAPBEXexcGood3 4 10 3" xfId="59367"/>
    <cellStyle name="SAPBEXexcGood3 4 10 4" xfId="59368"/>
    <cellStyle name="SAPBEXexcGood3 4 11" xfId="59369"/>
    <cellStyle name="SAPBEXexcGood3 4 11 2" xfId="59370"/>
    <cellStyle name="SAPBEXexcGood3 4 11 3" xfId="59371"/>
    <cellStyle name="SAPBEXexcGood3 4 11 4" xfId="59372"/>
    <cellStyle name="SAPBEXexcGood3 4 12" xfId="59373"/>
    <cellStyle name="SAPBEXexcGood3 4 13" xfId="59374"/>
    <cellStyle name="SAPBEXexcGood3 4 14" xfId="59375"/>
    <cellStyle name="SAPBEXexcGood3 4 15" xfId="59376"/>
    <cellStyle name="SAPBEXexcGood3 4 16" xfId="59377"/>
    <cellStyle name="SAPBEXexcGood3 4 17" xfId="59378"/>
    <cellStyle name="SAPBEXexcGood3 4 18" xfId="59379"/>
    <cellStyle name="SAPBEXexcGood3 4 19" xfId="59380"/>
    <cellStyle name="SAPBEXexcGood3 4 2" xfId="59381"/>
    <cellStyle name="SAPBEXexcGood3 4 2 2" xfId="59382"/>
    <cellStyle name="SAPBEXexcGood3 4 2 2 2" xfId="59383"/>
    <cellStyle name="SAPBEXexcGood3 4 2 3" xfId="59384"/>
    <cellStyle name="SAPBEXexcGood3 4 2 3 2" xfId="59385"/>
    <cellStyle name="SAPBEXexcGood3 4 2 4" xfId="59386"/>
    <cellStyle name="SAPBEXexcGood3 4 2 5" xfId="59387"/>
    <cellStyle name="SAPBEXexcGood3 4 3" xfId="59388"/>
    <cellStyle name="SAPBEXexcGood3 4 3 2" xfId="59389"/>
    <cellStyle name="SAPBEXexcGood3 4 3 2 2" xfId="59390"/>
    <cellStyle name="SAPBEXexcGood3 4 3 3" xfId="59391"/>
    <cellStyle name="SAPBEXexcGood3 4 3 4" xfId="59392"/>
    <cellStyle name="SAPBEXexcGood3 4 3 5" xfId="59393"/>
    <cellStyle name="SAPBEXexcGood3 4 4" xfId="59394"/>
    <cellStyle name="SAPBEXexcGood3 4 4 2" xfId="59395"/>
    <cellStyle name="SAPBEXexcGood3 4 4 2 2" xfId="59396"/>
    <cellStyle name="SAPBEXexcGood3 4 4 3" xfId="59397"/>
    <cellStyle name="SAPBEXexcGood3 4 4 4" xfId="59398"/>
    <cellStyle name="SAPBEXexcGood3 4 4 5" xfId="59399"/>
    <cellStyle name="SAPBEXexcGood3 4 5" xfId="59400"/>
    <cellStyle name="SAPBEXexcGood3 4 5 2" xfId="59401"/>
    <cellStyle name="SAPBEXexcGood3 4 5 2 2" xfId="59402"/>
    <cellStyle name="SAPBEXexcGood3 4 5 3" xfId="59403"/>
    <cellStyle name="SAPBEXexcGood3 4 5 4" xfId="59404"/>
    <cellStyle name="SAPBEXexcGood3 4 5 5" xfId="59405"/>
    <cellStyle name="SAPBEXexcGood3 4 6" xfId="59406"/>
    <cellStyle name="SAPBEXexcGood3 4 6 2" xfId="59407"/>
    <cellStyle name="SAPBEXexcGood3 4 6 2 2" xfId="59408"/>
    <cellStyle name="SAPBEXexcGood3 4 6 3" xfId="59409"/>
    <cellStyle name="SAPBEXexcGood3 4 6 4" xfId="59410"/>
    <cellStyle name="SAPBEXexcGood3 4 6 5" xfId="59411"/>
    <cellStyle name="SAPBEXexcGood3 4 7" xfId="59412"/>
    <cellStyle name="SAPBEXexcGood3 4 7 2" xfId="59413"/>
    <cellStyle name="SAPBEXexcGood3 4 7 3" xfId="59414"/>
    <cellStyle name="SAPBEXexcGood3 4 7 4" xfId="59415"/>
    <cellStyle name="SAPBEXexcGood3 4 7 5" xfId="59416"/>
    <cellStyle name="SAPBEXexcGood3 4 8" xfId="59417"/>
    <cellStyle name="SAPBEXexcGood3 4 8 2" xfId="59418"/>
    <cellStyle name="SAPBEXexcGood3 4 8 3" xfId="59419"/>
    <cellStyle name="SAPBEXexcGood3 4 8 4" xfId="59420"/>
    <cellStyle name="SAPBEXexcGood3 4 9" xfId="59421"/>
    <cellStyle name="SAPBEXexcGood3 4 9 2" xfId="59422"/>
    <cellStyle name="SAPBEXexcGood3 4 9 3" xfId="59423"/>
    <cellStyle name="SAPBEXexcGood3 4 9 4" xfId="59424"/>
    <cellStyle name="SAPBEXexcGood3 5" xfId="59425"/>
    <cellStyle name="SAPBEXexcGood3 5 2" xfId="59426"/>
    <cellStyle name="SAPBEXexcGood3 5 3" xfId="59427"/>
    <cellStyle name="SAPBEXexcGood3 6" xfId="59428"/>
    <cellStyle name="SAPBEXexcGood3 6 2" xfId="59429"/>
    <cellStyle name="SAPBEXexcGood3 6 2 2" xfId="59430"/>
    <cellStyle name="SAPBEXexcGood3 6 3" xfId="59431"/>
    <cellStyle name="SAPBEXexcGood3 6 4" xfId="59432"/>
    <cellStyle name="SAPBEXexcGood3 6 5" xfId="59433"/>
    <cellStyle name="SAPBEXexcGood3 7" xfId="59434"/>
    <cellStyle name="SAPBEXexcGood3 7 2" xfId="59435"/>
    <cellStyle name="SAPBEXexcGood3 7 2 2" xfId="59436"/>
    <cellStyle name="SAPBEXexcGood3 7 3" xfId="59437"/>
    <cellStyle name="SAPBEXexcGood3 7 4" xfId="59438"/>
    <cellStyle name="SAPBEXexcGood3 7 5" xfId="59439"/>
    <cellStyle name="SAPBEXexcGood3 8" xfId="59440"/>
    <cellStyle name="SAPBEXexcGood3 8 2" xfId="59441"/>
    <cellStyle name="SAPBEXexcGood3 8 2 2" xfId="59442"/>
    <cellStyle name="SAPBEXexcGood3 8 3" xfId="59443"/>
    <cellStyle name="SAPBEXexcGood3 8 4" xfId="59444"/>
    <cellStyle name="SAPBEXexcGood3 8 5" xfId="59445"/>
    <cellStyle name="SAPBEXexcGood3 9" xfId="59446"/>
    <cellStyle name="SAPBEXexcGood3 9 2" xfId="59447"/>
    <cellStyle name="SAPBEXexcGood3 9 3" xfId="59448"/>
    <cellStyle name="SAPBEXexcGood3 9 4" xfId="59449"/>
    <cellStyle name="SAPBEXexcGood3 9 5" xfId="59450"/>
    <cellStyle name="SAPBEXexcGood3_Pv for Schools - Installs" xfId="59451"/>
    <cellStyle name="SAPBEXfilterDrill" xfId="59452"/>
    <cellStyle name="SAPBEXfilterDrill 10" xfId="59453"/>
    <cellStyle name="SAPBEXfilterDrill 2" xfId="59454"/>
    <cellStyle name="SAPBEXfilterDrill 2 10" xfId="59455"/>
    <cellStyle name="SAPBEXfilterDrill 2 10 2" xfId="59456"/>
    <cellStyle name="SAPBEXfilterDrill 2 10 3" xfId="59457"/>
    <cellStyle name="SAPBEXfilterDrill 2 10 4" xfId="59458"/>
    <cellStyle name="SAPBEXfilterDrill 2 11" xfId="59459"/>
    <cellStyle name="SAPBEXfilterDrill 2 12" xfId="59460"/>
    <cellStyle name="SAPBEXfilterDrill 2 13" xfId="59461"/>
    <cellStyle name="SAPBEXfilterDrill 2 14" xfId="59462"/>
    <cellStyle name="SAPBEXfilterDrill 2 15" xfId="59463"/>
    <cellStyle name="SAPBEXfilterDrill 2 16" xfId="59464"/>
    <cellStyle name="SAPBEXfilterDrill 2 2" xfId="59465"/>
    <cellStyle name="SAPBEXfilterDrill 2 2 2" xfId="59466"/>
    <cellStyle name="SAPBEXfilterDrill 2 2 2 2" xfId="59467"/>
    <cellStyle name="SAPBEXfilterDrill 2 2 3" xfId="59468"/>
    <cellStyle name="SAPBEXfilterDrill 2 2 3 2" xfId="59469"/>
    <cellStyle name="SAPBEXfilterDrill 2 2 3 3" xfId="59470"/>
    <cellStyle name="SAPBEXfilterDrill 2 2 3 4" xfId="59471"/>
    <cellStyle name="SAPBEXfilterDrill 2 2 4" xfId="59472"/>
    <cellStyle name="SAPBEXfilterDrill 2 2 4 2" xfId="59473"/>
    <cellStyle name="SAPBEXfilterDrill 2 2 5" xfId="59474"/>
    <cellStyle name="SAPBEXfilterDrill 2 2 6" xfId="59475"/>
    <cellStyle name="SAPBEXfilterDrill 2 3" xfId="59476"/>
    <cellStyle name="SAPBEXfilterDrill 2 3 2" xfId="59477"/>
    <cellStyle name="SAPBEXfilterDrill 2 3 2 2" xfId="59478"/>
    <cellStyle name="SAPBEXfilterDrill 2 3 3" xfId="59479"/>
    <cellStyle name="SAPBEXfilterDrill 2 3 3 2" xfId="59480"/>
    <cellStyle name="SAPBEXfilterDrill 2 3 4" xfId="59481"/>
    <cellStyle name="SAPBEXfilterDrill 2 3 5" xfId="59482"/>
    <cellStyle name="SAPBEXfilterDrill 2 4" xfId="59483"/>
    <cellStyle name="SAPBEXfilterDrill 2 4 2" xfId="59484"/>
    <cellStyle name="SAPBEXfilterDrill 2 4 2 2" xfId="59485"/>
    <cellStyle name="SAPBEXfilterDrill 2 4 3" xfId="59486"/>
    <cellStyle name="SAPBEXfilterDrill 2 4 3 2" xfId="59487"/>
    <cellStyle name="SAPBEXfilterDrill 2 4 4" xfId="59488"/>
    <cellStyle name="SAPBEXfilterDrill 2 4 5" xfId="59489"/>
    <cellStyle name="SAPBEXfilterDrill 2 5" xfId="59490"/>
    <cellStyle name="SAPBEXfilterDrill 2 5 2" xfId="59491"/>
    <cellStyle name="SAPBEXfilterDrill 2 5 2 2" xfId="59492"/>
    <cellStyle name="SAPBEXfilterDrill 2 5 3" xfId="59493"/>
    <cellStyle name="SAPBEXfilterDrill 2 5 4" xfId="59494"/>
    <cellStyle name="SAPBEXfilterDrill 2 5 5" xfId="59495"/>
    <cellStyle name="SAPBEXfilterDrill 2 6" xfId="59496"/>
    <cellStyle name="SAPBEXfilterDrill 2 6 2" xfId="59497"/>
    <cellStyle name="SAPBEXfilterDrill 2 6 3" xfId="59498"/>
    <cellStyle name="SAPBEXfilterDrill 2 6 4" xfId="59499"/>
    <cellStyle name="SAPBEXfilterDrill 2 6 5" xfId="59500"/>
    <cellStyle name="SAPBEXfilterDrill 2 7" xfId="59501"/>
    <cellStyle name="SAPBEXfilterDrill 2 7 2" xfId="59502"/>
    <cellStyle name="SAPBEXfilterDrill 2 7 3" xfId="59503"/>
    <cellStyle name="SAPBEXfilterDrill 2 7 4" xfId="59504"/>
    <cellStyle name="SAPBEXfilterDrill 2 8" xfId="59505"/>
    <cellStyle name="SAPBEXfilterDrill 2 8 2" xfId="59506"/>
    <cellStyle name="SAPBEXfilterDrill 2 8 3" xfId="59507"/>
    <cellStyle name="SAPBEXfilterDrill 2 8 4" xfId="59508"/>
    <cellStyle name="SAPBEXfilterDrill 2 9" xfId="59509"/>
    <cellStyle name="SAPBEXfilterDrill 2 9 2" xfId="59510"/>
    <cellStyle name="SAPBEXfilterDrill 2 9 3" xfId="59511"/>
    <cellStyle name="SAPBEXfilterDrill 2 9 4" xfId="59512"/>
    <cellStyle name="SAPBEXfilterDrill 3" xfId="59513"/>
    <cellStyle name="SAPBEXfilterDrill 3 10" xfId="59514"/>
    <cellStyle name="SAPBEXfilterDrill 3 10 2" xfId="59515"/>
    <cellStyle name="SAPBEXfilterDrill 3 10 3" xfId="59516"/>
    <cellStyle name="SAPBEXfilterDrill 3 10 4" xfId="59517"/>
    <cellStyle name="SAPBEXfilterDrill 3 11" xfId="59518"/>
    <cellStyle name="SAPBEXfilterDrill 3 11 2" xfId="59519"/>
    <cellStyle name="SAPBEXfilterDrill 3 11 3" xfId="59520"/>
    <cellStyle name="SAPBEXfilterDrill 3 11 4" xfId="59521"/>
    <cellStyle name="SAPBEXfilterDrill 3 12" xfId="59522"/>
    <cellStyle name="SAPBEXfilterDrill 3 13" xfId="59523"/>
    <cellStyle name="SAPBEXfilterDrill 3 14" xfId="59524"/>
    <cellStyle name="SAPBEXfilterDrill 3 15" xfId="59525"/>
    <cellStyle name="SAPBEXfilterDrill 3 16" xfId="59526"/>
    <cellStyle name="SAPBEXfilterDrill 3 17" xfId="59527"/>
    <cellStyle name="SAPBEXfilterDrill 3 18" xfId="59528"/>
    <cellStyle name="SAPBEXfilterDrill 3 19" xfId="59529"/>
    <cellStyle name="SAPBEXfilterDrill 3 2" xfId="59530"/>
    <cellStyle name="SAPBEXfilterDrill 3 2 2" xfId="59531"/>
    <cellStyle name="SAPBEXfilterDrill 3 2 3" xfId="59532"/>
    <cellStyle name="SAPBEXfilterDrill 3 2 4" xfId="59533"/>
    <cellStyle name="SAPBEXfilterDrill 3 2 5" xfId="59534"/>
    <cellStyle name="SAPBEXfilterDrill 3 3" xfId="59535"/>
    <cellStyle name="SAPBEXfilterDrill 3 3 2" xfId="59536"/>
    <cellStyle name="SAPBEXfilterDrill 3 3 3" xfId="59537"/>
    <cellStyle name="SAPBEXfilterDrill 3 3 4" xfId="59538"/>
    <cellStyle name="SAPBEXfilterDrill 3 3 5" xfId="59539"/>
    <cellStyle name="SAPBEXfilterDrill 3 4" xfId="59540"/>
    <cellStyle name="SAPBEXfilterDrill 3 4 2" xfId="59541"/>
    <cellStyle name="SAPBEXfilterDrill 3 4 2 2" xfId="59542"/>
    <cellStyle name="SAPBEXfilterDrill 3 4 3" xfId="59543"/>
    <cellStyle name="SAPBEXfilterDrill 3 4 4" xfId="59544"/>
    <cellStyle name="SAPBEXfilterDrill 3 4 5" xfId="59545"/>
    <cellStyle name="SAPBEXfilterDrill 3 5" xfId="59546"/>
    <cellStyle name="SAPBEXfilterDrill 3 5 2" xfId="59547"/>
    <cellStyle name="SAPBEXfilterDrill 3 5 3" xfId="59548"/>
    <cellStyle name="SAPBEXfilterDrill 3 5 4" xfId="59549"/>
    <cellStyle name="SAPBEXfilterDrill 3 5 5" xfId="59550"/>
    <cellStyle name="SAPBEXfilterDrill 3 6" xfId="59551"/>
    <cellStyle name="SAPBEXfilterDrill 3 6 2" xfId="59552"/>
    <cellStyle name="SAPBEXfilterDrill 3 6 3" xfId="59553"/>
    <cellStyle name="SAPBEXfilterDrill 3 6 4" xfId="59554"/>
    <cellStyle name="SAPBEXfilterDrill 3 7" xfId="59555"/>
    <cellStyle name="SAPBEXfilterDrill 3 7 2" xfId="59556"/>
    <cellStyle name="SAPBEXfilterDrill 3 7 3" xfId="59557"/>
    <cellStyle name="SAPBEXfilterDrill 3 7 4" xfId="59558"/>
    <cellStyle name="SAPBEXfilterDrill 3 8" xfId="59559"/>
    <cellStyle name="SAPBEXfilterDrill 3 8 2" xfId="59560"/>
    <cellStyle name="SAPBEXfilterDrill 3 8 3" xfId="59561"/>
    <cellStyle name="SAPBEXfilterDrill 3 8 4" xfId="59562"/>
    <cellStyle name="SAPBEXfilterDrill 3 9" xfId="59563"/>
    <cellStyle name="SAPBEXfilterDrill 3 9 2" xfId="59564"/>
    <cellStyle name="SAPBEXfilterDrill 3 9 3" xfId="59565"/>
    <cellStyle name="SAPBEXfilterDrill 3 9 4" xfId="59566"/>
    <cellStyle name="SAPBEXfilterDrill 4" xfId="59567"/>
    <cellStyle name="SAPBEXfilterDrill 4 2" xfId="59568"/>
    <cellStyle name="SAPBEXfilterDrill 4 2 2" xfId="59569"/>
    <cellStyle name="SAPBEXfilterDrill 4 2 3" xfId="59570"/>
    <cellStyle name="SAPBEXfilterDrill 4 2 4" xfId="59571"/>
    <cellStyle name="SAPBEXfilterDrill 4 3" xfId="59572"/>
    <cellStyle name="SAPBEXfilterDrill 4 4" xfId="59573"/>
    <cellStyle name="SAPBEXfilterDrill 4 5" xfId="59574"/>
    <cellStyle name="SAPBEXfilterDrill 4 6" xfId="59575"/>
    <cellStyle name="SAPBEXfilterDrill 4 7" xfId="59576"/>
    <cellStyle name="SAPBEXfilterDrill 5" xfId="59577"/>
    <cellStyle name="SAPBEXfilterDrill 5 2" xfId="59578"/>
    <cellStyle name="SAPBEXfilterDrill 5 3" xfId="59579"/>
    <cellStyle name="SAPBEXfilterDrill 5 4" xfId="59580"/>
    <cellStyle name="SAPBEXfilterDrill 6" xfId="59581"/>
    <cellStyle name="SAPBEXfilterDrill 6 2" xfId="59582"/>
    <cellStyle name="SAPBEXfilterDrill 6 3" xfId="59583"/>
    <cellStyle name="SAPBEXfilterDrill 7" xfId="59584"/>
    <cellStyle name="SAPBEXfilterDrill 7 2" xfId="59585"/>
    <cellStyle name="SAPBEXfilterDrill 7 2 2" xfId="59586"/>
    <cellStyle name="SAPBEXfilterDrill 7 3" xfId="59587"/>
    <cellStyle name="SAPBEXfilterDrill 7 4" xfId="59588"/>
    <cellStyle name="SAPBEXfilterDrill 7 5" xfId="59589"/>
    <cellStyle name="SAPBEXfilterDrill 8" xfId="59590"/>
    <cellStyle name="SAPBEXfilterDrill 8 2" xfId="59591"/>
    <cellStyle name="SAPBEXfilterDrill 8 3" xfId="59592"/>
    <cellStyle name="SAPBEXfilterDrill 9" xfId="59593"/>
    <cellStyle name="SAPBEXfilterDrill 9 2" xfId="59594"/>
    <cellStyle name="SAPBEXfilterDrill_Feb 12 Revenue Trend (2)" xfId="59595"/>
    <cellStyle name="SAPBEXfilterItem" xfId="59596"/>
    <cellStyle name="SAPBEXfilterItem 2" xfId="59597"/>
    <cellStyle name="SAPBEXfilterItem 2 10" xfId="59598"/>
    <cellStyle name="SAPBEXfilterItem 2 10 2" xfId="59599"/>
    <cellStyle name="SAPBEXfilterItem 2 10 3" xfId="59600"/>
    <cellStyle name="SAPBEXfilterItem 2 10 4" xfId="59601"/>
    <cellStyle name="SAPBEXfilterItem 2 11" xfId="59602"/>
    <cellStyle name="SAPBEXfilterItem 2 12" xfId="59603"/>
    <cellStyle name="SAPBEXfilterItem 2 13" xfId="59604"/>
    <cellStyle name="SAPBEXfilterItem 2 14" xfId="59605"/>
    <cellStyle name="SAPBEXfilterItem 2 15" xfId="59606"/>
    <cellStyle name="SAPBEXfilterItem 2 16" xfId="59607"/>
    <cellStyle name="SAPBEXfilterItem 2 2" xfId="59608"/>
    <cellStyle name="SAPBEXfilterItem 2 2 2" xfId="59609"/>
    <cellStyle name="SAPBEXfilterItem 2 2 2 2" xfId="59610"/>
    <cellStyle name="SAPBEXfilterItem 2 2 3" xfId="59611"/>
    <cellStyle name="SAPBEXfilterItem 2 2 3 2" xfId="59612"/>
    <cellStyle name="SAPBEXfilterItem 2 2 3 3" xfId="59613"/>
    <cellStyle name="SAPBEXfilterItem 2 2 3 4" xfId="59614"/>
    <cellStyle name="SAPBEXfilterItem 2 2 4" xfId="59615"/>
    <cellStyle name="SAPBEXfilterItem 2 2 4 2" xfId="59616"/>
    <cellStyle name="SAPBEXfilterItem 2 2 5" xfId="59617"/>
    <cellStyle name="SAPBEXfilterItem 2 2 6" xfId="59618"/>
    <cellStyle name="SAPBEXfilterItem 2 3" xfId="59619"/>
    <cellStyle name="SAPBEXfilterItem 2 3 2" xfId="59620"/>
    <cellStyle name="SAPBEXfilterItem 2 3 2 2" xfId="59621"/>
    <cellStyle name="SAPBEXfilterItem 2 3 3" xfId="59622"/>
    <cellStyle name="SAPBEXfilterItem 2 3 3 2" xfId="59623"/>
    <cellStyle name="SAPBEXfilterItem 2 3 4" xfId="59624"/>
    <cellStyle name="SAPBEXfilterItem 2 3 5" xfId="59625"/>
    <cellStyle name="SAPBEXfilterItem 2 4" xfId="59626"/>
    <cellStyle name="SAPBEXfilterItem 2 4 2" xfId="59627"/>
    <cellStyle name="SAPBEXfilterItem 2 4 2 2" xfId="59628"/>
    <cellStyle name="SAPBEXfilterItem 2 4 3" xfId="59629"/>
    <cellStyle name="SAPBEXfilterItem 2 4 3 2" xfId="59630"/>
    <cellStyle name="SAPBEXfilterItem 2 4 4" xfId="59631"/>
    <cellStyle name="SAPBEXfilterItem 2 4 5" xfId="59632"/>
    <cellStyle name="SAPBEXfilterItem 2 5" xfId="59633"/>
    <cellStyle name="SAPBEXfilterItem 2 5 2" xfId="59634"/>
    <cellStyle name="SAPBEXfilterItem 2 5 2 2" xfId="59635"/>
    <cellStyle name="SAPBEXfilterItem 2 5 3" xfId="59636"/>
    <cellStyle name="SAPBEXfilterItem 2 5 4" xfId="59637"/>
    <cellStyle name="SAPBEXfilterItem 2 5 5" xfId="59638"/>
    <cellStyle name="SAPBEXfilterItem 2 6" xfId="59639"/>
    <cellStyle name="SAPBEXfilterItem 2 6 2" xfId="59640"/>
    <cellStyle name="SAPBEXfilterItem 2 6 3" xfId="59641"/>
    <cellStyle name="SAPBEXfilterItem 2 6 4" xfId="59642"/>
    <cellStyle name="SAPBEXfilterItem 2 6 5" xfId="59643"/>
    <cellStyle name="SAPBEXfilterItem 2 7" xfId="59644"/>
    <cellStyle name="SAPBEXfilterItem 2 7 2" xfId="59645"/>
    <cellStyle name="SAPBEXfilterItem 2 7 3" xfId="59646"/>
    <cellStyle name="SAPBEXfilterItem 2 7 4" xfId="59647"/>
    <cellStyle name="SAPBEXfilterItem 2 8" xfId="59648"/>
    <cellStyle name="SAPBEXfilterItem 2 8 2" xfId="59649"/>
    <cellStyle name="SAPBEXfilterItem 2 8 3" xfId="59650"/>
    <cellStyle name="SAPBEXfilterItem 2 8 4" xfId="59651"/>
    <cellStyle name="SAPBEXfilterItem 2 9" xfId="59652"/>
    <cellStyle name="SAPBEXfilterItem 2 9 2" xfId="59653"/>
    <cellStyle name="SAPBEXfilterItem 2 9 3" xfId="59654"/>
    <cellStyle name="SAPBEXfilterItem 2 9 4" xfId="59655"/>
    <cellStyle name="SAPBEXfilterItem 3" xfId="59656"/>
    <cellStyle name="SAPBEXfilterItem 3 10" xfId="59657"/>
    <cellStyle name="SAPBEXfilterItem 3 10 2" xfId="59658"/>
    <cellStyle name="SAPBEXfilterItem 3 10 3" xfId="59659"/>
    <cellStyle name="SAPBEXfilterItem 3 10 4" xfId="59660"/>
    <cellStyle name="SAPBEXfilterItem 3 11" xfId="59661"/>
    <cellStyle name="SAPBEXfilterItem 3 12" xfId="59662"/>
    <cellStyle name="SAPBEXfilterItem 3 13" xfId="59663"/>
    <cellStyle name="SAPBEXfilterItem 3 14" xfId="59664"/>
    <cellStyle name="SAPBEXfilterItem 3 15" xfId="59665"/>
    <cellStyle name="SAPBEXfilterItem 3 16" xfId="59666"/>
    <cellStyle name="SAPBEXfilterItem 3 17" xfId="59667"/>
    <cellStyle name="SAPBEXfilterItem 3 18" xfId="59668"/>
    <cellStyle name="SAPBEXfilterItem 3 2" xfId="59669"/>
    <cellStyle name="SAPBEXfilterItem 3 2 2" xfId="59670"/>
    <cellStyle name="SAPBEXfilterItem 3 2 3" xfId="59671"/>
    <cellStyle name="SAPBEXfilterItem 3 2 4" xfId="59672"/>
    <cellStyle name="SAPBEXfilterItem 3 2 5" xfId="59673"/>
    <cellStyle name="SAPBEXfilterItem 3 3" xfId="59674"/>
    <cellStyle name="SAPBEXfilterItem 3 3 2" xfId="59675"/>
    <cellStyle name="SAPBEXfilterItem 3 3 3" xfId="59676"/>
    <cellStyle name="SAPBEXfilterItem 3 3 4" xfId="59677"/>
    <cellStyle name="SAPBEXfilterItem 3 3 5" xfId="59678"/>
    <cellStyle name="SAPBEXfilterItem 3 4" xfId="59679"/>
    <cellStyle name="SAPBEXfilterItem 3 4 2" xfId="59680"/>
    <cellStyle name="SAPBEXfilterItem 3 4 2 2" xfId="59681"/>
    <cellStyle name="SAPBEXfilterItem 3 4 3" xfId="59682"/>
    <cellStyle name="SAPBEXfilterItem 3 4 4" xfId="59683"/>
    <cellStyle name="SAPBEXfilterItem 3 4 5" xfId="59684"/>
    <cellStyle name="SAPBEXfilterItem 3 5" xfId="59685"/>
    <cellStyle name="SAPBEXfilterItem 3 5 2" xfId="59686"/>
    <cellStyle name="SAPBEXfilterItem 3 5 3" xfId="59687"/>
    <cellStyle name="SAPBEXfilterItem 3 5 4" xfId="59688"/>
    <cellStyle name="SAPBEXfilterItem 3 5 5" xfId="59689"/>
    <cellStyle name="SAPBEXfilterItem 3 6" xfId="59690"/>
    <cellStyle name="SAPBEXfilterItem 3 6 2" xfId="59691"/>
    <cellStyle name="SAPBEXfilterItem 3 6 3" xfId="59692"/>
    <cellStyle name="SAPBEXfilterItem 3 6 4" xfId="59693"/>
    <cellStyle name="SAPBEXfilterItem 3 7" xfId="59694"/>
    <cellStyle name="SAPBEXfilterItem 3 7 2" xfId="59695"/>
    <cellStyle name="SAPBEXfilterItem 3 7 3" xfId="59696"/>
    <cellStyle name="SAPBEXfilterItem 3 7 4" xfId="59697"/>
    <cellStyle name="SAPBEXfilterItem 3 8" xfId="59698"/>
    <cellStyle name="SAPBEXfilterItem 3 8 2" xfId="59699"/>
    <cellStyle name="SAPBEXfilterItem 3 8 3" xfId="59700"/>
    <cellStyle name="SAPBEXfilterItem 3 8 4" xfId="59701"/>
    <cellStyle name="SAPBEXfilterItem 3 9" xfId="59702"/>
    <cellStyle name="SAPBEXfilterItem 3 9 2" xfId="59703"/>
    <cellStyle name="SAPBEXfilterItem 3 9 3" xfId="59704"/>
    <cellStyle name="SAPBEXfilterItem 3 9 4" xfId="59705"/>
    <cellStyle name="SAPBEXfilterItem 4" xfId="59706"/>
    <cellStyle name="SAPBEXfilterItem 4 2" xfId="59707"/>
    <cellStyle name="SAPBEXfilterItem 4 3" xfId="59708"/>
    <cellStyle name="SAPBEXfilterItem 5" xfId="59709"/>
    <cellStyle name="SAPBEXfilterItem 5 2" xfId="59710"/>
    <cellStyle name="SAPBEXfilterItem 5 3" xfId="59711"/>
    <cellStyle name="SAPBEXfilterItem 5 4" xfId="59712"/>
    <cellStyle name="SAPBEXfilterItem 6" xfId="59713"/>
    <cellStyle name="SAPBEXfilterItem 6 2" xfId="59714"/>
    <cellStyle name="SAPBEXfilterItem 7" xfId="59715"/>
    <cellStyle name="SAPBEXfilterItem 7 2" xfId="59716"/>
    <cellStyle name="SAPBEXfilterItem 7 3" xfId="59717"/>
    <cellStyle name="SAPBEXfilterItem 8" xfId="59718"/>
    <cellStyle name="SAPBEXfilterItem 8 2" xfId="59719"/>
    <cellStyle name="SAPBEXfilterItem 9" xfId="59720"/>
    <cellStyle name="SAPBEXfilterText" xfId="59721"/>
    <cellStyle name="SAPBEXfilterText 2" xfId="59722"/>
    <cellStyle name="SAPBEXfilterText 2 10" xfId="59723"/>
    <cellStyle name="SAPBEXfilterText 2 10 2" xfId="59724"/>
    <cellStyle name="SAPBEXfilterText 2 10 3" xfId="59725"/>
    <cellStyle name="SAPBEXfilterText 2 10 4" xfId="59726"/>
    <cellStyle name="SAPBEXfilterText 2 11" xfId="59727"/>
    <cellStyle name="SAPBEXfilterText 2 12" xfId="59728"/>
    <cellStyle name="SAPBEXfilterText 2 13" xfId="59729"/>
    <cellStyle name="SAPBEXfilterText 2 14" xfId="59730"/>
    <cellStyle name="SAPBEXfilterText 2 15" xfId="59731"/>
    <cellStyle name="SAPBEXfilterText 2 16" xfId="59732"/>
    <cellStyle name="SAPBEXfilterText 2 2" xfId="59733"/>
    <cellStyle name="SAPBEXfilterText 2 2 2" xfId="59734"/>
    <cellStyle name="SAPBEXfilterText 2 2 2 2" xfId="59735"/>
    <cellStyle name="SAPBEXfilterText 2 2 3" xfId="59736"/>
    <cellStyle name="SAPBEXfilterText 2 2 3 2" xfId="59737"/>
    <cellStyle name="SAPBEXfilterText 2 2 3 3" xfId="59738"/>
    <cellStyle name="SAPBEXfilterText 2 2 3 4" xfId="59739"/>
    <cellStyle name="SAPBEXfilterText 2 2 4" xfId="59740"/>
    <cellStyle name="SAPBEXfilterText 2 2 4 2" xfId="59741"/>
    <cellStyle name="SAPBEXfilterText 2 2 5" xfId="59742"/>
    <cellStyle name="SAPBEXfilterText 2 2 6" xfId="59743"/>
    <cellStyle name="SAPBEXfilterText 2 3" xfId="59744"/>
    <cellStyle name="SAPBEXfilterText 2 3 2" xfId="59745"/>
    <cellStyle name="SAPBEXfilterText 2 3 2 2" xfId="59746"/>
    <cellStyle name="SAPBEXfilterText 2 3 3" xfId="59747"/>
    <cellStyle name="SAPBEXfilterText 2 3 3 2" xfId="59748"/>
    <cellStyle name="SAPBEXfilterText 2 3 4" xfId="59749"/>
    <cellStyle name="SAPBEXfilterText 2 3 5" xfId="59750"/>
    <cellStyle name="SAPBEXfilterText 2 4" xfId="59751"/>
    <cellStyle name="SAPBEXfilterText 2 4 2" xfId="59752"/>
    <cellStyle name="SAPBEXfilterText 2 4 2 2" xfId="59753"/>
    <cellStyle name="SAPBEXfilterText 2 4 3" xfId="59754"/>
    <cellStyle name="SAPBEXfilterText 2 4 3 2" xfId="59755"/>
    <cellStyle name="SAPBEXfilterText 2 4 4" xfId="59756"/>
    <cellStyle name="SAPBEXfilterText 2 4 5" xfId="59757"/>
    <cellStyle name="SAPBEXfilterText 2 5" xfId="59758"/>
    <cellStyle name="SAPBEXfilterText 2 5 2" xfId="59759"/>
    <cellStyle name="SAPBEXfilterText 2 5 2 2" xfId="59760"/>
    <cellStyle name="SAPBEXfilterText 2 5 3" xfId="59761"/>
    <cellStyle name="SAPBEXfilterText 2 5 4" xfId="59762"/>
    <cellStyle name="SAPBEXfilterText 2 5 5" xfId="59763"/>
    <cellStyle name="SAPBEXfilterText 2 6" xfId="59764"/>
    <cellStyle name="SAPBEXfilterText 2 6 2" xfId="59765"/>
    <cellStyle name="SAPBEXfilterText 2 6 3" xfId="59766"/>
    <cellStyle name="SAPBEXfilterText 2 6 4" xfId="59767"/>
    <cellStyle name="SAPBEXfilterText 2 6 5" xfId="59768"/>
    <cellStyle name="SAPBEXfilterText 2 7" xfId="59769"/>
    <cellStyle name="SAPBEXfilterText 2 7 2" xfId="59770"/>
    <cellStyle name="SAPBEXfilterText 2 7 3" xfId="59771"/>
    <cellStyle name="SAPBEXfilterText 2 7 4" xfId="59772"/>
    <cellStyle name="SAPBEXfilterText 2 8" xfId="59773"/>
    <cellStyle name="SAPBEXfilterText 2 8 2" xfId="59774"/>
    <cellStyle name="SAPBEXfilterText 2 8 3" xfId="59775"/>
    <cellStyle name="SAPBEXfilterText 2 8 4" xfId="59776"/>
    <cellStyle name="SAPBEXfilterText 2 9" xfId="59777"/>
    <cellStyle name="SAPBEXfilterText 2 9 2" xfId="59778"/>
    <cellStyle name="SAPBEXfilterText 2 9 3" xfId="59779"/>
    <cellStyle name="SAPBEXfilterText 2 9 4" xfId="59780"/>
    <cellStyle name="SAPBEXfilterText 3" xfId="59781"/>
    <cellStyle name="SAPBEXfilterText 3 2" xfId="59782"/>
    <cellStyle name="SAPBEXfilterText 3 2 2" xfId="59783"/>
    <cellStyle name="SAPBEXfilterText 3 3" xfId="59784"/>
    <cellStyle name="SAPBEXfilterText 3 3 2" xfId="59785"/>
    <cellStyle name="SAPBEXfilterText 3 4" xfId="59786"/>
    <cellStyle name="SAPBEXfilterText 3 4 2" xfId="59787"/>
    <cellStyle name="SAPBEXfilterText 3 5" xfId="59788"/>
    <cellStyle name="SAPBEXfilterText 4" xfId="59789"/>
    <cellStyle name="SAPBEXfilterText 4 2" xfId="59790"/>
    <cellStyle name="SAPBEXfilterText 4 3" xfId="59791"/>
    <cellStyle name="SAPBEXfilterText 5" xfId="59792"/>
    <cellStyle name="SAPBEXfilterText 5 2" xfId="59793"/>
    <cellStyle name="SAPBEXfilterText 5 3" xfId="59794"/>
    <cellStyle name="SAPBEXfilterText 5 4" xfId="59795"/>
    <cellStyle name="SAPBEXfilterText 6" xfId="59796"/>
    <cellStyle name="SAPBEXfilterText 7" xfId="59797"/>
    <cellStyle name="SAPBEXfilterText 8" xfId="59798"/>
    <cellStyle name="SAPBEXfilterText 9" xfId="59799"/>
    <cellStyle name="SAPBEXformats" xfId="59800"/>
    <cellStyle name="SAPBEXformats 10" xfId="59801"/>
    <cellStyle name="SAPBEXformats 10 2" xfId="59802"/>
    <cellStyle name="SAPBEXformats 10 3" xfId="59803"/>
    <cellStyle name="SAPBEXformats 10 4" xfId="59804"/>
    <cellStyle name="SAPBEXformats 11" xfId="59805"/>
    <cellStyle name="SAPBEXformats 11 2" xfId="59806"/>
    <cellStyle name="SAPBEXformats 11 3" xfId="59807"/>
    <cellStyle name="SAPBEXformats 11 4" xfId="59808"/>
    <cellStyle name="SAPBEXformats 12" xfId="59809"/>
    <cellStyle name="SAPBEXformats 12 2" xfId="59810"/>
    <cellStyle name="SAPBEXformats 12 3" xfId="59811"/>
    <cellStyle name="SAPBEXformats 12 4" xfId="59812"/>
    <cellStyle name="SAPBEXformats 13" xfId="59813"/>
    <cellStyle name="SAPBEXformats 13 2" xfId="59814"/>
    <cellStyle name="SAPBEXformats 13 3" xfId="59815"/>
    <cellStyle name="SAPBEXformats 13 4" xfId="59816"/>
    <cellStyle name="SAPBEXformats 14" xfId="59817"/>
    <cellStyle name="SAPBEXformats 14 2" xfId="59818"/>
    <cellStyle name="SAPBEXformats 14 3" xfId="59819"/>
    <cellStyle name="SAPBEXformats 14 4" xfId="59820"/>
    <cellStyle name="SAPBEXformats 15" xfId="59821"/>
    <cellStyle name="SAPBEXformats 15 2" xfId="59822"/>
    <cellStyle name="SAPBEXformats 15 3" xfId="59823"/>
    <cellStyle name="SAPBEXformats 15 4" xfId="59824"/>
    <cellStyle name="SAPBEXformats 16" xfId="59825"/>
    <cellStyle name="SAPBEXformats 17" xfId="59826"/>
    <cellStyle name="SAPBEXformats 18" xfId="59827"/>
    <cellStyle name="SAPBEXformats 19" xfId="59828"/>
    <cellStyle name="SAPBEXformats 2" xfId="59829"/>
    <cellStyle name="SAPBEXformats 2 10" xfId="59830"/>
    <cellStyle name="SAPBEXformats 2 10 2" xfId="59831"/>
    <cellStyle name="SAPBEXformats 2 10 3" xfId="59832"/>
    <cellStyle name="SAPBEXformats 2 10 4" xfId="59833"/>
    <cellStyle name="SAPBEXformats 2 11" xfId="59834"/>
    <cellStyle name="SAPBEXformats 2 11 2" xfId="59835"/>
    <cellStyle name="SAPBEXformats 2 11 3" xfId="59836"/>
    <cellStyle name="SAPBEXformats 2 11 4" xfId="59837"/>
    <cellStyle name="SAPBEXformats 2 12" xfId="59838"/>
    <cellStyle name="SAPBEXformats 2 13" xfId="59839"/>
    <cellStyle name="SAPBEXformats 2 14" xfId="59840"/>
    <cellStyle name="SAPBEXformats 2 15" xfId="59841"/>
    <cellStyle name="SAPBEXformats 2 16" xfId="59842"/>
    <cellStyle name="SAPBEXformats 2 17" xfId="59843"/>
    <cellStyle name="SAPBEXformats 2 18" xfId="59844"/>
    <cellStyle name="SAPBEXformats 2 2" xfId="59845"/>
    <cellStyle name="SAPBEXformats 2 2 2" xfId="59846"/>
    <cellStyle name="SAPBEXformats 2 2 2 2" xfId="59847"/>
    <cellStyle name="SAPBEXformats 2 2 2 3" xfId="59848"/>
    <cellStyle name="SAPBEXformats 2 2 2 4" xfId="59849"/>
    <cellStyle name="SAPBEXformats 2 2 3" xfId="59850"/>
    <cellStyle name="SAPBEXformats 2 2 3 2" xfId="59851"/>
    <cellStyle name="SAPBEXformats 2 2 4" xfId="59852"/>
    <cellStyle name="SAPBEXformats 2 2 4 2" xfId="59853"/>
    <cellStyle name="SAPBEXformats 2 2 5" xfId="59854"/>
    <cellStyle name="SAPBEXformats 2 3" xfId="59855"/>
    <cellStyle name="SAPBEXformats 2 3 2" xfId="59856"/>
    <cellStyle name="SAPBEXformats 2 3 2 2" xfId="59857"/>
    <cellStyle name="SAPBEXformats 2 3 3" xfId="59858"/>
    <cellStyle name="SAPBEXformats 2 3 4" xfId="59859"/>
    <cellStyle name="SAPBEXformats 2 3 5" xfId="59860"/>
    <cellStyle name="SAPBEXformats 2 4" xfId="59861"/>
    <cellStyle name="SAPBEXformats 2 4 2" xfId="59862"/>
    <cellStyle name="SAPBEXformats 2 4 2 2" xfId="59863"/>
    <cellStyle name="SAPBEXformats 2 4 3" xfId="59864"/>
    <cellStyle name="SAPBEXformats 2 4 3 2" xfId="59865"/>
    <cellStyle name="SAPBEXformats 2 4 4" xfId="59866"/>
    <cellStyle name="SAPBEXformats 2 4 5" xfId="59867"/>
    <cellStyle name="SAPBEXformats 2 5" xfId="59868"/>
    <cellStyle name="SAPBEXformats 2 5 2" xfId="59869"/>
    <cellStyle name="SAPBEXformats 2 5 2 2" xfId="59870"/>
    <cellStyle name="SAPBEXformats 2 5 3" xfId="59871"/>
    <cellStyle name="SAPBEXformats 2 5 3 2" xfId="59872"/>
    <cellStyle name="SAPBEXformats 2 5 4" xfId="59873"/>
    <cellStyle name="SAPBEXformats 2 5 5" xfId="59874"/>
    <cellStyle name="SAPBEXformats 2 6" xfId="59875"/>
    <cellStyle name="SAPBEXformats 2 6 2" xfId="59876"/>
    <cellStyle name="SAPBEXformats 2 6 2 2" xfId="59877"/>
    <cellStyle name="SAPBEXformats 2 6 3" xfId="59878"/>
    <cellStyle name="SAPBEXformats 2 6 4" xfId="59879"/>
    <cellStyle name="SAPBEXformats 2 6 5" xfId="59880"/>
    <cellStyle name="SAPBEXformats 2 7" xfId="59881"/>
    <cellStyle name="SAPBEXformats 2 7 2" xfId="59882"/>
    <cellStyle name="SAPBEXformats 2 7 3" xfId="59883"/>
    <cellStyle name="SAPBEXformats 2 7 4" xfId="59884"/>
    <cellStyle name="SAPBEXformats 2 7 5" xfId="59885"/>
    <cellStyle name="SAPBEXformats 2 8" xfId="59886"/>
    <cellStyle name="SAPBEXformats 2 8 2" xfId="59887"/>
    <cellStyle name="SAPBEXformats 2 8 3" xfId="59888"/>
    <cellStyle name="SAPBEXformats 2 8 4" xfId="59889"/>
    <cellStyle name="SAPBEXformats 2 8 5" xfId="59890"/>
    <cellStyle name="SAPBEXformats 2 9" xfId="59891"/>
    <cellStyle name="SAPBEXformats 2 9 2" xfId="59892"/>
    <cellStyle name="SAPBEXformats 2 9 3" xfId="59893"/>
    <cellStyle name="SAPBEXformats 2 9 4" xfId="59894"/>
    <cellStyle name="SAPBEXformats 20" xfId="59895"/>
    <cellStyle name="SAPBEXformats 21" xfId="59896"/>
    <cellStyle name="SAPBEXformats 22" xfId="59897"/>
    <cellStyle name="SAPBEXformats 23" xfId="59898"/>
    <cellStyle name="SAPBEXformats 24" xfId="59899"/>
    <cellStyle name="SAPBEXformats 25" xfId="59900"/>
    <cellStyle name="SAPBEXformats 3" xfId="59901"/>
    <cellStyle name="SAPBEXformats 3 10" xfId="59902"/>
    <cellStyle name="SAPBEXformats 3 10 2" xfId="59903"/>
    <cellStyle name="SAPBEXformats 3 10 3" xfId="59904"/>
    <cellStyle name="SAPBEXformats 3 10 4" xfId="59905"/>
    <cellStyle name="SAPBEXformats 3 11" xfId="59906"/>
    <cellStyle name="SAPBEXformats 3 11 2" xfId="59907"/>
    <cellStyle name="SAPBEXformats 3 11 3" xfId="59908"/>
    <cellStyle name="SAPBEXformats 3 11 4" xfId="59909"/>
    <cellStyle name="SAPBEXformats 3 12" xfId="59910"/>
    <cellStyle name="SAPBEXformats 3 13" xfId="59911"/>
    <cellStyle name="SAPBEXformats 3 14" xfId="59912"/>
    <cellStyle name="SAPBEXformats 3 15" xfId="59913"/>
    <cellStyle name="SAPBEXformats 3 16" xfId="59914"/>
    <cellStyle name="SAPBEXformats 3 17" xfId="59915"/>
    <cellStyle name="SAPBEXformats 3 18" xfId="59916"/>
    <cellStyle name="SAPBEXformats 3 19" xfId="59917"/>
    <cellStyle name="SAPBEXformats 3 2" xfId="59918"/>
    <cellStyle name="SAPBEXformats 3 2 2" xfId="59919"/>
    <cellStyle name="SAPBEXformats 3 2 2 2" xfId="59920"/>
    <cellStyle name="SAPBEXformats 3 2 3" xfId="59921"/>
    <cellStyle name="SAPBEXformats 3 2 4" xfId="59922"/>
    <cellStyle name="SAPBEXformats 3 2 5" xfId="59923"/>
    <cellStyle name="SAPBEXformats 3 20" xfId="59924"/>
    <cellStyle name="SAPBEXformats 3 3" xfId="59925"/>
    <cellStyle name="SAPBEXformats 3 3 2" xfId="59926"/>
    <cellStyle name="SAPBEXformats 3 3 2 2" xfId="59927"/>
    <cellStyle name="SAPBEXformats 3 3 3" xfId="59928"/>
    <cellStyle name="SAPBEXformats 3 3 4" xfId="59929"/>
    <cellStyle name="SAPBEXformats 3 3 5" xfId="59930"/>
    <cellStyle name="SAPBEXformats 3 4" xfId="59931"/>
    <cellStyle name="SAPBEXformats 3 4 2" xfId="59932"/>
    <cellStyle name="SAPBEXformats 3 4 2 2" xfId="59933"/>
    <cellStyle name="SAPBEXformats 3 4 3" xfId="59934"/>
    <cellStyle name="SAPBEXformats 3 4 4" xfId="59935"/>
    <cellStyle name="SAPBEXformats 3 4 5" xfId="59936"/>
    <cellStyle name="SAPBEXformats 3 5" xfId="59937"/>
    <cellStyle name="SAPBEXformats 3 5 2" xfId="59938"/>
    <cellStyle name="SAPBEXformats 3 5 2 2" xfId="59939"/>
    <cellStyle name="SAPBEXformats 3 5 3" xfId="59940"/>
    <cellStyle name="SAPBEXformats 3 5 4" xfId="59941"/>
    <cellStyle name="SAPBEXformats 3 5 5" xfId="59942"/>
    <cellStyle name="SAPBEXformats 3 6" xfId="59943"/>
    <cellStyle name="SAPBEXformats 3 6 2" xfId="59944"/>
    <cellStyle name="SAPBEXformats 3 6 3" xfId="59945"/>
    <cellStyle name="SAPBEXformats 3 6 4" xfId="59946"/>
    <cellStyle name="SAPBEXformats 3 6 5" xfId="59947"/>
    <cellStyle name="SAPBEXformats 3 7" xfId="59948"/>
    <cellStyle name="SAPBEXformats 3 7 2" xfId="59949"/>
    <cellStyle name="SAPBEXformats 3 7 3" xfId="59950"/>
    <cellStyle name="SAPBEXformats 3 7 4" xfId="59951"/>
    <cellStyle name="SAPBEXformats 3 8" xfId="59952"/>
    <cellStyle name="SAPBEXformats 3 8 2" xfId="59953"/>
    <cellStyle name="SAPBEXformats 3 8 3" xfId="59954"/>
    <cellStyle name="SAPBEXformats 3 8 4" xfId="59955"/>
    <cellStyle name="SAPBEXformats 3 9" xfId="59956"/>
    <cellStyle name="SAPBEXformats 3 9 2" xfId="59957"/>
    <cellStyle name="SAPBEXformats 3 9 3" xfId="59958"/>
    <cellStyle name="SAPBEXformats 3 9 4" xfId="59959"/>
    <cellStyle name="SAPBEXformats 4" xfId="59960"/>
    <cellStyle name="SAPBEXformats 4 10" xfId="59961"/>
    <cellStyle name="SAPBEXformats 4 10 2" xfId="59962"/>
    <cellStyle name="SAPBEXformats 4 10 3" xfId="59963"/>
    <cellStyle name="SAPBEXformats 4 10 4" xfId="59964"/>
    <cellStyle name="SAPBEXformats 4 11" xfId="59965"/>
    <cellStyle name="SAPBEXformats 4 11 2" xfId="59966"/>
    <cellStyle name="SAPBEXformats 4 11 3" xfId="59967"/>
    <cellStyle name="SAPBEXformats 4 11 4" xfId="59968"/>
    <cellStyle name="SAPBEXformats 4 12" xfId="59969"/>
    <cellStyle name="SAPBEXformats 4 13" xfId="59970"/>
    <cellStyle name="SAPBEXformats 4 14" xfId="59971"/>
    <cellStyle name="SAPBEXformats 4 15" xfId="59972"/>
    <cellStyle name="SAPBEXformats 4 16" xfId="59973"/>
    <cellStyle name="SAPBEXformats 4 17" xfId="59974"/>
    <cellStyle name="SAPBEXformats 4 18" xfId="59975"/>
    <cellStyle name="SAPBEXformats 4 19" xfId="59976"/>
    <cellStyle name="SAPBEXformats 4 2" xfId="59977"/>
    <cellStyle name="SAPBEXformats 4 2 2" xfId="59978"/>
    <cellStyle name="SAPBEXformats 4 2 2 2" xfId="59979"/>
    <cellStyle name="SAPBEXformats 4 2 3" xfId="59980"/>
    <cellStyle name="SAPBEXformats 4 2 3 2" xfId="59981"/>
    <cellStyle name="SAPBEXformats 4 2 4" xfId="59982"/>
    <cellStyle name="SAPBEXformats 4 2 5" xfId="59983"/>
    <cellStyle name="SAPBEXformats 4 3" xfId="59984"/>
    <cellStyle name="SAPBEXformats 4 3 2" xfId="59985"/>
    <cellStyle name="SAPBEXformats 4 3 2 2" xfId="59986"/>
    <cellStyle name="SAPBEXformats 4 3 3" xfId="59987"/>
    <cellStyle name="SAPBEXformats 4 3 4" xfId="59988"/>
    <cellStyle name="SAPBEXformats 4 3 5" xfId="59989"/>
    <cellStyle name="SAPBEXformats 4 4" xfId="59990"/>
    <cellStyle name="SAPBEXformats 4 4 2" xfId="59991"/>
    <cellStyle name="SAPBEXformats 4 4 2 2" xfId="59992"/>
    <cellStyle name="SAPBEXformats 4 4 3" xfId="59993"/>
    <cellStyle name="SAPBEXformats 4 4 4" xfId="59994"/>
    <cellStyle name="SAPBEXformats 4 4 5" xfId="59995"/>
    <cellStyle name="SAPBEXformats 4 5" xfId="59996"/>
    <cellStyle name="SAPBEXformats 4 5 2" xfId="59997"/>
    <cellStyle name="SAPBEXformats 4 5 2 2" xfId="59998"/>
    <cellStyle name="SAPBEXformats 4 5 3" xfId="59999"/>
    <cellStyle name="SAPBEXformats 4 5 4" xfId="60000"/>
    <cellStyle name="SAPBEXformats 4 5 5" xfId="60001"/>
    <cellStyle name="SAPBEXformats 4 6" xfId="60002"/>
    <cellStyle name="SAPBEXformats 4 6 2" xfId="60003"/>
    <cellStyle name="SAPBEXformats 4 6 2 2" xfId="60004"/>
    <cellStyle name="SAPBEXformats 4 6 3" xfId="60005"/>
    <cellStyle name="SAPBEXformats 4 6 4" xfId="60006"/>
    <cellStyle name="SAPBEXformats 4 6 5" xfId="60007"/>
    <cellStyle name="SAPBEXformats 4 7" xfId="60008"/>
    <cellStyle name="SAPBEXformats 4 7 2" xfId="60009"/>
    <cellStyle name="SAPBEXformats 4 7 3" xfId="60010"/>
    <cellStyle name="SAPBEXformats 4 7 4" xfId="60011"/>
    <cellStyle name="SAPBEXformats 4 7 5" xfId="60012"/>
    <cellStyle name="SAPBEXformats 4 8" xfId="60013"/>
    <cellStyle name="SAPBEXformats 4 8 2" xfId="60014"/>
    <cellStyle name="SAPBEXformats 4 8 3" xfId="60015"/>
    <cellStyle name="SAPBEXformats 4 8 4" xfId="60016"/>
    <cellStyle name="SAPBEXformats 4 9" xfId="60017"/>
    <cellStyle name="SAPBEXformats 4 9 2" xfId="60018"/>
    <cellStyle name="SAPBEXformats 4 9 3" xfId="60019"/>
    <cellStyle name="SAPBEXformats 4 9 4" xfId="60020"/>
    <cellStyle name="SAPBEXformats 5" xfId="60021"/>
    <cellStyle name="SAPBEXformats 5 2" xfId="60022"/>
    <cellStyle name="SAPBEXformats 5 3" xfId="60023"/>
    <cellStyle name="SAPBEXformats 6" xfId="60024"/>
    <cellStyle name="SAPBEXformats 6 2" xfId="60025"/>
    <cellStyle name="SAPBEXformats 6 2 2" xfId="60026"/>
    <cellStyle name="SAPBEXformats 6 3" xfId="60027"/>
    <cellStyle name="SAPBEXformats 6 4" xfId="60028"/>
    <cellStyle name="SAPBEXformats 6 5" xfId="60029"/>
    <cellStyle name="SAPBEXformats 7" xfId="60030"/>
    <cellStyle name="SAPBEXformats 7 2" xfId="60031"/>
    <cellStyle name="SAPBEXformats 7 2 2" xfId="60032"/>
    <cellStyle name="SAPBEXformats 7 3" xfId="60033"/>
    <cellStyle name="SAPBEXformats 7 4" xfId="60034"/>
    <cellStyle name="SAPBEXformats 7 5" xfId="60035"/>
    <cellStyle name="SAPBEXformats 8" xfId="60036"/>
    <cellStyle name="SAPBEXformats 8 2" xfId="60037"/>
    <cellStyle name="SAPBEXformats 8 2 2" xfId="60038"/>
    <cellStyle name="SAPBEXformats 8 3" xfId="60039"/>
    <cellStyle name="SAPBEXformats 8 4" xfId="60040"/>
    <cellStyle name="SAPBEXformats 8 5" xfId="60041"/>
    <cellStyle name="SAPBEXformats 9" xfId="60042"/>
    <cellStyle name="SAPBEXformats 9 2" xfId="60043"/>
    <cellStyle name="SAPBEXformats 9 3" xfId="60044"/>
    <cellStyle name="SAPBEXformats 9 4" xfId="60045"/>
    <cellStyle name="SAPBEXformats 9 5" xfId="60046"/>
    <cellStyle name="SAPBEXformats_Pv for Schools - Installs" xfId="60047"/>
    <cellStyle name="SAPBEXheaderItem" xfId="60048"/>
    <cellStyle name="SAPBEXheaderItem 10" xfId="60049"/>
    <cellStyle name="SAPBEXheaderItem 10 2" xfId="60050"/>
    <cellStyle name="SAPBEXheaderItem 2" xfId="60051"/>
    <cellStyle name="SAPBEXheaderItem 2 10" xfId="60052"/>
    <cellStyle name="SAPBEXheaderItem 2 10 2" xfId="60053"/>
    <cellStyle name="SAPBEXheaderItem 2 10 3" xfId="60054"/>
    <cellStyle name="SAPBEXheaderItem 2 10 4" xfId="60055"/>
    <cellStyle name="SAPBEXheaderItem 2 11" xfId="60056"/>
    <cellStyle name="SAPBEXheaderItem 2 11 2" xfId="60057"/>
    <cellStyle name="SAPBEXheaderItem 2 11 3" xfId="60058"/>
    <cellStyle name="SAPBEXheaderItem 2 11 4" xfId="60059"/>
    <cellStyle name="SAPBEXheaderItem 2 12" xfId="60060"/>
    <cellStyle name="SAPBEXheaderItem 2 13" xfId="60061"/>
    <cellStyle name="SAPBEXheaderItem 2 14" xfId="60062"/>
    <cellStyle name="SAPBEXheaderItem 2 15" xfId="60063"/>
    <cellStyle name="SAPBEXheaderItem 2 16" xfId="60064"/>
    <cellStyle name="SAPBEXheaderItem 2 2" xfId="60065"/>
    <cellStyle name="SAPBEXheaderItem 2 2 2" xfId="60066"/>
    <cellStyle name="SAPBEXheaderItem 2 2 3" xfId="60067"/>
    <cellStyle name="SAPBEXheaderItem 2 2 4" xfId="60068"/>
    <cellStyle name="SAPBEXheaderItem 2 2 4 2" xfId="60069"/>
    <cellStyle name="SAPBEXheaderItem 2 2 4 3" xfId="60070"/>
    <cellStyle name="SAPBEXheaderItem 2 2 5" xfId="60071"/>
    <cellStyle name="SAPBEXheaderItem 2 2 6" xfId="60072"/>
    <cellStyle name="SAPBEXheaderItem 2 2 7" xfId="60073"/>
    <cellStyle name="SAPBEXheaderItem 2 3" xfId="60074"/>
    <cellStyle name="SAPBEXheaderItem 2 3 2" xfId="60075"/>
    <cellStyle name="SAPBEXheaderItem 2 3 3" xfId="60076"/>
    <cellStyle name="SAPBEXheaderItem 2 3 4" xfId="60077"/>
    <cellStyle name="SAPBEXheaderItem 2 3 5" xfId="60078"/>
    <cellStyle name="SAPBEXheaderItem 2 4" xfId="60079"/>
    <cellStyle name="SAPBEXheaderItem 2 4 2" xfId="60080"/>
    <cellStyle name="SAPBEXheaderItem 2 4 2 2" xfId="60081"/>
    <cellStyle name="SAPBEXheaderItem 2 4 3" xfId="60082"/>
    <cellStyle name="SAPBEXheaderItem 2 4 3 2" xfId="60083"/>
    <cellStyle name="SAPBEXheaderItem 2 4 4" xfId="60084"/>
    <cellStyle name="SAPBEXheaderItem 2 4 5" xfId="60085"/>
    <cellStyle name="SAPBEXheaderItem 2 5" xfId="60086"/>
    <cellStyle name="SAPBEXheaderItem 2 5 2" xfId="60087"/>
    <cellStyle name="SAPBEXheaderItem 2 5 2 2" xfId="60088"/>
    <cellStyle name="SAPBEXheaderItem 2 5 3" xfId="60089"/>
    <cellStyle name="SAPBEXheaderItem 2 5 3 2" xfId="60090"/>
    <cellStyle name="SAPBEXheaderItem 2 5 4" xfId="60091"/>
    <cellStyle name="SAPBEXheaderItem 2 5 5" xfId="60092"/>
    <cellStyle name="SAPBEXheaderItem 2 6" xfId="60093"/>
    <cellStyle name="SAPBEXheaderItem 2 6 2" xfId="60094"/>
    <cellStyle name="SAPBEXheaderItem 2 6 2 2" xfId="60095"/>
    <cellStyle name="SAPBEXheaderItem 2 6 3" xfId="60096"/>
    <cellStyle name="SAPBEXheaderItem 2 6 4" xfId="60097"/>
    <cellStyle name="SAPBEXheaderItem 2 6 5" xfId="60098"/>
    <cellStyle name="SAPBEXheaderItem 2 7" xfId="60099"/>
    <cellStyle name="SAPBEXheaderItem 2 7 2" xfId="60100"/>
    <cellStyle name="SAPBEXheaderItem 2 7 3" xfId="60101"/>
    <cellStyle name="SAPBEXheaderItem 2 7 4" xfId="60102"/>
    <cellStyle name="SAPBEXheaderItem 2 7 5" xfId="60103"/>
    <cellStyle name="SAPBEXheaderItem 2 8" xfId="60104"/>
    <cellStyle name="SAPBEXheaderItem 2 8 2" xfId="60105"/>
    <cellStyle name="SAPBEXheaderItem 2 8 3" xfId="60106"/>
    <cellStyle name="SAPBEXheaderItem 2 8 4" xfId="60107"/>
    <cellStyle name="SAPBEXheaderItem 2 9" xfId="60108"/>
    <cellStyle name="SAPBEXheaderItem 2 9 2" xfId="60109"/>
    <cellStyle name="SAPBEXheaderItem 2 9 3" xfId="60110"/>
    <cellStyle name="SAPBEXheaderItem 2 9 4" xfId="60111"/>
    <cellStyle name="SAPBEXheaderItem 3" xfId="60112"/>
    <cellStyle name="SAPBEXheaderItem 3 10" xfId="60113"/>
    <cellStyle name="SAPBEXheaderItem 3 10 2" xfId="60114"/>
    <cellStyle name="SAPBEXheaderItem 3 10 3" xfId="60115"/>
    <cellStyle name="SAPBEXheaderItem 3 10 4" xfId="60116"/>
    <cellStyle name="SAPBEXheaderItem 3 11" xfId="60117"/>
    <cellStyle name="SAPBEXheaderItem 3 11 2" xfId="60118"/>
    <cellStyle name="SAPBEXheaderItem 3 11 3" xfId="60119"/>
    <cellStyle name="SAPBEXheaderItem 3 11 4" xfId="60120"/>
    <cellStyle name="SAPBEXheaderItem 3 12" xfId="60121"/>
    <cellStyle name="SAPBEXheaderItem 3 13" xfId="60122"/>
    <cellStyle name="SAPBEXheaderItem 3 14" xfId="60123"/>
    <cellStyle name="SAPBEXheaderItem 3 15" xfId="60124"/>
    <cellStyle name="SAPBEXheaderItem 3 16" xfId="60125"/>
    <cellStyle name="SAPBEXheaderItem 3 17" xfId="60126"/>
    <cellStyle name="SAPBEXheaderItem 3 18" xfId="60127"/>
    <cellStyle name="SAPBEXheaderItem 3 19" xfId="60128"/>
    <cellStyle name="SAPBEXheaderItem 3 2" xfId="60129"/>
    <cellStyle name="SAPBEXheaderItem 3 2 2" xfId="60130"/>
    <cellStyle name="SAPBEXheaderItem 3 2 2 2" xfId="60131"/>
    <cellStyle name="SAPBEXheaderItem 3 2 3" xfId="60132"/>
    <cellStyle name="SAPBEXheaderItem 3 2 4" xfId="60133"/>
    <cellStyle name="SAPBEXheaderItem 3 2 5" xfId="60134"/>
    <cellStyle name="SAPBEXheaderItem 3 3" xfId="60135"/>
    <cellStyle name="SAPBEXheaderItem 3 3 2" xfId="60136"/>
    <cellStyle name="SAPBEXheaderItem 3 3 3" xfId="60137"/>
    <cellStyle name="SAPBEXheaderItem 3 3 4" xfId="60138"/>
    <cellStyle name="SAPBEXheaderItem 3 3 5" xfId="60139"/>
    <cellStyle name="SAPBEXheaderItem 3 4" xfId="60140"/>
    <cellStyle name="SAPBEXheaderItem 3 4 2" xfId="60141"/>
    <cellStyle name="SAPBEXheaderItem 3 4 2 2" xfId="60142"/>
    <cellStyle name="SAPBEXheaderItem 3 4 3" xfId="60143"/>
    <cellStyle name="SAPBEXheaderItem 3 4 4" xfId="60144"/>
    <cellStyle name="SAPBEXheaderItem 3 4 5" xfId="60145"/>
    <cellStyle name="SAPBEXheaderItem 3 5" xfId="60146"/>
    <cellStyle name="SAPBEXheaderItem 3 5 2" xfId="60147"/>
    <cellStyle name="SAPBEXheaderItem 3 5 3" xfId="60148"/>
    <cellStyle name="SAPBEXheaderItem 3 5 4" xfId="60149"/>
    <cellStyle name="SAPBEXheaderItem 3 5 5" xfId="60150"/>
    <cellStyle name="SAPBEXheaderItem 3 6" xfId="60151"/>
    <cellStyle name="SAPBEXheaderItem 3 6 2" xfId="60152"/>
    <cellStyle name="SAPBEXheaderItem 3 6 3" xfId="60153"/>
    <cellStyle name="SAPBEXheaderItem 3 6 4" xfId="60154"/>
    <cellStyle name="SAPBEXheaderItem 3 7" xfId="60155"/>
    <cellStyle name="SAPBEXheaderItem 3 7 2" xfId="60156"/>
    <cellStyle name="SAPBEXheaderItem 3 7 3" xfId="60157"/>
    <cellStyle name="SAPBEXheaderItem 3 7 4" xfId="60158"/>
    <cellStyle name="SAPBEXheaderItem 3 8" xfId="60159"/>
    <cellStyle name="SAPBEXheaderItem 3 8 2" xfId="60160"/>
    <cellStyle name="SAPBEXheaderItem 3 8 3" xfId="60161"/>
    <cellStyle name="SAPBEXheaderItem 3 8 4" xfId="60162"/>
    <cellStyle name="SAPBEXheaderItem 3 9" xfId="60163"/>
    <cellStyle name="SAPBEXheaderItem 3 9 2" xfId="60164"/>
    <cellStyle name="SAPBEXheaderItem 3 9 3" xfId="60165"/>
    <cellStyle name="SAPBEXheaderItem 3 9 4" xfId="60166"/>
    <cellStyle name="SAPBEXheaderItem 4" xfId="60167"/>
    <cellStyle name="SAPBEXheaderItem 4 2" xfId="60168"/>
    <cellStyle name="SAPBEXheaderItem 4 2 2" xfId="60169"/>
    <cellStyle name="SAPBEXheaderItem 4 2 2 2" xfId="60170"/>
    <cellStyle name="SAPBEXheaderItem 4 2 2 3" xfId="60171"/>
    <cellStyle name="SAPBEXheaderItem 4 2 2 4" xfId="60172"/>
    <cellStyle name="SAPBEXheaderItem 4 2 3" xfId="60173"/>
    <cellStyle name="SAPBEXheaderItem 4 2 3 2" xfId="60174"/>
    <cellStyle name="SAPBEXheaderItem 4 2 4" xfId="60175"/>
    <cellStyle name="SAPBEXheaderItem 4 2 4 2" xfId="60176"/>
    <cellStyle name="SAPBEXheaderItem 4 2 5" xfId="60177"/>
    <cellStyle name="SAPBEXheaderItem 4 3" xfId="60178"/>
    <cellStyle name="SAPBEXheaderItem 4 3 2" xfId="60179"/>
    <cellStyle name="SAPBEXheaderItem 4 3 3" xfId="60180"/>
    <cellStyle name="SAPBEXheaderItem 4 3 4" xfId="60181"/>
    <cellStyle name="SAPBEXheaderItem 4 4" xfId="60182"/>
    <cellStyle name="SAPBEXheaderItem 4 4 2" xfId="60183"/>
    <cellStyle name="SAPBEXheaderItem 4 4 3" xfId="60184"/>
    <cellStyle name="SAPBEXheaderItem 4 4 4" xfId="60185"/>
    <cellStyle name="SAPBEXheaderItem 4 5" xfId="60186"/>
    <cellStyle name="SAPBEXheaderItem 4 5 2" xfId="60187"/>
    <cellStyle name="SAPBEXheaderItem 4 5 3" xfId="60188"/>
    <cellStyle name="SAPBEXheaderItem 4 6" xfId="60189"/>
    <cellStyle name="SAPBEXheaderItem 4 6 2" xfId="60190"/>
    <cellStyle name="SAPBEXheaderItem 4 7" xfId="60191"/>
    <cellStyle name="SAPBEXheaderItem 5" xfId="60192"/>
    <cellStyle name="SAPBEXheaderItem 5 2" xfId="60193"/>
    <cellStyle name="SAPBEXheaderItem 5 2 2" xfId="60194"/>
    <cellStyle name="SAPBEXheaderItem 5 3" xfId="60195"/>
    <cellStyle name="SAPBEXheaderItem 5 4" xfId="60196"/>
    <cellStyle name="SAPBEXheaderItem 6" xfId="60197"/>
    <cellStyle name="SAPBEXheaderItem 6 2" xfId="60198"/>
    <cellStyle name="SAPBEXheaderItem 6 2 2" xfId="60199"/>
    <cellStyle name="SAPBEXheaderItem 6 2 3" xfId="60200"/>
    <cellStyle name="SAPBEXheaderItem 6 3" xfId="60201"/>
    <cellStyle name="SAPBEXheaderItem 6 4" xfId="60202"/>
    <cellStyle name="SAPBEXheaderItem 7" xfId="60203"/>
    <cellStyle name="SAPBEXheaderItem 7 2" xfId="60204"/>
    <cellStyle name="SAPBEXheaderItem 7 2 2" xfId="60205"/>
    <cellStyle name="SAPBEXheaderItem 7 3" xfId="60206"/>
    <cellStyle name="SAPBEXheaderItem 7 4" xfId="60207"/>
    <cellStyle name="SAPBEXheaderItem 7 5" xfId="60208"/>
    <cellStyle name="SAPBEXheaderItem 8" xfId="60209"/>
    <cellStyle name="SAPBEXheaderItem 8 2" xfId="60210"/>
    <cellStyle name="SAPBEXheaderItem 8 3" xfId="60211"/>
    <cellStyle name="SAPBEXheaderItem 9" xfId="60212"/>
    <cellStyle name="SAPBEXheaderItem 9 2" xfId="60213"/>
    <cellStyle name="SAPBEXheaderItem 9 3" xfId="60214"/>
    <cellStyle name="SAPBEXheaderItem_03 2012 CS MOPR Report" xfId="60215"/>
    <cellStyle name="SAPBEXheaderText" xfId="60216"/>
    <cellStyle name="SAPBEXheaderText 10" xfId="60217"/>
    <cellStyle name="SAPBEXheaderText 10 2" xfId="60218"/>
    <cellStyle name="SAPBEXheaderText 11" xfId="60219"/>
    <cellStyle name="SAPBEXheaderText 2" xfId="60220"/>
    <cellStyle name="SAPBEXheaderText 2 10" xfId="60221"/>
    <cellStyle name="SAPBEXheaderText 2 10 2" xfId="60222"/>
    <cellStyle name="SAPBEXheaderText 2 10 3" xfId="60223"/>
    <cellStyle name="SAPBEXheaderText 2 10 4" xfId="60224"/>
    <cellStyle name="SAPBEXheaderText 2 11" xfId="60225"/>
    <cellStyle name="SAPBEXheaderText 2 11 2" xfId="60226"/>
    <cellStyle name="SAPBEXheaderText 2 11 3" xfId="60227"/>
    <cellStyle name="SAPBEXheaderText 2 11 4" xfId="60228"/>
    <cellStyle name="SAPBEXheaderText 2 12" xfId="60229"/>
    <cellStyle name="SAPBEXheaderText 2 13" xfId="60230"/>
    <cellStyle name="SAPBEXheaderText 2 14" xfId="60231"/>
    <cellStyle name="SAPBEXheaderText 2 15" xfId="60232"/>
    <cellStyle name="SAPBEXheaderText 2 16" xfId="60233"/>
    <cellStyle name="SAPBEXheaderText 2 17" xfId="60234"/>
    <cellStyle name="SAPBEXheaderText 2 2" xfId="60235"/>
    <cellStyle name="SAPBEXheaderText 2 2 2" xfId="60236"/>
    <cellStyle name="SAPBEXheaderText 2 2 3" xfId="60237"/>
    <cellStyle name="SAPBEXheaderText 2 2 4" xfId="60238"/>
    <cellStyle name="SAPBEXheaderText 2 2 4 2" xfId="60239"/>
    <cellStyle name="SAPBEXheaderText 2 2 4 3" xfId="60240"/>
    <cellStyle name="SAPBEXheaderText 2 2 5" xfId="60241"/>
    <cellStyle name="SAPBEXheaderText 2 2 6" xfId="60242"/>
    <cellStyle name="SAPBEXheaderText 2 2 7" xfId="60243"/>
    <cellStyle name="SAPBEXheaderText 2 3" xfId="60244"/>
    <cellStyle name="SAPBEXheaderText 2 3 2" xfId="60245"/>
    <cellStyle name="SAPBEXheaderText 2 3 3" xfId="60246"/>
    <cellStyle name="SAPBEXheaderText 2 3 4" xfId="60247"/>
    <cellStyle name="SAPBEXheaderText 2 3 5" xfId="60248"/>
    <cellStyle name="SAPBEXheaderText 2 4" xfId="60249"/>
    <cellStyle name="SAPBEXheaderText 2 4 2" xfId="60250"/>
    <cellStyle name="SAPBEXheaderText 2 4 2 2" xfId="60251"/>
    <cellStyle name="SAPBEXheaderText 2 4 3" xfId="60252"/>
    <cellStyle name="SAPBEXheaderText 2 4 3 2" xfId="60253"/>
    <cellStyle name="SAPBEXheaderText 2 4 4" xfId="60254"/>
    <cellStyle name="SAPBEXheaderText 2 4 5" xfId="60255"/>
    <cellStyle name="SAPBEXheaderText 2 5" xfId="60256"/>
    <cellStyle name="SAPBEXheaderText 2 5 2" xfId="60257"/>
    <cellStyle name="SAPBEXheaderText 2 5 2 2" xfId="60258"/>
    <cellStyle name="SAPBEXheaderText 2 5 3" xfId="60259"/>
    <cellStyle name="SAPBEXheaderText 2 5 3 2" xfId="60260"/>
    <cellStyle name="SAPBEXheaderText 2 5 4" xfId="60261"/>
    <cellStyle name="SAPBEXheaderText 2 5 5" xfId="60262"/>
    <cellStyle name="SAPBEXheaderText 2 6" xfId="60263"/>
    <cellStyle name="SAPBEXheaderText 2 6 2" xfId="60264"/>
    <cellStyle name="SAPBEXheaderText 2 6 2 2" xfId="60265"/>
    <cellStyle name="SAPBEXheaderText 2 6 3" xfId="60266"/>
    <cellStyle name="SAPBEXheaderText 2 6 4" xfId="60267"/>
    <cellStyle name="SAPBEXheaderText 2 6 5" xfId="60268"/>
    <cellStyle name="SAPBEXheaderText 2 7" xfId="60269"/>
    <cellStyle name="SAPBEXheaderText 2 7 2" xfId="60270"/>
    <cellStyle name="SAPBEXheaderText 2 7 3" xfId="60271"/>
    <cellStyle name="SAPBEXheaderText 2 7 4" xfId="60272"/>
    <cellStyle name="SAPBEXheaderText 2 7 5" xfId="60273"/>
    <cellStyle name="SAPBEXheaderText 2 8" xfId="60274"/>
    <cellStyle name="SAPBEXheaderText 2 8 2" xfId="60275"/>
    <cellStyle name="SAPBEXheaderText 2 8 3" xfId="60276"/>
    <cellStyle name="SAPBEXheaderText 2 8 4" xfId="60277"/>
    <cellStyle name="SAPBEXheaderText 2 9" xfId="60278"/>
    <cellStyle name="SAPBEXheaderText 2 9 2" xfId="60279"/>
    <cellStyle name="SAPBEXheaderText 2 9 3" xfId="60280"/>
    <cellStyle name="SAPBEXheaderText 2 9 4" xfId="60281"/>
    <cellStyle name="SAPBEXheaderText 3" xfId="60282"/>
    <cellStyle name="SAPBEXheaderText 3 10" xfId="60283"/>
    <cellStyle name="SAPBEXheaderText 3 10 2" xfId="60284"/>
    <cellStyle name="SAPBEXheaderText 3 10 3" xfId="60285"/>
    <cellStyle name="SAPBEXheaderText 3 10 4" xfId="60286"/>
    <cellStyle name="SAPBEXheaderText 3 11" xfId="60287"/>
    <cellStyle name="SAPBEXheaderText 3 11 2" xfId="60288"/>
    <cellStyle name="SAPBEXheaderText 3 11 3" xfId="60289"/>
    <cellStyle name="SAPBEXheaderText 3 11 4" xfId="60290"/>
    <cellStyle name="SAPBEXheaderText 3 12" xfId="60291"/>
    <cellStyle name="SAPBEXheaderText 3 13" xfId="60292"/>
    <cellStyle name="SAPBEXheaderText 3 14" xfId="60293"/>
    <cellStyle name="SAPBEXheaderText 3 15" xfId="60294"/>
    <cellStyle name="SAPBEXheaderText 3 16" xfId="60295"/>
    <cellStyle name="SAPBEXheaderText 3 17" xfId="60296"/>
    <cellStyle name="SAPBEXheaderText 3 18" xfId="60297"/>
    <cellStyle name="SAPBEXheaderText 3 19" xfId="60298"/>
    <cellStyle name="SAPBEXheaderText 3 2" xfId="60299"/>
    <cellStyle name="SAPBEXheaderText 3 2 2" xfId="60300"/>
    <cellStyle name="SAPBEXheaderText 3 2 2 2" xfId="60301"/>
    <cellStyle name="SAPBEXheaderText 3 2 3" xfId="60302"/>
    <cellStyle name="SAPBEXheaderText 3 2 4" xfId="60303"/>
    <cellStyle name="SAPBEXheaderText 3 2 5" xfId="60304"/>
    <cellStyle name="SAPBEXheaderText 3 3" xfId="60305"/>
    <cellStyle name="SAPBEXheaderText 3 3 2" xfId="60306"/>
    <cellStyle name="SAPBEXheaderText 3 3 3" xfId="60307"/>
    <cellStyle name="SAPBEXheaderText 3 3 4" xfId="60308"/>
    <cellStyle name="SAPBEXheaderText 3 3 5" xfId="60309"/>
    <cellStyle name="SAPBEXheaderText 3 4" xfId="60310"/>
    <cellStyle name="SAPBEXheaderText 3 4 2" xfId="60311"/>
    <cellStyle name="SAPBEXheaderText 3 4 2 2" xfId="60312"/>
    <cellStyle name="SAPBEXheaderText 3 4 3" xfId="60313"/>
    <cellStyle name="SAPBEXheaderText 3 4 4" xfId="60314"/>
    <cellStyle name="SAPBEXheaderText 3 4 5" xfId="60315"/>
    <cellStyle name="SAPBEXheaderText 3 5" xfId="60316"/>
    <cellStyle name="SAPBEXheaderText 3 5 2" xfId="60317"/>
    <cellStyle name="SAPBEXheaderText 3 5 3" xfId="60318"/>
    <cellStyle name="SAPBEXheaderText 3 5 4" xfId="60319"/>
    <cellStyle name="SAPBEXheaderText 3 5 5" xfId="60320"/>
    <cellStyle name="SAPBEXheaderText 3 6" xfId="60321"/>
    <cellStyle name="SAPBEXheaderText 3 6 2" xfId="60322"/>
    <cellStyle name="SAPBEXheaderText 3 6 3" xfId="60323"/>
    <cellStyle name="SAPBEXheaderText 3 6 4" xfId="60324"/>
    <cellStyle name="SAPBEXheaderText 3 7" xfId="60325"/>
    <cellStyle name="SAPBEXheaderText 3 7 2" xfId="60326"/>
    <cellStyle name="SAPBEXheaderText 3 7 3" xfId="60327"/>
    <cellStyle name="SAPBEXheaderText 3 7 4" xfId="60328"/>
    <cellStyle name="SAPBEXheaderText 3 8" xfId="60329"/>
    <cellStyle name="SAPBEXheaderText 3 8 2" xfId="60330"/>
    <cellStyle name="SAPBEXheaderText 3 8 3" xfId="60331"/>
    <cellStyle name="SAPBEXheaderText 3 8 4" xfId="60332"/>
    <cellStyle name="SAPBEXheaderText 3 9" xfId="60333"/>
    <cellStyle name="SAPBEXheaderText 3 9 2" xfId="60334"/>
    <cellStyle name="SAPBEXheaderText 3 9 3" xfId="60335"/>
    <cellStyle name="SAPBEXheaderText 3 9 4" xfId="60336"/>
    <cellStyle name="SAPBEXheaderText 4" xfId="60337"/>
    <cellStyle name="SAPBEXheaderText 4 2" xfId="60338"/>
    <cellStyle name="SAPBEXheaderText 4 2 2" xfId="60339"/>
    <cellStyle name="SAPBEXheaderText 4 2 2 2" xfId="60340"/>
    <cellStyle name="SAPBEXheaderText 4 2 2 3" xfId="60341"/>
    <cellStyle name="SAPBEXheaderText 4 2 2 4" xfId="60342"/>
    <cellStyle name="SAPBEXheaderText 4 2 3" xfId="60343"/>
    <cellStyle name="SAPBEXheaderText 4 2 3 2" xfId="60344"/>
    <cellStyle name="SAPBEXheaderText 4 2 4" xfId="60345"/>
    <cellStyle name="SAPBEXheaderText 4 2 4 2" xfId="60346"/>
    <cellStyle name="SAPBEXheaderText 4 2 5" xfId="60347"/>
    <cellStyle name="SAPBEXheaderText 4 3" xfId="60348"/>
    <cellStyle name="SAPBEXheaderText 4 3 2" xfId="60349"/>
    <cellStyle name="SAPBEXheaderText 4 3 3" xfId="60350"/>
    <cellStyle name="SAPBEXheaderText 4 3 4" xfId="60351"/>
    <cellStyle name="SAPBEXheaderText 4 4" xfId="60352"/>
    <cellStyle name="SAPBEXheaderText 4 4 2" xfId="60353"/>
    <cellStyle name="SAPBEXheaderText 4 4 3" xfId="60354"/>
    <cellStyle name="SAPBEXheaderText 4 4 4" xfId="60355"/>
    <cellStyle name="SAPBEXheaderText 4 5" xfId="60356"/>
    <cellStyle name="SAPBEXheaderText 4 5 2" xfId="60357"/>
    <cellStyle name="SAPBEXheaderText 4 5 3" xfId="60358"/>
    <cellStyle name="SAPBEXheaderText 4 6" xfId="60359"/>
    <cellStyle name="SAPBEXheaderText 4 6 2" xfId="60360"/>
    <cellStyle name="SAPBEXheaderText 4 7" xfId="60361"/>
    <cellStyle name="SAPBEXheaderText 5" xfId="60362"/>
    <cellStyle name="SAPBEXheaderText 5 2" xfId="60363"/>
    <cellStyle name="SAPBEXheaderText 5 2 2" xfId="60364"/>
    <cellStyle name="SAPBEXheaderText 5 3" xfId="60365"/>
    <cellStyle name="SAPBEXheaderText 5 4" xfId="60366"/>
    <cellStyle name="SAPBEXheaderText 6" xfId="60367"/>
    <cellStyle name="SAPBEXheaderText 6 2" xfId="60368"/>
    <cellStyle name="SAPBEXheaderText 6 2 2" xfId="60369"/>
    <cellStyle name="SAPBEXheaderText 6 2 3" xfId="60370"/>
    <cellStyle name="SAPBEXheaderText 6 3" xfId="60371"/>
    <cellStyle name="SAPBEXheaderText 7" xfId="60372"/>
    <cellStyle name="SAPBEXheaderText 7 2" xfId="60373"/>
    <cellStyle name="SAPBEXheaderText 7 3" xfId="60374"/>
    <cellStyle name="SAPBEXheaderText 8" xfId="60375"/>
    <cellStyle name="SAPBEXheaderText 8 2" xfId="60376"/>
    <cellStyle name="SAPBEXheaderText 8 2 2" xfId="60377"/>
    <cellStyle name="SAPBEXheaderText 8 3" xfId="60378"/>
    <cellStyle name="SAPBEXheaderText 8 4" xfId="60379"/>
    <cellStyle name="SAPBEXheaderText 8 5" xfId="60380"/>
    <cellStyle name="SAPBEXheaderText 9" xfId="60381"/>
    <cellStyle name="SAPBEXheaderText 9 2" xfId="60382"/>
    <cellStyle name="SAPBEXheaderText 9 3" xfId="60383"/>
    <cellStyle name="SAPBEXheaderText_03 2012 CS MOPR Report" xfId="60384"/>
    <cellStyle name="SAPBEXHLevel0" xfId="60385"/>
    <cellStyle name="SAPBEXHLevel0 10" xfId="60386"/>
    <cellStyle name="SAPBEXHLevel0 10 2" xfId="60387"/>
    <cellStyle name="SAPBEXHLevel0 10 3" xfId="60388"/>
    <cellStyle name="SAPBEXHLevel0 10 4" xfId="60389"/>
    <cellStyle name="SAPBEXHLevel0 10 5" xfId="60390"/>
    <cellStyle name="SAPBEXHLevel0 11" xfId="60391"/>
    <cellStyle name="SAPBEXHLevel0 11 2" xfId="60392"/>
    <cellStyle name="SAPBEXHLevel0 11 3" xfId="60393"/>
    <cellStyle name="SAPBEXHLevel0 11 4" xfId="60394"/>
    <cellStyle name="SAPBEXHLevel0 12" xfId="60395"/>
    <cellStyle name="SAPBEXHLevel0 12 2" xfId="60396"/>
    <cellStyle name="SAPBEXHLevel0 12 3" xfId="60397"/>
    <cellStyle name="SAPBEXHLevel0 12 4" xfId="60398"/>
    <cellStyle name="SAPBEXHLevel0 13" xfId="60399"/>
    <cellStyle name="SAPBEXHLevel0 13 2" xfId="60400"/>
    <cellStyle name="SAPBEXHLevel0 13 3" xfId="60401"/>
    <cellStyle name="SAPBEXHLevel0 13 4" xfId="60402"/>
    <cellStyle name="SAPBEXHLevel0 14" xfId="60403"/>
    <cellStyle name="SAPBEXHLevel0 14 2" xfId="60404"/>
    <cellStyle name="SAPBEXHLevel0 14 3" xfId="60405"/>
    <cellStyle name="SAPBEXHLevel0 14 4" xfId="60406"/>
    <cellStyle name="SAPBEXHLevel0 15" xfId="60407"/>
    <cellStyle name="SAPBEXHLevel0 15 2" xfId="60408"/>
    <cellStyle name="SAPBEXHLevel0 15 3" xfId="60409"/>
    <cellStyle name="SAPBEXHLevel0 15 4" xfId="60410"/>
    <cellStyle name="SAPBEXHLevel0 16" xfId="60411"/>
    <cellStyle name="SAPBEXHLevel0 16 2" xfId="60412"/>
    <cellStyle name="SAPBEXHLevel0 16 3" xfId="60413"/>
    <cellStyle name="SAPBEXHLevel0 16 4" xfId="60414"/>
    <cellStyle name="SAPBEXHLevel0 17" xfId="60415"/>
    <cellStyle name="SAPBEXHLevel0 17 2" xfId="60416"/>
    <cellStyle name="SAPBEXHLevel0 17 3" xfId="60417"/>
    <cellStyle name="SAPBEXHLevel0 17 4" xfId="60418"/>
    <cellStyle name="SAPBEXHLevel0 18" xfId="60419"/>
    <cellStyle name="SAPBEXHLevel0 19" xfId="60420"/>
    <cellStyle name="SAPBEXHLevel0 2" xfId="60421"/>
    <cellStyle name="SAPBEXHLevel0 2 10" xfId="60422"/>
    <cellStyle name="SAPBEXHLevel0 2 10 2" xfId="60423"/>
    <cellStyle name="SAPBEXHLevel0 2 10 3" xfId="60424"/>
    <cellStyle name="SAPBEXHLevel0 2 10 4" xfId="60425"/>
    <cellStyle name="SAPBEXHLevel0 2 10 5" xfId="60426"/>
    <cellStyle name="SAPBEXHLevel0 2 11" xfId="60427"/>
    <cellStyle name="SAPBEXHLevel0 2 11 2" xfId="60428"/>
    <cellStyle name="SAPBEXHLevel0 2 11 3" xfId="60429"/>
    <cellStyle name="SAPBEXHLevel0 2 11 4" xfId="60430"/>
    <cellStyle name="SAPBEXHLevel0 2 12" xfId="60431"/>
    <cellStyle name="SAPBEXHLevel0 2 12 2" xfId="60432"/>
    <cellStyle name="SAPBEXHLevel0 2 12 3" xfId="60433"/>
    <cellStyle name="SAPBEXHLevel0 2 12 4" xfId="60434"/>
    <cellStyle name="SAPBEXHLevel0 2 13" xfId="60435"/>
    <cellStyle name="SAPBEXHLevel0 2 13 2" xfId="60436"/>
    <cellStyle name="SAPBEXHLevel0 2 13 3" xfId="60437"/>
    <cellStyle name="SAPBEXHLevel0 2 13 4" xfId="60438"/>
    <cellStyle name="SAPBEXHLevel0 2 14" xfId="60439"/>
    <cellStyle name="SAPBEXHLevel0 2 15" xfId="60440"/>
    <cellStyle name="SAPBEXHLevel0 2 16" xfId="60441"/>
    <cellStyle name="SAPBEXHLevel0 2 17" xfId="60442"/>
    <cellStyle name="SAPBEXHLevel0 2 2" xfId="60443"/>
    <cellStyle name="SAPBEXHLevel0 2 2 2" xfId="60444"/>
    <cellStyle name="SAPBEXHLevel0 2 2 2 2" xfId="60445"/>
    <cellStyle name="SAPBEXHLevel0 2 2 2 2 2" xfId="60446"/>
    <cellStyle name="SAPBEXHLevel0 2 2 2 3" xfId="60447"/>
    <cellStyle name="SAPBEXHLevel0 2 2 2 4" xfId="60448"/>
    <cellStyle name="SAPBEXHLevel0 2 2 3" xfId="60449"/>
    <cellStyle name="SAPBEXHLevel0 2 2 3 2" xfId="60450"/>
    <cellStyle name="SAPBEXHLevel0 2 2 3 3" xfId="60451"/>
    <cellStyle name="SAPBEXHLevel0 2 2 4" xfId="60452"/>
    <cellStyle name="SAPBEXHLevel0 2 2 4 2" xfId="60453"/>
    <cellStyle name="SAPBEXHLevel0 2 2 4 3" xfId="60454"/>
    <cellStyle name="SAPBEXHLevel0 2 2 5" xfId="60455"/>
    <cellStyle name="SAPBEXHLevel0 2 2 5 2" xfId="60456"/>
    <cellStyle name="SAPBEXHLevel0 2 2 6" xfId="60457"/>
    <cellStyle name="SAPBEXHLevel0 2 2 6 2" xfId="60458"/>
    <cellStyle name="SAPBEXHLevel0 2 2 7" xfId="60459"/>
    <cellStyle name="SAPBEXHLevel0 2 2 8" xfId="60460"/>
    <cellStyle name="SAPBEXHLevel0 2 2 9" xfId="60461"/>
    <cellStyle name="SAPBEXHLevel0 2 3" xfId="60462"/>
    <cellStyle name="SAPBEXHLevel0 2 3 2" xfId="60463"/>
    <cellStyle name="SAPBEXHLevel0 2 3 2 2" xfId="60464"/>
    <cellStyle name="SAPBEXHLevel0 2 3 2 2 2" xfId="60465"/>
    <cellStyle name="SAPBEXHLevel0 2 3 2 3" xfId="60466"/>
    <cellStyle name="SAPBEXHLevel0 2 3 2 3 2" xfId="60467"/>
    <cellStyle name="SAPBEXHLevel0 2 3 2 4" xfId="60468"/>
    <cellStyle name="SAPBEXHLevel0 2 3 2 5" xfId="60469"/>
    <cellStyle name="SAPBEXHLevel0 2 3 3" xfId="60470"/>
    <cellStyle name="SAPBEXHLevel0 2 3 3 2" xfId="60471"/>
    <cellStyle name="SAPBEXHLevel0 2 3 4" xfId="60472"/>
    <cellStyle name="SAPBEXHLevel0 2 3 4 2" xfId="60473"/>
    <cellStyle name="SAPBEXHLevel0 2 3 5" xfId="60474"/>
    <cellStyle name="SAPBEXHLevel0 2 3 6" xfId="60475"/>
    <cellStyle name="SAPBEXHLevel0 2 4" xfId="60476"/>
    <cellStyle name="SAPBEXHLevel0 2 4 2" xfId="60477"/>
    <cellStyle name="SAPBEXHLevel0 2 4 2 2" xfId="60478"/>
    <cellStyle name="SAPBEXHLevel0 2 4 3" xfId="60479"/>
    <cellStyle name="SAPBEXHLevel0 2 4 3 2" xfId="60480"/>
    <cellStyle name="SAPBEXHLevel0 2 4 4" xfId="60481"/>
    <cellStyle name="SAPBEXHLevel0 2 4 5" xfId="60482"/>
    <cellStyle name="SAPBEXHLevel0 2 5" xfId="60483"/>
    <cellStyle name="SAPBEXHLevel0 2 5 2" xfId="60484"/>
    <cellStyle name="SAPBEXHLevel0 2 5 2 2" xfId="60485"/>
    <cellStyle name="SAPBEXHLevel0 2 5 3" xfId="60486"/>
    <cellStyle name="SAPBEXHLevel0 2 5 4" xfId="60487"/>
    <cellStyle name="SAPBEXHLevel0 2 5 5" xfId="60488"/>
    <cellStyle name="SAPBEXHLevel0 2 6" xfId="60489"/>
    <cellStyle name="SAPBEXHLevel0 2 6 2" xfId="60490"/>
    <cellStyle name="SAPBEXHLevel0 2 6 2 2" xfId="60491"/>
    <cellStyle name="SAPBEXHLevel0 2 6 3" xfId="60492"/>
    <cellStyle name="SAPBEXHLevel0 2 6 4" xfId="60493"/>
    <cellStyle name="SAPBEXHLevel0 2 6 5" xfId="60494"/>
    <cellStyle name="SAPBEXHLevel0 2 7" xfId="60495"/>
    <cellStyle name="SAPBEXHLevel0 2 7 2" xfId="60496"/>
    <cellStyle name="SAPBEXHLevel0 2 7 2 2" xfId="60497"/>
    <cellStyle name="SAPBEXHLevel0 2 7 3" xfId="60498"/>
    <cellStyle name="SAPBEXHLevel0 2 7 4" xfId="60499"/>
    <cellStyle name="SAPBEXHLevel0 2 7 5" xfId="60500"/>
    <cellStyle name="SAPBEXHLevel0 2 8" xfId="60501"/>
    <cellStyle name="SAPBEXHLevel0 2 8 2" xfId="60502"/>
    <cellStyle name="SAPBEXHLevel0 2 8 3" xfId="60503"/>
    <cellStyle name="SAPBEXHLevel0 2 8 4" xfId="60504"/>
    <cellStyle name="SAPBEXHLevel0 2 8 5" xfId="60505"/>
    <cellStyle name="SAPBEXHLevel0 2 9" xfId="60506"/>
    <cellStyle name="SAPBEXHLevel0 2 9 2" xfId="60507"/>
    <cellStyle name="SAPBEXHLevel0 2 9 3" xfId="60508"/>
    <cellStyle name="SAPBEXHLevel0 2 9 4" xfId="60509"/>
    <cellStyle name="SAPBEXHLevel0 2 9 5" xfId="60510"/>
    <cellStyle name="SAPBEXHLevel0 20" xfId="60511"/>
    <cellStyle name="SAPBEXHLevel0 21" xfId="60512"/>
    <cellStyle name="SAPBEXHLevel0 22" xfId="60513"/>
    <cellStyle name="SAPBEXHLevel0 23" xfId="60514"/>
    <cellStyle name="SAPBEXHLevel0 24" xfId="60515"/>
    <cellStyle name="SAPBEXHLevel0 25" xfId="60516"/>
    <cellStyle name="SAPBEXHLevel0 26" xfId="60517"/>
    <cellStyle name="SAPBEXHLevel0 27" xfId="60518"/>
    <cellStyle name="SAPBEXHLevel0 3" xfId="60519"/>
    <cellStyle name="SAPBEXHLevel0 3 10" xfId="60520"/>
    <cellStyle name="SAPBEXHLevel0 3 10 2" xfId="60521"/>
    <cellStyle name="SAPBEXHLevel0 3 10 3" xfId="60522"/>
    <cellStyle name="SAPBEXHLevel0 3 10 4" xfId="60523"/>
    <cellStyle name="SAPBEXHLevel0 3 11" xfId="60524"/>
    <cellStyle name="SAPBEXHLevel0 3 11 2" xfId="60525"/>
    <cellStyle name="SAPBEXHLevel0 3 11 3" xfId="60526"/>
    <cellStyle name="SAPBEXHLevel0 3 11 4" xfId="60527"/>
    <cellStyle name="SAPBEXHLevel0 3 12" xfId="60528"/>
    <cellStyle name="SAPBEXHLevel0 3 12 2" xfId="60529"/>
    <cellStyle name="SAPBEXHLevel0 3 12 3" xfId="60530"/>
    <cellStyle name="SAPBEXHLevel0 3 12 4" xfId="60531"/>
    <cellStyle name="SAPBEXHLevel0 3 13" xfId="60532"/>
    <cellStyle name="SAPBEXHLevel0 3 13 2" xfId="60533"/>
    <cellStyle name="SAPBEXHLevel0 3 13 3" xfId="60534"/>
    <cellStyle name="SAPBEXHLevel0 3 13 4" xfId="60535"/>
    <cellStyle name="SAPBEXHLevel0 3 14" xfId="60536"/>
    <cellStyle name="SAPBEXHLevel0 3 15" xfId="60537"/>
    <cellStyle name="SAPBEXHLevel0 3 16" xfId="60538"/>
    <cellStyle name="SAPBEXHLevel0 3 17" xfId="60539"/>
    <cellStyle name="SAPBEXHLevel0 3 18" xfId="60540"/>
    <cellStyle name="SAPBEXHLevel0 3 19" xfId="60541"/>
    <cellStyle name="SAPBEXHLevel0 3 2" xfId="60542"/>
    <cellStyle name="SAPBEXHLevel0 3 2 2" xfId="60543"/>
    <cellStyle name="SAPBEXHLevel0 3 2 2 2" xfId="60544"/>
    <cellStyle name="SAPBEXHLevel0 3 2 2 2 2" xfId="60545"/>
    <cellStyle name="SAPBEXHLevel0 3 2 2 2 3" xfId="60546"/>
    <cellStyle name="SAPBEXHLevel0 3 2 2 3" xfId="60547"/>
    <cellStyle name="SAPBEXHLevel0 3 2 2 4" xfId="60548"/>
    <cellStyle name="SAPBEXHLevel0 3 2 2 5" xfId="60549"/>
    <cellStyle name="SAPBEXHLevel0 3 2 3" xfId="60550"/>
    <cellStyle name="SAPBEXHLevel0 3 2 3 2" xfId="60551"/>
    <cellStyle name="SAPBEXHLevel0 3 2 3 3" xfId="60552"/>
    <cellStyle name="SAPBEXHLevel0 3 2 4" xfId="60553"/>
    <cellStyle name="SAPBEXHLevel0 3 2 4 2" xfId="60554"/>
    <cellStyle name="SAPBEXHLevel0 3 2 4 3" xfId="60555"/>
    <cellStyle name="SAPBEXHLevel0 3 2 4 4" xfId="60556"/>
    <cellStyle name="SAPBEXHLevel0 3 2 5" xfId="60557"/>
    <cellStyle name="SAPBEXHLevel0 3 2 5 2" xfId="60558"/>
    <cellStyle name="SAPBEXHLevel0 3 2 5 3" xfId="60559"/>
    <cellStyle name="SAPBEXHLevel0 3 2 6" xfId="60560"/>
    <cellStyle name="SAPBEXHLevel0 3 2 6 2" xfId="60561"/>
    <cellStyle name="SAPBEXHLevel0 3 2 7" xfId="60562"/>
    <cellStyle name="SAPBEXHLevel0 3 2 8" xfId="60563"/>
    <cellStyle name="SAPBEXHLevel0 3 2 9" xfId="60564"/>
    <cellStyle name="SAPBEXHLevel0 3 20" xfId="60565"/>
    <cellStyle name="SAPBEXHLevel0 3 21" xfId="60566"/>
    <cellStyle name="SAPBEXHLevel0 3 3" xfId="60567"/>
    <cellStyle name="SAPBEXHLevel0 3 3 2" xfId="60568"/>
    <cellStyle name="SAPBEXHLevel0 3 3 2 2" xfId="60569"/>
    <cellStyle name="SAPBEXHLevel0 3 3 2 3" xfId="60570"/>
    <cellStyle name="SAPBEXHLevel0 3 3 2 4" xfId="60571"/>
    <cellStyle name="SAPBEXHLevel0 3 3 3" xfId="60572"/>
    <cellStyle name="SAPBEXHLevel0 3 3 3 2" xfId="60573"/>
    <cellStyle name="SAPBEXHLevel0 3 3 4" xfId="60574"/>
    <cellStyle name="SAPBEXHLevel0 3 3 4 2" xfId="60575"/>
    <cellStyle name="SAPBEXHLevel0 3 3 5" xfId="60576"/>
    <cellStyle name="SAPBEXHLevel0 3 4" xfId="60577"/>
    <cellStyle name="SAPBEXHLevel0 3 4 2" xfId="60578"/>
    <cellStyle name="SAPBEXHLevel0 3 4 2 2" xfId="60579"/>
    <cellStyle name="SAPBEXHLevel0 3 4 3" xfId="60580"/>
    <cellStyle name="SAPBEXHLevel0 3 4 4" xfId="60581"/>
    <cellStyle name="SAPBEXHLevel0 3 4 5" xfId="60582"/>
    <cellStyle name="SAPBEXHLevel0 3 5" xfId="60583"/>
    <cellStyle name="SAPBEXHLevel0 3 5 2" xfId="60584"/>
    <cellStyle name="SAPBEXHLevel0 3 5 2 2" xfId="60585"/>
    <cellStyle name="SAPBEXHLevel0 3 5 3" xfId="60586"/>
    <cellStyle name="SAPBEXHLevel0 3 5 3 2" xfId="60587"/>
    <cellStyle name="SAPBEXHLevel0 3 5 4" xfId="60588"/>
    <cellStyle name="SAPBEXHLevel0 3 5 5" xfId="60589"/>
    <cellStyle name="SAPBEXHLevel0 3 6" xfId="60590"/>
    <cellStyle name="SAPBEXHLevel0 3 6 2" xfId="60591"/>
    <cellStyle name="SAPBEXHLevel0 3 6 2 2" xfId="60592"/>
    <cellStyle name="SAPBEXHLevel0 3 6 3" xfId="60593"/>
    <cellStyle name="SAPBEXHLevel0 3 6 3 2" xfId="60594"/>
    <cellStyle name="SAPBEXHLevel0 3 6 4" xfId="60595"/>
    <cellStyle name="SAPBEXHLevel0 3 6 5" xfId="60596"/>
    <cellStyle name="SAPBEXHLevel0 3 7" xfId="60597"/>
    <cellStyle name="SAPBEXHLevel0 3 7 2" xfId="60598"/>
    <cellStyle name="SAPBEXHLevel0 3 7 2 2" xfId="60599"/>
    <cellStyle name="SAPBEXHLevel0 3 7 3" xfId="60600"/>
    <cellStyle name="SAPBEXHLevel0 3 7 4" xfId="60601"/>
    <cellStyle name="SAPBEXHLevel0 3 7 5" xfId="60602"/>
    <cellStyle name="SAPBEXHLevel0 3 8" xfId="60603"/>
    <cellStyle name="SAPBEXHLevel0 3 8 2" xfId="60604"/>
    <cellStyle name="SAPBEXHLevel0 3 8 3" xfId="60605"/>
    <cellStyle name="SAPBEXHLevel0 3 8 4" xfId="60606"/>
    <cellStyle name="SAPBEXHLevel0 3 8 5" xfId="60607"/>
    <cellStyle name="SAPBEXHLevel0 3 9" xfId="60608"/>
    <cellStyle name="SAPBEXHLevel0 3 9 2" xfId="60609"/>
    <cellStyle name="SAPBEXHLevel0 3 9 3" xfId="60610"/>
    <cellStyle name="SAPBEXHLevel0 3 9 4" xfId="60611"/>
    <cellStyle name="SAPBEXHLevel0 3 9 5" xfId="60612"/>
    <cellStyle name="SAPBEXHLevel0 4" xfId="60613"/>
    <cellStyle name="SAPBEXHLevel0 4 10" xfId="60614"/>
    <cellStyle name="SAPBEXHLevel0 4 10 2" xfId="60615"/>
    <cellStyle name="SAPBEXHLevel0 4 10 3" xfId="60616"/>
    <cellStyle name="SAPBEXHLevel0 4 10 4" xfId="60617"/>
    <cellStyle name="SAPBEXHLevel0 4 11" xfId="60618"/>
    <cellStyle name="SAPBEXHLevel0 4 11 2" xfId="60619"/>
    <cellStyle name="SAPBEXHLevel0 4 11 3" xfId="60620"/>
    <cellStyle name="SAPBEXHLevel0 4 11 4" xfId="60621"/>
    <cellStyle name="SAPBEXHLevel0 4 12" xfId="60622"/>
    <cellStyle name="SAPBEXHLevel0 4 12 2" xfId="60623"/>
    <cellStyle name="SAPBEXHLevel0 4 12 3" xfId="60624"/>
    <cellStyle name="SAPBEXHLevel0 4 12 4" xfId="60625"/>
    <cellStyle name="SAPBEXHLevel0 4 13" xfId="60626"/>
    <cellStyle name="SAPBEXHLevel0 4 14" xfId="60627"/>
    <cellStyle name="SAPBEXHLevel0 4 15" xfId="60628"/>
    <cellStyle name="SAPBEXHLevel0 4 16" xfId="60629"/>
    <cellStyle name="SAPBEXHLevel0 4 17" xfId="60630"/>
    <cellStyle name="SAPBEXHLevel0 4 18" xfId="60631"/>
    <cellStyle name="SAPBEXHLevel0 4 19" xfId="60632"/>
    <cellStyle name="SAPBEXHLevel0 4 2" xfId="60633"/>
    <cellStyle name="SAPBEXHLevel0 4 2 2" xfId="60634"/>
    <cellStyle name="SAPBEXHLevel0 4 2 2 2" xfId="60635"/>
    <cellStyle name="SAPBEXHLevel0 4 2 2 2 2" xfId="60636"/>
    <cellStyle name="SAPBEXHLevel0 4 2 2 3" xfId="60637"/>
    <cellStyle name="SAPBEXHLevel0 4 2 2 4" xfId="60638"/>
    <cellStyle name="SAPBEXHLevel0 4 2 2 5" xfId="60639"/>
    <cellStyle name="SAPBEXHLevel0 4 2 3" xfId="60640"/>
    <cellStyle name="SAPBEXHLevel0 4 2 3 2" xfId="60641"/>
    <cellStyle name="SAPBEXHLevel0 4 2 4" xfId="60642"/>
    <cellStyle name="SAPBEXHLevel0 4 2 5" xfId="60643"/>
    <cellStyle name="SAPBEXHLevel0 4 2 6" xfId="60644"/>
    <cellStyle name="SAPBEXHLevel0 4 20" xfId="60645"/>
    <cellStyle name="SAPBEXHLevel0 4 21" xfId="60646"/>
    <cellStyle name="SAPBEXHLevel0 4 3" xfId="60647"/>
    <cellStyle name="SAPBEXHLevel0 4 3 2" xfId="60648"/>
    <cellStyle name="SAPBEXHLevel0 4 3 2 2" xfId="60649"/>
    <cellStyle name="SAPBEXHLevel0 4 3 2 2 2" xfId="60650"/>
    <cellStyle name="SAPBEXHLevel0 4 3 2 3" xfId="60651"/>
    <cellStyle name="SAPBEXHLevel0 4 3 2 4" xfId="60652"/>
    <cellStyle name="SAPBEXHLevel0 4 3 3" xfId="60653"/>
    <cellStyle name="SAPBEXHLevel0 4 3 3 2" xfId="60654"/>
    <cellStyle name="SAPBEXHLevel0 4 3 3 3" xfId="60655"/>
    <cellStyle name="SAPBEXHLevel0 4 3 4" xfId="60656"/>
    <cellStyle name="SAPBEXHLevel0 4 3 4 2" xfId="60657"/>
    <cellStyle name="SAPBEXHLevel0 4 3 5" xfId="60658"/>
    <cellStyle name="SAPBEXHLevel0 4 4" xfId="60659"/>
    <cellStyle name="SAPBEXHLevel0 4 4 2" xfId="60660"/>
    <cellStyle name="SAPBEXHLevel0 4 4 3" xfId="60661"/>
    <cellStyle name="SAPBEXHLevel0 4 4 4" xfId="60662"/>
    <cellStyle name="SAPBEXHLevel0 4 4 5" xfId="60663"/>
    <cellStyle name="SAPBEXHLevel0 4 5" xfId="60664"/>
    <cellStyle name="SAPBEXHLevel0 4 5 2" xfId="60665"/>
    <cellStyle name="SAPBEXHLevel0 4 5 2 2" xfId="60666"/>
    <cellStyle name="SAPBEXHLevel0 4 5 2 3" xfId="60667"/>
    <cellStyle name="SAPBEXHLevel0 4 5 2 4" xfId="60668"/>
    <cellStyle name="SAPBEXHLevel0 4 5 3" xfId="60669"/>
    <cellStyle name="SAPBEXHLevel0 4 5 3 2" xfId="60670"/>
    <cellStyle name="SAPBEXHLevel0 4 5 4" xfId="60671"/>
    <cellStyle name="SAPBEXHLevel0 4 5 4 2" xfId="60672"/>
    <cellStyle name="SAPBEXHLevel0 4 5 5" xfId="60673"/>
    <cellStyle name="SAPBEXHLevel0 4 6" xfId="60674"/>
    <cellStyle name="SAPBEXHLevel0 4 6 2" xfId="60675"/>
    <cellStyle name="SAPBEXHLevel0 4 6 2 2" xfId="60676"/>
    <cellStyle name="SAPBEXHLevel0 4 6 3" xfId="60677"/>
    <cellStyle name="SAPBEXHLevel0 4 6 3 2" xfId="60678"/>
    <cellStyle name="SAPBEXHLevel0 4 6 4" xfId="60679"/>
    <cellStyle name="SAPBEXHLevel0 4 6 5" xfId="60680"/>
    <cellStyle name="SAPBEXHLevel0 4 7" xfId="60681"/>
    <cellStyle name="SAPBEXHLevel0 4 7 2" xfId="60682"/>
    <cellStyle name="SAPBEXHLevel0 4 7 2 2" xfId="60683"/>
    <cellStyle name="SAPBEXHLevel0 4 7 3" xfId="60684"/>
    <cellStyle name="SAPBEXHLevel0 4 7 3 2" xfId="60685"/>
    <cellStyle name="SAPBEXHLevel0 4 7 4" xfId="60686"/>
    <cellStyle name="SAPBEXHLevel0 4 7 5" xfId="60687"/>
    <cellStyle name="SAPBEXHLevel0 4 8" xfId="60688"/>
    <cellStyle name="SAPBEXHLevel0 4 8 2" xfId="60689"/>
    <cellStyle name="SAPBEXHLevel0 4 8 2 2" xfId="60690"/>
    <cellStyle name="SAPBEXHLevel0 4 8 3" xfId="60691"/>
    <cellStyle name="SAPBEXHLevel0 4 8 4" xfId="60692"/>
    <cellStyle name="SAPBEXHLevel0 4 8 5" xfId="60693"/>
    <cellStyle name="SAPBEXHLevel0 4 9" xfId="60694"/>
    <cellStyle name="SAPBEXHLevel0 4 9 2" xfId="60695"/>
    <cellStyle name="SAPBEXHLevel0 4 9 3" xfId="60696"/>
    <cellStyle name="SAPBEXHLevel0 4 9 4" xfId="60697"/>
    <cellStyle name="SAPBEXHLevel0 4 9 5" xfId="60698"/>
    <cellStyle name="SAPBEXHLevel0 5" xfId="60699"/>
    <cellStyle name="SAPBEXHLevel0 5 2" xfId="60700"/>
    <cellStyle name="SAPBEXHLevel0 5 2 2" xfId="60701"/>
    <cellStyle name="SAPBEXHLevel0 5 2 3" xfId="60702"/>
    <cellStyle name="SAPBEXHLevel0 5 3" xfId="60703"/>
    <cellStyle name="SAPBEXHLevel0 5 3 2" xfId="60704"/>
    <cellStyle name="SAPBEXHLevel0 5 4" xfId="60705"/>
    <cellStyle name="SAPBEXHLevel0 5 4 2" xfId="60706"/>
    <cellStyle name="SAPBEXHLevel0 5 5" xfId="60707"/>
    <cellStyle name="SAPBEXHLevel0 5 5 2" xfId="60708"/>
    <cellStyle name="SAPBEXHLevel0 5 6" xfId="60709"/>
    <cellStyle name="SAPBEXHLevel0 5 6 2" xfId="60710"/>
    <cellStyle name="SAPBEXHLevel0 5 7" xfId="60711"/>
    <cellStyle name="SAPBEXHLevel0 5 8" xfId="60712"/>
    <cellStyle name="SAPBEXHLevel0 6" xfId="60713"/>
    <cellStyle name="SAPBEXHLevel0 6 2" xfId="60714"/>
    <cellStyle name="SAPBEXHLevel0 6 2 2" xfId="60715"/>
    <cellStyle name="SAPBEXHLevel0 6 2 3" xfId="60716"/>
    <cellStyle name="SAPBEXHLevel0 6 2 4" xfId="60717"/>
    <cellStyle name="SAPBEXHLevel0 6 2 5" xfId="60718"/>
    <cellStyle name="SAPBEXHLevel0 6 3" xfId="60719"/>
    <cellStyle name="SAPBEXHLevel0 6 4" xfId="60720"/>
    <cellStyle name="SAPBEXHLevel0 6 5" xfId="60721"/>
    <cellStyle name="SAPBEXHLevel0 6 6" xfId="60722"/>
    <cellStyle name="SAPBEXHLevel0 7" xfId="60723"/>
    <cellStyle name="SAPBEXHLevel0 7 2" xfId="60724"/>
    <cellStyle name="SAPBEXHLevel0 7 2 2" xfId="60725"/>
    <cellStyle name="SAPBEXHLevel0 7 3" xfId="60726"/>
    <cellStyle name="SAPBEXHLevel0 7 4" xfId="60727"/>
    <cellStyle name="SAPBEXHLevel0 7 5" xfId="60728"/>
    <cellStyle name="SAPBEXHLevel0 8" xfId="60729"/>
    <cellStyle name="SAPBEXHLevel0 8 2" xfId="60730"/>
    <cellStyle name="SAPBEXHLevel0 8 2 2" xfId="60731"/>
    <cellStyle name="SAPBEXHLevel0 8 3" xfId="60732"/>
    <cellStyle name="SAPBEXHLevel0 8 4" xfId="60733"/>
    <cellStyle name="SAPBEXHLevel0 8 5" xfId="60734"/>
    <cellStyle name="SAPBEXHLevel0 9" xfId="60735"/>
    <cellStyle name="SAPBEXHLevel0 9 2" xfId="60736"/>
    <cellStyle name="SAPBEXHLevel0 9 2 2" xfId="60737"/>
    <cellStyle name="SAPBEXHLevel0 9 3" xfId="60738"/>
    <cellStyle name="SAPBEXHLevel0 9 4" xfId="60739"/>
    <cellStyle name="SAPBEXHLevel0 9 5" xfId="60740"/>
    <cellStyle name="SAPBEXHLevel0_2011 ECCR Summary Reports (Jul-Dec)" xfId="60741"/>
    <cellStyle name="SAPBEXHLevel0X" xfId="60742"/>
    <cellStyle name="SAPBEXHLevel0X 10" xfId="60743"/>
    <cellStyle name="SAPBEXHLevel0X 10 2" xfId="60744"/>
    <cellStyle name="SAPBEXHLevel0X 10 2 2" xfId="60745"/>
    <cellStyle name="SAPBEXHLevel0X 10 3" xfId="60746"/>
    <cellStyle name="SAPBEXHLevel0X 10 4" xfId="60747"/>
    <cellStyle name="SAPBEXHLevel0X 10 5" xfId="60748"/>
    <cellStyle name="SAPBEXHLevel0X 11" xfId="60749"/>
    <cellStyle name="SAPBEXHLevel0X 11 2" xfId="60750"/>
    <cellStyle name="SAPBEXHLevel0X 11 3" xfId="60751"/>
    <cellStyle name="SAPBEXHLevel0X 11 4" xfId="60752"/>
    <cellStyle name="SAPBEXHLevel0X 11 5" xfId="60753"/>
    <cellStyle name="SAPBEXHLevel0X 12" xfId="60754"/>
    <cellStyle name="SAPBEXHLevel0X 12 2" xfId="60755"/>
    <cellStyle name="SAPBEXHLevel0X 12 3" xfId="60756"/>
    <cellStyle name="SAPBEXHLevel0X 12 4" xfId="60757"/>
    <cellStyle name="SAPBEXHLevel0X 13" xfId="60758"/>
    <cellStyle name="SAPBEXHLevel0X 13 2" xfId="60759"/>
    <cellStyle name="SAPBEXHLevel0X 13 3" xfId="60760"/>
    <cellStyle name="SAPBEXHLevel0X 13 4" xfId="60761"/>
    <cellStyle name="SAPBEXHLevel0X 14" xfId="60762"/>
    <cellStyle name="SAPBEXHLevel0X 14 2" xfId="60763"/>
    <cellStyle name="SAPBEXHLevel0X 14 3" xfId="60764"/>
    <cellStyle name="SAPBEXHLevel0X 14 4" xfId="60765"/>
    <cellStyle name="SAPBEXHLevel0X 15" xfId="60766"/>
    <cellStyle name="SAPBEXHLevel0X 15 2" xfId="60767"/>
    <cellStyle name="SAPBEXHLevel0X 15 3" xfId="60768"/>
    <cellStyle name="SAPBEXHLevel0X 15 4" xfId="60769"/>
    <cellStyle name="SAPBEXHLevel0X 16" xfId="60770"/>
    <cellStyle name="SAPBEXHLevel0X 16 2" xfId="60771"/>
    <cellStyle name="SAPBEXHLevel0X 16 3" xfId="60772"/>
    <cellStyle name="SAPBEXHLevel0X 16 4" xfId="60773"/>
    <cellStyle name="SAPBEXHLevel0X 17" xfId="60774"/>
    <cellStyle name="SAPBEXHLevel0X 17 2" xfId="60775"/>
    <cellStyle name="SAPBEXHLevel0X 17 3" xfId="60776"/>
    <cellStyle name="SAPBEXHLevel0X 17 4" xfId="60777"/>
    <cellStyle name="SAPBEXHLevel0X 18" xfId="60778"/>
    <cellStyle name="SAPBEXHLevel0X 18 2" xfId="60779"/>
    <cellStyle name="SAPBEXHLevel0X 18 3" xfId="60780"/>
    <cellStyle name="SAPBEXHLevel0X 18 4" xfId="60781"/>
    <cellStyle name="SAPBEXHLevel0X 19" xfId="60782"/>
    <cellStyle name="SAPBEXHLevel0X 2" xfId="60783"/>
    <cellStyle name="SAPBEXHLevel0X 2 10" xfId="60784"/>
    <cellStyle name="SAPBEXHLevel0X 2 10 2" xfId="60785"/>
    <cellStyle name="SAPBEXHLevel0X 2 10 3" xfId="60786"/>
    <cellStyle name="SAPBEXHLevel0X 2 10 4" xfId="60787"/>
    <cellStyle name="SAPBEXHLevel0X 2 11" xfId="60788"/>
    <cellStyle name="SAPBEXHLevel0X 2 11 2" xfId="60789"/>
    <cellStyle name="SAPBEXHLevel0X 2 11 3" xfId="60790"/>
    <cellStyle name="SAPBEXHLevel0X 2 11 4" xfId="60791"/>
    <cellStyle name="SAPBEXHLevel0X 2 12" xfId="60792"/>
    <cellStyle name="SAPBEXHLevel0X 2 13" xfId="60793"/>
    <cellStyle name="SAPBEXHLevel0X 2 14" xfId="60794"/>
    <cellStyle name="SAPBEXHLevel0X 2 15" xfId="60795"/>
    <cellStyle name="SAPBEXHLevel0X 2 16" xfId="60796"/>
    <cellStyle name="SAPBEXHLevel0X 2 17" xfId="60797"/>
    <cellStyle name="SAPBEXHLevel0X 2 18" xfId="60798"/>
    <cellStyle name="SAPBEXHLevel0X 2 19" xfId="60799"/>
    <cellStyle name="SAPBEXHLevel0X 2 2" xfId="60800"/>
    <cellStyle name="SAPBEXHLevel0X 2 2 2" xfId="60801"/>
    <cellStyle name="SAPBEXHLevel0X 2 2 2 2" xfId="60802"/>
    <cellStyle name="SAPBEXHLevel0X 2 2 2 2 2" xfId="60803"/>
    <cellStyle name="SAPBEXHLevel0X 2 2 2 2 3" xfId="60804"/>
    <cellStyle name="SAPBEXHLevel0X 2 2 2 3" xfId="60805"/>
    <cellStyle name="SAPBEXHLevel0X 2 2 2 3 2" xfId="60806"/>
    <cellStyle name="SAPBEXHLevel0X 2 2 2 3 3" xfId="60807"/>
    <cellStyle name="SAPBEXHLevel0X 2 2 2 4" xfId="60808"/>
    <cellStyle name="SAPBEXHLevel0X 2 2 2 4 2" xfId="60809"/>
    <cellStyle name="SAPBEXHLevel0X 2 2 2 4 3" xfId="60810"/>
    <cellStyle name="SAPBEXHLevel0X 2 2 2 5" xfId="60811"/>
    <cellStyle name="SAPBEXHLevel0X 2 2 2 5 2" xfId="60812"/>
    <cellStyle name="SAPBEXHLevel0X 2 2 2 6" xfId="60813"/>
    <cellStyle name="SAPBEXHLevel0X 2 2 2 7" xfId="60814"/>
    <cellStyle name="SAPBEXHLevel0X 2 2 3" xfId="60815"/>
    <cellStyle name="SAPBEXHLevel0X 2 2 3 2" xfId="60816"/>
    <cellStyle name="SAPBEXHLevel0X 2 2 4" xfId="60817"/>
    <cellStyle name="SAPBEXHLevel0X 2 2 4 2" xfId="60818"/>
    <cellStyle name="SAPBEXHLevel0X 2 2 4 3" xfId="60819"/>
    <cellStyle name="SAPBEXHLevel0X 2 2 5" xfId="60820"/>
    <cellStyle name="SAPBEXHLevel0X 2 2 5 2" xfId="60821"/>
    <cellStyle name="SAPBEXHLevel0X 2 2 6" xfId="60822"/>
    <cellStyle name="SAPBEXHLevel0X 2 20" xfId="60823"/>
    <cellStyle name="SAPBEXHLevel0X 2 3" xfId="60824"/>
    <cellStyle name="SAPBEXHLevel0X 2 3 2" xfId="60825"/>
    <cellStyle name="SAPBEXHLevel0X 2 3 2 2" xfId="60826"/>
    <cellStyle name="SAPBEXHLevel0X 2 3 2 2 2" xfId="60827"/>
    <cellStyle name="SAPBEXHLevel0X 2 3 2 3" xfId="60828"/>
    <cellStyle name="SAPBEXHLevel0X 2 3 2 4" xfId="60829"/>
    <cellStyle name="SAPBEXHLevel0X 2 3 3" xfId="60830"/>
    <cellStyle name="SAPBEXHLevel0X 2 3 3 2" xfId="60831"/>
    <cellStyle name="SAPBEXHLevel0X 2 3 3 3" xfId="60832"/>
    <cellStyle name="SAPBEXHLevel0X 2 3 4" xfId="60833"/>
    <cellStyle name="SAPBEXHLevel0X 2 3 4 2" xfId="60834"/>
    <cellStyle name="SAPBEXHLevel0X 2 3 4 3" xfId="60835"/>
    <cellStyle name="SAPBEXHLevel0X 2 3 5" xfId="60836"/>
    <cellStyle name="SAPBEXHLevel0X 2 3 5 2" xfId="60837"/>
    <cellStyle name="SAPBEXHLevel0X 2 3 6" xfId="60838"/>
    <cellStyle name="SAPBEXHLevel0X 2 3 6 2" xfId="60839"/>
    <cellStyle name="SAPBEXHLevel0X 2 3 7" xfId="60840"/>
    <cellStyle name="SAPBEXHLevel0X 2 3 8" xfId="60841"/>
    <cellStyle name="SAPBEXHLevel0X 2 3 9" xfId="60842"/>
    <cellStyle name="SAPBEXHLevel0X 2 4" xfId="60843"/>
    <cellStyle name="SAPBEXHLevel0X 2 4 2" xfId="60844"/>
    <cellStyle name="SAPBEXHLevel0X 2 4 2 2" xfId="60845"/>
    <cellStyle name="SAPBEXHLevel0X 2 4 3" xfId="60846"/>
    <cellStyle name="SAPBEXHLevel0X 2 4 4" xfId="60847"/>
    <cellStyle name="SAPBEXHLevel0X 2 4 5" xfId="60848"/>
    <cellStyle name="SAPBEXHLevel0X 2 5" xfId="60849"/>
    <cellStyle name="SAPBEXHLevel0X 2 5 2" xfId="60850"/>
    <cellStyle name="SAPBEXHLevel0X 2 5 2 2" xfId="60851"/>
    <cellStyle name="SAPBEXHLevel0X 2 5 3" xfId="60852"/>
    <cellStyle name="SAPBEXHLevel0X 2 5 4" xfId="60853"/>
    <cellStyle name="SAPBEXHLevel0X 2 5 5" xfId="60854"/>
    <cellStyle name="SAPBEXHLevel0X 2 6" xfId="60855"/>
    <cellStyle name="SAPBEXHLevel0X 2 6 2" xfId="60856"/>
    <cellStyle name="SAPBEXHLevel0X 2 6 2 2" xfId="60857"/>
    <cellStyle name="SAPBEXHLevel0X 2 6 3" xfId="60858"/>
    <cellStyle name="SAPBEXHLevel0X 2 6 4" xfId="60859"/>
    <cellStyle name="SAPBEXHLevel0X 2 6 5" xfId="60860"/>
    <cellStyle name="SAPBEXHLevel0X 2 7" xfId="60861"/>
    <cellStyle name="SAPBEXHLevel0X 2 7 2" xfId="60862"/>
    <cellStyle name="SAPBEXHLevel0X 2 7 2 2" xfId="60863"/>
    <cellStyle name="SAPBEXHLevel0X 2 7 3" xfId="60864"/>
    <cellStyle name="SAPBEXHLevel0X 2 7 4" xfId="60865"/>
    <cellStyle name="SAPBEXHLevel0X 2 7 5" xfId="60866"/>
    <cellStyle name="SAPBEXHLevel0X 2 8" xfId="60867"/>
    <cellStyle name="SAPBEXHLevel0X 2 8 2" xfId="60868"/>
    <cellStyle name="SAPBEXHLevel0X 2 8 3" xfId="60869"/>
    <cellStyle name="SAPBEXHLevel0X 2 8 4" xfId="60870"/>
    <cellStyle name="SAPBEXHLevel0X 2 8 5" xfId="60871"/>
    <cellStyle name="SAPBEXHLevel0X 2 9" xfId="60872"/>
    <cellStyle name="SAPBEXHLevel0X 2 9 2" xfId="60873"/>
    <cellStyle name="SAPBEXHLevel0X 2 9 3" xfId="60874"/>
    <cellStyle name="SAPBEXHLevel0X 2 9 4" xfId="60875"/>
    <cellStyle name="SAPBEXHLevel0X 20" xfId="60876"/>
    <cellStyle name="SAPBEXHLevel0X 21" xfId="60877"/>
    <cellStyle name="SAPBEXHLevel0X 22" xfId="60878"/>
    <cellStyle name="SAPBEXHLevel0X 23" xfId="60879"/>
    <cellStyle name="SAPBEXHLevel0X 24" xfId="60880"/>
    <cellStyle name="SAPBEXHLevel0X 25" xfId="60881"/>
    <cellStyle name="SAPBEXHLevel0X 26" xfId="60882"/>
    <cellStyle name="SAPBEXHLevel0X 3" xfId="60883"/>
    <cellStyle name="SAPBEXHLevel0X 3 10" xfId="60884"/>
    <cellStyle name="SAPBEXHLevel0X 3 10 2" xfId="60885"/>
    <cellStyle name="SAPBEXHLevel0X 3 10 3" xfId="60886"/>
    <cellStyle name="SAPBEXHLevel0X 3 10 4" xfId="60887"/>
    <cellStyle name="SAPBEXHLevel0X 3 11" xfId="60888"/>
    <cellStyle name="SAPBEXHLevel0X 3 11 2" xfId="60889"/>
    <cellStyle name="SAPBEXHLevel0X 3 11 3" xfId="60890"/>
    <cellStyle name="SAPBEXHLevel0X 3 11 4" xfId="60891"/>
    <cellStyle name="SAPBEXHLevel0X 3 12" xfId="60892"/>
    <cellStyle name="SAPBEXHLevel0X 3 12 2" xfId="60893"/>
    <cellStyle name="SAPBEXHLevel0X 3 12 3" xfId="60894"/>
    <cellStyle name="SAPBEXHLevel0X 3 12 4" xfId="60895"/>
    <cellStyle name="SAPBEXHLevel0X 3 13" xfId="60896"/>
    <cellStyle name="SAPBEXHLevel0X 3 13 2" xfId="60897"/>
    <cellStyle name="SAPBEXHLevel0X 3 13 3" xfId="60898"/>
    <cellStyle name="SAPBEXHLevel0X 3 13 4" xfId="60899"/>
    <cellStyle name="SAPBEXHLevel0X 3 14" xfId="60900"/>
    <cellStyle name="SAPBEXHLevel0X 3 15" xfId="60901"/>
    <cellStyle name="SAPBEXHLevel0X 3 16" xfId="60902"/>
    <cellStyle name="SAPBEXHLevel0X 3 17" xfId="60903"/>
    <cellStyle name="SAPBEXHLevel0X 3 18" xfId="60904"/>
    <cellStyle name="SAPBEXHLevel0X 3 19" xfId="60905"/>
    <cellStyle name="SAPBEXHLevel0X 3 2" xfId="60906"/>
    <cellStyle name="SAPBEXHLevel0X 3 2 2" xfId="60907"/>
    <cellStyle name="SAPBEXHLevel0X 3 2 2 2" xfId="60908"/>
    <cellStyle name="SAPBEXHLevel0X 3 2 2 2 2" xfId="60909"/>
    <cellStyle name="SAPBEXHLevel0X 3 2 2 2 3" xfId="60910"/>
    <cellStyle name="SAPBEXHLevel0X 3 2 2 3" xfId="60911"/>
    <cellStyle name="SAPBEXHLevel0X 3 2 2 3 2" xfId="60912"/>
    <cellStyle name="SAPBEXHLevel0X 3 2 2 4" xfId="60913"/>
    <cellStyle name="SAPBEXHLevel0X 3 2 2 5" xfId="60914"/>
    <cellStyle name="SAPBEXHLevel0X 3 2 3" xfId="60915"/>
    <cellStyle name="SAPBEXHLevel0X 3 2 3 2" xfId="60916"/>
    <cellStyle name="SAPBEXHLevel0X 3 2 3 2 2" xfId="60917"/>
    <cellStyle name="SAPBEXHLevel0X 3 2 3 3" xfId="60918"/>
    <cellStyle name="SAPBEXHLevel0X 3 2 3 4" xfId="60919"/>
    <cellStyle name="SAPBEXHLevel0X 3 2 3 5" xfId="60920"/>
    <cellStyle name="SAPBEXHLevel0X 3 2 4" xfId="60921"/>
    <cellStyle name="SAPBEXHLevel0X 3 2 4 2" xfId="60922"/>
    <cellStyle name="SAPBEXHLevel0X 3 2 4 3" xfId="60923"/>
    <cellStyle name="SAPBEXHLevel0X 3 2 5" xfId="60924"/>
    <cellStyle name="SAPBEXHLevel0X 3 2 5 2" xfId="60925"/>
    <cellStyle name="SAPBEXHLevel0X 3 2 5 3" xfId="60926"/>
    <cellStyle name="SAPBEXHLevel0X 3 2 6" xfId="60927"/>
    <cellStyle name="SAPBEXHLevel0X 3 2 6 2" xfId="60928"/>
    <cellStyle name="SAPBEXHLevel0X 3 2 6 3" xfId="60929"/>
    <cellStyle name="SAPBEXHLevel0X 3 2 7" xfId="60930"/>
    <cellStyle name="SAPBEXHLevel0X 3 2 8" xfId="60931"/>
    <cellStyle name="SAPBEXHLevel0X 3 2 9" xfId="60932"/>
    <cellStyle name="SAPBEXHLevel0X 3 20" xfId="60933"/>
    <cellStyle name="SAPBEXHLevel0X 3 21" xfId="60934"/>
    <cellStyle name="SAPBEXHLevel0X 3 3" xfId="60935"/>
    <cellStyle name="SAPBEXHLevel0X 3 3 2" xfId="60936"/>
    <cellStyle name="SAPBEXHLevel0X 3 3 2 2" xfId="60937"/>
    <cellStyle name="SAPBEXHLevel0X 3 3 2 3" xfId="60938"/>
    <cellStyle name="SAPBEXHLevel0X 3 3 3" xfId="60939"/>
    <cellStyle name="SAPBEXHLevel0X 3 3 3 2" xfId="60940"/>
    <cellStyle name="SAPBEXHLevel0X 3 3 4" xfId="60941"/>
    <cellStyle name="SAPBEXHLevel0X 3 3 5" xfId="60942"/>
    <cellStyle name="SAPBEXHLevel0X 3 4" xfId="60943"/>
    <cellStyle name="SAPBEXHLevel0X 3 4 2" xfId="60944"/>
    <cellStyle name="SAPBEXHLevel0X 3 4 2 2" xfId="60945"/>
    <cellStyle name="SAPBEXHLevel0X 3 4 3" xfId="60946"/>
    <cellStyle name="SAPBEXHLevel0X 3 4 4" xfId="60947"/>
    <cellStyle name="SAPBEXHLevel0X 3 4 5" xfId="60948"/>
    <cellStyle name="SAPBEXHLevel0X 3 5" xfId="60949"/>
    <cellStyle name="SAPBEXHLevel0X 3 5 2" xfId="60950"/>
    <cellStyle name="SAPBEXHLevel0X 3 5 2 2" xfId="60951"/>
    <cellStyle name="SAPBEXHLevel0X 3 5 3" xfId="60952"/>
    <cellStyle name="SAPBEXHLevel0X 3 5 4" xfId="60953"/>
    <cellStyle name="SAPBEXHLevel0X 3 5 5" xfId="60954"/>
    <cellStyle name="SAPBEXHLevel0X 3 6" xfId="60955"/>
    <cellStyle name="SAPBEXHLevel0X 3 6 2" xfId="60956"/>
    <cellStyle name="SAPBEXHLevel0X 3 6 2 2" xfId="60957"/>
    <cellStyle name="SAPBEXHLevel0X 3 6 3" xfId="60958"/>
    <cellStyle name="SAPBEXHLevel0X 3 6 4" xfId="60959"/>
    <cellStyle name="SAPBEXHLevel0X 3 6 5" xfId="60960"/>
    <cellStyle name="SAPBEXHLevel0X 3 7" xfId="60961"/>
    <cellStyle name="SAPBEXHLevel0X 3 7 2" xfId="60962"/>
    <cellStyle name="SAPBEXHLevel0X 3 7 2 2" xfId="60963"/>
    <cellStyle name="SAPBEXHLevel0X 3 7 3" xfId="60964"/>
    <cellStyle name="SAPBEXHLevel0X 3 7 4" xfId="60965"/>
    <cellStyle name="SAPBEXHLevel0X 3 7 5" xfId="60966"/>
    <cellStyle name="SAPBEXHLevel0X 3 8" xfId="60967"/>
    <cellStyle name="SAPBEXHLevel0X 3 8 2" xfId="60968"/>
    <cellStyle name="SAPBEXHLevel0X 3 8 3" xfId="60969"/>
    <cellStyle name="SAPBEXHLevel0X 3 8 4" xfId="60970"/>
    <cellStyle name="SAPBEXHLevel0X 3 8 5" xfId="60971"/>
    <cellStyle name="SAPBEXHLevel0X 3 9" xfId="60972"/>
    <cellStyle name="SAPBEXHLevel0X 3 9 2" xfId="60973"/>
    <cellStyle name="SAPBEXHLevel0X 3 9 3" xfId="60974"/>
    <cellStyle name="SAPBEXHLevel0X 3 9 4" xfId="60975"/>
    <cellStyle name="SAPBEXHLevel0X 3 9 5" xfId="60976"/>
    <cellStyle name="SAPBEXHLevel0X 4" xfId="60977"/>
    <cellStyle name="SAPBEXHLevel0X 4 10" xfId="60978"/>
    <cellStyle name="SAPBEXHLevel0X 4 10 2" xfId="60979"/>
    <cellStyle name="SAPBEXHLevel0X 4 10 3" xfId="60980"/>
    <cellStyle name="SAPBEXHLevel0X 4 10 4" xfId="60981"/>
    <cellStyle name="SAPBEXHLevel0X 4 10 5" xfId="60982"/>
    <cellStyle name="SAPBEXHLevel0X 4 11" xfId="60983"/>
    <cellStyle name="SAPBEXHLevel0X 4 11 2" xfId="60984"/>
    <cellStyle name="SAPBEXHLevel0X 4 11 3" xfId="60985"/>
    <cellStyle name="SAPBEXHLevel0X 4 11 4" xfId="60986"/>
    <cellStyle name="SAPBEXHLevel0X 4 11 5" xfId="60987"/>
    <cellStyle name="SAPBEXHLevel0X 4 12" xfId="60988"/>
    <cellStyle name="SAPBEXHLevel0X 4 12 2" xfId="60989"/>
    <cellStyle name="SAPBEXHLevel0X 4 12 3" xfId="60990"/>
    <cellStyle name="SAPBEXHLevel0X 4 12 4" xfId="60991"/>
    <cellStyle name="SAPBEXHLevel0X 4 13" xfId="60992"/>
    <cellStyle name="SAPBEXHLevel0X 4 14" xfId="60993"/>
    <cellStyle name="SAPBEXHLevel0X 4 15" xfId="60994"/>
    <cellStyle name="SAPBEXHLevel0X 4 16" xfId="60995"/>
    <cellStyle name="SAPBEXHLevel0X 4 17" xfId="60996"/>
    <cellStyle name="SAPBEXHLevel0X 4 18" xfId="60997"/>
    <cellStyle name="SAPBEXHLevel0X 4 19" xfId="60998"/>
    <cellStyle name="SAPBEXHLevel0X 4 2" xfId="60999"/>
    <cellStyle name="SAPBEXHLevel0X 4 2 2" xfId="61000"/>
    <cellStyle name="SAPBEXHLevel0X 4 2 2 2" xfId="61001"/>
    <cellStyle name="SAPBEXHLevel0X 4 2 2 2 2" xfId="61002"/>
    <cellStyle name="SAPBEXHLevel0X 4 2 2 3" xfId="61003"/>
    <cellStyle name="SAPBEXHLevel0X 4 2 2 4" xfId="61004"/>
    <cellStyle name="SAPBEXHLevel0X 4 2 2 5" xfId="61005"/>
    <cellStyle name="SAPBEXHLevel0X 4 2 3" xfId="61006"/>
    <cellStyle name="SAPBEXHLevel0X 4 2 3 2" xfId="61007"/>
    <cellStyle name="SAPBEXHLevel0X 4 2 4" xfId="61008"/>
    <cellStyle name="SAPBEXHLevel0X 4 2 5" xfId="61009"/>
    <cellStyle name="SAPBEXHLevel0X 4 2 6" xfId="61010"/>
    <cellStyle name="SAPBEXHLevel0X 4 20" xfId="61011"/>
    <cellStyle name="SAPBEXHLevel0X 4 21" xfId="61012"/>
    <cellStyle name="SAPBEXHLevel0X 4 3" xfId="61013"/>
    <cellStyle name="SAPBEXHLevel0X 4 3 2" xfId="61014"/>
    <cellStyle name="SAPBEXHLevel0X 4 3 2 2" xfId="61015"/>
    <cellStyle name="SAPBEXHLevel0X 4 3 2 2 2" xfId="61016"/>
    <cellStyle name="SAPBEXHLevel0X 4 3 2 3" xfId="61017"/>
    <cellStyle name="SAPBEXHLevel0X 4 3 2 4" xfId="61018"/>
    <cellStyle name="SAPBEXHLevel0X 4 3 3" xfId="61019"/>
    <cellStyle name="SAPBEXHLevel0X 4 3 3 2" xfId="61020"/>
    <cellStyle name="SAPBEXHLevel0X 4 3 3 3" xfId="61021"/>
    <cellStyle name="SAPBEXHLevel0X 4 3 4" xfId="61022"/>
    <cellStyle name="SAPBEXHLevel0X 4 3 4 2" xfId="61023"/>
    <cellStyle name="SAPBEXHLevel0X 4 3 5" xfId="61024"/>
    <cellStyle name="SAPBEXHLevel0X 4 4" xfId="61025"/>
    <cellStyle name="SAPBEXHLevel0X 4 4 2" xfId="61026"/>
    <cellStyle name="SAPBEXHLevel0X 4 4 2 2" xfId="61027"/>
    <cellStyle name="SAPBEXHLevel0X 4 4 2 3" xfId="61028"/>
    <cellStyle name="SAPBEXHLevel0X 4 4 3" xfId="61029"/>
    <cellStyle name="SAPBEXHLevel0X 4 4 3 2" xfId="61030"/>
    <cellStyle name="SAPBEXHLevel0X 4 4 4" xfId="61031"/>
    <cellStyle name="SAPBEXHLevel0X 4 4 5" xfId="61032"/>
    <cellStyle name="SAPBEXHLevel0X 4 5" xfId="61033"/>
    <cellStyle name="SAPBEXHLevel0X 4 5 2" xfId="61034"/>
    <cellStyle name="SAPBEXHLevel0X 4 5 2 2" xfId="61035"/>
    <cellStyle name="SAPBEXHLevel0X 4 5 2 3" xfId="61036"/>
    <cellStyle name="SAPBEXHLevel0X 4 5 3" xfId="61037"/>
    <cellStyle name="SAPBEXHLevel0X 4 5 3 2" xfId="61038"/>
    <cellStyle name="SAPBEXHLevel0X 4 5 4" xfId="61039"/>
    <cellStyle name="SAPBEXHLevel0X 4 5 5" xfId="61040"/>
    <cellStyle name="SAPBEXHLevel0X 4 6" xfId="61041"/>
    <cellStyle name="SAPBEXHLevel0X 4 6 2" xfId="61042"/>
    <cellStyle name="SAPBEXHLevel0X 4 6 2 2" xfId="61043"/>
    <cellStyle name="SAPBEXHLevel0X 4 6 3" xfId="61044"/>
    <cellStyle name="SAPBEXHLevel0X 4 6 4" xfId="61045"/>
    <cellStyle name="SAPBEXHLevel0X 4 6 5" xfId="61046"/>
    <cellStyle name="SAPBEXHLevel0X 4 7" xfId="61047"/>
    <cellStyle name="SAPBEXHLevel0X 4 7 2" xfId="61048"/>
    <cellStyle name="SAPBEXHLevel0X 4 7 2 2" xfId="61049"/>
    <cellStyle name="SAPBEXHLevel0X 4 7 3" xfId="61050"/>
    <cellStyle name="SAPBEXHLevel0X 4 7 4" xfId="61051"/>
    <cellStyle name="SAPBEXHLevel0X 4 7 5" xfId="61052"/>
    <cellStyle name="SAPBEXHLevel0X 4 8" xfId="61053"/>
    <cellStyle name="SAPBEXHLevel0X 4 8 2" xfId="61054"/>
    <cellStyle name="SAPBEXHLevel0X 4 8 2 2" xfId="61055"/>
    <cellStyle name="SAPBEXHLevel0X 4 8 3" xfId="61056"/>
    <cellStyle name="SAPBEXHLevel0X 4 8 4" xfId="61057"/>
    <cellStyle name="SAPBEXHLevel0X 4 8 5" xfId="61058"/>
    <cellStyle name="SAPBEXHLevel0X 4 9" xfId="61059"/>
    <cellStyle name="SAPBEXHLevel0X 4 9 2" xfId="61060"/>
    <cellStyle name="SAPBEXHLevel0X 4 9 2 2" xfId="61061"/>
    <cellStyle name="SAPBEXHLevel0X 4 9 3" xfId="61062"/>
    <cellStyle name="SAPBEXHLevel0X 4 9 4" xfId="61063"/>
    <cellStyle name="SAPBEXHLevel0X 4 9 5" xfId="61064"/>
    <cellStyle name="SAPBEXHLevel0X 5" xfId="61065"/>
    <cellStyle name="SAPBEXHLevel0X 5 10" xfId="61066"/>
    <cellStyle name="SAPBEXHLevel0X 5 10 2" xfId="61067"/>
    <cellStyle name="SAPBEXHLevel0X 5 10 3" xfId="61068"/>
    <cellStyle name="SAPBEXHLevel0X 5 10 4" xfId="61069"/>
    <cellStyle name="SAPBEXHLevel0X 5 10 5" xfId="61070"/>
    <cellStyle name="SAPBEXHLevel0X 5 11" xfId="61071"/>
    <cellStyle name="SAPBEXHLevel0X 5 12" xfId="61072"/>
    <cellStyle name="SAPBEXHLevel0X 5 13" xfId="61073"/>
    <cellStyle name="SAPBEXHLevel0X 5 14" xfId="61074"/>
    <cellStyle name="SAPBEXHLevel0X 5 15" xfId="61075"/>
    <cellStyle name="SAPBEXHLevel0X 5 2" xfId="61076"/>
    <cellStyle name="SAPBEXHLevel0X 5 2 2" xfId="61077"/>
    <cellStyle name="SAPBEXHLevel0X 5 2 2 2" xfId="61078"/>
    <cellStyle name="SAPBEXHLevel0X 5 2 2 2 2" xfId="61079"/>
    <cellStyle name="SAPBEXHLevel0X 5 2 2 3" xfId="61080"/>
    <cellStyle name="SAPBEXHLevel0X 5 2 2 4" xfId="61081"/>
    <cellStyle name="SAPBEXHLevel0X 5 2 3" xfId="61082"/>
    <cellStyle name="SAPBEXHLevel0X 5 2 3 2" xfId="61083"/>
    <cellStyle name="SAPBEXHLevel0X 5 2 3 3" xfId="61084"/>
    <cellStyle name="SAPBEXHLevel0X 5 2 4" xfId="61085"/>
    <cellStyle name="SAPBEXHLevel0X 5 2 4 2" xfId="61086"/>
    <cellStyle name="SAPBEXHLevel0X 5 2 5" xfId="61087"/>
    <cellStyle name="SAPBEXHLevel0X 5 3" xfId="61088"/>
    <cellStyle name="SAPBEXHLevel0X 5 3 2" xfId="61089"/>
    <cellStyle name="SAPBEXHLevel0X 5 3 2 2" xfId="61090"/>
    <cellStyle name="SAPBEXHLevel0X 5 3 2 3" xfId="61091"/>
    <cellStyle name="SAPBEXHLevel0X 5 3 3" xfId="61092"/>
    <cellStyle name="SAPBEXHLevel0X 5 3 3 2" xfId="61093"/>
    <cellStyle name="SAPBEXHLevel0X 5 3 4" xfId="61094"/>
    <cellStyle name="SAPBEXHLevel0X 5 3 5" xfId="61095"/>
    <cellStyle name="SAPBEXHLevel0X 5 4" xfId="61096"/>
    <cellStyle name="SAPBEXHLevel0X 5 4 2" xfId="61097"/>
    <cellStyle name="SAPBEXHLevel0X 5 4 2 2" xfId="61098"/>
    <cellStyle name="SAPBEXHLevel0X 5 4 2 3" xfId="61099"/>
    <cellStyle name="SAPBEXHLevel0X 5 4 3" xfId="61100"/>
    <cellStyle name="SAPBEXHLevel0X 5 4 3 2" xfId="61101"/>
    <cellStyle name="SAPBEXHLevel0X 5 4 4" xfId="61102"/>
    <cellStyle name="SAPBEXHLevel0X 5 4 5" xfId="61103"/>
    <cellStyle name="SAPBEXHLevel0X 5 5" xfId="61104"/>
    <cellStyle name="SAPBEXHLevel0X 5 5 2" xfId="61105"/>
    <cellStyle name="SAPBEXHLevel0X 5 5 2 2" xfId="61106"/>
    <cellStyle name="SAPBEXHLevel0X 5 5 3" xfId="61107"/>
    <cellStyle name="SAPBEXHLevel0X 5 5 4" xfId="61108"/>
    <cellStyle name="SAPBEXHLevel0X 5 5 5" xfId="61109"/>
    <cellStyle name="SAPBEXHLevel0X 5 6" xfId="61110"/>
    <cellStyle name="SAPBEXHLevel0X 5 6 2" xfId="61111"/>
    <cellStyle name="SAPBEXHLevel0X 5 6 2 2" xfId="61112"/>
    <cellStyle name="SAPBEXHLevel0X 5 6 3" xfId="61113"/>
    <cellStyle name="SAPBEXHLevel0X 5 6 4" xfId="61114"/>
    <cellStyle name="SAPBEXHLevel0X 5 6 5" xfId="61115"/>
    <cellStyle name="SAPBEXHLevel0X 5 7" xfId="61116"/>
    <cellStyle name="SAPBEXHLevel0X 5 7 2" xfId="61117"/>
    <cellStyle name="SAPBEXHLevel0X 5 7 2 2" xfId="61118"/>
    <cellStyle name="SAPBEXHLevel0X 5 7 3" xfId="61119"/>
    <cellStyle name="SAPBEXHLevel0X 5 7 4" xfId="61120"/>
    <cellStyle name="SAPBEXHLevel0X 5 7 5" xfId="61121"/>
    <cellStyle name="SAPBEXHLevel0X 5 8" xfId="61122"/>
    <cellStyle name="SAPBEXHLevel0X 5 8 2" xfId="61123"/>
    <cellStyle name="SAPBEXHLevel0X 5 8 2 2" xfId="61124"/>
    <cellStyle name="SAPBEXHLevel0X 5 8 3" xfId="61125"/>
    <cellStyle name="SAPBEXHLevel0X 5 8 4" xfId="61126"/>
    <cellStyle name="SAPBEXHLevel0X 5 8 5" xfId="61127"/>
    <cellStyle name="SAPBEXHLevel0X 5 9" xfId="61128"/>
    <cellStyle name="SAPBEXHLevel0X 5 9 2" xfId="61129"/>
    <cellStyle name="SAPBEXHLevel0X 5 9 3" xfId="61130"/>
    <cellStyle name="SAPBEXHLevel0X 5 9 4" xfId="61131"/>
    <cellStyle name="SAPBEXHLevel0X 5 9 5" xfId="61132"/>
    <cellStyle name="SAPBEXHLevel0X 6" xfId="61133"/>
    <cellStyle name="SAPBEXHLevel0X 6 2" xfId="61134"/>
    <cellStyle name="SAPBEXHLevel0X 6 2 2" xfId="61135"/>
    <cellStyle name="SAPBEXHLevel0X 6 2 3" xfId="61136"/>
    <cellStyle name="SAPBEXHLevel0X 6 2 4" xfId="61137"/>
    <cellStyle name="SAPBEXHLevel0X 6 2 5" xfId="61138"/>
    <cellStyle name="SAPBEXHLevel0X 6 3" xfId="61139"/>
    <cellStyle name="SAPBEXHLevel0X 6 4" xfId="61140"/>
    <cellStyle name="SAPBEXHLevel0X 6 5" xfId="61141"/>
    <cellStyle name="SAPBEXHLevel0X 6 6" xfId="61142"/>
    <cellStyle name="SAPBEXHLevel0X 7" xfId="61143"/>
    <cellStyle name="SAPBEXHLevel0X 7 2" xfId="61144"/>
    <cellStyle name="SAPBEXHLevel0X 7 2 2" xfId="61145"/>
    <cellStyle name="SAPBEXHLevel0X 7 3" xfId="61146"/>
    <cellStyle name="SAPBEXHLevel0X 7 4" xfId="61147"/>
    <cellStyle name="SAPBEXHLevel0X 7 5" xfId="61148"/>
    <cellStyle name="SAPBEXHLevel0X 8" xfId="61149"/>
    <cellStyle name="SAPBEXHLevel0X 8 2" xfId="61150"/>
    <cellStyle name="SAPBEXHLevel0X 8 2 2" xfId="61151"/>
    <cellStyle name="SAPBEXHLevel0X 8 2 3" xfId="61152"/>
    <cellStyle name="SAPBEXHLevel0X 8 2 4" xfId="61153"/>
    <cellStyle name="SAPBEXHLevel0X 8 2 5" xfId="61154"/>
    <cellStyle name="SAPBEXHLevel0X 8 3" xfId="61155"/>
    <cellStyle name="SAPBEXHLevel0X 8 4" xfId="61156"/>
    <cellStyle name="SAPBEXHLevel0X 8 5" xfId="61157"/>
    <cellStyle name="SAPBEXHLevel0X 8 6" xfId="61158"/>
    <cellStyle name="SAPBEXHLevel0X 9" xfId="61159"/>
    <cellStyle name="SAPBEXHLevel0X 9 2" xfId="61160"/>
    <cellStyle name="SAPBEXHLevel0X 9 2 2" xfId="61161"/>
    <cellStyle name="SAPBEXHLevel0X 9 3" xfId="61162"/>
    <cellStyle name="SAPBEXHLevel0X 9 4" xfId="61163"/>
    <cellStyle name="SAPBEXHLevel0X 9 5" xfId="61164"/>
    <cellStyle name="SAPBEXHLevel0X_03 2012 SAP Data" xfId="61165"/>
    <cellStyle name="SAPBEXHLevel1" xfId="61166"/>
    <cellStyle name="SAPBEXHLevel1 10" xfId="61167"/>
    <cellStyle name="SAPBEXHLevel1 10 2" xfId="61168"/>
    <cellStyle name="SAPBEXHLevel1 10 2 2" xfId="61169"/>
    <cellStyle name="SAPBEXHLevel1 10 3" xfId="61170"/>
    <cellStyle name="SAPBEXHLevel1 10 4" xfId="61171"/>
    <cellStyle name="SAPBEXHLevel1 10 5" xfId="61172"/>
    <cellStyle name="SAPBEXHLevel1 11" xfId="61173"/>
    <cellStyle name="SAPBEXHLevel1 11 2" xfId="61174"/>
    <cellStyle name="SAPBEXHLevel1 11 3" xfId="61175"/>
    <cellStyle name="SAPBEXHLevel1 11 4" xfId="61176"/>
    <cellStyle name="SAPBEXHLevel1 11 5" xfId="61177"/>
    <cellStyle name="SAPBEXHLevel1 12" xfId="61178"/>
    <cellStyle name="SAPBEXHLevel1 12 2" xfId="61179"/>
    <cellStyle name="SAPBEXHLevel1 12 3" xfId="61180"/>
    <cellStyle name="SAPBEXHLevel1 12 4" xfId="61181"/>
    <cellStyle name="SAPBEXHLevel1 13" xfId="61182"/>
    <cellStyle name="SAPBEXHLevel1 13 2" xfId="61183"/>
    <cellStyle name="SAPBEXHLevel1 13 3" xfId="61184"/>
    <cellStyle name="SAPBEXHLevel1 13 4" xfId="61185"/>
    <cellStyle name="SAPBEXHLevel1 14" xfId="61186"/>
    <cellStyle name="SAPBEXHLevel1 14 2" xfId="61187"/>
    <cellStyle name="SAPBEXHLevel1 14 3" xfId="61188"/>
    <cellStyle name="SAPBEXHLevel1 14 4" xfId="61189"/>
    <cellStyle name="SAPBEXHLevel1 15" xfId="61190"/>
    <cellStyle name="SAPBEXHLevel1 15 2" xfId="61191"/>
    <cellStyle name="SAPBEXHLevel1 15 3" xfId="61192"/>
    <cellStyle name="SAPBEXHLevel1 15 4" xfId="61193"/>
    <cellStyle name="SAPBEXHLevel1 16" xfId="61194"/>
    <cellStyle name="SAPBEXHLevel1 16 2" xfId="61195"/>
    <cellStyle name="SAPBEXHLevel1 16 3" xfId="61196"/>
    <cellStyle name="SAPBEXHLevel1 16 4" xfId="61197"/>
    <cellStyle name="SAPBEXHLevel1 17" xfId="61198"/>
    <cellStyle name="SAPBEXHLevel1 17 2" xfId="61199"/>
    <cellStyle name="SAPBEXHLevel1 17 3" xfId="61200"/>
    <cellStyle name="SAPBEXHLevel1 17 4" xfId="61201"/>
    <cellStyle name="SAPBEXHLevel1 18" xfId="61202"/>
    <cellStyle name="SAPBEXHLevel1 19" xfId="61203"/>
    <cellStyle name="SAPBEXHLevel1 2" xfId="61204"/>
    <cellStyle name="SAPBEXHLevel1 2 10" xfId="61205"/>
    <cellStyle name="SAPBEXHLevel1 2 10 2" xfId="61206"/>
    <cellStyle name="SAPBEXHLevel1 2 10 3" xfId="61207"/>
    <cellStyle name="SAPBEXHLevel1 2 10 4" xfId="61208"/>
    <cellStyle name="SAPBEXHLevel1 2 10 5" xfId="61209"/>
    <cellStyle name="SAPBEXHLevel1 2 11" xfId="61210"/>
    <cellStyle name="SAPBEXHLevel1 2 11 2" xfId="61211"/>
    <cellStyle name="SAPBEXHLevel1 2 11 3" xfId="61212"/>
    <cellStyle name="SAPBEXHLevel1 2 11 4" xfId="61213"/>
    <cellStyle name="SAPBEXHLevel1 2 12" xfId="61214"/>
    <cellStyle name="SAPBEXHLevel1 2 12 2" xfId="61215"/>
    <cellStyle name="SAPBEXHLevel1 2 12 3" xfId="61216"/>
    <cellStyle name="SAPBEXHLevel1 2 12 4" xfId="61217"/>
    <cellStyle name="SAPBEXHLevel1 2 13" xfId="61218"/>
    <cellStyle name="SAPBEXHLevel1 2 13 2" xfId="61219"/>
    <cellStyle name="SAPBEXHLevel1 2 13 3" xfId="61220"/>
    <cellStyle name="SAPBEXHLevel1 2 13 4" xfId="61221"/>
    <cellStyle name="SAPBEXHLevel1 2 14" xfId="61222"/>
    <cellStyle name="SAPBEXHLevel1 2 15" xfId="61223"/>
    <cellStyle name="SAPBEXHLevel1 2 16" xfId="61224"/>
    <cellStyle name="SAPBEXHLevel1 2 17" xfId="61225"/>
    <cellStyle name="SAPBEXHLevel1 2 2" xfId="61226"/>
    <cellStyle name="SAPBEXHLevel1 2 2 2" xfId="61227"/>
    <cellStyle name="SAPBEXHLevel1 2 2 2 2" xfId="61228"/>
    <cellStyle name="SAPBEXHLevel1 2 2 2 2 2" xfId="61229"/>
    <cellStyle name="SAPBEXHLevel1 2 2 2 3" xfId="61230"/>
    <cellStyle name="SAPBEXHLevel1 2 2 2 4" xfId="61231"/>
    <cellStyle name="SAPBEXHLevel1 2 2 3" xfId="61232"/>
    <cellStyle name="SAPBEXHLevel1 2 2 3 2" xfId="61233"/>
    <cellStyle name="SAPBEXHLevel1 2 2 3 3" xfId="61234"/>
    <cellStyle name="SAPBEXHLevel1 2 2 4" xfId="61235"/>
    <cellStyle name="SAPBEXHLevel1 2 2 4 2" xfId="61236"/>
    <cellStyle name="SAPBEXHLevel1 2 2 4 3" xfId="61237"/>
    <cellStyle name="SAPBEXHLevel1 2 2 5" xfId="61238"/>
    <cellStyle name="SAPBEXHLevel1 2 2 5 2" xfId="61239"/>
    <cellStyle name="SAPBEXHLevel1 2 2 6" xfId="61240"/>
    <cellStyle name="SAPBEXHLevel1 2 2 6 2" xfId="61241"/>
    <cellStyle name="SAPBEXHLevel1 2 2 7" xfId="61242"/>
    <cellStyle name="SAPBEXHLevel1 2 2 8" xfId="61243"/>
    <cellStyle name="SAPBEXHLevel1 2 2 9" xfId="61244"/>
    <cellStyle name="SAPBEXHLevel1 2 3" xfId="61245"/>
    <cellStyle name="SAPBEXHLevel1 2 3 10" xfId="61246"/>
    <cellStyle name="SAPBEXHLevel1 2 3 2" xfId="61247"/>
    <cellStyle name="SAPBEXHLevel1 2 3 2 2" xfId="61248"/>
    <cellStyle name="SAPBEXHLevel1 2 3 2 2 2" xfId="61249"/>
    <cellStyle name="SAPBEXHLevel1 2 3 2 2 3" xfId="61250"/>
    <cellStyle name="SAPBEXHLevel1 2 3 2 3" xfId="61251"/>
    <cellStyle name="SAPBEXHLevel1 2 3 2 3 2" xfId="61252"/>
    <cellStyle name="SAPBEXHLevel1 2 3 2 4" xfId="61253"/>
    <cellStyle name="SAPBEXHLevel1 2 3 2 5" xfId="61254"/>
    <cellStyle name="SAPBEXHLevel1 2 3 3" xfId="61255"/>
    <cellStyle name="SAPBEXHLevel1 2 3 3 2" xfId="61256"/>
    <cellStyle name="SAPBEXHLevel1 2 3 3 3" xfId="61257"/>
    <cellStyle name="SAPBEXHLevel1 2 3 3 4" xfId="61258"/>
    <cellStyle name="SAPBEXHLevel1 2 3 4" xfId="61259"/>
    <cellStyle name="SAPBEXHLevel1 2 3 4 2" xfId="61260"/>
    <cellStyle name="SAPBEXHLevel1 2 3 4 3" xfId="61261"/>
    <cellStyle name="SAPBEXHLevel1 2 3 5" xfId="61262"/>
    <cellStyle name="SAPBEXHLevel1 2 3 5 2" xfId="61263"/>
    <cellStyle name="SAPBEXHLevel1 2 3 5 3" xfId="61264"/>
    <cellStyle name="SAPBEXHLevel1 2 3 6" xfId="61265"/>
    <cellStyle name="SAPBEXHLevel1 2 3 6 2" xfId="61266"/>
    <cellStyle name="SAPBEXHLevel1 2 3 7" xfId="61267"/>
    <cellStyle name="SAPBEXHLevel1 2 3 8" xfId="61268"/>
    <cellStyle name="SAPBEXHLevel1 2 3 9" xfId="61269"/>
    <cellStyle name="SAPBEXHLevel1 2 4" xfId="61270"/>
    <cellStyle name="SAPBEXHLevel1 2 4 2" xfId="61271"/>
    <cellStyle name="SAPBEXHLevel1 2 4 2 2" xfId="61272"/>
    <cellStyle name="SAPBEXHLevel1 2 4 3" xfId="61273"/>
    <cellStyle name="SAPBEXHLevel1 2 4 3 2" xfId="61274"/>
    <cellStyle name="SAPBEXHLevel1 2 4 4" xfId="61275"/>
    <cellStyle name="SAPBEXHLevel1 2 4 5" xfId="61276"/>
    <cellStyle name="SAPBEXHLevel1 2 5" xfId="61277"/>
    <cellStyle name="SAPBEXHLevel1 2 5 2" xfId="61278"/>
    <cellStyle name="SAPBEXHLevel1 2 5 2 2" xfId="61279"/>
    <cellStyle name="SAPBEXHLevel1 2 5 3" xfId="61280"/>
    <cellStyle name="SAPBEXHLevel1 2 5 4" xfId="61281"/>
    <cellStyle name="SAPBEXHLevel1 2 5 5" xfId="61282"/>
    <cellStyle name="SAPBEXHLevel1 2 6" xfId="61283"/>
    <cellStyle name="SAPBEXHLevel1 2 6 2" xfId="61284"/>
    <cellStyle name="SAPBEXHLevel1 2 6 2 2" xfId="61285"/>
    <cellStyle name="SAPBEXHLevel1 2 6 3" xfId="61286"/>
    <cellStyle name="SAPBEXHLevel1 2 6 4" xfId="61287"/>
    <cellStyle name="SAPBEXHLevel1 2 6 5" xfId="61288"/>
    <cellStyle name="SAPBEXHLevel1 2 7" xfId="61289"/>
    <cellStyle name="SAPBEXHLevel1 2 7 2" xfId="61290"/>
    <cellStyle name="SAPBEXHLevel1 2 7 2 2" xfId="61291"/>
    <cellStyle name="SAPBEXHLevel1 2 7 3" xfId="61292"/>
    <cellStyle name="SAPBEXHLevel1 2 7 4" xfId="61293"/>
    <cellStyle name="SAPBEXHLevel1 2 7 5" xfId="61294"/>
    <cellStyle name="SAPBEXHLevel1 2 8" xfId="61295"/>
    <cellStyle name="SAPBEXHLevel1 2 8 2" xfId="61296"/>
    <cellStyle name="SAPBEXHLevel1 2 8 3" xfId="61297"/>
    <cellStyle name="SAPBEXHLevel1 2 8 4" xfId="61298"/>
    <cellStyle name="SAPBEXHLevel1 2 8 5" xfId="61299"/>
    <cellStyle name="SAPBEXHLevel1 2 9" xfId="61300"/>
    <cellStyle name="SAPBEXHLevel1 2 9 2" xfId="61301"/>
    <cellStyle name="SAPBEXHLevel1 2 9 3" xfId="61302"/>
    <cellStyle name="SAPBEXHLevel1 2 9 4" xfId="61303"/>
    <cellStyle name="SAPBEXHLevel1 2 9 5" xfId="61304"/>
    <cellStyle name="SAPBEXHLevel1 20" xfId="61305"/>
    <cellStyle name="SAPBEXHLevel1 21" xfId="61306"/>
    <cellStyle name="SAPBEXHLevel1 22" xfId="61307"/>
    <cellStyle name="SAPBEXHLevel1 23" xfId="61308"/>
    <cellStyle name="SAPBEXHLevel1 24" xfId="61309"/>
    <cellStyle name="SAPBEXHLevel1 25" xfId="61310"/>
    <cellStyle name="SAPBEXHLevel1 26" xfId="61311"/>
    <cellStyle name="SAPBEXHLevel1 27" xfId="61312"/>
    <cellStyle name="SAPBEXHLevel1 3" xfId="61313"/>
    <cellStyle name="SAPBEXHLevel1 3 10" xfId="61314"/>
    <cellStyle name="SAPBEXHLevel1 3 10 2" xfId="61315"/>
    <cellStyle name="SAPBEXHLevel1 3 10 3" xfId="61316"/>
    <cellStyle name="SAPBEXHLevel1 3 10 4" xfId="61317"/>
    <cellStyle name="SAPBEXHLevel1 3 11" xfId="61318"/>
    <cellStyle name="SAPBEXHLevel1 3 11 2" xfId="61319"/>
    <cellStyle name="SAPBEXHLevel1 3 11 3" xfId="61320"/>
    <cellStyle name="SAPBEXHLevel1 3 11 4" xfId="61321"/>
    <cellStyle name="SAPBEXHLevel1 3 12" xfId="61322"/>
    <cellStyle name="SAPBEXHLevel1 3 12 2" xfId="61323"/>
    <cellStyle name="SAPBEXHLevel1 3 12 3" xfId="61324"/>
    <cellStyle name="SAPBEXHLevel1 3 12 4" xfId="61325"/>
    <cellStyle name="SAPBEXHLevel1 3 13" xfId="61326"/>
    <cellStyle name="SAPBEXHLevel1 3 13 2" xfId="61327"/>
    <cellStyle name="SAPBEXHLevel1 3 13 3" xfId="61328"/>
    <cellStyle name="SAPBEXHLevel1 3 13 4" xfId="61329"/>
    <cellStyle name="SAPBEXHLevel1 3 14" xfId="61330"/>
    <cellStyle name="SAPBEXHLevel1 3 15" xfId="61331"/>
    <cellStyle name="SAPBEXHLevel1 3 16" xfId="61332"/>
    <cellStyle name="SAPBEXHLevel1 3 17" xfId="61333"/>
    <cellStyle name="SAPBEXHLevel1 3 18" xfId="61334"/>
    <cellStyle name="SAPBEXHLevel1 3 19" xfId="61335"/>
    <cellStyle name="SAPBEXHLevel1 3 2" xfId="61336"/>
    <cellStyle name="SAPBEXHLevel1 3 2 2" xfId="61337"/>
    <cellStyle name="SAPBEXHLevel1 3 2 2 2" xfId="61338"/>
    <cellStyle name="SAPBEXHLevel1 3 2 2 2 2" xfId="61339"/>
    <cellStyle name="SAPBEXHLevel1 3 2 2 3" xfId="61340"/>
    <cellStyle name="SAPBEXHLevel1 3 2 2 4" xfId="61341"/>
    <cellStyle name="SAPBEXHLevel1 3 2 3" xfId="61342"/>
    <cellStyle name="SAPBEXHLevel1 3 2 3 2" xfId="61343"/>
    <cellStyle name="SAPBEXHLevel1 3 2 3 3" xfId="61344"/>
    <cellStyle name="SAPBEXHLevel1 3 2 4" xfId="61345"/>
    <cellStyle name="SAPBEXHLevel1 3 2 4 2" xfId="61346"/>
    <cellStyle name="SAPBEXHLevel1 3 2 4 3" xfId="61347"/>
    <cellStyle name="SAPBEXHLevel1 3 2 5" xfId="61348"/>
    <cellStyle name="SAPBEXHLevel1 3 2 5 2" xfId="61349"/>
    <cellStyle name="SAPBEXHLevel1 3 2 6" xfId="61350"/>
    <cellStyle name="SAPBEXHLevel1 3 2 6 2" xfId="61351"/>
    <cellStyle name="SAPBEXHLevel1 3 2 7" xfId="61352"/>
    <cellStyle name="SAPBEXHLevel1 3 2 8" xfId="61353"/>
    <cellStyle name="SAPBEXHLevel1 3 2 9" xfId="61354"/>
    <cellStyle name="SAPBEXHLevel1 3 20" xfId="61355"/>
    <cellStyle name="SAPBEXHLevel1 3 21" xfId="61356"/>
    <cellStyle name="SAPBEXHLevel1 3 3" xfId="61357"/>
    <cellStyle name="SAPBEXHLevel1 3 3 2" xfId="61358"/>
    <cellStyle name="SAPBEXHLevel1 3 3 2 2" xfId="61359"/>
    <cellStyle name="SAPBEXHLevel1 3 3 2 3" xfId="61360"/>
    <cellStyle name="SAPBEXHLevel1 3 3 2 4" xfId="61361"/>
    <cellStyle name="SAPBEXHLevel1 3 3 3" xfId="61362"/>
    <cellStyle name="SAPBEXHLevel1 3 3 3 2" xfId="61363"/>
    <cellStyle name="SAPBEXHLevel1 3 3 4" xfId="61364"/>
    <cellStyle name="SAPBEXHLevel1 3 3 4 2" xfId="61365"/>
    <cellStyle name="SAPBEXHLevel1 3 3 5" xfId="61366"/>
    <cellStyle name="SAPBEXHLevel1 3 4" xfId="61367"/>
    <cellStyle name="SAPBEXHLevel1 3 4 2" xfId="61368"/>
    <cellStyle name="SAPBEXHLevel1 3 4 2 2" xfId="61369"/>
    <cellStyle name="SAPBEXHLevel1 3 4 3" xfId="61370"/>
    <cellStyle name="SAPBEXHLevel1 3 4 4" xfId="61371"/>
    <cellStyle name="SAPBEXHLevel1 3 4 5" xfId="61372"/>
    <cellStyle name="SAPBEXHLevel1 3 5" xfId="61373"/>
    <cellStyle name="SAPBEXHLevel1 3 5 2" xfId="61374"/>
    <cellStyle name="SAPBEXHLevel1 3 5 2 2" xfId="61375"/>
    <cellStyle name="SAPBEXHLevel1 3 5 3" xfId="61376"/>
    <cellStyle name="SAPBEXHLevel1 3 5 3 2" xfId="61377"/>
    <cellStyle name="SAPBEXHLevel1 3 5 4" xfId="61378"/>
    <cellStyle name="SAPBEXHLevel1 3 5 5" xfId="61379"/>
    <cellStyle name="SAPBEXHLevel1 3 6" xfId="61380"/>
    <cellStyle name="SAPBEXHLevel1 3 6 2" xfId="61381"/>
    <cellStyle name="SAPBEXHLevel1 3 6 2 2" xfId="61382"/>
    <cellStyle name="SAPBEXHLevel1 3 6 3" xfId="61383"/>
    <cellStyle name="SAPBEXHLevel1 3 6 3 2" xfId="61384"/>
    <cellStyle name="SAPBEXHLevel1 3 6 4" xfId="61385"/>
    <cellStyle name="SAPBEXHLevel1 3 6 5" xfId="61386"/>
    <cellStyle name="SAPBEXHLevel1 3 7" xfId="61387"/>
    <cellStyle name="SAPBEXHLevel1 3 7 2" xfId="61388"/>
    <cellStyle name="SAPBEXHLevel1 3 7 2 2" xfId="61389"/>
    <cellStyle name="SAPBEXHLevel1 3 7 3" xfId="61390"/>
    <cellStyle name="SAPBEXHLevel1 3 7 4" xfId="61391"/>
    <cellStyle name="SAPBEXHLevel1 3 7 5" xfId="61392"/>
    <cellStyle name="SAPBEXHLevel1 3 8" xfId="61393"/>
    <cellStyle name="SAPBEXHLevel1 3 8 2" xfId="61394"/>
    <cellStyle name="SAPBEXHLevel1 3 8 3" xfId="61395"/>
    <cellStyle name="SAPBEXHLevel1 3 8 4" xfId="61396"/>
    <cellStyle name="SAPBEXHLevel1 3 8 5" xfId="61397"/>
    <cellStyle name="SAPBEXHLevel1 3 9" xfId="61398"/>
    <cellStyle name="SAPBEXHLevel1 3 9 2" xfId="61399"/>
    <cellStyle name="SAPBEXHLevel1 3 9 3" xfId="61400"/>
    <cellStyle name="SAPBEXHLevel1 3 9 4" xfId="61401"/>
    <cellStyle name="SAPBEXHLevel1 3 9 5" xfId="61402"/>
    <cellStyle name="SAPBEXHLevel1 4" xfId="61403"/>
    <cellStyle name="SAPBEXHLevel1 4 10" xfId="61404"/>
    <cellStyle name="SAPBEXHLevel1 4 10 2" xfId="61405"/>
    <cellStyle name="SAPBEXHLevel1 4 10 3" xfId="61406"/>
    <cellStyle name="SAPBEXHLevel1 4 10 4" xfId="61407"/>
    <cellStyle name="SAPBEXHLevel1 4 11" xfId="61408"/>
    <cellStyle name="SAPBEXHLevel1 4 11 2" xfId="61409"/>
    <cellStyle name="SAPBEXHLevel1 4 11 3" xfId="61410"/>
    <cellStyle name="SAPBEXHLevel1 4 11 4" xfId="61411"/>
    <cellStyle name="SAPBEXHLevel1 4 12" xfId="61412"/>
    <cellStyle name="SAPBEXHLevel1 4 12 2" xfId="61413"/>
    <cellStyle name="SAPBEXHLevel1 4 12 3" xfId="61414"/>
    <cellStyle name="SAPBEXHLevel1 4 12 4" xfId="61415"/>
    <cellStyle name="SAPBEXHLevel1 4 13" xfId="61416"/>
    <cellStyle name="SAPBEXHLevel1 4 14" xfId="61417"/>
    <cellStyle name="SAPBEXHLevel1 4 15" xfId="61418"/>
    <cellStyle name="SAPBEXHLevel1 4 16" xfId="61419"/>
    <cellStyle name="SAPBEXHLevel1 4 17" xfId="61420"/>
    <cellStyle name="SAPBEXHLevel1 4 18" xfId="61421"/>
    <cellStyle name="SAPBEXHLevel1 4 19" xfId="61422"/>
    <cellStyle name="SAPBEXHLevel1 4 2" xfId="61423"/>
    <cellStyle name="SAPBEXHLevel1 4 2 2" xfId="61424"/>
    <cellStyle name="SAPBEXHLevel1 4 2 2 2" xfId="61425"/>
    <cellStyle name="SAPBEXHLevel1 4 2 2 2 2" xfId="61426"/>
    <cellStyle name="SAPBEXHLevel1 4 2 2 3" xfId="61427"/>
    <cellStyle name="SAPBEXHLevel1 4 2 2 4" xfId="61428"/>
    <cellStyle name="SAPBEXHLevel1 4 2 2 5" xfId="61429"/>
    <cellStyle name="SAPBEXHLevel1 4 2 3" xfId="61430"/>
    <cellStyle name="SAPBEXHLevel1 4 2 3 2" xfId="61431"/>
    <cellStyle name="SAPBEXHLevel1 4 2 4" xfId="61432"/>
    <cellStyle name="SAPBEXHLevel1 4 2 5" xfId="61433"/>
    <cellStyle name="SAPBEXHLevel1 4 2 6" xfId="61434"/>
    <cellStyle name="SAPBEXHLevel1 4 20" xfId="61435"/>
    <cellStyle name="SAPBEXHLevel1 4 21" xfId="61436"/>
    <cellStyle name="SAPBEXHLevel1 4 3" xfId="61437"/>
    <cellStyle name="SAPBEXHLevel1 4 3 2" xfId="61438"/>
    <cellStyle name="SAPBEXHLevel1 4 3 2 2" xfId="61439"/>
    <cellStyle name="SAPBEXHLevel1 4 3 2 2 2" xfId="61440"/>
    <cellStyle name="SAPBEXHLevel1 4 3 2 3" xfId="61441"/>
    <cellStyle name="SAPBEXHLevel1 4 3 2 4" xfId="61442"/>
    <cellStyle name="SAPBEXHLevel1 4 3 3" xfId="61443"/>
    <cellStyle name="SAPBEXHLevel1 4 3 3 2" xfId="61444"/>
    <cellStyle name="SAPBEXHLevel1 4 3 3 3" xfId="61445"/>
    <cellStyle name="SAPBEXHLevel1 4 3 4" xfId="61446"/>
    <cellStyle name="SAPBEXHLevel1 4 3 4 2" xfId="61447"/>
    <cellStyle name="SAPBEXHLevel1 4 3 5" xfId="61448"/>
    <cellStyle name="SAPBEXHLevel1 4 4" xfId="61449"/>
    <cellStyle name="SAPBEXHLevel1 4 4 2" xfId="61450"/>
    <cellStyle name="SAPBEXHLevel1 4 4 3" xfId="61451"/>
    <cellStyle name="SAPBEXHLevel1 4 4 4" xfId="61452"/>
    <cellStyle name="SAPBEXHLevel1 4 4 5" xfId="61453"/>
    <cellStyle name="SAPBEXHLevel1 4 5" xfId="61454"/>
    <cellStyle name="SAPBEXHLevel1 4 5 2" xfId="61455"/>
    <cellStyle name="SAPBEXHLevel1 4 5 2 2" xfId="61456"/>
    <cellStyle name="SAPBEXHLevel1 4 5 2 3" xfId="61457"/>
    <cellStyle name="SAPBEXHLevel1 4 5 3" xfId="61458"/>
    <cellStyle name="SAPBEXHLevel1 4 5 3 2" xfId="61459"/>
    <cellStyle name="SAPBEXHLevel1 4 5 4" xfId="61460"/>
    <cellStyle name="SAPBEXHLevel1 4 5 5" xfId="61461"/>
    <cellStyle name="SAPBEXHLevel1 4 6" xfId="61462"/>
    <cellStyle name="SAPBEXHLevel1 4 6 2" xfId="61463"/>
    <cellStyle name="SAPBEXHLevel1 4 6 2 2" xfId="61464"/>
    <cellStyle name="SAPBEXHLevel1 4 6 3" xfId="61465"/>
    <cellStyle name="SAPBEXHLevel1 4 6 4" xfId="61466"/>
    <cellStyle name="SAPBEXHLevel1 4 6 5" xfId="61467"/>
    <cellStyle name="SAPBEXHLevel1 4 7" xfId="61468"/>
    <cellStyle name="SAPBEXHLevel1 4 7 2" xfId="61469"/>
    <cellStyle name="SAPBEXHLevel1 4 7 2 2" xfId="61470"/>
    <cellStyle name="SAPBEXHLevel1 4 7 3" xfId="61471"/>
    <cellStyle name="SAPBEXHLevel1 4 7 4" xfId="61472"/>
    <cellStyle name="SAPBEXHLevel1 4 7 5" xfId="61473"/>
    <cellStyle name="SAPBEXHLevel1 4 8" xfId="61474"/>
    <cellStyle name="SAPBEXHLevel1 4 8 2" xfId="61475"/>
    <cellStyle name="SAPBEXHLevel1 4 8 2 2" xfId="61476"/>
    <cellStyle name="SAPBEXHLevel1 4 8 3" xfId="61477"/>
    <cellStyle name="SAPBEXHLevel1 4 8 4" xfId="61478"/>
    <cellStyle name="SAPBEXHLevel1 4 8 5" xfId="61479"/>
    <cellStyle name="SAPBEXHLevel1 4 9" xfId="61480"/>
    <cellStyle name="SAPBEXHLevel1 4 9 2" xfId="61481"/>
    <cellStyle name="SAPBEXHLevel1 4 9 3" xfId="61482"/>
    <cellStyle name="SAPBEXHLevel1 4 9 4" xfId="61483"/>
    <cellStyle name="SAPBEXHLevel1 4 9 5" xfId="61484"/>
    <cellStyle name="SAPBEXHLevel1 5" xfId="61485"/>
    <cellStyle name="SAPBEXHLevel1 5 2" xfId="61486"/>
    <cellStyle name="SAPBEXHLevel1 5 2 2" xfId="61487"/>
    <cellStyle name="SAPBEXHLevel1 5 2 3" xfId="61488"/>
    <cellStyle name="SAPBEXHLevel1 5 3" xfId="61489"/>
    <cellStyle name="SAPBEXHLevel1 5 3 2" xfId="61490"/>
    <cellStyle name="SAPBEXHLevel1 5 3 3" xfId="61491"/>
    <cellStyle name="SAPBEXHLevel1 5 4" xfId="61492"/>
    <cellStyle name="SAPBEXHLevel1 5 4 2" xfId="61493"/>
    <cellStyle name="SAPBEXHLevel1 5 4 3" xfId="61494"/>
    <cellStyle name="SAPBEXHLevel1 5 5" xfId="61495"/>
    <cellStyle name="SAPBEXHLevel1 5 5 2" xfId="61496"/>
    <cellStyle name="SAPBEXHLevel1 5 6" xfId="61497"/>
    <cellStyle name="SAPBEXHLevel1 5 7" xfId="61498"/>
    <cellStyle name="SAPBEXHLevel1 6" xfId="61499"/>
    <cellStyle name="SAPBEXHLevel1 6 2" xfId="61500"/>
    <cellStyle name="SAPBEXHLevel1 6 2 2" xfId="61501"/>
    <cellStyle name="SAPBEXHLevel1 6 2 2 2" xfId="61502"/>
    <cellStyle name="SAPBEXHLevel1 6 2 3" xfId="61503"/>
    <cellStyle name="SAPBEXHLevel1 6 2 4" xfId="61504"/>
    <cellStyle name="SAPBEXHLevel1 6 2 5" xfId="61505"/>
    <cellStyle name="SAPBEXHLevel1 6 3" xfId="61506"/>
    <cellStyle name="SAPBEXHLevel1 6 3 2" xfId="61507"/>
    <cellStyle name="SAPBEXHLevel1 6 3 3" xfId="61508"/>
    <cellStyle name="SAPBEXHLevel1 6 4" xfId="61509"/>
    <cellStyle name="SAPBEXHLevel1 6 4 2" xfId="61510"/>
    <cellStyle name="SAPBEXHLevel1 6 4 3" xfId="61511"/>
    <cellStyle name="SAPBEXHLevel1 6 5" xfId="61512"/>
    <cellStyle name="SAPBEXHLevel1 6 5 2" xfId="61513"/>
    <cellStyle name="SAPBEXHLevel1 6 5 3" xfId="61514"/>
    <cellStyle name="SAPBEXHLevel1 6 6" xfId="61515"/>
    <cellStyle name="SAPBEXHLevel1 6 7" xfId="61516"/>
    <cellStyle name="SAPBEXHLevel1 7" xfId="61517"/>
    <cellStyle name="SAPBEXHLevel1 7 2" xfId="61518"/>
    <cellStyle name="SAPBEXHLevel1 7 2 2" xfId="61519"/>
    <cellStyle name="SAPBEXHLevel1 7 3" xfId="61520"/>
    <cellStyle name="SAPBEXHLevel1 7 4" xfId="61521"/>
    <cellStyle name="SAPBEXHLevel1 7 5" xfId="61522"/>
    <cellStyle name="SAPBEXHLevel1 8" xfId="61523"/>
    <cellStyle name="SAPBEXHLevel1 8 2" xfId="61524"/>
    <cellStyle name="SAPBEXHLevel1 8 2 2" xfId="61525"/>
    <cellStyle name="SAPBEXHLevel1 8 3" xfId="61526"/>
    <cellStyle name="SAPBEXHLevel1 8 4" xfId="61527"/>
    <cellStyle name="SAPBEXHLevel1 8 5" xfId="61528"/>
    <cellStyle name="SAPBEXHLevel1 9" xfId="61529"/>
    <cellStyle name="SAPBEXHLevel1 9 2" xfId="61530"/>
    <cellStyle name="SAPBEXHLevel1 9 2 2" xfId="61531"/>
    <cellStyle name="SAPBEXHLevel1 9 3" xfId="61532"/>
    <cellStyle name="SAPBEXHLevel1 9 4" xfId="61533"/>
    <cellStyle name="SAPBEXHLevel1 9 5" xfId="61534"/>
    <cellStyle name="SAPBEXHLevel1_03 2012 SAP Data" xfId="61535"/>
    <cellStyle name="SAPBEXHLevel1X" xfId="61536"/>
    <cellStyle name="SAPBEXHLevel1X 10" xfId="61537"/>
    <cellStyle name="SAPBEXHLevel1X 10 2" xfId="61538"/>
    <cellStyle name="SAPBEXHLevel1X 10 2 2" xfId="61539"/>
    <cellStyle name="SAPBEXHLevel1X 10 3" xfId="61540"/>
    <cellStyle name="SAPBEXHLevel1X 10 4" xfId="61541"/>
    <cellStyle name="SAPBEXHLevel1X 10 5" xfId="61542"/>
    <cellStyle name="SAPBEXHLevel1X 11" xfId="61543"/>
    <cellStyle name="SAPBEXHLevel1X 11 2" xfId="61544"/>
    <cellStyle name="SAPBEXHLevel1X 11 3" xfId="61545"/>
    <cellStyle name="SAPBEXHLevel1X 11 4" xfId="61546"/>
    <cellStyle name="SAPBEXHLevel1X 11 5" xfId="61547"/>
    <cellStyle name="SAPBEXHLevel1X 12" xfId="61548"/>
    <cellStyle name="SAPBEXHLevel1X 12 2" xfId="61549"/>
    <cellStyle name="SAPBEXHLevel1X 12 3" xfId="61550"/>
    <cellStyle name="SAPBEXHLevel1X 12 4" xfId="61551"/>
    <cellStyle name="SAPBEXHLevel1X 13" xfId="61552"/>
    <cellStyle name="SAPBEXHLevel1X 13 2" xfId="61553"/>
    <cellStyle name="SAPBEXHLevel1X 13 3" xfId="61554"/>
    <cellStyle name="SAPBEXHLevel1X 13 4" xfId="61555"/>
    <cellStyle name="SAPBEXHLevel1X 14" xfId="61556"/>
    <cellStyle name="SAPBEXHLevel1X 14 2" xfId="61557"/>
    <cellStyle name="SAPBEXHLevel1X 14 3" xfId="61558"/>
    <cellStyle name="SAPBEXHLevel1X 14 4" xfId="61559"/>
    <cellStyle name="SAPBEXHLevel1X 15" xfId="61560"/>
    <cellStyle name="SAPBEXHLevel1X 15 2" xfId="61561"/>
    <cellStyle name="SAPBEXHLevel1X 15 3" xfId="61562"/>
    <cellStyle name="SAPBEXHLevel1X 15 4" xfId="61563"/>
    <cellStyle name="SAPBEXHLevel1X 16" xfId="61564"/>
    <cellStyle name="SAPBEXHLevel1X 16 2" xfId="61565"/>
    <cellStyle name="SAPBEXHLevel1X 16 3" xfId="61566"/>
    <cellStyle name="SAPBEXHLevel1X 16 4" xfId="61567"/>
    <cellStyle name="SAPBEXHLevel1X 17" xfId="61568"/>
    <cellStyle name="SAPBEXHLevel1X 17 2" xfId="61569"/>
    <cellStyle name="SAPBEXHLevel1X 17 3" xfId="61570"/>
    <cellStyle name="SAPBEXHLevel1X 17 4" xfId="61571"/>
    <cellStyle name="SAPBEXHLevel1X 18" xfId="61572"/>
    <cellStyle name="SAPBEXHLevel1X 18 2" xfId="61573"/>
    <cellStyle name="SAPBEXHLevel1X 18 3" xfId="61574"/>
    <cellStyle name="SAPBEXHLevel1X 18 4" xfId="61575"/>
    <cellStyle name="SAPBEXHLevel1X 19" xfId="61576"/>
    <cellStyle name="SAPBEXHLevel1X 2" xfId="61577"/>
    <cellStyle name="SAPBEXHLevel1X 2 10" xfId="61578"/>
    <cellStyle name="SAPBEXHLevel1X 2 10 2" xfId="61579"/>
    <cellStyle name="SAPBEXHLevel1X 2 10 3" xfId="61580"/>
    <cellStyle name="SAPBEXHLevel1X 2 10 4" xfId="61581"/>
    <cellStyle name="SAPBEXHLevel1X 2 11" xfId="61582"/>
    <cellStyle name="SAPBEXHLevel1X 2 11 2" xfId="61583"/>
    <cellStyle name="SAPBEXHLevel1X 2 11 3" xfId="61584"/>
    <cellStyle name="SAPBEXHLevel1X 2 11 4" xfId="61585"/>
    <cellStyle name="SAPBEXHLevel1X 2 12" xfId="61586"/>
    <cellStyle name="SAPBEXHLevel1X 2 13" xfId="61587"/>
    <cellStyle name="SAPBEXHLevel1X 2 14" xfId="61588"/>
    <cellStyle name="SAPBEXHLevel1X 2 15" xfId="61589"/>
    <cellStyle name="SAPBEXHLevel1X 2 16" xfId="61590"/>
    <cellStyle name="SAPBEXHLevel1X 2 17" xfId="61591"/>
    <cellStyle name="SAPBEXHLevel1X 2 18" xfId="61592"/>
    <cellStyle name="SAPBEXHLevel1X 2 19" xfId="61593"/>
    <cellStyle name="SAPBEXHLevel1X 2 2" xfId="61594"/>
    <cellStyle name="SAPBEXHLevel1X 2 2 2" xfId="61595"/>
    <cellStyle name="SAPBEXHLevel1X 2 2 2 2" xfId="61596"/>
    <cellStyle name="SAPBEXHLevel1X 2 2 2 2 2" xfId="61597"/>
    <cellStyle name="SAPBEXHLevel1X 2 2 2 2 3" xfId="61598"/>
    <cellStyle name="SAPBEXHLevel1X 2 2 2 3" xfId="61599"/>
    <cellStyle name="SAPBEXHLevel1X 2 2 2 3 2" xfId="61600"/>
    <cellStyle name="SAPBEXHLevel1X 2 2 2 4" xfId="61601"/>
    <cellStyle name="SAPBEXHLevel1X 2 2 2 5" xfId="61602"/>
    <cellStyle name="SAPBEXHLevel1X 2 2 3" xfId="61603"/>
    <cellStyle name="SAPBEXHLevel1X 2 2 3 2" xfId="61604"/>
    <cellStyle name="SAPBEXHLevel1X 2 2 3 3" xfId="61605"/>
    <cellStyle name="SAPBEXHLevel1X 2 2 4" xfId="61606"/>
    <cellStyle name="SAPBEXHLevel1X 2 2 4 2" xfId="61607"/>
    <cellStyle name="SAPBEXHLevel1X 2 2 4 3" xfId="61608"/>
    <cellStyle name="SAPBEXHLevel1X 2 2 5" xfId="61609"/>
    <cellStyle name="SAPBEXHLevel1X 2 2 5 2" xfId="61610"/>
    <cellStyle name="SAPBEXHLevel1X 2 2 5 3" xfId="61611"/>
    <cellStyle name="SAPBEXHLevel1X 2 2 6" xfId="61612"/>
    <cellStyle name="SAPBEXHLevel1X 2 2 6 2" xfId="61613"/>
    <cellStyle name="SAPBEXHLevel1X 2 2 7" xfId="61614"/>
    <cellStyle name="SAPBEXHLevel1X 2 2 8" xfId="61615"/>
    <cellStyle name="SAPBEXHLevel1X 2 2 9" xfId="61616"/>
    <cellStyle name="SAPBEXHLevel1X 2 20" xfId="61617"/>
    <cellStyle name="SAPBEXHLevel1X 2 3" xfId="61618"/>
    <cellStyle name="SAPBEXHLevel1X 2 3 2" xfId="61619"/>
    <cellStyle name="SAPBEXHLevel1X 2 3 2 2" xfId="61620"/>
    <cellStyle name="SAPBEXHLevel1X 2 3 2 2 2" xfId="61621"/>
    <cellStyle name="SAPBEXHLevel1X 2 3 2 3" xfId="61622"/>
    <cellStyle name="SAPBEXHLevel1X 2 3 2 4" xfId="61623"/>
    <cellStyle name="SAPBEXHLevel1X 2 3 3" xfId="61624"/>
    <cellStyle name="SAPBEXHLevel1X 2 3 3 2" xfId="61625"/>
    <cellStyle name="SAPBEXHLevel1X 2 3 3 3" xfId="61626"/>
    <cellStyle name="SAPBEXHLevel1X 2 3 4" xfId="61627"/>
    <cellStyle name="SAPBEXHLevel1X 2 3 4 2" xfId="61628"/>
    <cellStyle name="SAPBEXHLevel1X 2 3 4 3" xfId="61629"/>
    <cellStyle name="SAPBEXHLevel1X 2 3 5" xfId="61630"/>
    <cellStyle name="SAPBEXHLevel1X 2 3 5 2" xfId="61631"/>
    <cellStyle name="SAPBEXHLevel1X 2 3 6" xfId="61632"/>
    <cellStyle name="SAPBEXHLevel1X 2 3 6 2" xfId="61633"/>
    <cellStyle name="SAPBEXHLevel1X 2 3 7" xfId="61634"/>
    <cellStyle name="SAPBEXHLevel1X 2 3 8" xfId="61635"/>
    <cellStyle name="SAPBEXHLevel1X 2 3 9" xfId="61636"/>
    <cellStyle name="SAPBEXHLevel1X 2 4" xfId="61637"/>
    <cellStyle name="SAPBEXHLevel1X 2 4 2" xfId="61638"/>
    <cellStyle name="SAPBEXHLevel1X 2 4 2 2" xfId="61639"/>
    <cellStyle name="SAPBEXHLevel1X 2 4 3" xfId="61640"/>
    <cellStyle name="SAPBEXHLevel1X 2 4 4" xfId="61641"/>
    <cellStyle name="SAPBEXHLevel1X 2 4 5" xfId="61642"/>
    <cellStyle name="SAPBEXHLevel1X 2 5" xfId="61643"/>
    <cellStyle name="SAPBEXHLevel1X 2 5 2" xfId="61644"/>
    <cellStyle name="SAPBEXHLevel1X 2 5 2 2" xfId="61645"/>
    <cellStyle name="SAPBEXHLevel1X 2 5 3" xfId="61646"/>
    <cellStyle name="SAPBEXHLevel1X 2 5 4" xfId="61647"/>
    <cellStyle name="SAPBEXHLevel1X 2 5 5" xfId="61648"/>
    <cellStyle name="SAPBEXHLevel1X 2 6" xfId="61649"/>
    <cellStyle name="SAPBEXHLevel1X 2 6 2" xfId="61650"/>
    <cellStyle name="SAPBEXHLevel1X 2 6 2 2" xfId="61651"/>
    <cellStyle name="SAPBEXHLevel1X 2 6 3" xfId="61652"/>
    <cellStyle name="SAPBEXHLevel1X 2 6 4" xfId="61653"/>
    <cellStyle name="SAPBEXHLevel1X 2 6 5" xfId="61654"/>
    <cellStyle name="SAPBEXHLevel1X 2 7" xfId="61655"/>
    <cellStyle name="SAPBEXHLevel1X 2 7 2" xfId="61656"/>
    <cellStyle name="SAPBEXHLevel1X 2 7 2 2" xfId="61657"/>
    <cellStyle name="SAPBEXHLevel1X 2 7 3" xfId="61658"/>
    <cellStyle name="SAPBEXHLevel1X 2 7 4" xfId="61659"/>
    <cellStyle name="SAPBEXHLevel1X 2 7 5" xfId="61660"/>
    <cellStyle name="SAPBEXHLevel1X 2 8" xfId="61661"/>
    <cellStyle name="SAPBEXHLevel1X 2 8 2" xfId="61662"/>
    <cellStyle name="SAPBEXHLevel1X 2 8 3" xfId="61663"/>
    <cellStyle name="SAPBEXHLevel1X 2 8 4" xfId="61664"/>
    <cellStyle name="SAPBEXHLevel1X 2 8 5" xfId="61665"/>
    <cellStyle name="SAPBEXHLevel1X 2 9" xfId="61666"/>
    <cellStyle name="SAPBEXHLevel1X 2 9 2" xfId="61667"/>
    <cellStyle name="SAPBEXHLevel1X 2 9 3" xfId="61668"/>
    <cellStyle name="SAPBEXHLevel1X 2 9 4" xfId="61669"/>
    <cellStyle name="SAPBEXHLevel1X 2 9 5" xfId="61670"/>
    <cellStyle name="SAPBEXHLevel1X 20" xfId="61671"/>
    <cellStyle name="SAPBEXHLevel1X 21" xfId="61672"/>
    <cellStyle name="SAPBEXHLevel1X 22" xfId="61673"/>
    <cellStyle name="SAPBEXHLevel1X 23" xfId="61674"/>
    <cellStyle name="SAPBEXHLevel1X 24" xfId="61675"/>
    <cellStyle name="SAPBEXHLevel1X 25" xfId="61676"/>
    <cellStyle name="SAPBEXHLevel1X 26" xfId="61677"/>
    <cellStyle name="SAPBEXHLevel1X 3" xfId="61678"/>
    <cellStyle name="SAPBEXHLevel1X 3 10" xfId="61679"/>
    <cellStyle name="SAPBEXHLevel1X 3 10 2" xfId="61680"/>
    <cellStyle name="SAPBEXHLevel1X 3 10 3" xfId="61681"/>
    <cellStyle name="SAPBEXHLevel1X 3 10 4" xfId="61682"/>
    <cellStyle name="SAPBEXHLevel1X 3 11" xfId="61683"/>
    <cellStyle name="SAPBEXHLevel1X 3 11 2" xfId="61684"/>
    <cellStyle name="SAPBEXHLevel1X 3 11 3" xfId="61685"/>
    <cellStyle name="SAPBEXHLevel1X 3 11 4" xfId="61686"/>
    <cellStyle name="SAPBEXHLevel1X 3 12" xfId="61687"/>
    <cellStyle name="SAPBEXHLevel1X 3 12 2" xfId="61688"/>
    <cellStyle name="SAPBEXHLevel1X 3 12 3" xfId="61689"/>
    <cellStyle name="SAPBEXHLevel1X 3 12 4" xfId="61690"/>
    <cellStyle name="SAPBEXHLevel1X 3 13" xfId="61691"/>
    <cellStyle name="SAPBEXHLevel1X 3 13 2" xfId="61692"/>
    <cellStyle name="SAPBEXHLevel1X 3 13 3" xfId="61693"/>
    <cellStyle name="SAPBEXHLevel1X 3 13 4" xfId="61694"/>
    <cellStyle name="SAPBEXHLevel1X 3 14" xfId="61695"/>
    <cellStyle name="SAPBEXHLevel1X 3 15" xfId="61696"/>
    <cellStyle name="SAPBEXHLevel1X 3 16" xfId="61697"/>
    <cellStyle name="SAPBEXHLevel1X 3 17" xfId="61698"/>
    <cellStyle name="SAPBEXHLevel1X 3 18" xfId="61699"/>
    <cellStyle name="SAPBEXHLevel1X 3 19" xfId="61700"/>
    <cellStyle name="SAPBEXHLevel1X 3 2" xfId="61701"/>
    <cellStyle name="SAPBEXHLevel1X 3 2 2" xfId="61702"/>
    <cellStyle name="SAPBEXHLevel1X 3 2 2 2" xfId="61703"/>
    <cellStyle name="SAPBEXHLevel1X 3 2 2 2 2" xfId="61704"/>
    <cellStyle name="SAPBEXHLevel1X 3 2 2 3" xfId="61705"/>
    <cellStyle name="SAPBEXHLevel1X 3 2 2 4" xfId="61706"/>
    <cellStyle name="SAPBEXHLevel1X 3 2 2 5" xfId="61707"/>
    <cellStyle name="SAPBEXHLevel1X 3 2 3" xfId="61708"/>
    <cellStyle name="SAPBEXHLevel1X 3 2 3 2" xfId="61709"/>
    <cellStyle name="SAPBEXHLevel1X 3 2 3 3" xfId="61710"/>
    <cellStyle name="SAPBEXHLevel1X 3 2 3 4" xfId="61711"/>
    <cellStyle name="SAPBEXHLevel1X 3 2 3 5" xfId="61712"/>
    <cellStyle name="SAPBEXHLevel1X 3 2 4" xfId="61713"/>
    <cellStyle name="SAPBEXHLevel1X 3 2 5" xfId="61714"/>
    <cellStyle name="SAPBEXHLevel1X 3 2 6" xfId="61715"/>
    <cellStyle name="SAPBEXHLevel1X 3 2 7" xfId="61716"/>
    <cellStyle name="SAPBEXHLevel1X 3 20" xfId="61717"/>
    <cellStyle name="SAPBEXHLevel1X 3 21" xfId="61718"/>
    <cellStyle name="SAPBEXHLevel1X 3 3" xfId="61719"/>
    <cellStyle name="SAPBEXHLevel1X 3 3 2" xfId="61720"/>
    <cellStyle name="SAPBEXHLevel1X 3 3 2 2" xfId="61721"/>
    <cellStyle name="SAPBEXHLevel1X 3 3 2 3" xfId="61722"/>
    <cellStyle name="SAPBEXHLevel1X 3 3 3" xfId="61723"/>
    <cellStyle name="SAPBEXHLevel1X 3 3 3 2" xfId="61724"/>
    <cellStyle name="SAPBEXHLevel1X 3 3 4" xfId="61725"/>
    <cellStyle name="SAPBEXHLevel1X 3 3 5" xfId="61726"/>
    <cellStyle name="SAPBEXHLevel1X 3 4" xfId="61727"/>
    <cellStyle name="SAPBEXHLevel1X 3 4 2" xfId="61728"/>
    <cellStyle name="SAPBEXHLevel1X 3 4 2 2" xfId="61729"/>
    <cellStyle name="SAPBEXHLevel1X 3 4 3" xfId="61730"/>
    <cellStyle name="SAPBEXHLevel1X 3 4 4" xfId="61731"/>
    <cellStyle name="SAPBEXHLevel1X 3 4 5" xfId="61732"/>
    <cellStyle name="SAPBEXHLevel1X 3 5" xfId="61733"/>
    <cellStyle name="SAPBEXHLevel1X 3 5 2" xfId="61734"/>
    <cellStyle name="SAPBEXHLevel1X 3 5 2 2" xfId="61735"/>
    <cellStyle name="SAPBEXHLevel1X 3 5 3" xfId="61736"/>
    <cellStyle name="SAPBEXHLevel1X 3 5 4" xfId="61737"/>
    <cellStyle name="SAPBEXHLevel1X 3 5 5" xfId="61738"/>
    <cellStyle name="SAPBEXHLevel1X 3 6" xfId="61739"/>
    <cellStyle name="SAPBEXHLevel1X 3 6 2" xfId="61740"/>
    <cellStyle name="SAPBEXHLevel1X 3 6 2 2" xfId="61741"/>
    <cellStyle name="SAPBEXHLevel1X 3 6 3" xfId="61742"/>
    <cellStyle name="SAPBEXHLevel1X 3 6 4" xfId="61743"/>
    <cellStyle name="SAPBEXHLevel1X 3 6 5" xfId="61744"/>
    <cellStyle name="SAPBEXHLevel1X 3 7" xfId="61745"/>
    <cellStyle name="SAPBEXHLevel1X 3 7 2" xfId="61746"/>
    <cellStyle name="SAPBEXHLevel1X 3 7 2 2" xfId="61747"/>
    <cellStyle name="SAPBEXHLevel1X 3 7 3" xfId="61748"/>
    <cellStyle name="SAPBEXHLevel1X 3 7 4" xfId="61749"/>
    <cellStyle name="SAPBEXHLevel1X 3 7 5" xfId="61750"/>
    <cellStyle name="SAPBEXHLevel1X 3 8" xfId="61751"/>
    <cellStyle name="SAPBEXHLevel1X 3 8 2" xfId="61752"/>
    <cellStyle name="SAPBEXHLevel1X 3 8 3" xfId="61753"/>
    <cellStyle name="SAPBEXHLevel1X 3 8 4" xfId="61754"/>
    <cellStyle name="SAPBEXHLevel1X 3 8 5" xfId="61755"/>
    <cellStyle name="SAPBEXHLevel1X 3 9" xfId="61756"/>
    <cellStyle name="SAPBEXHLevel1X 3 9 2" xfId="61757"/>
    <cellStyle name="SAPBEXHLevel1X 3 9 3" xfId="61758"/>
    <cellStyle name="SAPBEXHLevel1X 3 9 4" xfId="61759"/>
    <cellStyle name="SAPBEXHLevel1X 3 9 5" xfId="61760"/>
    <cellStyle name="SAPBEXHLevel1X 4" xfId="61761"/>
    <cellStyle name="SAPBEXHLevel1X 4 10" xfId="61762"/>
    <cellStyle name="SAPBEXHLevel1X 4 10 2" xfId="61763"/>
    <cellStyle name="SAPBEXHLevel1X 4 10 3" xfId="61764"/>
    <cellStyle name="SAPBEXHLevel1X 4 10 4" xfId="61765"/>
    <cellStyle name="SAPBEXHLevel1X 4 10 5" xfId="61766"/>
    <cellStyle name="SAPBEXHLevel1X 4 11" xfId="61767"/>
    <cellStyle name="SAPBEXHLevel1X 4 11 2" xfId="61768"/>
    <cellStyle name="SAPBEXHLevel1X 4 11 3" xfId="61769"/>
    <cellStyle name="SAPBEXHLevel1X 4 11 4" xfId="61770"/>
    <cellStyle name="SAPBEXHLevel1X 4 11 5" xfId="61771"/>
    <cellStyle name="SAPBEXHLevel1X 4 12" xfId="61772"/>
    <cellStyle name="SAPBEXHLevel1X 4 12 2" xfId="61773"/>
    <cellStyle name="SAPBEXHLevel1X 4 12 3" xfId="61774"/>
    <cellStyle name="SAPBEXHLevel1X 4 12 4" xfId="61775"/>
    <cellStyle name="SAPBEXHLevel1X 4 13" xfId="61776"/>
    <cellStyle name="SAPBEXHLevel1X 4 14" xfId="61777"/>
    <cellStyle name="SAPBEXHLevel1X 4 15" xfId="61778"/>
    <cellStyle name="SAPBEXHLevel1X 4 16" xfId="61779"/>
    <cellStyle name="SAPBEXHLevel1X 4 17" xfId="61780"/>
    <cellStyle name="SAPBEXHLevel1X 4 18" xfId="61781"/>
    <cellStyle name="SAPBEXHLevel1X 4 19" xfId="61782"/>
    <cellStyle name="SAPBEXHLevel1X 4 2" xfId="61783"/>
    <cellStyle name="SAPBEXHLevel1X 4 2 2" xfId="61784"/>
    <cellStyle name="SAPBEXHLevel1X 4 2 2 2" xfId="61785"/>
    <cellStyle name="SAPBEXHLevel1X 4 2 2 2 2" xfId="61786"/>
    <cellStyle name="SAPBEXHLevel1X 4 2 2 3" xfId="61787"/>
    <cellStyle name="SAPBEXHLevel1X 4 2 2 4" xfId="61788"/>
    <cellStyle name="SAPBEXHLevel1X 4 2 2 5" xfId="61789"/>
    <cellStyle name="SAPBEXHLevel1X 4 2 3" xfId="61790"/>
    <cellStyle name="SAPBEXHLevel1X 4 2 3 2" xfId="61791"/>
    <cellStyle name="SAPBEXHLevel1X 4 2 4" xfId="61792"/>
    <cellStyle name="SAPBEXHLevel1X 4 2 5" xfId="61793"/>
    <cellStyle name="SAPBEXHLevel1X 4 2 6" xfId="61794"/>
    <cellStyle name="SAPBEXHLevel1X 4 20" xfId="61795"/>
    <cellStyle name="SAPBEXHLevel1X 4 21" xfId="61796"/>
    <cellStyle name="SAPBEXHLevel1X 4 3" xfId="61797"/>
    <cellStyle name="SAPBEXHLevel1X 4 3 2" xfId="61798"/>
    <cellStyle name="SAPBEXHLevel1X 4 3 2 2" xfId="61799"/>
    <cellStyle name="SAPBEXHLevel1X 4 3 2 2 2" xfId="61800"/>
    <cellStyle name="SAPBEXHLevel1X 4 3 2 3" xfId="61801"/>
    <cellStyle name="SAPBEXHLevel1X 4 3 2 4" xfId="61802"/>
    <cellStyle name="SAPBEXHLevel1X 4 3 3" xfId="61803"/>
    <cellStyle name="SAPBEXHLevel1X 4 3 3 2" xfId="61804"/>
    <cellStyle name="SAPBEXHLevel1X 4 3 3 3" xfId="61805"/>
    <cellStyle name="SAPBEXHLevel1X 4 3 4" xfId="61806"/>
    <cellStyle name="SAPBEXHLevel1X 4 3 4 2" xfId="61807"/>
    <cellStyle name="SAPBEXHLevel1X 4 3 5" xfId="61808"/>
    <cellStyle name="SAPBEXHLevel1X 4 4" xfId="61809"/>
    <cellStyle name="SAPBEXHLevel1X 4 4 2" xfId="61810"/>
    <cellStyle name="SAPBEXHLevel1X 4 4 2 2" xfId="61811"/>
    <cellStyle name="SAPBEXHLevel1X 4 4 2 3" xfId="61812"/>
    <cellStyle name="SAPBEXHLevel1X 4 4 3" xfId="61813"/>
    <cellStyle name="SAPBEXHLevel1X 4 4 3 2" xfId="61814"/>
    <cellStyle name="SAPBEXHLevel1X 4 4 4" xfId="61815"/>
    <cellStyle name="SAPBEXHLevel1X 4 4 5" xfId="61816"/>
    <cellStyle name="SAPBEXHLevel1X 4 5" xfId="61817"/>
    <cellStyle name="SAPBEXHLevel1X 4 5 2" xfId="61818"/>
    <cellStyle name="SAPBEXHLevel1X 4 5 2 2" xfId="61819"/>
    <cellStyle name="SAPBEXHLevel1X 4 5 2 3" xfId="61820"/>
    <cellStyle name="SAPBEXHLevel1X 4 5 3" xfId="61821"/>
    <cellStyle name="SAPBEXHLevel1X 4 5 3 2" xfId="61822"/>
    <cellStyle name="SAPBEXHLevel1X 4 5 4" xfId="61823"/>
    <cellStyle name="SAPBEXHLevel1X 4 5 5" xfId="61824"/>
    <cellStyle name="SAPBEXHLevel1X 4 6" xfId="61825"/>
    <cellStyle name="SAPBEXHLevel1X 4 6 2" xfId="61826"/>
    <cellStyle name="SAPBEXHLevel1X 4 6 2 2" xfId="61827"/>
    <cellStyle name="SAPBEXHLevel1X 4 6 3" xfId="61828"/>
    <cellStyle name="SAPBEXHLevel1X 4 6 4" xfId="61829"/>
    <cellStyle name="SAPBEXHLevel1X 4 6 5" xfId="61830"/>
    <cellStyle name="SAPBEXHLevel1X 4 7" xfId="61831"/>
    <cellStyle name="SAPBEXHLevel1X 4 7 2" xfId="61832"/>
    <cellStyle name="SAPBEXHLevel1X 4 7 2 2" xfId="61833"/>
    <cellStyle name="SAPBEXHLevel1X 4 7 3" xfId="61834"/>
    <cellStyle name="SAPBEXHLevel1X 4 7 4" xfId="61835"/>
    <cellStyle name="SAPBEXHLevel1X 4 7 5" xfId="61836"/>
    <cellStyle name="SAPBEXHLevel1X 4 8" xfId="61837"/>
    <cellStyle name="SAPBEXHLevel1X 4 8 2" xfId="61838"/>
    <cellStyle name="SAPBEXHLevel1X 4 8 2 2" xfId="61839"/>
    <cellStyle name="SAPBEXHLevel1X 4 8 3" xfId="61840"/>
    <cellStyle name="SAPBEXHLevel1X 4 8 4" xfId="61841"/>
    <cellStyle name="SAPBEXHLevel1X 4 8 5" xfId="61842"/>
    <cellStyle name="SAPBEXHLevel1X 4 9" xfId="61843"/>
    <cellStyle name="SAPBEXHLevel1X 4 9 2" xfId="61844"/>
    <cellStyle name="SAPBEXHLevel1X 4 9 2 2" xfId="61845"/>
    <cellStyle name="SAPBEXHLevel1X 4 9 3" xfId="61846"/>
    <cellStyle name="SAPBEXHLevel1X 4 9 4" xfId="61847"/>
    <cellStyle name="SAPBEXHLevel1X 4 9 5" xfId="61848"/>
    <cellStyle name="SAPBEXHLevel1X 5" xfId="61849"/>
    <cellStyle name="SAPBEXHLevel1X 5 10" xfId="61850"/>
    <cellStyle name="SAPBEXHLevel1X 5 10 2" xfId="61851"/>
    <cellStyle name="SAPBEXHLevel1X 5 10 3" xfId="61852"/>
    <cellStyle name="SAPBEXHLevel1X 5 10 4" xfId="61853"/>
    <cellStyle name="SAPBEXHLevel1X 5 10 5" xfId="61854"/>
    <cellStyle name="SAPBEXHLevel1X 5 11" xfId="61855"/>
    <cellStyle name="SAPBEXHLevel1X 5 12" xfId="61856"/>
    <cellStyle name="SAPBEXHLevel1X 5 13" xfId="61857"/>
    <cellStyle name="SAPBEXHLevel1X 5 14" xfId="61858"/>
    <cellStyle name="SAPBEXHLevel1X 5 15" xfId="61859"/>
    <cellStyle name="SAPBEXHLevel1X 5 2" xfId="61860"/>
    <cellStyle name="SAPBEXHLevel1X 5 2 2" xfId="61861"/>
    <cellStyle name="SAPBEXHLevel1X 5 2 2 2" xfId="61862"/>
    <cellStyle name="SAPBEXHLevel1X 5 2 2 2 2" xfId="61863"/>
    <cellStyle name="SAPBEXHLevel1X 5 2 2 3" xfId="61864"/>
    <cellStyle name="SAPBEXHLevel1X 5 2 2 4" xfId="61865"/>
    <cellStyle name="SAPBEXHLevel1X 5 2 3" xfId="61866"/>
    <cellStyle name="SAPBEXHLevel1X 5 2 3 2" xfId="61867"/>
    <cellStyle name="SAPBEXHLevel1X 5 2 3 3" xfId="61868"/>
    <cellStyle name="SAPBEXHLevel1X 5 2 4" xfId="61869"/>
    <cellStyle name="SAPBEXHLevel1X 5 2 4 2" xfId="61870"/>
    <cellStyle name="SAPBEXHLevel1X 5 2 5" xfId="61871"/>
    <cellStyle name="SAPBEXHLevel1X 5 3" xfId="61872"/>
    <cellStyle name="SAPBEXHLevel1X 5 3 2" xfId="61873"/>
    <cellStyle name="SAPBEXHLevel1X 5 3 2 2" xfId="61874"/>
    <cellStyle name="SAPBEXHLevel1X 5 3 2 3" xfId="61875"/>
    <cellStyle name="SAPBEXHLevel1X 5 3 3" xfId="61876"/>
    <cellStyle name="SAPBEXHLevel1X 5 3 3 2" xfId="61877"/>
    <cellStyle name="SAPBEXHLevel1X 5 3 4" xfId="61878"/>
    <cellStyle name="SAPBEXHLevel1X 5 3 5" xfId="61879"/>
    <cellStyle name="SAPBEXHLevel1X 5 4" xfId="61880"/>
    <cellStyle name="SAPBEXHLevel1X 5 4 2" xfId="61881"/>
    <cellStyle name="SAPBEXHLevel1X 5 4 2 2" xfId="61882"/>
    <cellStyle name="SAPBEXHLevel1X 5 4 2 3" xfId="61883"/>
    <cellStyle name="SAPBEXHLevel1X 5 4 3" xfId="61884"/>
    <cellStyle name="SAPBEXHLevel1X 5 4 3 2" xfId="61885"/>
    <cellStyle name="SAPBEXHLevel1X 5 4 4" xfId="61886"/>
    <cellStyle name="SAPBEXHLevel1X 5 4 5" xfId="61887"/>
    <cellStyle name="SAPBEXHLevel1X 5 5" xfId="61888"/>
    <cellStyle name="SAPBEXHLevel1X 5 5 2" xfId="61889"/>
    <cellStyle name="SAPBEXHLevel1X 5 5 2 2" xfId="61890"/>
    <cellStyle name="SAPBEXHLevel1X 5 5 3" xfId="61891"/>
    <cellStyle name="SAPBEXHLevel1X 5 5 4" xfId="61892"/>
    <cellStyle name="SAPBEXHLevel1X 5 5 5" xfId="61893"/>
    <cellStyle name="SAPBEXHLevel1X 5 6" xfId="61894"/>
    <cellStyle name="SAPBEXHLevel1X 5 6 2" xfId="61895"/>
    <cellStyle name="SAPBEXHLevel1X 5 6 2 2" xfId="61896"/>
    <cellStyle name="SAPBEXHLevel1X 5 6 3" xfId="61897"/>
    <cellStyle name="SAPBEXHLevel1X 5 6 4" xfId="61898"/>
    <cellStyle name="SAPBEXHLevel1X 5 6 5" xfId="61899"/>
    <cellStyle name="SAPBEXHLevel1X 5 7" xfId="61900"/>
    <cellStyle name="SAPBEXHLevel1X 5 7 2" xfId="61901"/>
    <cellStyle name="SAPBEXHLevel1X 5 7 2 2" xfId="61902"/>
    <cellStyle name="SAPBEXHLevel1X 5 7 3" xfId="61903"/>
    <cellStyle name="SAPBEXHLevel1X 5 7 4" xfId="61904"/>
    <cellStyle name="SAPBEXHLevel1X 5 7 5" xfId="61905"/>
    <cellStyle name="SAPBEXHLevel1X 5 8" xfId="61906"/>
    <cellStyle name="SAPBEXHLevel1X 5 8 2" xfId="61907"/>
    <cellStyle name="SAPBEXHLevel1X 5 8 2 2" xfId="61908"/>
    <cellStyle name="SAPBEXHLevel1X 5 8 3" xfId="61909"/>
    <cellStyle name="SAPBEXHLevel1X 5 8 4" xfId="61910"/>
    <cellStyle name="SAPBEXHLevel1X 5 8 5" xfId="61911"/>
    <cellStyle name="SAPBEXHLevel1X 5 9" xfId="61912"/>
    <cellStyle name="SAPBEXHLevel1X 5 9 2" xfId="61913"/>
    <cellStyle name="SAPBEXHLevel1X 5 9 3" xfId="61914"/>
    <cellStyle name="SAPBEXHLevel1X 5 9 4" xfId="61915"/>
    <cellStyle name="SAPBEXHLevel1X 5 9 5" xfId="61916"/>
    <cellStyle name="SAPBEXHLevel1X 6" xfId="61917"/>
    <cellStyle name="SAPBEXHLevel1X 6 2" xfId="61918"/>
    <cellStyle name="SAPBEXHLevel1X 6 2 2" xfId="61919"/>
    <cellStyle name="SAPBEXHLevel1X 6 2 3" xfId="61920"/>
    <cellStyle name="SAPBEXHLevel1X 6 2 4" xfId="61921"/>
    <cellStyle name="SAPBEXHLevel1X 6 2 5" xfId="61922"/>
    <cellStyle name="SAPBEXHLevel1X 6 3" xfId="61923"/>
    <cellStyle name="SAPBEXHLevel1X 6 4" xfId="61924"/>
    <cellStyle name="SAPBEXHLevel1X 6 5" xfId="61925"/>
    <cellStyle name="SAPBEXHLevel1X 6 6" xfId="61926"/>
    <cellStyle name="SAPBEXHLevel1X 7" xfId="61927"/>
    <cellStyle name="SAPBEXHLevel1X 7 2" xfId="61928"/>
    <cellStyle name="SAPBEXHLevel1X 7 2 2" xfId="61929"/>
    <cellStyle name="SAPBEXHLevel1X 7 3" xfId="61930"/>
    <cellStyle name="SAPBEXHLevel1X 7 4" xfId="61931"/>
    <cellStyle name="SAPBEXHLevel1X 7 5" xfId="61932"/>
    <cellStyle name="SAPBEXHLevel1X 8" xfId="61933"/>
    <cellStyle name="SAPBEXHLevel1X 8 2" xfId="61934"/>
    <cellStyle name="SAPBEXHLevel1X 8 2 2" xfId="61935"/>
    <cellStyle name="SAPBEXHLevel1X 8 2 3" xfId="61936"/>
    <cellStyle name="SAPBEXHLevel1X 8 2 4" xfId="61937"/>
    <cellStyle name="SAPBEXHLevel1X 8 2 5" xfId="61938"/>
    <cellStyle name="SAPBEXHLevel1X 8 3" xfId="61939"/>
    <cellStyle name="SAPBEXHLevel1X 8 4" xfId="61940"/>
    <cellStyle name="SAPBEXHLevel1X 8 5" xfId="61941"/>
    <cellStyle name="SAPBEXHLevel1X 8 6" xfId="61942"/>
    <cellStyle name="SAPBEXHLevel1X 9" xfId="61943"/>
    <cellStyle name="SAPBEXHLevel1X 9 2" xfId="61944"/>
    <cellStyle name="SAPBEXHLevel1X 9 2 2" xfId="61945"/>
    <cellStyle name="SAPBEXHLevel1X 9 3" xfId="61946"/>
    <cellStyle name="SAPBEXHLevel1X 9 4" xfId="61947"/>
    <cellStyle name="SAPBEXHLevel1X 9 5" xfId="61948"/>
    <cellStyle name="SAPBEXHLevel1X_03 2012 SAP Data" xfId="61949"/>
    <cellStyle name="SAPBEXHLevel2" xfId="61950"/>
    <cellStyle name="SAPBEXHLevel2 10" xfId="61951"/>
    <cellStyle name="SAPBEXHLevel2 10 2" xfId="61952"/>
    <cellStyle name="SAPBEXHLevel2 10 2 2" xfId="61953"/>
    <cellStyle name="SAPBEXHLevel2 10 3" xfId="61954"/>
    <cellStyle name="SAPBEXHLevel2 10 4" xfId="61955"/>
    <cellStyle name="SAPBEXHLevel2 10 5" xfId="61956"/>
    <cellStyle name="SAPBEXHLevel2 11" xfId="61957"/>
    <cellStyle name="SAPBEXHLevel2 11 2" xfId="61958"/>
    <cellStyle name="SAPBEXHLevel2 11 3" xfId="61959"/>
    <cellStyle name="SAPBEXHLevel2 11 4" xfId="61960"/>
    <cellStyle name="SAPBEXHLevel2 11 5" xfId="61961"/>
    <cellStyle name="SAPBEXHLevel2 12" xfId="61962"/>
    <cellStyle name="SAPBEXHLevel2 12 2" xfId="61963"/>
    <cellStyle name="SAPBEXHLevel2 12 3" xfId="61964"/>
    <cellStyle name="SAPBEXHLevel2 12 4" xfId="61965"/>
    <cellStyle name="SAPBEXHLevel2 13" xfId="61966"/>
    <cellStyle name="SAPBEXHLevel2 13 2" xfId="61967"/>
    <cellStyle name="SAPBEXHLevel2 13 3" xfId="61968"/>
    <cellStyle name="SAPBEXHLevel2 13 4" xfId="61969"/>
    <cellStyle name="SAPBEXHLevel2 14" xfId="61970"/>
    <cellStyle name="SAPBEXHLevel2 14 2" xfId="61971"/>
    <cellStyle name="SAPBEXHLevel2 14 3" xfId="61972"/>
    <cellStyle name="SAPBEXHLevel2 14 4" xfId="61973"/>
    <cellStyle name="SAPBEXHLevel2 15" xfId="61974"/>
    <cellStyle name="SAPBEXHLevel2 15 2" xfId="61975"/>
    <cellStyle name="SAPBEXHLevel2 15 3" xfId="61976"/>
    <cellStyle name="SAPBEXHLevel2 15 4" xfId="61977"/>
    <cellStyle name="SAPBEXHLevel2 16" xfId="61978"/>
    <cellStyle name="SAPBEXHLevel2 16 2" xfId="61979"/>
    <cellStyle name="SAPBEXHLevel2 16 3" xfId="61980"/>
    <cellStyle name="SAPBEXHLevel2 16 4" xfId="61981"/>
    <cellStyle name="SAPBEXHLevel2 17" xfId="61982"/>
    <cellStyle name="SAPBEXHLevel2 17 2" xfId="61983"/>
    <cellStyle name="SAPBEXHLevel2 17 3" xfId="61984"/>
    <cellStyle name="SAPBEXHLevel2 17 4" xfId="61985"/>
    <cellStyle name="SAPBEXHLevel2 18" xfId="61986"/>
    <cellStyle name="SAPBEXHLevel2 19" xfId="61987"/>
    <cellStyle name="SAPBEXHLevel2 2" xfId="61988"/>
    <cellStyle name="SAPBEXHLevel2 2 10" xfId="61989"/>
    <cellStyle name="SAPBEXHLevel2 2 10 2" xfId="61990"/>
    <cellStyle name="SAPBEXHLevel2 2 10 2 2" xfId="61991"/>
    <cellStyle name="SAPBEXHLevel2 2 10 3" xfId="61992"/>
    <cellStyle name="SAPBEXHLevel2 2 10 4" xfId="61993"/>
    <cellStyle name="SAPBEXHLevel2 2 10 5" xfId="61994"/>
    <cellStyle name="SAPBEXHLevel2 2 11" xfId="61995"/>
    <cellStyle name="SAPBEXHLevel2 2 11 2" xfId="61996"/>
    <cellStyle name="SAPBEXHLevel2 2 11 3" xfId="61997"/>
    <cellStyle name="SAPBEXHLevel2 2 11 4" xfId="61998"/>
    <cellStyle name="SAPBEXHLevel2 2 12" xfId="61999"/>
    <cellStyle name="SAPBEXHLevel2 2 12 2" xfId="62000"/>
    <cellStyle name="SAPBEXHLevel2 2 12 3" xfId="62001"/>
    <cellStyle name="SAPBEXHLevel2 2 12 4" xfId="62002"/>
    <cellStyle name="SAPBEXHLevel2 2 13" xfId="62003"/>
    <cellStyle name="SAPBEXHLevel2 2 13 2" xfId="62004"/>
    <cellStyle name="SAPBEXHLevel2 2 13 3" xfId="62005"/>
    <cellStyle name="SAPBEXHLevel2 2 13 4" xfId="62006"/>
    <cellStyle name="SAPBEXHLevel2 2 14" xfId="62007"/>
    <cellStyle name="SAPBEXHLevel2 2 15" xfId="62008"/>
    <cellStyle name="SAPBEXHLevel2 2 16" xfId="62009"/>
    <cellStyle name="SAPBEXHLevel2 2 17" xfId="62010"/>
    <cellStyle name="SAPBEXHLevel2 2 2" xfId="62011"/>
    <cellStyle name="SAPBEXHLevel2 2 2 2" xfId="62012"/>
    <cellStyle name="SAPBEXHLevel2 2 2 2 2" xfId="62013"/>
    <cellStyle name="SAPBEXHLevel2 2 2 2 2 2" xfId="62014"/>
    <cellStyle name="SAPBEXHLevel2 2 2 2 3" xfId="62015"/>
    <cellStyle name="SAPBEXHLevel2 2 2 2 4" xfId="62016"/>
    <cellStyle name="SAPBEXHLevel2 2 2 3" xfId="62017"/>
    <cellStyle name="SAPBEXHLevel2 2 2 3 2" xfId="62018"/>
    <cellStyle name="SAPBEXHLevel2 2 2 3 3" xfId="62019"/>
    <cellStyle name="SAPBEXHLevel2 2 2 4" xfId="62020"/>
    <cellStyle name="SAPBEXHLevel2 2 2 4 2" xfId="62021"/>
    <cellStyle name="SAPBEXHLevel2 2 2 4 3" xfId="62022"/>
    <cellStyle name="SAPBEXHLevel2 2 2 5" xfId="62023"/>
    <cellStyle name="SAPBEXHLevel2 2 2 5 2" xfId="62024"/>
    <cellStyle name="SAPBEXHLevel2 2 2 6" xfId="62025"/>
    <cellStyle name="SAPBEXHLevel2 2 2 6 2" xfId="62026"/>
    <cellStyle name="SAPBEXHLevel2 2 2 7" xfId="62027"/>
    <cellStyle name="SAPBEXHLevel2 2 2 8" xfId="62028"/>
    <cellStyle name="SAPBEXHLevel2 2 2 9" xfId="62029"/>
    <cellStyle name="SAPBEXHLevel2 2 3" xfId="62030"/>
    <cellStyle name="SAPBEXHLevel2 2 3 10" xfId="62031"/>
    <cellStyle name="SAPBEXHLevel2 2 3 2" xfId="62032"/>
    <cellStyle name="SAPBEXHLevel2 2 3 2 2" xfId="62033"/>
    <cellStyle name="SAPBEXHLevel2 2 3 2 2 2" xfId="62034"/>
    <cellStyle name="SAPBEXHLevel2 2 3 2 2 3" xfId="62035"/>
    <cellStyle name="SAPBEXHLevel2 2 3 2 3" xfId="62036"/>
    <cellStyle name="SAPBEXHLevel2 2 3 2 3 2" xfId="62037"/>
    <cellStyle name="SAPBEXHLevel2 2 3 2 4" xfId="62038"/>
    <cellStyle name="SAPBEXHLevel2 2 3 2 5" xfId="62039"/>
    <cellStyle name="SAPBEXHLevel2 2 3 3" xfId="62040"/>
    <cellStyle name="SAPBEXHLevel2 2 3 3 2" xfId="62041"/>
    <cellStyle name="SAPBEXHLevel2 2 3 3 3" xfId="62042"/>
    <cellStyle name="SAPBEXHLevel2 2 3 3 4" xfId="62043"/>
    <cellStyle name="SAPBEXHLevel2 2 3 4" xfId="62044"/>
    <cellStyle name="SAPBEXHLevel2 2 3 4 2" xfId="62045"/>
    <cellStyle name="SAPBEXHLevel2 2 3 4 3" xfId="62046"/>
    <cellStyle name="SAPBEXHLevel2 2 3 5" xfId="62047"/>
    <cellStyle name="SAPBEXHLevel2 2 3 5 2" xfId="62048"/>
    <cellStyle name="SAPBEXHLevel2 2 3 5 3" xfId="62049"/>
    <cellStyle name="SAPBEXHLevel2 2 3 6" xfId="62050"/>
    <cellStyle name="SAPBEXHLevel2 2 3 6 2" xfId="62051"/>
    <cellStyle name="SAPBEXHLevel2 2 3 7" xfId="62052"/>
    <cellStyle name="SAPBEXHLevel2 2 3 8" xfId="62053"/>
    <cellStyle name="SAPBEXHLevel2 2 3 9" xfId="62054"/>
    <cellStyle name="SAPBEXHLevel2 2 4" xfId="62055"/>
    <cellStyle name="SAPBEXHLevel2 2 4 2" xfId="62056"/>
    <cellStyle name="SAPBEXHLevel2 2 4 2 2" xfId="62057"/>
    <cellStyle name="SAPBEXHLevel2 2 4 3" xfId="62058"/>
    <cellStyle name="SAPBEXHLevel2 2 4 3 2" xfId="62059"/>
    <cellStyle name="SAPBEXHLevel2 2 4 4" xfId="62060"/>
    <cellStyle name="SAPBEXHLevel2 2 4 5" xfId="62061"/>
    <cellStyle name="SAPBEXHLevel2 2 5" xfId="62062"/>
    <cellStyle name="SAPBEXHLevel2 2 5 2" xfId="62063"/>
    <cellStyle name="SAPBEXHLevel2 2 5 2 2" xfId="62064"/>
    <cellStyle name="SAPBEXHLevel2 2 5 3" xfId="62065"/>
    <cellStyle name="SAPBEXHLevel2 2 5 4" xfId="62066"/>
    <cellStyle name="SAPBEXHLevel2 2 5 5" xfId="62067"/>
    <cellStyle name="SAPBEXHLevel2 2 6" xfId="62068"/>
    <cellStyle name="SAPBEXHLevel2 2 6 2" xfId="62069"/>
    <cellStyle name="SAPBEXHLevel2 2 6 2 2" xfId="62070"/>
    <cellStyle name="SAPBEXHLevel2 2 6 3" xfId="62071"/>
    <cellStyle name="SAPBEXHLevel2 2 6 4" xfId="62072"/>
    <cellStyle name="SAPBEXHLevel2 2 6 5" xfId="62073"/>
    <cellStyle name="SAPBEXHLevel2 2 7" xfId="62074"/>
    <cellStyle name="SAPBEXHLevel2 2 7 2" xfId="62075"/>
    <cellStyle name="SAPBEXHLevel2 2 7 2 2" xfId="62076"/>
    <cellStyle name="SAPBEXHLevel2 2 7 3" xfId="62077"/>
    <cellStyle name="SAPBEXHLevel2 2 7 4" xfId="62078"/>
    <cellStyle name="SAPBEXHLevel2 2 7 5" xfId="62079"/>
    <cellStyle name="SAPBEXHLevel2 2 8" xfId="62080"/>
    <cellStyle name="SAPBEXHLevel2 2 8 2" xfId="62081"/>
    <cellStyle name="SAPBEXHLevel2 2 8 3" xfId="62082"/>
    <cellStyle name="SAPBEXHLevel2 2 8 4" xfId="62083"/>
    <cellStyle name="SAPBEXHLevel2 2 8 5" xfId="62084"/>
    <cellStyle name="SAPBEXHLevel2 2 9" xfId="62085"/>
    <cellStyle name="SAPBEXHLevel2 2 9 2" xfId="62086"/>
    <cellStyle name="SAPBEXHLevel2 2 9 3" xfId="62087"/>
    <cellStyle name="SAPBEXHLevel2 2 9 4" xfId="62088"/>
    <cellStyle name="SAPBEXHLevel2 2 9 5" xfId="62089"/>
    <cellStyle name="SAPBEXHLevel2 20" xfId="62090"/>
    <cellStyle name="SAPBEXHLevel2 21" xfId="62091"/>
    <cellStyle name="SAPBEXHLevel2 22" xfId="62092"/>
    <cellStyle name="SAPBEXHLevel2 23" xfId="62093"/>
    <cellStyle name="SAPBEXHLevel2 24" xfId="62094"/>
    <cellStyle name="SAPBEXHLevel2 25" xfId="62095"/>
    <cellStyle name="SAPBEXHLevel2 26" xfId="62096"/>
    <cellStyle name="SAPBEXHLevel2 27" xfId="62097"/>
    <cellStyle name="SAPBEXHLevel2 3" xfId="62098"/>
    <cellStyle name="SAPBEXHLevel2 3 10" xfId="62099"/>
    <cellStyle name="SAPBEXHLevel2 3 10 2" xfId="62100"/>
    <cellStyle name="SAPBEXHLevel2 3 10 3" xfId="62101"/>
    <cellStyle name="SAPBEXHLevel2 3 10 4" xfId="62102"/>
    <cellStyle name="SAPBEXHLevel2 3 11" xfId="62103"/>
    <cellStyle name="SAPBEXHLevel2 3 11 2" xfId="62104"/>
    <cellStyle name="SAPBEXHLevel2 3 11 3" xfId="62105"/>
    <cellStyle name="SAPBEXHLevel2 3 11 4" xfId="62106"/>
    <cellStyle name="SAPBEXHLevel2 3 12" xfId="62107"/>
    <cellStyle name="SAPBEXHLevel2 3 12 2" xfId="62108"/>
    <cellStyle name="SAPBEXHLevel2 3 12 3" xfId="62109"/>
    <cellStyle name="SAPBEXHLevel2 3 12 4" xfId="62110"/>
    <cellStyle name="SAPBEXHLevel2 3 13" xfId="62111"/>
    <cellStyle name="SAPBEXHLevel2 3 13 2" xfId="62112"/>
    <cellStyle name="SAPBEXHLevel2 3 13 3" xfId="62113"/>
    <cellStyle name="SAPBEXHLevel2 3 13 4" xfId="62114"/>
    <cellStyle name="SAPBEXHLevel2 3 14" xfId="62115"/>
    <cellStyle name="SAPBEXHLevel2 3 15" xfId="62116"/>
    <cellStyle name="SAPBEXHLevel2 3 16" xfId="62117"/>
    <cellStyle name="SAPBEXHLevel2 3 17" xfId="62118"/>
    <cellStyle name="SAPBEXHLevel2 3 18" xfId="62119"/>
    <cellStyle name="SAPBEXHLevel2 3 19" xfId="62120"/>
    <cellStyle name="SAPBEXHLevel2 3 2" xfId="62121"/>
    <cellStyle name="SAPBEXHLevel2 3 2 2" xfId="62122"/>
    <cellStyle name="SAPBEXHLevel2 3 2 2 2" xfId="62123"/>
    <cellStyle name="SAPBEXHLevel2 3 2 2 2 2" xfId="62124"/>
    <cellStyle name="SAPBEXHLevel2 3 2 2 3" xfId="62125"/>
    <cellStyle name="SAPBEXHLevel2 3 2 2 4" xfId="62126"/>
    <cellStyle name="SAPBEXHLevel2 3 2 3" xfId="62127"/>
    <cellStyle name="SAPBEXHLevel2 3 2 3 2" xfId="62128"/>
    <cellStyle name="SAPBEXHLevel2 3 2 3 3" xfId="62129"/>
    <cellStyle name="SAPBEXHLevel2 3 2 4" xfId="62130"/>
    <cellStyle name="SAPBEXHLevel2 3 2 4 2" xfId="62131"/>
    <cellStyle name="SAPBEXHLevel2 3 2 4 3" xfId="62132"/>
    <cellStyle name="SAPBEXHLevel2 3 2 5" xfId="62133"/>
    <cellStyle name="SAPBEXHLevel2 3 2 5 2" xfId="62134"/>
    <cellStyle name="SAPBEXHLevel2 3 2 6" xfId="62135"/>
    <cellStyle name="SAPBEXHLevel2 3 2 6 2" xfId="62136"/>
    <cellStyle name="SAPBEXHLevel2 3 2 7" xfId="62137"/>
    <cellStyle name="SAPBEXHLevel2 3 2 8" xfId="62138"/>
    <cellStyle name="SAPBEXHLevel2 3 2 9" xfId="62139"/>
    <cellStyle name="SAPBEXHLevel2 3 20" xfId="62140"/>
    <cellStyle name="SAPBEXHLevel2 3 21" xfId="62141"/>
    <cellStyle name="SAPBEXHLevel2 3 3" xfId="62142"/>
    <cellStyle name="SAPBEXHLevel2 3 3 2" xfId="62143"/>
    <cellStyle name="SAPBEXHLevel2 3 3 2 2" xfId="62144"/>
    <cellStyle name="SAPBEXHLevel2 3 3 2 3" xfId="62145"/>
    <cellStyle name="SAPBEXHLevel2 3 3 2 4" xfId="62146"/>
    <cellStyle name="SAPBEXHLevel2 3 3 3" xfId="62147"/>
    <cellStyle name="SAPBEXHLevel2 3 3 3 2" xfId="62148"/>
    <cellStyle name="SAPBEXHLevel2 3 3 4" xfId="62149"/>
    <cellStyle name="SAPBEXHLevel2 3 3 4 2" xfId="62150"/>
    <cellStyle name="SAPBEXHLevel2 3 3 5" xfId="62151"/>
    <cellStyle name="SAPBEXHLevel2 3 4" xfId="62152"/>
    <cellStyle name="SAPBEXHLevel2 3 4 2" xfId="62153"/>
    <cellStyle name="SAPBEXHLevel2 3 4 2 2" xfId="62154"/>
    <cellStyle name="SAPBEXHLevel2 3 4 3" xfId="62155"/>
    <cellStyle name="SAPBEXHLevel2 3 4 4" xfId="62156"/>
    <cellStyle name="SAPBEXHLevel2 3 4 5" xfId="62157"/>
    <cellStyle name="SAPBEXHLevel2 3 5" xfId="62158"/>
    <cellStyle name="SAPBEXHLevel2 3 5 2" xfId="62159"/>
    <cellStyle name="SAPBEXHLevel2 3 5 2 2" xfId="62160"/>
    <cellStyle name="SAPBEXHLevel2 3 5 3" xfId="62161"/>
    <cellStyle name="SAPBEXHLevel2 3 5 3 2" xfId="62162"/>
    <cellStyle name="SAPBEXHLevel2 3 5 4" xfId="62163"/>
    <cellStyle name="SAPBEXHLevel2 3 5 5" xfId="62164"/>
    <cellStyle name="SAPBEXHLevel2 3 6" xfId="62165"/>
    <cellStyle name="SAPBEXHLevel2 3 6 2" xfId="62166"/>
    <cellStyle name="SAPBEXHLevel2 3 6 2 2" xfId="62167"/>
    <cellStyle name="SAPBEXHLevel2 3 6 3" xfId="62168"/>
    <cellStyle name="SAPBEXHLevel2 3 6 3 2" xfId="62169"/>
    <cellStyle name="SAPBEXHLevel2 3 6 4" xfId="62170"/>
    <cellStyle name="SAPBEXHLevel2 3 6 5" xfId="62171"/>
    <cellStyle name="SAPBEXHLevel2 3 7" xfId="62172"/>
    <cellStyle name="SAPBEXHLevel2 3 7 2" xfId="62173"/>
    <cellStyle name="SAPBEXHLevel2 3 7 2 2" xfId="62174"/>
    <cellStyle name="SAPBEXHLevel2 3 7 3" xfId="62175"/>
    <cellStyle name="SAPBEXHLevel2 3 7 4" xfId="62176"/>
    <cellStyle name="SAPBEXHLevel2 3 7 5" xfId="62177"/>
    <cellStyle name="SAPBEXHLevel2 3 8" xfId="62178"/>
    <cellStyle name="SAPBEXHLevel2 3 8 2" xfId="62179"/>
    <cellStyle name="SAPBEXHLevel2 3 8 3" xfId="62180"/>
    <cellStyle name="SAPBEXHLevel2 3 8 4" xfId="62181"/>
    <cellStyle name="SAPBEXHLevel2 3 8 5" xfId="62182"/>
    <cellStyle name="SAPBEXHLevel2 3 9" xfId="62183"/>
    <cellStyle name="SAPBEXHLevel2 3 9 2" xfId="62184"/>
    <cellStyle name="SAPBEXHLevel2 3 9 3" xfId="62185"/>
    <cellStyle name="SAPBEXHLevel2 3 9 4" xfId="62186"/>
    <cellStyle name="SAPBEXHLevel2 3 9 5" xfId="62187"/>
    <cellStyle name="SAPBEXHLevel2 4" xfId="62188"/>
    <cellStyle name="SAPBEXHLevel2 4 10" xfId="62189"/>
    <cellStyle name="SAPBEXHLevel2 4 10 2" xfId="62190"/>
    <cellStyle name="SAPBEXHLevel2 4 10 3" xfId="62191"/>
    <cellStyle name="SAPBEXHLevel2 4 10 4" xfId="62192"/>
    <cellStyle name="SAPBEXHLevel2 4 11" xfId="62193"/>
    <cellStyle name="SAPBEXHLevel2 4 11 2" xfId="62194"/>
    <cellStyle name="SAPBEXHLevel2 4 11 3" xfId="62195"/>
    <cellStyle name="SAPBEXHLevel2 4 11 4" xfId="62196"/>
    <cellStyle name="SAPBEXHLevel2 4 12" xfId="62197"/>
    <cellStyle name="SAPBEXHLevel2 4 12 2" xfId="62198"/>
    <cellStyle name="SAPBEXHLevel2 4 12 3" xfId="62199"/>
    <cellStyle name="SAPBEXHLevel2 4 12 4" xfId="62200"/>
    <cellStyle name="SAPBEXHLevel2 4 13" xfId="62201"/>
    <cellStyle name="SAPBEXHLevel2 4 14" xfId="62202"/>
    <cellStyle name="SAPBEXHLevel2 4 15" xfId="62203"/>
    <cellStyle name="SAPBEXHLevel2 4 16" xfId="62204"/>
    <cellStyle name="SAPBEXHLevel2 4 17" xfId="62205"/>
    <cellStyle name="SAPBEXHLevel2 4 18" xfId="62206"/>
    <cellStyle name="SAPBEXHLevel2 4 19" xfId="62207"/>
    <cellStyle name="SAPBEXHLevel2 4 2" xfId="62208"/>
    <cellStyle name="SAPBEXHLevel2 4 2 2" xfId="62209"/>
    <cellStyle name="SAPBEXHLevel2 4 2 2 2" xfId="62210"/>
    <cellStyle name="SAPBEXHLevel2 4 2 2 2 2" xfId="62211"/>
    <cellStyle name="SAPBEXHLevel2 4 2 2 3" xfId="62212"/>
    <cellStyle name="SAPBEXHLevel2 4 2 2 3 2" xfId="62213"/>
    <cellStyle name="SAPBEXHLevel2 4 2 2 4" xfId="62214"/>
    <cellStyle name="SAPBEXHLevel2 4 2 2 5" xfId="62215"/>
    <cellStyle name="SAPBEXHLevel2 4 2 3" xfId="62216"/>
    <cellStyle name="SAPBEXHLevel2 4 2 3 2" xfId="62217"/>
    <cellStyle name="SAPBEXHLevel2 4 2 4" xfId="62218"/>
    <cellStyle name="SAPBEXHLevel2 4 2 4 2" xfId="62219"/>
    <cellStyle name="SAPBEXHLevel2 4 2 5" xfId="62220"/>
    <cellStyle name="SAPBEXHLevel2 4 2 6" xfId="62221"/>
    <cellStyle name="SAPBEXHLevel2 4 20" xfId="62222"/>
    <cellStyle name="SAPBEXHLevel2 4 21" xfId="62223"/>
    <cellStyle name="SAPBEXHLevel2 4 3" xfId="62224"/>
    <cellStyle name="SAPBEXHLevel2 4 3 2" xfId="62225"/>
    <cellStyle name="SAPBEXHLevel2 4 3 2 2" xfId="62226"/>
    <cellStyle name="SAPBEXHLevel2 4 3 3" xfId="62227"/>
    <cellStyle name="SAPBEXHLevel2 4 3 3 2" xfId="62228"/>
    <cellStyle name="SAPBEXHLevel2 4 3 4" xfId="62229"/>
    <cellStyle name="SAPBEXHLevel2 4 3 5" xfId="62230"/>
    <cellStyle name="SAPBEXHLevel2 4 4" xfId="62231"/>
    <cellStyle name="SAPBEXHLevel2 4 4 2" xfId="62232"/>
    <cellStyle name="SAPBEXHLevel2 4 4 2 2" xfId="62233"/>
    <cellStyle name="SAPBEXHLevel2 4 4 3" xfId="62234"/>
    <cellStyle name="SAPBEXHLevel2 4 4 3 2" xfId="62235"/>
    <cellStyle name="SAPBEXHLevel2 4 4 4" xfId="62236"/>
    <cellStyle name="SAPBEXHLevel2 4 4 5" xfId="62237"/>
    <cellStyle name="SAPBEXHLevel2 4 5" xfId="62238"/>
    <cellStyle name="SAPBEXHLevel2 4 5 2" xfId="62239"/>
    <cellStyle name="SAPBEXHLevel2 4 5 2 2" xfId="62240"/>
    <cellStyle name="SAPBEXHLevel2 4 5 3" xfId="62241"/>
    <cellStyle name="SAPBEXHLevel2 4 5 4" xfId="62242"/>
    <cellStyle name="SAPBEXHLevel2 4 5 5" xfId="62243"/>
    <cellStyle name="SAPBEXHLevel2 4 6" xfId="62244"/>
    <cellStyle name="SAPBEXHLevel2 4 6 2" xfId="62245"/>
    <cellStyle name="SAPBEXHLevel2 4 6 3" xfId="62246"/>
    <cellStyle name="SAPBEXHLevel2 4 6 4" xfId="62247"/>
    <cellStyle name="SAPBEXHLevel2 4 6 5" xfId="62248"/>
    <cellStyle name="SAPBEXHLevel2 4 7" xfId="62249"/>
    <cellStyle name="SAPBEXHLevel2 4 7 2" xfId="62250"/>
    <cellStyle name="SAPBEXHLevel2 4 7 3" xfId="62251"/>
    <cellStyle name="SAPBEXHLevel2 4 7 4" xfId="62252"/>
    <cellStyle name="SAPBEXHLevel2 4 8" xfId="62253"/>
    <cellStyle name="SAPBEXHLevel2 4 8 2" xfId="62254"/>
    <cellStyle name="SAPBEXHLevel2 4 8 3" xfId="62255"/>
    <cellStyle name="SAPBEXHLevel2 4 8 4" xfId="62256"/>
    <cellStyle name="SAPBEXHLevel2 4 9" xfId="62257"/>
    <cellStyle name="SAPBEXHLevel2 4 9 2" xfId="62258"/>
    <cellStyle name="SAPBEXHLevel2 4 9 3" xfId="62259"/>
    <cellStyle name="SAPBEXHLevel2 4 9 4" xfId="62260"/>
    <cellStyle name="SAPBEXHLevel2 5" xfId="62261"/>
    <cellStyle name="SAPBEXHLevel2 5 10" xfId="62262"/>
    <cellStyle name="SAPBEXHLevel2 5 2" xfId="62263"/>
    <cellStyle name="SAPBEXHLevel2 5 2 2" xfId="62264"/>
    <cellStyle name="SAPBEXHLevel2 5 2 2 2" xfId="62265"/>
    <cellStyle name="SAPBEXHLevel2 5 2 3" xfId="62266"/>
    <cellStyle name="SAPBEXHLevel2 5 3" xfId="62267"/>
    <cellStyle name="SAPBEXHLevel2 5 3 2" xfId="62268"/>
    <cellStyle name="SAPBEXHLevel2 5 3 2 2" xfId="62269"/>
    <cellStyle name="SAPBEXHLevel2 5 3 2 2 2" xfId="62270"/>
    <cellStyle name="SAPBEXHLevel2 5 3 2 3" xfId="62271"/>
    <cellStyle name="SAPBEXHLevel2 5 3 3" xfId="62272"/>
    <cellStyle name="SAPBEXHLevel2 5 3 3 2" xfId="62273"/>
    <cellStyle name="SAPBEXHLevel2 5 3 4" xfId="62274"/>
    <cellStyle name="SAPBEXHLevel2 5 4" xfId="62275"/>
    <cellStyle name="SAPBEXHLevel2 5 5" xfId="62276"/>
    <cellStyle name="SAPBEXHLevel2 5 5 2" xfId="62277"/>
    <cellStyle name="SAPBEXHLevel2 5 5 2 2" xfId="62278"/>
    <cellStyle name="SAPBEXHLevel2 5 5 3" xfId="62279"/>
    <cellStyle name="SAPBEXHLevel2 5 6" xfId="62280"/>
    <cellStyle name="SAPBEXHLevel2 5 6 2" xfId="62281"/>
    <cellStyle name="SAPBEXHLevel2 5 7" xfId="62282"/>
    <cellStyle name="SAPBEXHLevel2 5 7 2" xfId="62283"/>
    <cellStyle name="SAPBEXHLevel2 5 8" xfId="62284"/>
    <cellStyle name="SAPBEXHLevel2 5 8 2" xfId="62285"/>
    <cellStyle name="SAPBEXHLevel2 5 9" xfId="62286"/>
    <cellStyle name="SAPBEXHLevel2 6" xfId="62287"/>
    <cellStyle name="SAPBEXHLevel2 6 2" xfId="62288"/>
    <cellStyle name="SAPBEXHLevel2 6 2 2" xfId="62289"/>
    <cellStyle name="SAPBEXHLevel2 6 2 3" xfId="62290"/>
    <cellStyle name="SAPBEXHLevel2 6 2 4" xfId="62291"/>
    <cellStyle name="SAPBEXHLevel2 6 2 5" xfId="62292"/>
    <cellStyle name="SAPBEXHLevel2 6 3" xfId="62293"/>
    <cellStyle name="SAPBEXHLevel2 6 3 2" xfId="62294"/>
    <cellStyle name="SAPBEXHLevel2 6 4" xfId="62295"/>
    <cellStyle name="SAPBEXHLevel2 6 5" xfId="62296"/>
    <cellStyle name="SAPBEXHLevel2 6 6" xfId="62297"/>
    <cellStyle name="SAPBEXHLevel2 7" xfId="62298"/>
    <cellStyle name="SAPBEXHLevel2 7 2" xfId="62299"/>
    <cellStyle name="SAPBEXHLevel2 7 2 2" xfId="62300"/>
    <cellStyle name="SAPBEXHLevel2 7 3" xfId="62301"/>
    <cellStyle name="SAPBEXHLevel2 7 4" xfId="62302"/>
    <cellStyle name="SAPBEXHLevel2 7 5" xfId="62303"/>
    <cellStyle name="SAPBEXHLevel2 8" xfId="62304"/>
    <cellStyle name="SAPBEXHLevel2 8 2" xfId="62305"/>
    <cellStyle name="SAPBEXHLevel2 8 2 2" xfId="62306"/>
    <cellStyle name="SAPBEXHLevel2 8 3" xfId="62307"/>
    <cellStyle name="SAPBEXHLevel2 8 4" xfId="62308"/>
    <cellStyle name="SAPBEXHLevel2 8 5" xfId="62309"/>
    <cellStyle name="SAPBEXHLevel2 9" xfId="62310"/>
    <cellStyle name="SAPBEXHLevel2 9 2" xfId="62311"/>
    <cellStyle name="SAPBEXHLevel2 9 2 2" xfId="62312"/>
    <cellStyle name="SAPBEXHLevel2 9 3" xfId="62313"/>
    <cellStyle name="SAPBEXHLevel2 9 4" xfId="62314"/>
    <cellStyle name="SAPBEXHLevel2 9 5" xfId="62315"/>
    <cellStyle name="SAPBEXHLevel2_03 2012 SAP Data" xfId="62316"/>
    <cellStyle name="SAPBEXHLevel2X" xfId="62317"/>
    <cellStyle name="SAPBEXHLevel2X 10" xfId="62318"/>
    <cellStyle name="SAPBEXHLevel2X 10 2" xfId="62319"/>
    <cellStyle name="SAPBEXHLevel2X 10 2 2" xfId="62320"/>
    <cellStyle name="SAPBEXHLevel2X 10 3" xfId="62321"/>
    <cellStyle name="SAPBEXHLevel2X 10 4" xfId="62322"/>
    <cellStyle name="SAPBEXHLevel2X 10 5" xfId="62323"/>
    <cellStyle name="SAPBEXHLevel2X 11" xfId="62324"/>
    <cellStyle name="SAPBEXHLevel2X 11 2" xfId="62325"/>
    <cellStyle name="SAPBEXHLevel2X 11 3" xfId="62326"/>
    <cellStyle name="SAPBEXHLevel2X 11 4" xfId="62327"/>
    <cellStyle name="SAPBEXHLevel2X 11 5" xfId="62328"/>
    <cellStyle name="SAPBEXHLevel2X 12" xfId="62329"/>
    <cellStyle name="SAPBEXHLevel2X 12 2" xfId="62330"/>
    <cellStyle name="SAPBEXHLevel2X 12 3" xfId="62331"/>
    <cellStyle name="SAPBEXHLevel2X 12 4" xfId="62332"/>
    <cellStyle name="SAPBEXHLevel2X 13" xfId="62333"/>
    <cellStyle name="SAPBEXHLevel2X 13 2" xfId="62334"/>
    <cellStyle name="SAPBEXHLevel2X 13 3" xfId="62335"/>
    <cellStyle name="SAPBEXHLevel2X 13 4" xfId="62336"/>
    <cellStyle name="SAPBEXHLevel2X 14" xfId="62337"/>
    <cellStyle name="SAPBEXHLevel2X 14 2" xfId="62338"/>
    <cellStyle name="SAPBEXHLevel2X 14 3" xfId="62339"/>
    <cellStyle name="SAPBEXHLevel2X 14 4" xfId="62340"/>
    <cellStyle name="SAPBEXHLevel2X 15" xfId="62341"/>
    <cellStyle name="SAPBEXHLevel2X 15 2" xfId="62342"/>
    <cellStyle name="SAPBEXHLevel2X 15 3" xfId="62343"/>
    <cellStyle name="SAPBEXHLevel2X 15 4" xfId="62344"/>
    <cellStyle name="SAPBEXHLevel2X 16" xfId="62345"/>
    <cellStyle name="SAPBEXHLevel2X 16 2" xfId="62346"/>
    <cellStyle name="SAPBEXHLevel2X 16 3" xfId="62347"/>
    <cellStyle name="SAPBEXHLevel2X 16 4" xfId="62348"/>
    <cellStyle name="SAPBEXHLevel2X 17" xfId="62349"/>
    <cellStyle name="SAPBEXHLevel2X 17 2" xfId="62350"/>
    <cellStyle name="SAPBEXHLevel2X 17 3" xfId="62351"/>
    <cellStyle name="SAPBEXHLevel2X 17 4" xfId="62352"/>
    <cellStyle name="SAPBEXHLevel2X 18" xfId="62353"/>
    <cellStyle name="SAPBEXHLevel2X 19" xfId="62354"/>
    <cellStyle name="SAPBEXHLevel2X 2" xfId="62355"/>
    <cellStyle name="SAPBEXHLevel2X 2 10" xfId="62356"/>
    <cellStyle name="SAPBEXHLevel2X 2 10 2" xfId="62357"/>
    <cellStyle name="SAPBEXHLevel2X 2 10 3" xfId="62358"/>
    <cellStyle name="SAPBEXHLevel2X 2 10 4" xfId="62359"/>
    <cellStyle name="SAPBEXHLevel2X 2 11" xfId="62360"/>
    <cellStyle name="SAPBEXHLevel2X 2 11 2" xfId="62361"/>
    <cellStyle name="SAPBEXHLevel2X 2 11 3" xfId="62362"/>
    <cellStyle name="SAPBEXHLevel2X 2 11 4" xfId="62363"/>
    <cellStyle name="SAPBEXHLevel2X 2 12" xfId="62364"/>
    <cellStyle name="SAPBEXHLevel2X 2 13" xfId="62365"/>
    <cellStyle name="SAPBEXHLevel2X 2 14" xfId="62366"/>
    <cellStyle name="SAPBEXHLevel2X 2 15" xfId="62367"/>
    <cellStyle name="SAPBEXHLevel2X 2 16" xfId="62368"/>
    <cellStyle name="SAPBEXHLevel2X 2 17" xfId="62369"/>
    <cellStyle name="SAPBEXHLevel2X 2 18" xfId="62370"/>
    <cellStyle name="SAPBEXHLevel2X 2 19" xfId="62371"/>
    <cellStyle name="SAPBEXHLevel2X 2 2" xfId="62372"/>
    <cellStyle name="SAPBEXHLevel2X 2 2 2" xfId="62373"/>
    <cellStyle name="SAPBEXHLevel2X 2 2 2 2" xfId="62374"/>
    <cellStyle name="SAPBEXHLevel2X 2 2 2 2 2" xfId="62375"/>
    <cellStyle name="SAPBEXHLevel2X 2 2 2 2 3" xfId="62376"/>
    <cellStyle name="SAPBEXHLevel2X 2 2 2 3" xfId="62377"/>
    <cellStyle name="SAPBEXHLevel2X 2 2 2 3 2" xfId="62378"/>
    <cellStyle name="SAPBEXHLevel2X 2 2 2 3 3" xfId="62379"/>
    <cellStyle name="SAPBEXHLevel2X 2 2 2 4" xfId="62380"/>
    <cellStyle name="SAPBEXHLevel2X 2 2 2 4 2" xfId="62381"/>
    <cellStyle name="SAPBEXHLevel2X 2 2 2 4 3" xfId="62382"/>
    <cellStyle name="SAPBEXHLevel2X 2 2 2 5" xfId="62383"/>
    <cellStyle name="SAPBEXHLevel2X 2 2 2 5 2" xfId="62384"/>
    <cellStyle name="SAPBEXHLevel2X 2 2 2 6" xfId="62385"/>
    <cellStyle name="SAPBEXHLevel2X 2 2 2 7" xfId="62386"/>
    <cellStyle name="SAPBEXHLevel2X 2 2 3" xfId="62387"/>
    <cellStyle name="SAPBEXHLevel2X 2 2 3 2" xfId="62388"/>
    <cellStyle name="SAPBEXHLevel2X 2 2 4" xfId="62389"/>
    <cellStyle name="SAPBEXHLevel2X 2 2 4 2" xfId="62390"/>
    <cellStyle name="SAPBEXHLevel2X 2 2 4 3" xfId="62391"/>
    <cellStyle name="SAPBEXHLevel2X 2 2 5" xfId="62392"/>
    <cellStyle name="SAPBEXHLevel2X 2 2 5 2" xfId="62393"/>
    <cellStyle name="SAPBEXHLevel2X 2 2 6" xfId="62394"/>
    <cellStyle name="SAPBEXHLevel2X 2 20" xfId="62395"/>
    <cellStyle name="SAPBEXHLevel2X 2 3" xfId="62396"/>
    <cellStyle name="SAPBEXHLevel2X 2 3 2" xfId="62397"/>
    <cellStyle name="SAPBEXHLevel2X 2 3 2 2" xfId="62398"/>
    <cellStyle name="SAPBEXHLevel2X 2 3 2 2 2" xfId="62399"/>
    <cellStyle name="SAPBEXHLevel2X 2 3 2 3" xfId="62400"/>
    <cellStyle name="SAPBEXHLevel2X 2 3 2 4" xfId="62401"/>
    <cellStyle name="SAPBEXHLevel2X 2 3 3" xfId="62402"/>
    <cellStyle name="SAPBEXHLevel2X 2 3 3 2" xfId="62403"/>
    <cellStyle name="SAPBEXHLevel2X 2 3 3 3" xfId="62404"/>
    <cellStyle name="SAPBEXHLevel2X 2 3 4" xfId="62405"/>
    <cellStyle name="SAPBEXHLevel2X 2 3 4 2" xfId="62406"/>
    <cellStyle name="SAPBEXHLevel2X 2 3 4 3" xfId="62407"/>
    <cellStyle name="SAPBEXHLevel2X 2 3 5" xfId="62408"/>
    <cellStyle name="SAPBEXHLevel2X 2 3 5 2" xfId="62409"/>
    <cellStyle name="SAPBEXHLevel2X 2 3 6" xfId="62410"/>
    <cellStyle name="SAPBEXHLevel2X 2 3 6 2" xfId="62411"/>
    <cellStyle name="SAPBEXHLevel2X 2 3 7" xfId="62412"/>
    <cellStyle name="SAPBEXHLevel2X 2 3 8" xfId="62413"/>
    <cellStyle name="SAPBEXHLevel2X 2 3 9" xfId="62414"/>
    <cellStyle name="SAPBEXHLevel2X 2 4" xfId="62415"/>
    <cellStyle name="SAPBEXHLevel2X 2 4 2" xfId="62416"/>
    <cellStyle name="SAPBEXHLevel2X 2 4 2 2" xfId="62417"/>
    <cellStyle name="SAPBEXHLevel2X 2 4 3" xfId="62418"/>
    <cellStyle name="SAPBEXHLevel2X 2 4 4" xfId="62419"/>
    <cellStyle name="SAPBEXHLevel2X 2 4 5" xfId="62420"/>
    <cellStyle name="SAPBEXHLevel2X 2 5" xfId="62421"/>
    <cellStyle name="SAPBEXHLevel2X 2 5 2" xfId="62422"/>
    <cellStyle name="SAPBEXHLevel2X 2 5 2 2" xfId="62423"/>
    <cellStyle name="SAPBEXHLevel2X 2 5 3" xfId="62424"/>
    <cellStyle name="SAPBEXHLevel2X 2 5 4" xfId="62425"/>
    <cellStyle name="SAPBEXHLevel2X 2 5 5" xfId="62426"/>
    <cellStyle name="SAPBEXHLevel2X 2 6" xfId="62427"/>
    <cellStyle name="SAPBEXHLevel2X 2 6 2" xfId="62428"/>
    <cellStyle name="SAPBEXHLevel2X 2 6 2 2" xfId="62429"/>
    <cellStyle name="SAPBEXHLevel2X 2 6 3" xfId="62430"/>
    <cellStyle name="SAPBEXHLevel2X 2 6 4" xfId="62431"/>
    <cellStyle name="SAPBEXHLevel2X 2 6 5" xfId="62432"/>
    <cellStyle name="SAPBEXHLevel2X 2 7" xfId="62433"/>
    <cellStyle name="SAPBEXHLevel2X 2 7 2" xfId="62434"/>
    <cellStyle name="SAPBEXHLevel2X 2 7 2 2" xfId="62435"/>
    <cellStyle name="SAPBEXHLevel2X 2 7 3" xfId="62436"/>
    <cellStyle name="SAPBEXHLevel2X 2 7 4" xfId="62437"/>
    <cellStyle name="SAPBEXHLevel2X 2 7 5" xfId="62438"/>
    <cellStyle name="SAPBEXHLevel2X 2 8" xfId="62439"/>
    <cellStyle name="SAPBEXHLevel2X 2 8 2" xfId="62440"/>
    <cellStyle name="SAPBEXHLevel2X 2 8 3" xfId="62441"/>
    <cellStyle name="SAPBEXHLevel2X 2 8 4" xfId="62442"/>
    <cellStyle name="SAPBEXHLevel2X 2 8 5" xfId="62443"/>
    <cellStyle name="SAPBEXHLevel2X 2 9" xfId="62444"/>
    <cellStyle name="SAPBEXHLevel2X 2 9 2" xfId="62445"/>
    <cellStyle name="SAPBEXHLevel2X 2 9 3" xfId="62446"/>
    <cellStyle name="SAPBEXHLevel2X 2 9 4" xfId="62447"/>
    <cellStyle name="SAPBEXHLevel2X 20" xfId="62448"/>
    <cellStyle name="SAPBEXHLevel2X 21" xfId="62449"/>
    <cellStyle name="SAPBEXHLevel2X 22" xfId="62450"/>
    <cellStyle name="SAPBEXHLevel2X 23" xfId="62451"/>
    <cellStyle name="SAPBEXHLevel2X 24" xfId="62452"/>
    <cellStyle name="SAPBEXHLevel2X 25" xfId="62453"/>
    <cellStyle name="SAPBEXHLevel2X 3" xfId="62454"/>
    <cellStyle name="SAPBEXHLevel2X 3 10" xfId="62455"/>
    <cellStyle name="SAPBEXHLevel2X 3 10 2" xfId="62456"/>
    <cellStyle name="SAPBEXHLevel2X 3 10 3" xfId="62457"/>
    <cellStyle name="SAPBEXHLevel2X 3 10 4" xfId="62458"/>
    <cellStyle name="SAPBEXHLevel2X 3 11" xfId="62459"/>
    <cellStyle name="SAPBEXHLevel2X 3 11 2" xfId="62460"/>
    <cellStyle name="SAPBEXHLevel2X 3 11 3" xfId="62461"/>
    <cellStyle name="SAPBEXHLevel2X 3 11 4" xfId="62462"/>
    <cellStyle name="SAPBEXHLevel2X 3 12" xfId="62463"/>
    <cellStyle name="SAPBEXHLevel2X 3 12 2" xfId="62464"/>
    <cellStyle name="SAPBEXHLevel2X 3 12 3" xfId="62465"/>
    <cellStyle name="SAPBEXHLevel2X 3 12 4" xfId="62466"/>
    <cellStyle name="SAPBEXHLevel2X 3 13" xfId="62467"/>
    <cellStyle name="SAPBEXHLevel2X 3 13 2" xfId="62468"/>
    <cellStyle name="SAPBEXHLevel2X 3 13 3" xfId="62469"/>
    <cellStyle name="SAPBEXHLevel2X 3 13 4" xfId="62470"/>
    <cellStyle name="SAPBEXHLevel2X 3 14" xfId="62471"/>
    <cellStyle name="SAPBEXHLevel2X 3 15" xfId="62472"/>
    <cellStyle name="SAPBEXHLevel2X 3 16" xfId="62473"/>
    <cellStyle name="SAPBEXHLevel2X 3 17" xfId="62474"/>
    <cellStyle name="SAPBEXHLevel2X 3 18" xfId="62475"/>
    <cellStyle name="SAPBEXHLevel2X 3 19" xfId="62476"/>
    <cellStyle name="SAPBEXHLevel2X 3 2" xfId="62477"/>
    <cellStyle name="SAPBEXHLevel2X 3 2 2" xfId="62478"/>
    <cellStyle name="SAPBEXHLevel2X 3 2 2 2" xfId="62479"/>
    <cellStyle name="SAPBEXHLevel2X 3 2 2 2 2" xfId="62480"/>
    <cellStyle name="SAPBEXHLevel2X 3 2 2 3" xfId="62481"/>
    <cellStyle name="SAPBEXHLevel2X 3 2 2 4" xfId="62482"/>
    <cellStyle name="SAPBEXHLevel2X 3 2 3" xfId="62483"/>
    <cellStyle name="SAPBEXHLevel2X 3 2 3 2" xfId="62484"/>
    <cellStyle name="SAPBEXHLevel2X 3 2 3 3" xfId="62485"/>
    <cellStyle name="SAPBEXHLevel2X 3 2 4" xfId="62486"/>
    <cellStyle name="SAPBEXHLevel2X 3 2 4 2" xfId="62487"/>
    <cellStyle name="SAPBEXHLevel2X 3 2 4 3" xfId="62488"/>
    <cellStyle name="SAPBEXHLevel2X 3 2 5" xfId="62489"/>
    <cellStyle name="SAPBEXHLevel2X 3 2 5 2" xfId="62490"/>
    <cellStyle name="SAPBEXHLevel2X 3 2 6" xfId="62491"/>
    <cellStyle name="SAPBEXHLevel2X 3 2 6 2" xfId="62492"/>
    <cellStyle name="SAPBEXHLevel2X 3 2 7" xfId="62493"/>
    <cellStyle name="SAPBEXHLevel2X 3 2 8" xfId="62494"/>
    <cellStyle name="SAPBEXHLevel2X 3 2 9" xfId="62495"/>
    <cellStyle name="SAPBEXHLevel2X 3 20" xfId="62496"/>
    <cellStyle name="SAPBEXHLevel2X 3 21" xfId="62497"/>
    <cellStyle name="SAPBEXHLevel2X 3 3" xfId="62498"/>
    <cellStyle name="SAPBEXHLevel2X 3 3 2" xfId="62499"/>
    <cellStyle name="SAPBEXHLevel2X 3 3 2 2" xfId="62500"/>
    <cellStyle name="SAPBEXHLevel2X 3 3 2 3" xfId="62501"/>
    <cellStyle name="SAPBEXHLevel2X 3 3 3" xfId="62502"/>
    <cellStyle name="SAPBEXHLevel2X 3 3 3 2" xfId="62503"/>
    <cellStyle name="SAPBEXHLevel2X 3 3 4" xfId="62504"/>
    <cellStyle name="SAPBEXHLevel2X 3 3 5" xfId="62505"/>
    <cellStyle name="SAPBEXHLevel2X 3 4" xfId="62506"/>
    <cellStyle name="SAPBEXHLevel2X 3 4 2" xfId="62507"/>
    <cellStyle name="SAPBEXHLevel2X 3 4 2 2" xfId="62508"/>
    <cellStyle name="SAPBEXHLevel2X 3 4 3" xfId="62509"/>
    <cellStyle name="SAPBEXHLevel2X 3 4 4" xfId="62510"/>
    <cellStyle name="SAPBEXHLevel2X 3 4 5" xfId="62511"/>
    <cellStyle name="SAPBEXHLevel2X 3 5" xfId="62512"/>
    <cellStyle name="SAPBEXHLevel2X 3 5 2" xfId="62513"/>
    <cellStyle name="SAPBEXHLevel2X 3 5 2 2" xfId="62514"/>
    <cellStyle name="SAPBEXHLevel2X 3 5 3" xfId="62515"/>
    <cellStyle name="SAPBEXHLevel2X 3 5 4" xfId="62516"/>
    <cellStyle name="SAPBEXHLevel2X 3 5 5" xfId="62517"/>
    <cellStyle name="SAPBEXHLevel2X 3 6" xfId="62518"/>
    <cellStyle name="SAPBEXHLevel2X 3 6 2" xfId="62519"/>
    <cellStyle name="SAPBEXHLevel2X 3 6 2 2" xfId="62520"/>
    <cellStyle name="SAPBEXHLevel2X 3 6 3" xfId="62521"/>
    <cellStyle name="SAPBEXHLevel2X 3 6 4" xfId="62522"/>
    <cellStyle name="SAPBEXHLevel2X 3 6 5" xfId="62523"/>
    <cellStyle name="SAPBEXHLevel2X 3 7" xfId="62524"/>
    <cellStyle name="SAPBEXHLevel2X 3 7 2" xfId="62525"/>
    <cellStyle name="SAPBEXHLevel2X 3 7 2 2" xfId="62526"/>
    <cellStyle name="SAPBEXHLevel2X 3 7 3" xfId="62527"/>
    <cellStyle name="SAPBEXHLevel2X 3 7 4" xfId="62528"/>
    <cellStyle name="SAPBEXHLevel2X 3 7 5" xfId="62529"/>
    <cellStyle name="SAPBEXHLevel2X 3 8" xfId="62530"/>
    <cellStyle name="SAPBEXHLevel2X 3 8 2" xfId="62531"/>
    <cellStyle name="SAPBEXHLevel2X 3 8 3" xfId="62532"/>
    <cellStyle name="SAPBEXHLevel2X 3 8 4" xfId="62533"/>
    <cellStyle name="SAPBEXHLevel2X 3 8 5" xfId="62534"/>
    <cellStyle name="SAPBEXHLevel2X 3 9" xfId="62535"/>
    <cellStyle name="SAPBEXHLevel2X 3 9 2" xfId="62536"/>
    <cellStyle name="SAPBEXHLevel2X 3 9 3" xfId="62537"/>
    <cellStyle name="SAPBEXHLevel2X 3 9 4" xfId="62538"/>
    <cellStyle name="SAPBEXHLevel2X 3 9 5" xfId="62539"/>
    <cellStyle name="SAPBEXHLevel2X 4" xfId="62540"/>
    <cellStyle name="SAPBEXHLevel2X 4 10" xfId="62541"/>
    <cellStyle name="SAPBEXHLevel2X 4 10 2" xfId="62542"/>
    <cellStyle name="SAPBEXHLevel2X 4 10 3" xfId="62543"/>
    <cellStyle name="SAPBEXHLevel2X 4 10 4" xfId="62544"/>
    <cellStyle name="SAPBEXHLevel2X 4 10 5" xfId="62545"/>
    <cellStyle name="SAPBEXHLevel2X 4 11" xfId="62546"/>
    <cellStyle name="SAPBEXHLevel2X 4 11 2" xfId="62547"/>
    <cellStyle name="SAPBEXHLevel2X 4 11 3" xfId="62548"/>
    <cellStyle name="SAPBEXHLevel2X 4 11 4" xfId="62549"/>
    <cellStyle name="SAPBEXHLevel2X 4 11 5" xfId="62550"/>
    <cellStyle name="SAPBEXHLevel2X 4 12" xfId="62551"/>
    <cellStyle name="SAPBEXHLevel2X 4 13" xfId="62552"/>
    <cellStyle name="SAPBEXHLevel2X 4 14" xfId="62553"/>
    <cellStyle name="SAPBEXHLevel2X 4 15" xfId="62554"/>
    <cellStyle name="SAPBEXHLevel2X 4 16" xfId="62555"/>
    <cellStyle name="SAPBEXHLevel2X 4 17" xfId="62556"/>
    <cellStyle name="SAPBEXHLevel2X 4 2" xfId="62557"/>
    <cellStyle name="SAPBEXHLevel2X 4 2 2" xfId="62558"/>
    <cellStyle name="SAPBEXHLevel2X 4 2 2 2" xfId="62559"/>
    <cellStyle name="SAPBEXHLevel2X 4 2 2 2 2" xfId="62560"/>
    <cellStyle name="SAPBEXHLevel2X 4 2 2 3" xfId="62561"/>
    <cellStyle name="SAPBEXHLevel2X 4 2 2 4" xfId="62562"/>
    <cellStyle name="SAPBEXHLevel2X 4 2 2 5" xfId="62563"/>
    <cellStyle name="SAPBEXHLevel2X 4 2 3" xfId="62564"/>
    <cellStyle name="SAPBEXHLevel2X 4 2 3 2" xfId="62565"/>
    <cellStyle name="SAPBEXHLevel2X 4 2 4" xfId="62566"/>
    <cellStyle name="SAPBEXHLevel2X 4 2 5" xfId="62567"/>
    <cellStyle name="SAPBEXHLevel2X 4 2 6" xfId="62568"/>
    <cellStyle name="SAPBEXHLevel2X 4 3" xfId="62569"/>
    <cellStyle name="SAPBEXHLevel2X 4 3 2" xfId="62570"/>
    <cellStyle name="SAPBEXHLevel2X 4 3 2 2" xfId="62571"/>
    <cellStyle name="SAPBEXHLevel2X 4 3 2 2 2" xfId="62572"/>
    <cellStyle name="SAPBEXHLevel2X 4 3 2 3" xfId="62573"/>
    <cellStyle name="SAPBEXHLevel2X 4 3 2 4" xfId="62574"/>
    <cellStyle name="SAPBEXHLevel2X 4 3 3" xfId="62575"/>
    <cellStyle name="SAPBEXHLevel2X 4 3 3 2" xfId="62576"/>
    <cellStyle name="SAPBEXHLevel2X 4 3 3 3" xfId="62577"/>
    <cellStyle name="SAPBEXHLevel2X 4 3 4" xfId="62578"/>
    <cellStyle name="SAPBEXHLevel2X 4 3 4 2" xfId="62579"/>
    <cellStyle name="SAPBEXHLevel2X 4 3 5" xfId="62580"/>
    <cellStyle name="SAPBEXHLevel2X 4 4" xfId="62581"/>
    <cellStyle name="SAPBEXHLevel2X 4 4 2" xfId="62582"/>
    <cellStyle name="SAPBEXHLevel2X 4 4 2 2" xfId="62583"/>
    <cellStyle name="SAPBEXHLevel2X 4 4 2 3" xfId="62584"/>
    <cellStyle name="SAPBEXHLevel2X 4 4 3" xfId="62585"/>
    <cellStyle name="SAPBEXHLevel2X 4 4 3 2" xfId="62586"/>
    <cellStyle name="SAPBEXHLevel2X 4 4 4" xfId="62587"/>
    <cellStyle name="SAPBEXHLevel2X 4 4 5" xfId="62588"/>
    <cellStyle name="SAPBEXHLevel2X 4 5" xfId="62589"/>
    <cellStyle name="SAPBEXHLevel2X 4 5 2" xfId="62590"/>
    <cellStyle name="SAPBEXHLevel2X 4 5 2 2" xfId="62591"/>
    <cellStyle name="SAPBEXHLevel2X 4 5 2 3" xfId="62592"/>
    <cellStyle name="SAPBEXHLevel2X 4 5 3" xfId="62593"/>
    <cellStyle name="SAPBEXHLevel2X 4 5 3 2" xfId="62594"/>
    <cellStyle name="SAPBEXHLevel2X 4 5 4" xfId="62595"/>
    <cellStyle name="SAPBEXHLevel2X 4 5 5" xfId="62596"/>
    <cellStyle name="SAPBEXHLevel2X 4 6" xfId="62597"/>
    <cellStyle name="SAPBEXHLevel2X 4 6 2" xfId="62598"/>
    <cellStyle name="SAPBEXHLevel2X 4 6 2 2" xfId="62599"/>
    <cellStyle name="SAPBEXHLevel2X 4 6 3" xfId="62600"/>
    <cellStyle name="SAPBEXHLevel2X 4 6 4" xfId="62601"/>
    <cellStyle name="SAPBEXHLevel2X 4 6 5" xfId="62602"/>
    <cellStyle name="SAPBEXHLevel2X 4 7" xfId="62603"/>
    <cellStyle name="SAPBEXHLevel2X 4 7 2" xfId="62604"/>
    <cellStyle name="SAPBEXHLevel2X 4 7 2 2" xfId="62605"/>
    <cellStyle name="SAPBEXHLevel2X 4 7 3" xfId="62606"/>
    <cellStyle name="SAPBEXHLevel2X 4 7 4" xfId="62607"/>
    <cellStyle name="SAPBEXHLevel2X 4 7 5" xfId="62608"/>
    <cellStyle name="SAPBEXHLevel2X 4 8" xfId="62609"/>
    <cellStyle name="SAPBEXHLevel2X 4 8 2" xfId="62610"/>
    <cellStyle name="SAPBEXHLevel2X 4 8 2 2" xfId="62611"/>
    <cellStyle name="SAPBEXHLevel2X 4 8 3" xfId="62612"/>
    <cellStyle name="SAPBEXHLevel2X 4 8 4" xfId="62613"/>
    <cellStyle name="SAPBEXHLevel2X 4 8 5" xfId="62614"/>
    <cellStyle name="SAPBEXHLevel2X 4 9" xfId="62615"/>
    <cellStyle name="SAPBEXHLevel2X 4 9 2" xfId="62616"/>
    <cellStyle name="SAPBEXHLevel2X 4 9 2 2" xfId="62617"/>
    <cellStyle name="SAPBEXHLevel2X 4 9 3" xfId="62618"/>
    <cellStyle name="SAPBEXHLevel2X 4 9 4" xfId="62619"/>
    <cellStyle name="SAPBEXHLevel2X 4 9 5" xfId="62620"/>
    <cellStyle name="SAPBEXHLevel2X 5" xfId="62621"/>
    <cellStyle name="SAPBEXHLevel2X 5 10" xfId="62622"/>
    <cellStyle name="SAPBEXHLevel2X 5 10 2" xfId="62623"/>
    <cellStyle name="SAPBEXHLevel2X 5 10 3" xfId="62624"/>
    <cellStyle name="SAPBEXHLevel2X 5 10 4" xfId="62625"/>
    <cellStyle name="SAPBEXHLevel2X 5 10 5" xfId="62626"/>
    <cellStyle name="SAPBEXHLevel2X 5 11" xfId="62627"/>
    <cellStyle name="SAPBEXHLevel2X 5 11 2" xfId="62628"/>
    <cellStyle name="SAPBEXHLevel2X 5 11 3" xfId="62629"/>
    <cellStyle name="SAPBEXHLevel2X 5 11 4" xfId="62630"/>
    <cellStyle name="SAPBEXHLevel2X 5 12" xfId="62631"/>
    <cellStyle name="SAPBEXHLevel2X 5 13" xfId="62632"/>
    <cellStyle name="SAPBEXHLevel2X 5 14" xfId="62633"/>
    <cellStyle name="SAPBEXHLevel2X 5 15" xfId="62634"/>
    <cellStyle name="SAPBEXHLevel2X 5 16" xfId="62635"/>
    <cellStyle name="SAPBEXHLevel2X 5 17" xfId="62636"/>
    <cellStyle name="SAPBEXHLevel2X 5 18" xfId="62637"/>
    <cellStyle name="SAPBEXHLevel2X 5 19" xfId="62638"/>
    <cellStyle name="SAPBEXHLevel2X 5 2" xfId="62639"/>
    <cellStyle name="SAPBEXHLevel2X 5 2 2" xfId="62640"/>
    <cellStyle name="SAPBEXHLevel2X 5 2 2 2" xfId="62641"/>
    <cellStyle name="SAPBEXHLevel2X 5 2 2 2 2" xfId="62642"/>
    <cellStyle name="SAPBEXHLevel2X 5 2 2 3" xfId="62643"/>
    <cellStyle name="SAPBEXHLevel2X 5 2 2 4" xfId="62644"/>
    <cellStyle name="SAPBEXHLevel2X 5 2 3" xfId="62645"/>
    <cellStyle name="SAPBEXHLevel2X 5 2 3 2" xfId="62646"/>
    <cellStyle name="SAPBEXHLevel2X 5 2 3 3" xfId="62647"/>
    <cellStyle name="SAPBEXHLevel2X 5 2 4" xfId="62648"/>
    <cellStyle name="SAPBEXHLevel2X 5 2 4 2" xfId="62649"/>
    <cellStyle name="SAPBEXHLevel2X 5 2 5" xfId="62650"/>
    <cellStyle name="SAPBEXHLevel2X 5 3" xfId="62651"/>
    <cellStyle name="SAPBEXHLevel2X 5 3 2" xfId="62652"/>
    <cellStyle name="SAPBEXHLevel2X 5 3 2 2" xfId="62653"/>
    <cellStyle name="SAPBEXHLevel2X 5 3 2 3" xfId="62654"/>
    <cellStyle name="SAPBEXHLevel2X 5 3 3" xfId="62655"/>
    <cellStyle name="SAPBEXHLevel2X 5 3 3 2" xfId="62656"/>
    <cellStyle name="SAPBEXHLevel2X 5 3 4" xfId="62657"/>
    <cellStyle name="SAPBEXHLevel2X 5 3 5" xfId="62658"/>
    <cellStyle name="SAPBEXHLevel2X 5 4" xfId="62659"/>
    <cellStyle name="SAPBEXHLevel2X 5 4 2" xfId="62660"/>
    <cellStyle name="SAPBEXHLevel2X 5 4 2 2" xfId="62661"/>
    <cellStyle name="SAPBEXHLevel2X 5 4 2 3" xfId="62662"/>
    <cellStyle name="SAPBEXHLevel2X 5 4 3" xfId="62663"/>
    <cellStyle name="SAPBEXHLevel2X 5 4 3 2" xfId="62664"/>
    <cellStyle name="SAPBEXHLevel2X 5 4 4" xfId="62665"/>
    <cellStyle name="SAPBEXHLevel2X 5 4 5" xfId="62666"/>
    <cellStyle name="SAPBEXHLevel2X 5 5" xfId="62667"/>
    <cellStyle name="SAPBEXHLevel2X 5 5 2" xfId="62668"/>
    <cellStyle name="SAPBEXHLevel2X 5 5 2 2" xfId="62669"/>
    <cellStyle name="SAPBEXHLevel2X 5 5 3" xfId="62670"/>
    <cellStyle name="SAPBEXHLevel2X 5 5 4" xfId="62671"/>
    <cellStyle name="SAPBEXHLevel2X 5 5 5" xfId="62672"/>
    <cellStyle name="SAPBEXHLevel2X 5 6" xfId="62673"/>
    <cellStyle name="SAPBEXHLevel2X 5 6 2" xfId="62674"/>
    <cellStyle name="SAPBEXHLevel2X 5 6 2 2" xfId="62675"/>
    <cellStyle name="SAPBEXHLevel2X 5 6 3" xfId="62676"/>
    <cellStyle name="SAPBEXHLevel2X 5 6 4" xfId="62677"/>
    <cellStyle name="SAPBEXHLevel2X 5 6 5" xfId="62678"/>
    <cellStyle name="SAPBEXHLevel2X 5 7" xfId="62679"/>
    <cellStyle name="SAPBEXHLevel2X 5 7 2" xfId="62680"/>
    <cellStyle name="SAPBEXHLevel2X 5 7 2 2" xfId="62681"/>
    <cellStyle name="SAPBEXHLevel2X 5 7 3" xfId="62682"/>
    <cellStyle name="SAPBEXHLevel2X 5 7 4" xfId="62683"/>
    <cellStyle name="SAPBEXHLevel2X 5 7 5" xfId="62684"/>
    <cellStyle name="SAPBEXHLevel2X 5 8" xfId="62685"/>
    <cellStyle name="SAPBEXHLevel2X 5 8 2" xfId="62686"/>
    <cellStyle name="SAPBEXHLevel2X 5 8 2 2" xfId="62687"/>
    <cellStyle name="SAPBEXHLevel2X 5 8 3" xfId="62688"/>
    <cellStyle name="SAPBEXHLevel2X 5 8 4" xfId="62689"/>
    <cellStyle name="SAPBEXHLevel2X 5 8 5" xfId="62690"/>
    <cellStyle name="SAPBEXHLevel2X 5 9" xfId="62691"/>
    <cellStyle name="SAPBEXHLevel2X 5 9 2" xfId="62692"/>
    <cellStyle name="SAPBEXHLevel2X 5 9 3" xfId="62693"/>
    <cellStyle name="SAPBEXHLevel2X 5 9 4" xfId="62694"/>
    <cellStyle name="SAPBEXHLevel2X 5 9 5" xfId="62695"/>
    <cellStyle name="SAPBEXHLevel2X 6" xfId="62696"/>
    <cellStyle name="SAPBEXHLevel2X 6 2" xfId="62697"/>
    <cellStyle name="SAPBEXHLevel2X 6 2 2" xfId="62698"/>
    <cellStyle name="SAPBEXHLevel2X 6 3" xfId="62699"/>
    <cellStyle name="SAPBEXHLevel2X 6 4" xfId="62700"/>
    <cellStyle name="SAPBEXHLevel2X 6 5" xfId="62701"/>
    <cellStyle name="SAPBEXHLevel2X 7" xfId="62702"/>
    <cellStyle name="SAPBEXHLevel2X 7 2" xfId="62703"/>
    <cellStyle name="SAPBEXHLevel2X 7 2 2" xfId="62704"/>
    <cellStyle name="SAPBEXHLevel2X 7 2 3" xfId="62705"/>
    <cellStyle name="SAPBEXHLevel2X 7 2 4" xfId="62706"/>
    <cellStyle name="SAPBEXHLevel2X 7 2 5" xfId="62707"/>
    <cellStyle name="SAPBEXHLevel2X 7 3" xfId="62708"/>
    <cellStyle name="SAPBEXHLevel2X 7 4" xfId="62709"/>
    <cellStyle name="SAPBEXHLevel2X 7 5" xfId="62710"/>
    <cellStyle name="SAPBEXHLevel2X 7 6" xfId="62711"/>
    <cellStyle name="SAPBEXHLevel2X 8" xfId="62712"/>
    <cellStyle name="SAPBEXHLevel2X 8 2" xfId="62713"/>
    <cellStyle name="SAPBEXHLevel2X 8 2 2" xfId="62714"/>
    <cellStyle name="SAPBEXHLevel2X 8 3" xfId="62715"/>
    <cellStyle name="SAPBEXHLevel2X 8 4" xfId="62716"/>
    <cellStyle name="SAPBEXHLevel2X 8 5" xfId="62717"/>
    <cellStyle name="SAPBEXHLevel2X 9" xfId="62718"/>
    <cellStyle name="SAPBEXHLevel2X 9 2" xfId="62719"/>
    <cellStyle name="SAPBEXHLevel2X 9 2 2" xfId="62720"/>
    <cellStyle name="SAPBEXHLevel2X 9 3" xfId="62721"/>
    <cellStyle name="SAPBEXHLevel2X 9 4" xfId="62722"/>
    <cellStyle name="SAPBEXHLevel2X 9 5" xfId="62723"/>
    <cellStyle name="SAPBEXHLevel2X_03 2012 SAP Data" xfId="62724"/>
    <cellStyle name="SAPBEXHLevel3" xfId="62725"/>
    <cellStyle name="SAPBEXHLevel3 10" xfId="62726"/>
    <cellStyle name="SAPBEXHLevel3 10 2" xfId="62727"/>
    <cellStyle name="SAPBEXHLevel3 10 2 2" xfId="62728"/>
    <cellStyle name="SAPBEXHLevel3 10 3" xfId="62729"/>
    <cellStyle name="SAPBEXHLevel3 10 4" xfId="62730"/>
    <cellStyle name="SAPBEXHLevel3 10 5" xfId="62731"/>
    <cellStyle name="SAPBEXHLevel3 11" xfId="62732"/>
    <cellStyle name="SAPBEXHLevel3 11 2" xfId="62733"/>
    <cellStyle name="SAPBEXHLevel3 11 3" xfId="62734"/>
    <cellStyle name="SAPBEXHLevel3 11 4" xfId="62735"/>
    <cellStyle name="SAPBEXHLevel3 11 5" xfId="62736"/>
    <cellStyle name="SAPBEXHLevel3 12" xfId="62737"/>
    <cellStyle name="SAPBEXHLevel3 12 2" xfId="62738"/>
    <cellStyle name="SAPBEXHLevel3 12 3" xfId="62739"/>
    <cellStyle name="SAPBEXHLevel3 12 4" xfId="62740"/>
    <cellStyle name="SAPBEXHLevel3 13" xfId="62741"/>
    <cellStyle name="SAPBEXHLevel3 13 2" xfId="62742"/>
    <cellStyle name="SAPBEXHLevel3 13 3" xfId="62743"/>
    <cellStyle name="SAPBEXHLevel3 13 4" xfId="62744"/>
    <cellStyle name="SAPBEXHLevel3 14" xfId="62745"/>
    <cellStyle name="SAPBEXHLevel3 14 2" xfId="62746"/>
    <cellStyle name="SAPBEXHLevel3 14 3" xfId="62747"/>
    <cellStyle name="SAPBEXHLevel3 14 4" xfId="62748"/>
    <cellStyle name="SAPBEXHLevel3 15" xfId="62749"/>
    <cellStyle name="SAPBEXHLevel3 15 2" xfId="62750"/>
    <cellStyle name="SAPBEXHLevel3 15 3" xfId="62751"/>
    <cellStyle name="SAPBEXHLevel3 15 4" xfId="62752"/>
    <cellStyle name="SAPBEXHLevel3 16" xfId="62753"/>
    <cellStyle name="SAPBEXHLevel3 16 2" xfId="62754"/>
    <cellStyle name="SAPBEXHLevel3 16 3" xfId="62755"/>
    <cellStyle name="SAPBEXHLevel3 16 4" xfId="62756"/>
    <cellStyle name="SAPBEXHLevel3 17" xfId="62757"/>
    <cellStyle name="SAPBEXHLevel3 17 2" xfId="62758"/>
    <cellStyle name="SAPBEXHLevel3 17 3" xfId="62759"/>
    <cellStyle name="SAPBEXHLevel3 17 4" xfId="62760"/>
    <cellStyle name="SAPBEXHLevel3 18" xfId="62761"/>
    <cellStyle name="SAPBEXHLevel3 19" xfId="62762"/>
    <cellStyle name="SAPBEXHLevel3 2" xfId="62763"/>
    <cellStyle name="SAPBEXHLevel3 2 10" xfId="62764"/>
    <cellStyle name="SAPBEXHLevel3 2 10 2" xfId="62765"/>
    <cellStyle name="SAPBEXHLevel3 2 10 3" xfId="62766"/>
    <cellStyle name="SAPBEXHLevel3 2 10 4" xfId="62767"/>
    <cellStyle name="SAPBEXHLevel3 2 10 5" xfId="62768"/>
    <cellStyle name="SAPBEXHLevel3 2 11" xfId="62769"/>
    <cellStyle name="SAPBEXHLevel3 2 11 2" xfId="62770"/>
    <cellStyle name="SAPBEXHLevel3 2 11 3" xfId="62771"/>
    <cellStyle name="SAPBEXHLevel3 2 11 4" xfId="62772"/>
    <cellStyle name="SAPBEXHLevel3 2 12" xfId="62773"/>
    <cellStyle name="SAPBEXHLevel3 2 12 2" xfId="62774"/>
    <cellStyle name="SAPBEXHLevel3 2 12 3" xfId="62775"/>
    <cellStyle name="SAPBEXHLevel3 2 12 4" xfId="62776"/>
    <cellStyle name="SAPBEXHLevel3 2 13" xfId="62777"/>
    <cellStyle name="SAPBEXHLevel3 2 13 2" xfId="62778"/>
    <cellStyle name="SAPBEXHLevel3 2 13 3" xfId="62779"/>
    <cellStyle name="SAPBEXHLevel3 2 13 4" xfId="62780"/>
    <cellStyle name="SAPBEXHLevel3 2 14" xfId="62781"/>
    <cellStyle name="SAPBEXHLevel3 2 15" xfId="62782"/>
    <cellStyle name="SAPBEXHLevel3 2 16" xfId="62783"/>
    <cellStyle name="SAPBEXHLevel3 2 17" xfId="62784"/>
    <cellStyle name="SAPBEXHLevel3 2 2" xfId="62785"/>
    <cellStyle name="SAPBEXHLevel3 2 2 2" xfId="62786"/>
    <cellStyle name="SAPBEXHLevel3 2 2 2 2" xfId="62787"/>
    <cellStyle name="SAPBEXHLevel3 2 2 2 2 2" xfId="62788"/>
    <cellStyle name="SAPBEXHLevel3 2 2 2 3" xfId="62789"/>
    <cellStyle name="SAPBEXHLevel3 2 2 2 3 2" xfId="62790"/>
    <cellStyle name="SAPBEXHLevel3 2 2 2 4" xfId="62791"/>
    <cellStyle name="SAPBEXHLevel3 2 2 2 4 2" xfId="62792"/>
    <cellStyle name="SAPBEXHLevel3 2 2 2 5" xfId="62793"/>
    <cellStyle name="SAPBEXHLevel3 2 2 2 5 2" xfId="62794"/>
    <cellStyle name="SAPBEXHLevel3 2 2 2 6" xfId="62795"/>
    <cellStyle name="SAPBEXHLevel3 2 2 2 7" xfId="62796"/>
    <cellStyle name="SAPBEXHLevel3 2 2 3" xfId="62797"/>
    <cellStyle name="SAPBEXHLevel3 2 2 3 2" xfId="62798"/>
    <cellStyle name="SAPBEXHLevel3 2 2 4" xfId="62799"/>
    <cellStyle name="SAPBEXHLevel3 2 2 4 2" xfId="62800"/>
    <cellStyle name="SAPBEXHLevel3 2 2 4 3" xfId="62801"/>
    <cellStyle name="SAPBEXHLevel3 2 2 5" xfId="62802"/>
    <cellStyle name="SAPBEXHLevel3 2 2 6" xfId="62803"/>
    <cellStyle name="SAPBEXHLevel3 2 3" xfId="62804"/>
    <cellStyle name="SAPBEXHLevel3 2 3 10" xfId="62805"/>
    <cellStyle name="SAPBEXHLevel3 2 3 2" xfId="62806"/>
    <cellStyle name="SAPBEXHLevel3 2 3 2 2" xfId="62807"/>
    <cellStyle name="SAPBEXHLevel3 2 3 2 2 2" xfId="62808"/>
    <cellStyle name="SAPBEXHLevel3 2 3 2 2 3" xfId="62809"/>
    <cellStyle name="SAPBEXHLevel3 2 3 2 3" xfId="62810"/>
    <cellStyle name="SAPBEXHLevel3 2 3 2 3 2" xfId="62811"/>
    <cellStyle name="SAPBEXHLevel3 2 3 2 4" xfId="62812"/>
    <cellStyle name="SAPBEXHLevel3 2 3 2 5" xfId="62813"/>
    <cellStyle name="SAPBEXHLevel3 2 3 3" xfId="62814"/>
    <cellStyle name="SAPBEXHLevel3 2 3 3 2" xfId="62815"/>
    <cellStyle name="SAPBEXHLevel3 2 3 3 3" xfId="62816"/>
    <cellStyle name="SAPBEXHLevel3 2 3 3 4" xfId="62817"/>
    <cellStyle name="SAPBEXHLevel3 2 3 4" xfId="62818"/>
    <cellStyle name="SAPBEXHLevel3 2 3 4 2" xfId="62819"/>
    <cellStyle name="SAPBEXHLevel3 2 3 4 3" xfId="62820"/>
    <cellStyle name="SAPBEXHLevel3 2 3 5" xfId="62821"/>
    <cellStyle name="SAPBEXHLevel3 2 3 5 2" xfId="62822"/>
    <cellStyle name="SAPBEXHLevel3 2 3 5 3" xfId="62823"/>
    <cellStyle name="SAPBEXHLevel3 2 3 6" xfId="62824"/>
    <cellStyle name="SAPBEXHLevel3 2 3 6 2" xfId="62825"/>
    <cellStyle name="SAPBEXHLevel3 2 3 7" xfId="62826"/>
    <cellStyle name="SAPBEXHLevel3 2 3 8" xfId="62827"/>
    <cellStyle name="SAPBEXHLevel3 2 3 9" xfId="62828"/>
    <cellStyle name="SAPBEXHLevel3 2 4" xfId="62829"/>
    <cellStyle name="SAPBEXHLevel3 2 4 2" xfId="62830"/>
    <cellStyle name="SAPBEXHLevel3 2 4 2 2" xfId="62831"/>
    <cellStyle name="SAPBEXHLevel3 2 4 3" xfId="62832"/>
    <cellStyle name="SAPBEXHLevel3 2 4 3 2" xfId="62833"/>
    <cellStyle name="SAPBEXHLevel3 2 4 4" xfId="62834"/>
    <cellStyle name="SAPBEXHLevel3 2 4 5" xfId="62835"/>
    <cellStyle name="SAPBEXHLevel3 2 5" xfId="62836"/>
    <cellStyle name="SAPBEXHLevel3 2 5 2" xfId="62837"/>
    <cellStyle name="SAPBEXHLevel3 2 5 2 2" xfId="62838"/>
    <cellStyle name="SAPBEXHLevel3 2 5 3" xfId="62839"/>
    <cellStyle name="SAPBEXHLevel3 2 5 4" xfId="62840"/>
    <cellStyle name="SAPBEXHLevel3 2 5 5" xfId="62841"/>
    <cellStyle name="SAPBEXHLevel3 2 6" xfId="62842"/>
    <cellStyle name="SAPBEXHLevel3 2 6 2" xfId="62843"/>
    <cellStyle name="SAPBEXHLevel3 2 6 2 2" xfId="62844"/>
    <cellStyle name="SAPBEXHLevel3 2 6 3" xfId="62845"/>
    <cellStyle name="SAPBEXHLevel3 2 6 4" xfId="62846"/>
    <cellStyle name="SAPBEXHLevel3 2 6 5" xfId="62847"/>
    <cellStyle name="SAPBEXHLevel3 2 7" xfId="62848"/>
    <cellStyle name="SAPBEXHLevel3 2 7 2" xfId="62849"/>
    <cellStyle name="SAPBEXHLevel3 2 7 2 2" xfId="62850"/>
    <cellStyle name="SAPBEXHLevel3 2 7 3" xfId="62851"/>
    <cellStyle name="SAPBEXHLevel3 2 7 4" xfId="62852"/>
    <cellStyle name="SAPBEXHLevel3 2 7 5" xfId="62853"/>
    <cellStyle name="SAPBEXHLevel3 2 8" xfId="62854"/>
    <cellStyle name="SAPBEXHLevel3 2 8 2" xfId="62855"/>
    <cellStyle name="SAPBEXHLevel3 2 8 3" xfId="62856"/>
    <cellStyle name="SAPBEXHLevel3 2 8 4" xfId="62857"/>
    <cellStyle name="SAPBEXHLevel3 2 8 5" xfId="62858"/>
    <cellStyle name="SAPBEXHLevel3 2 9" xfId="62859"/>
    <cellStyle name="SAPBEXHLevel3 2 9 2" xfId="62860"/>
    <cellStyle name="SAPBEXHLevel3 2 9 3" xfId="62861"/>
    <cellStyle name="SAPBEXHLevel3 2 9 4" xfId="62862"/>
    <cellStyle name="SAPBEXHLevel3 2 9 5" xfId="62863"/>
    <cellStyle name="SAPBEXHLevel3 20" xfId="62864"/>
    <cellStyle name="SAPBEXHLevel3 21" xfId="62865"/>
    <cellStyle name="SAPBEXHLevel3 22" xfId="62866"/>
    <cellStyle name="SAPBEXHLevel3 23" xfId="62867"/>
    <cellStyle name="SAPBEXHLevel3 24" xfId="62868"/>
    <cellStyle name="SAPBEXHLevel3 25" xfId="62869"/>
    <cellStyle name="SAPBEXHLevel3 26" xfId="62870"/>
    <cellStyle name="SAPBEXHLevel3 27" xfId="62871"/>
    <cellStyle name="SAPBEXHLevel3 3" xfId="62872"/>
    <cellStyle name="SAPBEXHLevel3 3 10" xfId="62873"/>
    <cellStyle name="SAPBEXHLevel3 3 10 2" xfId="62874"/>
    <cellStyle name="SAPBEXHLevel3 3 10 3" xfId="62875"/>
    <cellStyle name="SAPBEXHLevel3 3 10 4" xfId="62876"/>
    <cellStyle name="SAPBEXHLevel3 3 11" xfId="62877"/>
    <cellStyle name="SAPBEXHLevel3 3 11 2" xfId="62878"/>
    <cellStyle name="SAPBEXHLevel3 3 11 3" xfId="62879"/>
    <cellStyle name="SAPBEXHLevel3 3 11 4" xfId="62880"/>
    <cellStyle name="SAPBEXHLevel3 3 12" xfId="62881"/>
    <cellStyle name="SAPBEXHLevel3 3 12 2" xfId="62882"/>
    <cellStyle name="SAPBEXHLevel3 3 12 3" xfId="62883"/>
    <cellStyle name="SAPBEXHLevel3 3 12 4" xfId="62884"/>
    <cellStyle name="SAPBEXHLevel3 3 13" xfId="62885"/>
    <cellStyle name="SAPBEXHLevel3 3 13 2" xfId="62886"/>
    <cellStyle name="SAPBEXHLevel3 3 13 3" xfId="62887"/>
    <cellStyle name="SAPBEXHLevel3 3 13 4" xfId="62888"/>
    <cellStyle name="SAPBEXHLevel3 3 14" xfId="62889"/>
    <cellStyle name="SAPBEXHLevel3 3 15" xfId="62890"/>
    <cellStyle name="SAPBEXHLevel3 3 16" xfId="62891"/>
    <cellStyle name="SAPBEXHLevel3 3 17" xfId="62892"/>
    <cellStyle name="SAPBEXHLevel3 3 18" xfId="62893"/>
    <cellStyle name="SAPBEXHLevel3 3 19" xfId="62894"/>
    <cellStyle name="SAPBEXHLevel3 3 2" xfId="62895"/>
    <cellStyle name="SAPBEXHLevel3 3 2 2" xfId="62896"/>
    <cellStyle name="SAPBEXHLevel3 3 2 2 2" xfId="62897"/>
    <cellStyle name="SAPBEXHLevel3 3 2 2 2 2" xfId="62898"/>
    <cellStyle name="SAPBEXHLevel3 3 2 2 3" xfId="62899"/>
    <cellStyle name="SAPBEXHLevel3 3 2 2 4" xfId="62900"/>
    <cellStyle name="SAPBEXHLevel3 3 2 3" xfId="62901"/>
    <cellStyle name="SAPBEXHLevel3 3 2 3 2" xfId="62902"/>
    <cellStyle name="SAPBEXHLevel3 3 2 3 3" xfId="62903"/>
    <cellStyle name="SAPBEXHLevel3 3 2 4" xfId="62904"/>
    <cellStyle name="SAPBEXHLevel3 3 2 4 2" xfId="62905"/>
    <cellStyle name="SAPBEXHLevel3 3 2 4 3" xfId="62906"/>
    <cellStyle name="SAPBEXHLevel3 3 2 5" xfId="62907"/>
    <cellStyle name="SAPBEXHLevel3 3 2 5 2" xfId="62908"/>
    <cellStyle name="SAPBEXHLevel3 3 2 6" xfId="62909"/>
    <cellStyle name="SAPBEXHLevel3 3 2 6 2" xfId="62910"/>
    <cellStyle name="SAPBEXHLevel3 3 2 7" xfId="62911"/>
    <cellStyle name="SAPBEXHLevel3 3 2 8" xfId="62912"/>
    <cellStyle name="SAPBEXHLevel3 3 2 9" xfId="62913"/>
    <cellStyle name="SAPBEXHLevel3 3 20" xfId="62914"/>
    <cellStyle name="SAPBEXHLevel3 3 21" xfId="62915"/>
    <cellStyle name="SAPBEXHLevel3 3 3" xfId="62916"/>
    <cellStyle name="SAPBEXHLevel3 3 3 2" xfId="62917"/>
    <cellStyle name="SAPBEXHLevel3 3 3 2 2" xfId="62918"/>
    <cellStyle name="SAPBEXHLevel3 3 3 2 3" xfId="62919"/>
    <cellStyle name="SAPBEXHLevel3 3 3 2 4" xfId="62920"/>
    <cellStyle name="SAPBEXHLevel3 3 3 3" xfId="62921"/>
    <cellStyle name="SAPBEXHLevel3 3 3 3 2" xfId="62922"/>
    <cellStyle name="SAPBEXHLevel3 3 3 4" xfId="62923"/>
    <cellStyle name="SAPBEXHLevel3 3 3 4 2" xfId="62924"/>
    <cellStyle name="SAPBEXHLevel3 3 3 5" xfId="62925"/>
    <cellStyle name="SAPBEXHLevel3 3 4" xfId="62926"/>
    <cellStyle name="SAPBEXHLevel3 3 4 2" xfId="62927"/>
    <cellStyle name="SAPBEXHLevel3 3 4 2 2" xfId="62928"/>
    <cellStyle name="SAPBEXHLevel3 3 4 3" xfId="62929"/>
    <cellStyle name="SAPBEXHLevel3 3 4 4" xfId="62930"/>
    <cellStyle name="SAPBEXHLevel3 3 4 5" xfId="62931"/>
    <cellStyle name="SAPBEXHLevel3 3 5" xfId="62932"/>
    <cellStyle name="SAPBEXHLevel3 3 5 2" xfId="62933"/>
    <cellStyle name="SAPBEXHLevel3 3 5 2 2" xfId="62934"/>
    <cellStyle name="SAPBEXHLevel3 3 5 3" xfId="62935"/>
    <cellStyle name="SAPBEXHLevel3 3 5 3 2" xfId="62936"/>
    <cellStyle name="SAPBEXHLevel3 3 5 4" xfId="62937"/>
    <cellStyle name="SAPBEXHLevel3 3 5 5" xfId="62938"/>
    <cellStyle name="SAPBEXHLevel3 3 6" xfId="62939"/>
    <cellStyle name="SAPBEXHLevel3 3 6 2" xfId="62940"/>
    <cellStyle name="SAPBEXHLevel3 3 6 2 2" xfId="62941"/>
    <cellStyle name="SAPBEXHLevel3 3 6 3" xfId="62942"/>
    <cellStyle name="SAPBEXHLevel3 3 6 3 2" xfId="62943"/>
    <cellStyle name="SAPBEXHLevel3 3 6 4" xfId="62944"/>
    <cellStyle name="SAPBEXHLevel3 3 6 5" xfId="62945"/>
    <cellStyle name="SAPBEXHLevel3 3 7" xfId="62946"/>
    <cellStyle name="SAPBEXHLevel3 3 7 2" xfId="62947"/>
    <cellStyle name="SAPBEXHLevel3 3 7 2 2" xfId="62948"/>
    <cellStyle name="SAPBEXHLevel3 3 7 3" xfId="62949"/>
    <cellStyle name="SAPBEXHLevel3 3 7 4" xfId="62950"/>
    <cellStyle name="SAPBEXHLevel3 3 7 5" xfId="62951"/>
    <cellStyle name="SAPBEXHLevel3 3 8" xfId="62952"/>
    <cellStyle name="SAPBEXHLevel3 3 8 2" xfId="62953"/>
    <cellStyle name="SAPBEXHLevel3 3 8 3" xfId="62954"/>
    <cellStyle name="SAPBEXHLevel3 3 8 4" xfId="62955"/>
    <cellStyle name="SAPBEXHLevel3 3 8 5" xfId="62956"/>
    <cellStyle name="SAPBEXHLevel3 3 9" xfId="62957"/>
    <cellStyle name="SAPBEXHLevel3 3 9 2" xfId="62958"/>
    <cellStyle name="SAPBEXHLevel3 3 9 3" xfId="62959"/>
    <cellStyle name="SAPBEXHLevel3 3 9 4" xfId="62960"/>
    <cellStyle name="SAPBEXHLevel3 3 9 5" xfId="62961"/>
    <cellStyle name="SAPBEXHLevel3 4" xfId="62962"/>
    <cellStyle name="SAPBEXHLevel3 4 10" xfId="62963"/>
    <cellStyle name="SAPBEXHLevel3 4 10 2" xfId="62964"/>
    <cellStyle name="SAPBEXHLevel3 4 10 3" xfId="62965"/>
    <cellStyle name="SAPBEXHLevel3 4 10 4" xfId="62966"/>
    <cellStyle name="SAPBEXHLevel3 4 10 5" xfId="62967"/>
    <cellStyle name="SAPBEXHLevel3 4 11" xfId="62968"/>
    <cellStyle name="SAPBEXHLevel3 4 11 2" xfId="62969"/>
    <cellStyle name="SAPBEXHLevel3 4 11 3" xfId="62970"/>
    <cellStyle name="SAPBEXHLevel3 4 11 4" xfId="62971"/>
    <cellStyle name="SAPBEXHLevel3 4 12" xfId="62972"/>
    <cellStyle name="SAPBEXHLevel3 4 12 2" xfId="62973"/>
    <cellStyle name="SAPBEXHLevel3 4 12 3" xfId="62974"/>
    <cellStyle name="SAPBEXHLevel3 4 12 4" xfId="62975"/>
    <cellStyle name="SAPBEXHLevel3 4 13" xfId="62976"/>
    <cellStyle name="SAPBEXHLevel3 4 14" xfId="62977"/>
    <cellStyle name="SAPBEXHLevel3 4 15" xfId="62978"/>
    <cellStyle name="SAPBEXHLevel3 4 16" xfId="62979"/>
    <cellStyle name="SAPBEXHLevel3 4 17" xfId="62980"/>
    <cellStyle name="SAPBEXHLevel3 4 18" xfId="62981"/>
    <cellStyle name="SAPBEXHLevel3 4 19" xfId="62982"/>
    <cellStyle name="SAPBEXHLevel3 4 2" xfId="62983"/>
    <cellStyle name="SAPBEXHLevel3 4 2 2" xfId="62984"/>
    <cellStyle name="SAPBEXHLevel3 4 2 2 2" xfId="62985"/>
    <cellStyle name="SAPBEXHLevel3 4 2 2 2 2" xfId="62986"/>
    <cellStyle name="SAPBEXHLevel3 4 2 2 2 3" xfId="62987"/>
    <cellStyle name="SAPBEXHLevel3 4 2 2 3" xfId="62988"/>
    <cellStyle name="SAPBEXHLevel3 4 2 2 3 2" xfId="62989"/>
    <cellStyle name="SAPBEXHLevel3 4 2 2 4" xfId="62990"/>
    <cellStyle name="SAPBEXHLevel3 4 2 2 5" xfId="62991"/>
    <cellStyle name="SAPBEXHLevel3 4 2 3" xfId="62992"/>
    <cellStyle name="SAPBEXHLevel3 4 2 3 2" xfId="62993"/>
    <cellStyle name="SAPBEXHLevel3 4 2 3 3" xfId="62994"/>
    <cellStyle name="SAPBEXHLevel3 4 2 4" xfId="62995"/>
    <cellStyle name="SAPBEXHLevel3 4 2 4 2" xfId="62996"/>
    <cellStyle name="SAPBEXHLevel3 4 2 4 3" xfId="62997"/>
    <cellStyle name="SAPBEXHLevel3 4 2 5" xfId="62998"/>
    <cellStyle name="SAPBEXHLevel3 4 2 5 2" xfId="62999"/>
    <cellStyle name="SAPBEXHLevel3 4 2 5 3" xfId="63000"/>
    <cellStyle name="SAPBEXHLevel3 4 2 6" xfId="63001"/>
    <cellStyle name="SAPBEXHLevel3 4 2 6 2" xfId="63002"/>
    <cellStyle name="SAPBEXHLevel3 4 2 7" xfId="63003"/>
    <cellStyle name="SAPBEXHLevel3 4 2 8" xfId="63004"/>
    <cellStyle name="SAPBEXHLevel3 4 2 9" xfId="63005"/>
    <cellStyle name="SAPBEXHLevel3 4 20" xfId="63006"/>
    <cellStyle name="SAPBEXHLevel3 4 21" xfId="63007"/>
    <cellStyle name="SAPBEXHLevel3 4 3" xfId="63008"/>
    <cellStyle name="SAPBEXHLevel3 4 3 2" xfId="63009"/>
    <cellStyle name="SAPBEXHLevel3 4 3 2 2" xfId="63010"/>
    <cellStyle name="SAPBEXHLevel3 4 3 2 2 2" xfId="63011"/>
    <cellStyle name="SAPBEXHLevel3 4 3 2 3" xfId="63012"/>
    <cellStyle name="SAPBEXHLevel3 4 3 2 4" xfId="63013"/>
    <cellStyle name="SAPBEXHLevel3 4 3 3" xfId="63014"/>
    <cellStyle name="SAPBEXHLevel3 4 3 3 2" xfId="63015"/>
    <cellStyle name="SAPBEXHLevel3 4 3 3 3" xfId="63016"/>
    <cellStyle name="SAPBEXHLevel3 4 3 4" xfId="63017"/>
    <cellStyle name="SAPBEXHLevel3 4 3 4 2" xfId="63018"/>
    <cellStyle name="SAPBEXHLevel3 4 3 5" xfId="63019"/>
    <cellStyle name="SAPBEXHLevel3 4 4" xfId="63020"/>
    <cellStyle name="SAPBEXHLevel3 4 4 2" xfId="63021"/>
    <cellStyle name="SAPBEXHLevel3 4 4 2 2" xfId="63022"/>
    <cellStyle name="SAPBEXHLevel3 4 4 2 3" xfId="63023"/>
    <cellStyle name="SAPBEXHLevel3 4 4 3" xfId="63024"/>
    <cellStyle name="SAPBEXHLevel3 4 4 3 2" xfId="63025"/>
    <cellStyle name="SAPBEXHLevel3 4 4 4" xfId="63026"/>
    <cellStyle name="SAPBEXHLevel3 4 4 5" xfId="63027"/>
    <cellStyle name="SAPBEXHLevel3 4 5" xfId="63028"/>
    <cellStyle name="SAPBEXHLevel3 4 5 2" xfId="63029"/>
    <cellStyle name="SAPBEXHLevel3 4 5 2 2" xfId="63030"/>
    <cellStyle name="SAPBEXHLevel3 4 5 2 3" xfId="63031"/>
    <cellStyle name="SAPBEXHLevel3 4 5 2 4" xfId="63032"/>
    <cellStyle name="SAPBEXHLevel3 4 5 3" xfId="63033"/>
    <cellStyle name="SAPBEXHLevel3 4 5 3 2" xfId="63034"/>
    <cellStyle name="SAPBEXHLevel3 4 5 4" xfId="63035"/>
    <cellStyle name="SAPBEXHLevel3 4 5 4 2" xfId="63036"/>
    <cellStyle name="SAPBEXHLevel3 4 5 5" xfId="63037"/>
    <cellStyle name="SAPBEXHLevel3 4 6" xfId="63038"/>
    <cellStyle name="SAPBEXHLevel3 4 6 2" xfId="63039"/>
    <cellStyle name="SAPBEXHLevel3 4 6 2 2" xfId="63040"/>
    <cellStyle name="SAPBEXHLevel3 4 6 3" xfId="63041"/>
    <cellStyle name="SAPBEXHLevel3 4 6 4" xfId="63042"/>
    <cellStyle name="SAPBEXHLevel3 4 6 5" xfId="63043"/>
    <cellStyle name="SAPBEXHLevel3 4 7" xfId="63044"/>
    <cellStyle name="SAPBEXHLevel3 4 7 2" xfId="63045"/>
    <cellStyle name="SAPBEXHLevel3 4 7 2 2" xfId="63046"/>
    <cellStyle name="SAPBEXHLevel3 4 7 3" xfId="63047"/>
    <cellStyle name="SAPBEXHLevel3 4 7 3 2" xfId="63048"/>
    <cellStyle name="SAPBEXHLevel3 4 7 4" xfId="63049"/>
    <cellStyle name="SAPBEXHLevel3 4 7 5" xfId="63050"/>
    <cellStyle name="SAPBEXHLevel3 4 8" xfId="63051"/>
    <cellStyle name="SAPBEXHLevel3 4 8 2" xfId="63052"/>
    <cellStyle name="SAPBEXHLevel3 4 8 2 2" xfId="63053"/>
    <cellStyle name="SAPBEXHLevel3 4 8 3" xfId="63054"/>
    <cellStyle name="SAPBEXHLevel3 4 8 3 2" xfId="63055"/>
    <cellStyle name="SAPBEXHLevel3 4 8 4" xfId="63056"/>
    <cellStyle name="SAPBEXHLevel3 4 8 5" xfId="63057"/>
    <cellStyle name="SAPBEXHLevel3 4 9" xfId="63058"/>
    <cellStyle name="SAPBEXHLevel3 4 9 2" xfId="63059"/>
    <cellStyle name="SAPBEXHLevel3 4 9 2 2" xfId="63060"/>
    <cellStyle name="SAPBEXHLevel3 4 9 3" xfId="63061"/>
    <cellStyle name="SAPBEXHLevel3 4 9 4" xfId="63062"/>
    <cellStyle name="SAPBEXHLevel3 4 9 5" xfId="63063"/>
    <cellStyle name="SAPBEXHLevel3 5" xfId="63064"/>
    <cellStyle name="SAPBEXHLevel3 5 10" xfId="63065"/>
    <cellStyle name="SAPBEXHLevel3 5 11" xfId="63066"/>
    <cellStyle name="SAPBEXHLevel3 5 12" xfId="63067"/>
    <cellStyle name="SAPBEXHLevel3 5 2" xfId="63068"/>
    <cellStyle name="SAPBEXHLevel3 5 2 2" xfId="63069"/>
    <cellStyle name="SAPBEXHLevel3 5 2 2 2" xfId="63070"/>
    <cellStyle name="SAPBEXHLevel3 5 2 2 2 2" xfId="63071"/>
    <cellStyle name="SAPBEXHLevel3 5 2 2 3" xfId="63072"/>
    <cellStyle name="SAPBEXHLevel3 5 2 3" xfId="63073"/>
    <cellStyle name="SAPBEXHLevel3 5 2 3 2" xfId="63074"/>
    <cellStyle name="SAPBEXHLevel3 5 2 4" xfId="63075"/>
    <cellStyle name="SAPBEXHLevel3 5 3" xfId="63076"/>
    <cellStyle name="SAPBEXHLevel3 5 3 2" xfId="63077"/>
    <cellStyle name="SAPBEXHLevel3 5 3 2 2" xfId="63078"/>
    <cellStyle name="SAPBEXHLevel3 5 3 3" xfId="63079"/>
    <cellStyle name="SAPBEXHLevel3 5 4" xfId="63080"/>
    <cellStyle name="SAPBEXHLevel3 5 4 2" xfId="63081"/>
    <cellStyle name="SAPBEXHLevel3 5 4 2 2" xfId="63082"/>
    <cellStyle name="SAPBEXHLevel3 5 4 3" xfId="63083"/>
    <cellStyle name="SAPBEXHLevel3 5 5" xfId="63084"/>
    <cellStyle name="SAPBEXHLevel3 5 5 2" xfId="63085"/>
    <cellStyle name="SAPBEXHLevel3 5 5 2 2" xfId="63086"/>
    <cellStyle name="SAPBEXHLevel3 5 5 2 3" xfId="63087"/>
    <cellStyle name="SAPBEXHLevel3 5 5 3" xfId="63088"/>
    <cellStyle name="SAPBEXHLevel3 5 5 4" xfId="63089"/>
    <cellStyle name="SAPBEXHLevel3 5 6" xfId="63090"/>
    <cellStyle name="SAPBEXHLevel3 5 6 2" xfId="63091"/>
    <cellStyle name="SAPBEXHLevel3 5 7" xfId="63092"/>
    <cellStyle name="SAPBEXHLevel3 5 7 2" xfId="63093"/>
    <cellStyle name="SAPBEXHLevel3 5 7 3" xfId="63094"/>
    <cellStyle name="SAPBEXHLevel3 5 8" xfId="63095"/>
    <cellStyle name="SAPBEXHLevel3 5 8 2" xfId="63096"/>
    <cellStyle name="SAPBEXHLevel3 5 8 3" xfId="63097"/>
    <cellStyle name="SAPBEXHLevel3 5 9" xfId="63098"/>
    <cellStyle name="SAPBEXHLevel3 5 9 2" xfId="63099"/>
    <cellStyle name="SAPBEXHLevel3 6" xfId="63100"/>
    <cellStyle name="SAPBEXHLevel3 6 2" xfId="63101"/>
    <cellStyle name="SAPBEXHLevel3 6 2 2" xfId="63102"/>
    <cellStyle name="SAPBEXHLevel3 6 2 2 2" xfId="63103"/>
    <cellStyle name="SAPBEXHLevel3 6 2 3" xfId="63104"/>
    <cellStyle name="SAPBEXHLevel3 6 2 3 2" xfId="63105"/>
    <cellStyle name="SAPBEXHLevel3 6 2 4" xfId="63106"/>
    <cellStyle name="SAPBEXHLevel3 6 2 5" xfId="63107"/>
    <cellStyle name="SAPBEXHLevel3 6 3" xfId="63108"/>
    <cellStyle name="SAPBEXHLevel3 6 3 2" xfId="63109"/>
    <cellStyle name="SAPBEXHLevel3 6 3 3" xfId="63110"/>
    <cellStyle name="SAPBEXHLevel3 6 4" xfId="63111"/>
    <cellStyle name="SAPBEXHLevel3 6 4 2" xfId="63112"/>
    <cellStyle name="SAPBEXHLevel3 6 4 3" xfId="63113"/>
    <cellStyle name="SAPBEXHLevel3 6 5" xfId="63114"/>
    <cellStyle name="SAPBEXHLevel3 6 5 2" xfId="63115"/>
    <cellStyle name="SAPBEXHLevel3 6 5 3" xfId="63116"/>
    <cellStyle name="SAPBEXHLevel3 6 6" xfId="63117"/>
    <cellStyle name="SAPBEXHLevel3 6 6 2" xfId="63118"/>
    <cellStyle name="SAPBEXHLevel3 6 7" xfId="63119"/>
    <cellStyle name="SAPBEXHLevel3 6 8" xfId="63120"/>
    <cellStyle name="SAPBEXHLevel3 7" xfId="63121"/>
    <cellStyle name="SAPBEXHLevel3 7 2" xfId="63122"/>
    <cellStyle name="SAPBEXHLevel3 7 2 2" xfId="63123"/>
    <cellStyle name="SAPBEXHLevel3 7 3" xfId="63124"/>
    <cellStyle name="SAPBEXHLevel3 7 4" xfId="63125"/>
    <cellStyle name="SAPBEXHLevel3 7 5" xfId="63126"/>
    <cellStyle name="SAPBEXHLevel3 8" xfId="63127"/>
    <cellStyle name="SAPBEXHLevel3 8 2" xfId="63128"/>
    <cellStyle name="SAPBEXHLevel3 8 2 2" xfId="63129"/>
    <cellStyle name="SAPBEXHLevel3 8 3" xfId="63130"/>
    <cellStyle name="SAPBEXHLevel3 8 4" xfId="63131"/>
    <cellStyle name="SAPBEXHLevel3 8 5" xfId="63132"/>
    <cellStyle name="SAPBEXHLevel3 9" xfId="63133"/>
    <cellStyle name="SAPBEXHLevel3 9 2" xfId="63134"/>
    <cellStyle name="SAPBEXHLevel3 9 2 2" xfId="63135"/>
    <cellStyle name="SAPBEXHLevel3 9 3" xfId="63136"/>
    <cellStyle name="SAPBEXHLevel3 9 4" xfId="63137"/>
    <cellStyle name="SAPBEXHLevel3 9 5" xfId="63138"/>
    <cellStyle name="SAPBEXHLevel3_03 2012 SAP Data" xfId="63139"/>
    <cellStyle name="SAPBEXHLevel3X" xfId="63140"/>
    <cellStyle name="SAPBEXHLevel3X 10" xfId="63141"/>
    <cellStyle name="SAPBEXHLevel3X 10 2" xfId="63142"/>
    <cellStyle name="SAPBEXHLevel3X 10 2 2" xfId="63143"/>
    <cellStyle name="SAPBEXHLevel3X 10 3" xfId="63144"/>
    <cellStyle name="SAPBEXHLevel3X 10 4" xfId="63145"/>
    <cellStyle name="SAPBEXHLevel3X 10 5" xfId="63146"/>
    <cellStyle name="SAPBEXHLevel3X 11" xfId="63147"/>
    <cellStyle name="SAPBEXHLevel3X 11 2" xfId="63148"/>
    <cellStyle name="SAPBEXHLevel3X 11 3" xfId="63149"/>
    <cellStyle name="SAPBEXHLevel3X 11 4" xfId="63150"/>
    <cellStyle name="SAPBEXHLevel3X 11 5" xfId="63151"/>
    <cellStyle name="SAPBEXHLevel3X 12" xfId="63152"/>
    <cellStyle name="SAPBEXHLevel3X 12 2" xfId="63153"/>
    <cellStyle name="SAPBEXHLevel3X 12 3" xfId="63154"/>
    <cellStyle name="SAPBEXHLevel3X 12 4" xfId="63155"/>
    <cellStyle name="SAPBEXHLevel3X 13" xfId="63156"/>
    <cellStyle name="SAPBEXHLevel3X 13 2" xfId="63157"/>
    <cellStyle name="SAPBEXHLevel3X 13 3" xfId="63158"/>
    <cellStyle name="SAPBEXHLevel3X 13 4" xfId="63159"/>
    <cellStyle name="SAPBEXHLevel3X 14" xfId="63160"/>
    <cellStyle name="SAPBEXHLevel3X 14 2" xfId="63161"/>
    <cellStyle name="SAPBEXHLevel3X 14 3" xfId="63162"/>
    <cellStyle name="SAPBEXHLevel3X 14 4" xfId="63163"/>
    <cellStyle name="SAPBEXHLevel3X 15" xfId="63164"/>
    <cellStyle name="SAPBEXHLevel3X 15 2" xfId="63165"/>
    <cellStyle name="SAPBEXHLevel3X 15 3" xfId="63166"/>
    <cellStyle name="SAPBEXHLevel3X 15 4" xfId="63167"/>
    <cellStyle name="SAPBEXHLevel3X 16" xfId="63168"/>
    <cellStyle name="SAPBEXHLevel3X 16 2" xfId="63169"/>
    <cellStyle name="SAPBEXHLevel3X 16 3" xfId="63170"/>
    <cellStyle name="SAPBEXHLevel3X 16 4" xfId="63171"/>
    <cellStyle name="SAPBEXHLevel3X 17" xfId="63172"/>
    <cellStyle name="SAPBEXHLevel3X 17 2" xfId="63173"/>
    <cellStyle name="SAPBEXHLevel3X 17 3" xfId="63174"/>
    <cellStyle name="SAPBEXHLevel3X 17 4" xfId="63175"/>
    <cellStyle name="SAPBEXHLevel3X 18" xfId="63176"/>
    <cellStyle name="SAPBEXHLevel3X 19" xfId="63177"/>
    <cellStyle name="SAPBEXHLevel3X 2" xfId="63178"/>
    <cellStyle name="SAPBEXHLevel3X 2 10" xfId="63179"/>
    <cellStyle name="SAPBEXHLevel3X 2 10 2" xfId="63180"/>
    <cellStyle name="SAPBEXHLevel3X 2 10 3" xfId="63181"/>
    <cellStyle name="SAPBEXHLevel3X 2 10 4" xfId="63182"/>
    <cellStyle name="SAPBEXHLevel3X 2 11" xfId="63183"/>
    <cellStyle name="SAPBEXHLevel3X 2 11 2" xfId="63184"/>
    <cellStyle name="SAPBEXHLevel3X 2 11 3" xfId="63185"/>
    <cellStyle name="SAPBEXHLevel3X 2 11 4" xfId="63186"/>
    <cellStyle name="SAPBEXHLevel3X 2 12" xfId="63187"/>
    <cellStyle name="SAPBEXHLevel3X 2 13" xfId="63188"/>
    <cellStyle name="SAPBEXHLevel3X 2 14" xfId="63189"/>
    <cellStyle name="SAPBEXHLevel3X 2 15" xfId="63190"/>
    <cellStyle name="SAPBEXHLevel3X 2 16" xfId="63191"/>
    <cellStyle name="SAPBEXHLevel3X 2 17" xfId="63192"/>
    <cellStyle name="SAPBEXHLevel3X 2 18" xfId="63193"/>
    <cellStyle name="SAPBEXHLevel3X 2 19" xfId="63194"/>
    <cellStyle name="SAPBEXHLevel3X 2 2" xfId="63195"/>
    <cellStyle name="SAPBEXHLevel3X 2 2 2" xfId="63196"/>
    <cellStyle name="SAPBEXHLevel3X 2 2 2 2" xfId="63197"/>
    <cellStyle name="SAPBEXHLevel3X 2 2 2 2 2" xfId="63198"/>
    <cellStyle name="SAPBEXHLevel3X 2 2 2 2 3" xfId="63199"/>
    <cellStyle name="SAPBEXHLevel3X 2 2 2 3" xfId="63200"/>
    <cellStyle name="SAPBEXHLevel3X 2 2 2 3 2" xfId="63201"/>
    <cellStyle name="SAPBEXHLevel3X 2 2 2 4" xfId="63202"/>
    <cellStyle name="SAPBEXHLevel3X 2 2 2 5" xfId="63203"/>
    <cellStyle name="SAPBEXHLevel3X 2 2 3" xfId="63204"/>
    <cellStyle name="SAPBEXHLevel3X 2 2 3 2" xfId="63205"/>
    <cellStyle name="SAPBEXHLevel3X 2 2 3 3" xfId="63206"/>
    <cellStyle name="SAPBEXHLevel3X 2 2 4" xfId="63207"/>
    <cellStyle name="SAPBEXHLevel3X 2 2 4 2" xfId="63208"/>
    <cellStyle name="SAPBEXHLevel3X 2 2 4 3" xfId="63209"/>
    <cellStyle name="SAPBEXHLevel3X 2 2 5" xfId="63210"/>
    <cellStyle name="SAPBEXHLevel3X 2 2 5 2" xfId="63211"/>
    <cellStyle name="SAPBEXHLevel3X 2 2 5 3" xfId="63212"/>
    <cellStyle name="SAPBEXHLevel3X 2 2 6" xfId="63213"/>
    <cellStyle name="SAPBEXHLevel3X 2 2 6 2" xfId="63214"/>
    <cellStyle name="SAPBEXHLevel3X 2 2 7" xfId="63215"/>
    <cellStyle name="SAPBEXHLevel3X 2 2 8" xfId="63216"/>
    <cellStyle name="SAPBEXHLevel3X 2 2 9" xfId="63217"/>
    <cellStyle name="SAPBEXHLevel3X 2 20" xfId="63218"/>
    <cellStyle name="SAPBEXHLevel3X 2 3" xfId="63219"/>
    <cellStyle name="SAPBEXHLevel3X 2 3 2" xfId="63220"/>
    <cellStyle name="SAPBEXHLevel3X 2 3 2 2" xfId="63221"/>
    <cellStyle name="SAPBEXHLevel3X 2 3 2 2 2" xfId="63222"/>
    <cellStyle name="SAPBEXHLevel3X 2 3 2 3" xfId="63223"/>
    <cellStyle name="SAPBEXHLevel3X 2 3 2 4" xfId="63224"/>
    <cellStyle name="SAPBEXHLevel3X 2 3 3" xfId="63225"/>
    <cellStyle name="SAPBEXHLevel3X 2 3 3 2" xfId="63226"/>
    <cellStyle name="SAPBEXHLevel3X 2 3 3 3" xfId="63227"/>
    <cellStyle name="SAPBEXHLevel3X 2 3 4" xfId="63228"/>
    <cellStyle name="SAPBEXHLevel3X 2 3 4 2" xfId="63229"/>
    <cellStyle name="SAPBEXHLevel3X 2 3 4 3" xfId="63230"/>
    <cellStyle name="SAPBEXHLevel3X 2 3 5" xfId="63231"/>
    <cellStyle name="SAPBEXHLevel3X 2 3 5 2" xfId="63232"/>
    <cellStyle name="SAPBEXHLevel3X 2 3 6" xfId="63233"/>
    <cellStyle name="SAPBEXHLevel3X 2 3 6 2" xfId="63234"/>
    <cellStyle name="SAPBEXHLevel3X 2 3 7" xfId="63235"/>
    <cellStyle name="SAPBEXHLevel3X 2 3 8" xfId="63236"/>
    <cellStyle name="SAPBEXHLevel3X 2 3 9" xfId="63237"/>
    <cellStyle name="SAPBEXHLevel3X 2 4" xfId="63238"/>
    <cellStyle name="SAPBEXHLevel3X 2 4 2" xfId="63239"/>
    <cellStyle name="SAPBEXHLevel3X 2 4 2 2" xfId="63240"/>
    <cellStyle name="SAPBEXHLevel3X 2 4 3" xfId="63241"/>
    <cellStyle name="SAPBEXHLevel3X 2 4 4" xfId="63242"/>
    <cellStyle name="SAPBEXHLevel3X 2 4 5" xfId="63243"/>
    <cellStyle name="SAPBEXHLevel3X 2 5" xfId="63244"/>
    <cellStyle name="SAPBEXHLevel3X 2 5 2" xfId="63245"/>
    <cellStyle name="SAPBEXHLevel3X 2 5 2 2" xfId="63246"/>
    <cellStyle name="SAPBEXHLevel3X 2 5 3" xfId="63247"/>
    <cellStyle name="SAPBEXHLevel3X 2 5 4" xfId="63248"/>
    <cellStyle name="SAPBEXHLevel3X 2 5 5" xfId="63249"/>
    <cellStyle name="SAPBEXHLevel3X 2 6" xfId="63250"/>
    <cellStyle name="SAPBEXHLevel3X 2 6 2" xfId="63251"/>
    <cellStyle name="SAPBEXHLevel3X 2 6 2 2" xfId="63252"/>
    <cellStyle name="SAPBEXHLevel3X 2 6 3" xfId="63253"/>
    <cellStyle name="SAPBEXHLevel3X 2 6 4" xfId="63254"/>
    <cellStyle name="SAPBEXHLevel3X 2 6 5" xfId="63255"/>
    <cellStyle name="SAPBEXHLevel3X 2 7" xfId="63256"/>
    <cellStyle name="SAPBEXHLevel3X 2 7 2" xfId="63257"/>
    <cellStyle name="SAPBEXHLevel3X 2 7 2 2" xfId="63258"/>
    <cellStyle name="SAPBEXHLevel3X 2 7 3" xfId="63259"/>
    <cellStyle name="SAPBEXHLevel3X 2 7 4" xfId="63260"/>
    <cellStyle name="SAPBEXHLevel3X 2 7 5" xfId="63261"/>
    <cellStyle name="SAPBEXHLevel3X 2 8" xfId="63262"/>
    <cellStyle name="SAPBEXHLevel3X 2 8 2" xfId="63263"/>
    <cellStyle name="SAPBEXHLevel3X 2 8 3" xfId="63264"/>
    <cellStyle name="SAPBEXHLevel3X 2 8 4" xfId="63265"/>
    <cellStyle name="SAPBEXHLevel3X 2 8 5" xfId="63266"/>
    <cellStyle name="SAPBEXHLevel3X 2 9" xfId="63267"/>
    <cellStyle name="SAPBEXHLevel3X 2 9 2" xfId="63268"/>
    <cellStyle name="SAPBEXHLevel3X 2 9 3" xfId="63269"/>
    <cellStyle name="SAPBEXHLevel3X 2 9 4" xfId="63270"/>
    <cellStyle name="SAPBEXHLevel3X 2 9 5" xfId="63271"/>
    <cellStyle name="SAPBEXHLevel3X 20" xfId="63272"/>
    <cellStyle name="SAPBEXHLevel3X 21" xfId="63273"/>
    <cellStyle name="SAPBEXHLevel3X 22" xfId="63274"/>
    <cellStyle name="SAPBEXHLevel3X 23" xfId="63275"/>
    <cellStyle name="SAPBEXHLevel3X 24" xfId="63276"/>
    <cellStyle name="SAPBEXHLevel3X 25" xfId="63277"/>
    <cellStyle name="SAPBEXHLevel3X 3" xfId="63278"/>
    <cellStyle name="SAPBEXHLevel3X 3 10" xfId="63279"/>
    <cellStyle name="SAPBEXHLevel3X 3 10 2" xfId="63280"/>
    <cellStyle name="SAPBEXHLevel3X 3 10 3" xfId="63281"/>
    <cellStyle name="SAPBEXHLevel3X 3 10 4" xfId="63282"/>
    <cellStyle name="SAPBEXHLevel3X 3 11" xfId="63283"/>
    <cellStyle name="SAPBEXHLevel3X 3 11 2" xfId="63284"/>
    <cellStyle name="SAPBEXHLevel3X 3 11 3" xfId="63285"/>
    <cellStyle name="SAPBEXHLevel3X 3 11 4" xfId="63286"/>
    <cellStyle name="SAPBEXHLevel3X 3 12" xfId="63287"/>
    <cellStyle name="SAPBEXHLevel3X 3 12 2" xfId="63288"/>
    <cellStyle name="SAPBEXHLevel3X 3 12 3" xfId="63289"/>
    <cellStyle name="SAPBEXHLevel3X 3 12 4" xfId="63290"/>
    <cellStyle name="SAPBEXHLevel3X 3 13" xfId="63291"/>
    <cellStyle name="SAPBEXHLevel3X 3 13 2" xfId="63292"/>
    <cellStyle name="SAPBEXHLevel3X 3 13 3" xfId="63293"/>
    <cellStyle name="SAPBEXHLevel3X 3 13 4" xfId="63294"/>
    <cellStyle name="SAPBEXHLevel3X 3 14" xfId="63295"/>
    <cellStyle name="SAPBEXHLevel3X 3 15" xfId="63296"/>
    <cellStyle name="SAPBEXHLevel3X 3 16" xfId="63297"/>
    <cellStyle name="SAPBEXHLevel3X 3 17" xfId="63298"/>
    <cellStyle name="SAPBEXHLevel3X 3 18" xfId="63299"/>
    <cellStyle name="SAPBEXHLevel3X 3 19" xfId="63300"/>
    <cellStyle name="SAPBEXHLevel3X 3 2" xfId="63301"/>
    <cellStyle name="SAPBEXHLevel3X 3 2 2" xfId="63302"/>
    <cellStyle name="SAPBEXHLevel3X 3 2 2 2" xfId="63303"/>
    <cellStyle name="SAPBEXHLevel3X 3 2 2 3" xfId="63304"/>
    <cellStyle name="SAPBEXHLevel3X 3 2 3" xfId="63305"/>
    <cellStyle name="SAPBEXHLevel3X 3 2 3 2" xfId="63306"/>
    <cellStyle name="SAPBEXHLevel3X 3 2 4" xfId="63307"/>
    <cellStyle name="SAPBEXHLevel3X 3 2 5" xfId="63308"/>
    <cellStyle name="SAPBEXHLevel3X 3 20" xfId="63309"/>
    <cellStyle name="SAPBEXHLevel3X 3 21" xfId="63310"/>
    <cellStyle name="SAPBEXHLevel3X 3 3" xfId="63311"/>
    <cellStyle name="SAPBEXHLevel3X 3 3 2" xfId="63312"/>
    <cellStyle name="SAPBEXHLevel3X 3 3 2 2" xfId="63313"/>
    <cellStyle name="SAPBEXHLevel3X 3 3 2 3" xfId="63314"/>
    <cellStyle name="SAPBEXHLevel3X 3 3 3" xfId="63315"/>
    <cellStyle name="SAPBEXHLevel3X 3 3 3 2" xfId="63316"/>
    <cellStyle name="SAPBEXHLevel3X 3 3 4" xfId="63317"/>
    <cellStyle name="SAPBEXHLevel3X 3 3 5" xfId="63318"/>
    <cellStyle name="SAPBEXHLevel3X 3 4" xfId="63319"/>
    <cellStyle name="SAPBEXHLevel3X 3 4 2" xfId="63320"/>
    <cellStyle name="SAPBEXHLevel3X 3 4 2 2" xfId="63321"/>
    <cellStyle name="SAPBEXHLevel3X 3 4 3" xfId="63322"/>
    <cellStyle name="SAPBEXHLevel3X 3 4 4" xfId="63323"/>
    <cellStyle name="SAPBEXHLevel3X 3 4 5" xfId="63324"/>
    <cellStyle name="SAPBEXHLevel3X 3 5" xfId="63325"/>
    <cellStyle name="SAPBEXHLevel3X 3 5 2" xfId="63326"/>
    <cellStyle name="SAPBEXHLevel3X 3 5 2 2" xfId="63327"/>
    <cellStyle name="SAPBEXHLevel3X 3 5 3" xfId="63328"/>
    <cellStyle name="SAPBEXHLevel3X 3 5 4" xfId="63329"/>
    <cellStyle name="SAPBEXHLevel3X 3 5 5" xfId="63330"/>
    <cellStyle name="SAPBEXHLevel3X 3 6" xfId="63331"/>
    <cellStyle name="SAPBEXHLevel3X 3 6 2" xfId="63332"/>
    <cellStyle name="SAPBEXHLevel3X 3 6 2 2" xfId="63333"/>
    <cellStyle name="SAPBEXHLevel3X 3 6 3" xfId="63334"/>
    <cellStyle name="SAPBEXHLevel3X 3 6 4" xfId="63335"/>
    <cellStyle name="SAPBEXHLevel3X 3 6 5" xfId="63336"/>
    <cellStyle name="SAPBEXHLevel3X 3 7" xfId="63337"/>
    <cellStyle name="SAPBEXHLevel3X 3 7 2" xfId="63338"/>
    <cellStyle name="SAPBEXHLevel3X 3 7 2 2" xfId="63339"/>
    <cellStyle name="SAPBEXHLevel3X 3 7 3" xfId="63340"/>
    <cellStyle name="SAPBEXHLevel3X 3 7 4" xfId="63341"/>
    <cellStyle name="SAPBEXHLevel3X 3 7 5" xfId="63342"/>
    <cellStyle name="SAPBEXHLevel3X 3 8" xfId="63343"/>
    <cellStyle name="SAPBEXHLevel3X 3 8 2" xfId="63344"/>
    <cellStyle name="SAPBEXHLevel3X 3 8 3" xfId="63345"/>
    <cellStyle name="SAPBEXHLevel3X 3 8 4" xfId="63346"/>
    <cellStyle name="SAPBEXHLevel3X 3 8 5" xfId="63347"/>
    <cellStyle name="SAPBEXHLevel3X 3 9" xfId="63348"/>
    <cellStyle name="SAPBEXHLevel3X 3 9 2" xfId="63349"/>
    <cellStyle name="SAPBEXHLevel3X 3 9 3" xfId="63350"/>
    <cellStyle name="SAPBEXHLevel3X 3 9 4" xfId="63351"/>
    <cellStyle name="SAPBEXHLevel3X 3 9 5" xfId="63352"/>
    <cellStyle name="SAPBEXHLevel3X 4" xfId="63353"/>
    <cellStyle name="SAPBEXHLevel3X 4 10" xfId="63354"/>
    <cellStyle name="SAPBEXHLevel3X 4 10 2" xfId="63355"/>
    <cellStyle name="SAPBEXHLevel3X 4 10 3" xfId="63356"/>
    <cellStyle name="SAPBEXHLevel3X 4 10 4" xfId="63357"/>
    <cellStyle name="SAPBEXHLevel3X 4 10 5" xfId="63358"/>
    <cellStyle name="SAPBEXHLevel3X 4 11" xfId="63359"/>
    <cellStyle name="SAPBEXHLevel3X 4 11 2" xfId="63360"/>
    <cellStyle name="SAPBEXHLevel3X 4 11 3" xfId="63361"/>
    <cellStyle name="SAPBEXHLevel3X 4 11 4" xfId="63362"/>
    <cellStyle name="SAPBEXHLevel3X 4 11 5" xfId="63363"/>
    <cellStyle name="SAPBEXHLevel3X 4 12" xfId="63364"/>
    <cellStyle name="SAPBEXHLevel3X 4 13" xfId="63365"/>
    <cellStyle name="SAPBEXHLevel3X 4 14" xfId="63366"/>
    <cellStyle name="SAPBEXHLevel3X 4 15" xfId="63367"/>
    <cellStyle name="SAPBEXHLevel3X 4 16" xfId="63368"/>
    <cellStyle name="SAPBEXHLevel3X 4 17" xfId="63369"/>
    <cellStyle name="SAPBEXHLevel3X 4 2" xfId="63370"/>
    <cellStyle name="SAPBEXHLevel3X 4 2 2" xfId="63371"/>
    <cellStyle name="SAPBEXHLevel3X 4 2 2 2" xfId="63372"/>
    <cellStyle name="SAPBEXHLevel3X 4 2 2 2 2" xfId="63373"/>
    <cellStyle name="SAPBEXHLevel3X 4 2 2 3" xfId="63374"/>
    <cellStyle name="SAPBEXHLevel3X 4 2 2 4" xfId="63375"/>
    <cellStyle name="SAPBEXHLevel3X 4 2 2 5" xfId="63376"/>
    <cellStyle name="SAPBEXHLevel3X 4 2 3" xfId="63377"/>
    <cellStyle name="SAPBEXHLevel3X 4 2 3 2" xfId="63378"/>
    <cellStyle name="SAPBEXHLevel3X 4 2 4" xfId="63379"/>
    <cellStyle name="SAPBEXHLevel3X 4 2 5" xfId="63380"/>
    <cellStyle name="SAPBEXHLevel3X 4 2 6" xfId="63381"/>
    <cellStyle name="SAPBEXHLevel3X 4 3" xfId="63382"/>
    <cellStyle name="SAPBEXHLevel3X 4 3 2" xfId="63383"/>
    <cellStyle name="SAPBEXHLevel3X 4 3 2 2" xfId="63384"/>
    <cellStyle name="SAPBEXHLevel3X 4 3 2 2 2" xfId="63385"/>
    <cellStyle name="SAPBEXHLevel3X 4 3 2 3" xfId="63386"/>
    <cellStyle name="SAPBEXHLevel3X 4 3 2 4" xfId="63387"/>
    <cellStyle name="SAPBEXHLevel3X 4 3 3" xfId="63388"/>
    <cellStyle name="SAPBEXHLevel3X 4 3 3 2" xfId="63389"/>
    <cellStyle name="SAPBEXHLevel3X 4 3 3 3" xfId="63390"/>
    <cellStyle name="SAPBEXHLevel3X 4 3 4" xfId="63391"/>
    <cellStyle name="SAPBEXHLevel3X 4 3 4 2" xfId="63392"/>
    <cellStyle name="SAPBEXHLevel3X 4 3 5" xfId="63393"/>
    <cellStyle name="SAPBEXHLevel3X 4 4" xfId="63394"/>
    <cellStyle name="SAPBEXHLevel3X 4 4 2" xfId="63395"/>
    <cellStyle name="SAPBEXHLevel3X 4 4 2 2" xfId="63396"/>
    <cellStyle name="SAPBEXHLevel3X 4 4 2 3" xfId="63397"/>
    <cellStyle name="SAPBEXHLevel3X 4 4 3" xfId="63398"/>
    <cellStyle name="SAPBEXHLevel3X 4 4 3 2" xfId="63399"/>
    <cellStyle name="SAPBEXHLevel3X 4 4 4" xfId="63400"/>
    <cellStyle name="SAPBEXHLevel3X 4 4 5" xfId="63401"/>
    <cellStyle name="SAPBEXHLevel3X 4 5" xfId="63402"/>
    <cellStyle name="SAPBEXHLevel3X 4 5 2" xfId="63403"/>
    <cellStyle name="SAPBEXHLevel3X 4 5 2 2" xfId="63404"/>
    <cellStyle name="SAPBEXHLevel3X 4 5 2 3" xfId="63405"/>
    <cellStyle name="SAPBEXHLevel3X 4 5 3" xfId="63406"/>
    <cellStyle name="SAPBEXHLevel3X 4 5 3 2" xfId="63407"/>
    <cellStyle name="SAPBEXHLevel3X 4 5 4" xfId="63408"/>
    <cellStyle name="SAPBEXHLevel3X 4 5 5" xfId="63409"/>
    <cellStyle name="SAPBEXHLevel3X 4 6" xfId="63410"/>
    <cellStyle name="SAPBEXHLevel3X 4 6 2" xfId="63411"/>
    <cellStyle name="SAPBEXHLevel3X 4 6 2 2" xfId="63412"/>
    <cellStyle name="SAPBEXHLevel3X 4 6 3" xfId="63413"/>
    <cellStyle name="SAPBEXHLevel3X 4 6 4" xfId="63414"/>
    <cellStyle name="SAPBEXHLevel3X 4 6 5" xfId="63415"/>
    <cellStyle name="SAPBEXHLevel3X 4 7" xfId="63416"/>
    <cellStyle name="SAPBEXHLevel3X 4 7 2" xfId="63417"/>
    <cellStyle name="SAPBEXHLevel3X 4 7 2 2" xfId="63418"/>
    <cellStyle name="SAPBEXHLevel3X 4 7 3" xfId="63419"/>
    <cellStyle name="SAPBEXHLevel3X 4 7 4" xfId="63420"/>
    <cellStyle name="SAPBEXHLevel3X 4 7 5" xfId="63421"/>
    <cellStyle name="SAPBEXHLevel3X 4 8" xfId="63422"/>
    <cellStyle name="SAPBEXHLevel3X 4 8 2" xfId="63423"/>
    <cellStyle name="SAPBEXHLevel3X 4 8 2 2" xfId="63424"/>
    <cellStyle name="SAPBEXHLevel3X 4 8 3" xfId="63425"/>
    <cellStyle name="SAPBEXHLevel3X 4 8 4" xfId="63426"/>
    <cellStyle name="SAPBEXHLevel3X 4 8 5" xfId="63427"/>
    <cellStyle name="SAPBEXHLevel3X 4 9" xfId="63428"/>
    <cellStyle name="SAPBEXHLevel3X 4 9 2" xfId="63429"/>
    <cellStyle name="SAPBEXHLevel3X 4 9 2 2" xfId="63430"/>
    <cellStyle name="SAPBEXHLevel3X 4 9 3" xfId="63431"/>
    <cellStyle name="SAPBEXHLevel3X 4 9 4" xfId="63432"/>
    <cellStyle name="SAPBEXHLevel3X 4 9 5" xfId="63433"/>
    <cellStyle name="SAPBEXHLevel3X 5" xfId="63434"/>
    <cellStyle name="SAPBEXHLevel3X 5 10" xfId="63435"/>
    <cellStyle name="SAPBEXHLevel3X 5 10 2" xfId="63436"/>
    <cellStyle name="SAPBEXHLevel3X 5 10 3" xfId="63437"/>
    <cellStyle name="SAPBEXHLevel3X 5 10 4" xfId="63438"/>
    <cellStyle name="SAPBEXHLevel3X 5 10 5" xfId="63439"/>
    <cellStyle name="SAPBEXHLevel3X 5 11" xfId="63440"/>
    <cellStyle name="SAPBEXHLevel3X 5 11 2" xfId="63441"/>
    <cellStyle name="SAPBEXHLevel3X 5 11 3" xfId="63442"/>
    <cellStyle name="SAPBEXHLevel3X 5 11 4" xfId="63443"/>
    <cellStyle name="SAPBEXHLevel3X 5 12" xfId="63444"/>
    <cellStyle name="SAPBEXHLevel3X 5 13" xfId="63445"/>
    <cellStyle name="SAPBEXHLevel3X 5 14" xfId="63446"/>
    <cellStyle name="SAPBEXHLevel3X 5 15" xfId="63447"/>
    <cellStyle name="SAPBEXHLevel3X 5 16" xfId="63448"/>
    <cellStyle name="SAPBEXHLevel3X 5 17" xfId="63449"/>
    <cellStyle name="SAPBEXHLevel3X 5 18" xfId="63450"/>
    <cellStyle name="SAPBEXHLevel3X 5 19" xfId="63451"/>
    <cellStyle name="SAPBEXHLevel3X 5 2" xfId="63452"/>
    <cellStyle name="SAPBEXHLevel3X 5 2 2" xfId="63453"/>
    <cellStyle name="SAPBEXHLevel3X 5 2 2 2" xfId="63454"/>
    <cellStyle name="SAPBEXHLevel3X 5 2 2 2 2" xfId="63455"/>
    <cellStyle name="SAPBEXHLevel3X 5 2 2 3" xfId="63456"/>
    <cellStyle name="SAPBEXHLevel3X 5 2 2 4" xfId="63457"/>
    <cellStyle name="SAPBEXHLevel3X 5 2 3" xfId="63458"/>
    <cellStyle name="SAPBEXHLevel3X 5 2 3 2" xfId="63459"/>
    <cellStyle name="SAPBEXHLevel3X 5 2 3 3" xfId="63460"/>
    <cellStyle name="SAPBEXHLevel3X 5 2 4" xfId="63461"/>
    <cellStyle name="SAPBEXHLevel3X 5 2 4 2" xfId="63462"/>
    <cellStyle name="SAPBEXHLevel3X 5 2 5" xfId="63463"/>
    <cellStyle name="SAPBEXHLevel3X 5 3" xfId="63464"/>
    <cellStyle name="SAPBEXHLevel3X 5 3 2" xfId="63465"/>
    <cellStyle name="SAPBEXHLevel3X 5 3 2 2" xfId="63466"/>
    <cellStyle name="SAPBEXHLevel3X 5 3 2 3" xfId="63467"/>
    <cellStyle name="SAPBEXHLevel3X 5 3 3" xfId="63468"/>
    <cellStyle name="SAPBEXHLevel3X 5 3 3 2" xfId="63469"/>
    <cellStyle name="SAPBEXHLevel3X 5 3 4" xfId="63470"/>
    <cellStyle name="SAPBEXHLevel3X 5 3 5" xfId="63471"/>
    <cellStyle name="SAPBEXHLevel3X 5 4" xfId="63472"/>
    <cellStyle name="SAPBEXHLevel3X 5 4 2" xfId="63473"/>
    <cellStyle name="SAPBEXHLevel3X 5 4 2 2" xfId="63474"/>
    <cellStyle name="SAPBEXHLevel3X 5 4 2 3" xfId="63475"/>
    <cellStyle name="SAPBEXHLevel3X 5 4 3" xfId="63476"/>
    <cellStyle name="SAPBEXHLevel3X 5 4 3 2" xfId="63477"/>
    <cellStyle name="SAPBEXHLevel3X 5 4 4" xfId="63478"/>
    <cellStyle name="SAPBEXHLevel3X 5 4 5" xfId="63479"/>
    <cellStyle name="SAPBEXHLevel3X 5 5" xfId="63480"/>
    <cellStyle name="SAPBEXHLevel3X 5 5 2" xfId="63481"/>
    <cellStyle name="SAPBEXHLevel3X 5 5 2 2" xfId="63482"/>
    <cellStyle name="SAPBEXHLevel3X 5 5 3" xfId="63483"/>
    <cellStyle name="SAPBEXHLevel3X 5 5 4" xfId="63484"/>
    <cellStyle name="SAPBEXHLevel3X 5 5 5" xfId="63485"/>
    <cellStyle name="SAPBEXHLevel3X 5 6" xfId="63486"/>
    <cellStyle name="SAPBEXHLevel3X 5 6 2" xfId="63487"/>
    <cellStyle name="SAPBEXHLevel3X 5 6 2 2" xfId="63488"/>
    <cellStyle name="SAPBEXHLevel3X 5 6 3" xfId="63489"/>
    <cellStyle name="SAPBEXHLevel3X 5 6 4" xfId="63490"/>
    <cellStyle name="SAPBEXHLevel3X 5 6 5" xfId="63491"/>
    <cellStyle name="SAPBEXHLevel3X 5 7" xfId="63492"/>
    <cellStyle name="SAPBEXHLevel3X 5 7 2" xfId="63493"/>
    <cellStyle name="SAPBEXHLevel3X 5 7 2 2" xfId="63494"/>
    <cellStyle name="SAPBEXHLevel3X 5 7 3" xfId="63495"/>
    <cellStyle name="SAPBEXHLevel3X 5 7 4" xfId="63496"/>
    <cellStyle name="SAPBEXHLevel3X 5 7 5" xfId="63497"/>
    <cellStyle name="SAPBEXHLevel3X 5 8" xfId="63498"/>
    <cellStyle name="SAPBEXHLevel3X 5 8 2" xfId="63499"/>
    <cellStyle name="SAPBEXHLevel3X 5 8 2 2" xfId="63500"/>
    <cellStyle name="SAPBEXHLevel3X 5 8 3" xfId="63501"/>
    <cellStyle name="SAPBEXHLevel3X 5 8 4" xfId="63502"/>
    <cellStyle name="SAPBEXHLevel3X 5 8 5" xfId="63503"/>
    <cellStyle name="SAPBEXHLevel3X 5 9" xfId="63504"/>
    <cellStyle name="SAPBEXHLevel3X 5 9 2" xfId="63505"/>
    <cellStyle name="SAPBEXHLevel3X 5 9 3" xfId="63506"/>
    <cellStyle name="SAPBEXHLevel3X 5 9 4" xfId="63507"/>
    <cellStyle name="SAPBEXHLevel3X 5 9 5" xfId="63508"/>
    <cellStyle name="SAPBEXHLevel3X 6" xfId="63509"/>
    <cellStyle name="SAPBEXHLevel3X 6 2" xfId="63510"/>
    <cellStyle name="SAPBEXHLevel3X 6 2 2" xfId="63511"/>
    <cellStyle name="SAPBEXHLevel3X 6 3" xfId="63512"/>
    <cellStyle name="SAPBEXHLevel3X 6 4" xfId="63513"/>
    <cellStyle name="SAPBEXHLevel3X 6 5" xfId="63514"/>
    <cellStyle name="SAPBEXHLevel3X 7" xfId="63515"/>
    <cellStyle name="SAPBEXHLevel3X 7 2" xfId="63516"/>
    <cellStyle name="SAPBEXHLevel3X 7 2 2" xfId="63517"/>
    <cellStyle name="SAPBEXHLevel3X 7 2 3" xfId="63518"/>
    <cellStyle name="SAPBEXHLevel3X 7 2 4" xfId="63519"/>
    <cellStyle name="SAPBEXHLevel3X 7 2 5" xfId="63520"/>
    <cellStyle name="SAPBEXHLevel3X 7 3" xfId="63521"/>
    <cellStyle name="SAPBEXHLevel3X 7 4" xfId="63522"/>
    <cellStyle name="SAPBEXHLevel3X 7 5" xfId="63523"/>
    <cellStyle name="SAPBEXHLevel3X 7 6" xfId="63524"/>
    <cellStyle name="SAPBEXHLevel3X 8" xfId="63525"/>
    <cellStyle name="SAPBEXHLevel3X 8 2" xfId="63526"/>
    <cellStyle name="SAPBEXHLevel3X 8 2 2" xfId="63527"/>
    <cellStyle name="SAPBEXHLevel3X 8 3" xfId="63528"/>
    <cellStyle name="SAPBEXHLevel3X 8 4" xfId="63529"/>
    <cellStyle name="SAPBEXHLevel3X 8 5" xfId="63530"/>
    <cellStyle name="SAPBEXHLevel3X 9" xfId="63531"/>
    <cellStyle name="SAPBEXHLevel3X 9 2" xfId="63532"/>
    <cellStyle name="SAPBEXHLevel3X 9 2 2" xfId="63533"/>
    <cellStyle name="SAPBEXHLevel3X 9 3" xfId="63534"/>
    <cellStyle name="SAPBEXHLevel3X 9 4" xfId="63535"/>
    <cellStyle name="SAPBEXHLevel3X 9 5" xfId="63536"/>
    <cellStyle name="SAPBEXHLevel3X_03 2012 SAP Data" xfId="63537"/>
    <cellStyle name="SAPBEXinputData" xfId="63538"/>
    <cellStyle name="SAPBEXinputData 10" xfId="63539"/>
    <cellStyle name="SAPBEXinputData 10 2" xfId="63540"/>
    <cellStyle name="SAPBEXinputData 10 3" xfId="63541"/>
    <cellStyle name="SAPBEXinputData 10 4" xfId="63542"/>
    <cellStyle name="SAPBEXinputData 11" xfId="63543"/>
    <cellStyle name="SAPBEXinputData 11 2" xfId="63544"/>
    <cellStyle name="SAPBEXinputData 11 3" xfId="63545"/>
    <cellStyle name="SAPBEXinputData 11 4" xfId="63546"/>
    <cellStyle name="SAPBEXinputData 12" xfId="63547"/>
    <cellStyle name="SAPBEXinputData 12 2" xfId="63548"/>
    <cellStyle name="SAPBEXinputData 12 3" xfId="63549"/>
    <cellStyle name="SAPBEXinputData 12 4" xfId="63550"/>
    <cellStyle name="SAPBEXinputData 13" xfId="63551"/>
    <cellStyle name="SAPBEXinputData 13 2" xfId="63552"/>
    <cellStyle name="SAPBEXinputData 13 3" xfId="63553"/>
    <cellStyle name="SAPBEXinputData 13 4" xfId="63554"/>
    <cellStyle name="SAPBEXinputData 14" xfId="63555"/>
    <cellStyle name="SAPBEXinputData 14 2" xfId="63556"/>
    <cellStyle name="SAPBEXinputData 14 3" xfId="63557"/>
    <cellStyle name="SAPBEXinputData 14 4" xfId="63558"/>
    <cellStyle name="SAPBEXinputData 15" xfId="63559"/>
    <cellStyle name="SAPBEXinputData 16" xfId="63560"/>
    <cellStyle name="SAPBEXinputData 17" xfId="63561"/>
    <cellStyle name="SAPBEXinputData 18" xfId="63562"/>
    <cellStyle name="SAPBEXinputData 2" xfId="63563"/>
    <cellStyle name="SAPBEXinputData 2 2" xfId="63564"/>
    <cellStyle name="SAPBEXinputData 2 2 2" xfId="63565"/>
    <cellStyle name="SAPBEXinputData 2 2 2 2" xfId="63566"/>
    <cellStyle name="SAPBEXinputData 2 2 3" xfId="63567"/>
    <cellStyle name="SAPBEXinputData 2 2 3 2" xfId="63568"/>
    <cellStyle name="SAPBEXinputData 2 2 4" xfId="63569"/>
    <cellStyle name="SAPBEXinputData 2 2 5" xfId="63570"/>
    <cellStyle name="SAPBEXinputData 2 3" xfId="63571"/>
    <cellStyle name="SAPBEXinputData 2 4" xfId="63572"/>
    <cellStyle name="SAPBEXinputData 2 4 2" xfId="63573"/>
    <cellStyle name="SAPBEXinputData 2 5" xfId="63574"/>
    <cellStyle name="SAPBEXinputData 2 6" xfId="63575"/>
    <cellStyle name="SAPBEXinputData 3" xfId="63576"/>
    <cellStyle name="SAPBEXinputData 3 2" xfId="63577"/>
    <cellStyle name="SAPBEXinputData 3 2 2" xfId="63578"/>
    <cellStyle name="SAPBEXinputData 3 2 2 2" xfId="63579"/>
    <cellStyle name="SAPBEXinputData 3 2 3" xfId="63580"/>
    <cellStyle name="SAPBEXinputData 3 2 4" xfId="63581"/>
    <cellStyle name="SAPBEXinputData 3 3" xfId="63582"/>
    <cellStyle name="SAPBEXinputData 3 3 2" xfId="63583"/>
    <cellStyle name="SAPBEXinputData 3 3 2 2" xfId="63584"/>
    <cellStyle name="SAPBEXinputData 3 3 2 2 2" xfId="63585"/>
    <cellStyle name="SAPBEXinputData 3 3 2 3" xfId="63586"/>
    <cellStyle name="SAPBEXinputData 3 3 3" xfId="63587"/>
    <cellStyle name="SAPBEXinputData 3 3 3 2" xfId="63588"/>
    <cellStyle name="SAPBEXinputData 3 3 4" xfId="63589"/>
    <cellStyle name="SAPBEXinputData 3 3 5" xfId="63590"/>
    <cellStyle name="SAPBEXinputData 3 4" xfId="63591"/>
    <cellStyle name="SAPBEXinputData 3 4 2" xfId="63592"/>
    <cellStyle name="SAPBEXinputData 4" xfId="63593"/>
    <cellStyle name="SAPBEXinputData 4 10" xfId="63594"/>
    <cellStyle name="SAPBEXinputData 4 11" xfId="63595"/>
    <cellStyle name="SAPBEXinputData 4 12" xfId="63596"/>
    <cellStyle name="SAPBEXinputData 4 13" xfId="63597"/>
    <cellStyle name="SAPBEXinputData 4 2" xfId="63598"/>
    <cellStyle name="SAPBEXinputData 4 2 2" xfId="63599"/>
    <cellStyle name="SAPBEXinputData 4 3" xfId="63600"/>
    <cellStyle name="SAPBEXinputData 4 3 2" xfId="63601"/>
    <cellStyle name="SAPBEXinputData 4 3 2 2" xfId="63602"/>
    <cellStyle name="SAPBEXinputData 4 3 2 3" xfId="63603"/>
    <cellStyle name="SAPBEXinputData 4 3 3" xfId="63604"/>
    <cellStyle name="SAPBEXinputData 4 3 4" xfId="63605"/>
    <cellStyle name="SAPBEXinputData 4 4" xfId="63606"/>
    <cellStyle name="SAPBEXinputData 4 4 2" xfId="63607"/>
    <cellStyle name="SAPBEXinputData 4 4 2 2" xfId="63608"/>
    <cellStyle name="SAPBEXinputData 4 4 2 3" xfId="63609"/>
    <cellStyle name="SAPBEXinputData 4 4 3" xfId="63610"/>
    <cellStyle name="SAPBEXinputData 4 4 4" xfId="63611"/>
    <cellStyle name="SAPBEXinputData 4 4 5" xfId="63612"/>
    <cellStyle name="SAPBEXinputData 4 5" xfId="63613"/>
    <cellStyle name="SAPBEXinputData 4 5 2" xfId="63614"/>
    <cellStyle name="SAPBEXinputData 4 5 2 2" xfId="63615"/>
    <cellStyle name="SAPBEXinputData 4 5 2 3" xfId="63616"/>
    <cellStyle name="SAPBEXinputData 4 5 3" xfId="63617"/>
    <cellStyle name="SAPBEXinputData 4 5 3 2" xfId="63618"/>
    <cellStyle name="SAPBEXinputData 4 5 3 3" xfId="63619"/>
    <cellStyle name="SAPBEXinputData 4 5 4" xfId="63620"/>
    <cellStyle name="SAPBEXinputData 4 5 5" xfId="63621"/>
    <cellStyle name="SAPBEXinputData 4 5 6" xfId="63622"/>
    <cellStyle name="SAPBEXinputData 4 6" xfId="63623"/>
    <cellStyle name="SAPBEXinputData 4 6 2" xfId="63624"/>
    <cellStyle name="SAPBEXinputData 4 6 2 2" xfId="63625"/>
    <cellStyle name="SAPBEXinputData 4 6 2 3" xfId="63626"/>
    <cellStyle name="SAPBEXinputData 4 6 3" xfId="63627"/>
    <cellStyle name="SAPBEXinputData 4 6 3 2" xfId="63628"/>
    <cellStyle name="SAPBEXinputData 4 6 3 3" xfId="63629"/>
    <cellStyle name="SAPBEXinputData 4 6 4" xfId="63630"/>
    <cellStyle name="SAPBEXinputData 4 6 5" xfId="63631"/>
    <cellStyle name="SAPBEXinputData 4 6 6" xfId="63632"/>
    <cellStyle name="SAPBEXinputData 4 7" xfId="63633"/>
    <cellStyle name="SAPBEXinputData 4 7 2" xfId="63634"/>
    <cellStyle name="SAPBEXinputData 4 7 2 2" xfId="63635"/>
    <cellStyle name="SAPBEXinputData 4 7 2 3" xfId="63636"/>
    <cellStyle name="SAPBEXinputData 4 7 3" xfId="63637"/>
    <cellStyle name="SAPBEXinputData 4 7 4" xfId="63638"/>
    <cellStyle name="SAPBEXinputData 4 7 5" xfId="63639"/>
    <cellStyle name="SAPBEXinputData 4 7 6" xfId="63640"/>
    <cellStyle name="SAPBEXinputData 4 8" xfId="63641"/>
    <cellStyle name="SAPBEXinputData 4 8 2" xfId="63642"/>
    <cellStyle name="SAPBEXinputData 4 8 2 2" xfId="63643"/>
    <cellStyle name="SAPBEXinputData 4 8 2 3" xfId="63644"/>
    <cellStyle name="SAPBEXinputData 4 8 3" xfId="63645"/>
    <cellStyle name="SAPBEXinputData 4 8 4" xfId="63646"/>
    <cellStyle name="SAPBEXinputData 4 8 5" xfId="63647"/>
    <cellStyle name="SAPBEXinputData 4 8 6" xfId="63648"/>
    <cellStyle name="SAPBEXinputData 4 9" xfId="63649"/>
    <cellStyle name="SAPBEXinputData 4 9 2" xfId="63650"/>
    <cellStyle name="SAPBEXinputData 4 9 3" xfId="63651"/>
    <cellStyle name="SAPBEXinputData 4 9 4" xfId="63652"/>
    <cellStyle name="SAPBEXinputData 5" xfId="63653"/>
    <cellStyle name="SAPBEXinputData 5 2" xfId="63654"/>
    <cellStyle name="SAPBEXinputData 5 3" xfId="63655"/>
    <cellStyle name="SAPBEXinputData 6" xfId="63656"/>
    <cellStyle name="SAPBEXinputData 6 2" xfId="63657"/>
    <cellStyle name="SAPBEXinputData 6 3" xfId="63658"/>
    <cellStyle name="SAPBEXinputData 6 4" xfId="63659"/>
    <cellStyle name="SAPBEXinputData 7" xfId="63660"/>
    <cellStyle name="SAPBEXinputData 7 2" xfId="63661"/>
    <cellStyle name="SAPBEXinputData 8" xfId="63662"/>
    <cellStyle name="SAPBEXinputData 9" xfId="63663"/>
    <cellStyle name="SAPBEXinputData 9 2" xfId="63664"/>
    <cellStyle name="SAPBEXinputData 9 3" xfId="63665"/>
    <cellStyle name="SAPBEXItemHeader" xfId="63666"/>
    <cellStyle name="SAPBEXItemHeader 10" xfId="63667"/>
    <cellStyle name="SAPBEXItemHeader 10 2" xfId="63668"/>
    <cellStyle name="SAPBEXItemHeader 10 3" xfId="63669"/>
    <cellStyle name="SAPBEXItemHeader 10 4" xfId="63670"/>
    <cellStyle name="SAPBEXItemHeader 11" xfId="63671"/>
    <cellStyle name="SAPBEXItemHeader 11 2" xfId="63672"/>
    <cellStyle name="SAPBEXItemHeader 11 3" xfId="63673"/>
    <cellStyle name="SAPBEXItemHeader 11 4" xfId="63674"/>
    <cellStyle name="SAPBEXItemHeader 12" xfId="63675"/>
    <cellStyle name="SAPBEXItemHeader 13" xfId="63676"/>
    <cellStyle name="SAPBEXItemHeader 14" xfId="63677"/>
    <cellStyle name="SAPBEXItemHeader 15" xfId="63678"/>
    <cellStyle name="SAPBEXItemHeader 16" xfId="63679"/>
    <cellStyle name="SAPBEXItemHeader 17" xfId="63680"/>
    <cellStyle name="SAPBEXItemHeader 18" xfId="63681"/>
    <cellStyle name="SAPBEXItemHeader 19" xfId="63682"/>
    <cellStyle name="SAPBEXItemHeader 2" xfId="63683"/>
    <cellStyle name="SAPBEXItemHeader 2 10" xfId="63684"/>
    <cellStyle name="SAPBEXItemHeader 2 11" xfId="63685"/>
    <cellStyle name="SAPBEXItemHeader 2 12" xfId="63686"/>
    <cellStyle name="SAPBEXItemHeader 2 13" xfId="63687"/>
    <cellStyle name="SAPBEXItemHeader 2 14" xfId="63688"/>
    <cellStyle name="SAPBEXItemHeader 2 15" xfId="63689"/>
    <cellStyle name="SAPBEXItemHeader 2 16" xfId="63690"/>
    <cellStyle name="SAPBEXItemHeader 2 17" xfId="63691"/>
    <cellStyle name="SAPBEXItemHeader 2 2" xfId="63692"/>
    <cellStyle name="SAPBEXItemHeader 2 2 2" xfId="63693"/>
    <cellStyle name="SAPBEXItemHeader 2 2 2 2" xfId="63694"/>
    <cellStyle name="SAPBEXItemHeader 2 2 3" xfId="63695"/>
    <cellStyle name="SAPBEXItemHeader 2 2 4" xfId="63696"/>
    <cellStyle name="SAPBEXItemHeader 2 2 5" xfId="63697"/>
    <cellStyle name="SAPBEXItemHeader 2 3" xfId="63698"/>
    <cellStyle name="SAPBEXItemHeader 2 3 2" xfId="63699"/>
    <cellStyle name="SAPBEXItemHeader 2 3 2 2" xfId="63700"/>
    <cellStyle name="SAPBEXItemHeader 2 3 3" xfId="63701"/>
    <cellStyle name="SAPBEXItemHeader 2 3 4" xfId="63702"/>
    <cellStyle name="SAPBEXItemHeader 2 3 5" xfId="63703"/>
    <cellStyle name="SAPBEXItemHeader 2 4" xfId="63704"/>
    <cellStyle name="SAPBEXItemHeader 2 4 2" xfId="63705"/>
    <cellStyle name="SAPBEXItemHeader 2 4 2 2" xfId="63706"/>
    <cellStyle name="SAPBEXItemHeader 2 4 3" xfId="63707"/>
    <cellStyle name="SAPBEXItemHeader 2 4 4" xfId="63708"/>
    <cellStyle name="SAPBEXItemHeader 2 4 5" xfId="63709"/>
    <cellStyle name="SAPBEXItemHeader 2 5" xfId="63710"/>
    <cellStyle name="SAPBEXItemHeader 2 5 2" xfId="63711"/>
    <cellStyle name="SAPBEXItemHeader 2 5 2 2" xfId="63712"/>
    <cellStyle name="SAPBEXItemHeader 2 5 3" xfId="63713"/>
    <cellStyle name="SAPBEXItemHeader 2 5 4" xfId="63714"/>
    <cellStyle name="SAPBEXItemHeader 2 5 5" xfId="63715"/>
    <cellStyle name="SAPBEXItemHeader 2 6" xfId="63716"/>
    <cellStyle name="SAPBEXItemHeader 2 6 2" xfId="63717"/>
    <cellStyle name="SAPBEXItemHeader 2 6 3" xfId="63718"/>
    <cellStyle name="SAPBEXItemHeader 2 6 4" xfId="63719"/>
    <cellStyle name="SAPBEXItemHeader 2 6 5" xfId="63720"/>
    <cellStyle name="SAPBEXItemHeader 2 7" xfId="63721"/>
    <cellStyle name="SAPBEXItemHeader 2 7 2" xfId="63722"/>
    <cellStyle name="SAPBEXItemHeader 2 7 3" xfId="63723"/>
    <cellStyle name="SAPBEXItemHeader 2 7 4" xfId="63724"/>
    <cellStyle name="SAPBEXItemHeader 2 8" xfId="63725"/>
    <cellStyle name="SAPBEXItemHeader 2 8 2" xfId="63726"/>
    <cellStyle name="SAPBEXItemHeader 2 8 3" xfId="63727"/>
    <cellStyle name="SAPBEXItemHeader 2 8 4" xfId="63728"/>
    <cellStyle name="SAPBEXItemHeader 2 9" xfId="63729"/>
    <cellStyle name="SAPBEXItemHeader 2 9 2" xfId="63730"/>
    <cellStyle name="SAPBEXItemHeader 2 9 3" xfId="63731"/>
    <cellStyle name="SAPBEXItemHeader 2 9 4" xfId="63732"/>
    <cellStyle name="SAPBEXItemHeader 3" xfId="63733"/>
    <cellStyle name="SAPBEXItemHeader 3 2" xfId="63734"/>
    <cellStyle name="SAPBEXItemHeader 3 2 2" xfId="63735"/>
    <cellStyle name="SAPBEXItemHeader 3 2 3" xfId="63736"/>
    <cellStyle name="SAPBEXItemHeader 3 3" xfId="63737"/>
    <cellStyle name="SAPBEXItemHeader 3 3 2" xfId="63738"/>
    <cellStyle name="SAPBEXItemHeader 3 3 3" xfId="63739"/>
    <cellStyle name="SAPBEXItemHeader 3 4" xfId="63740"/>
    <cellStyle name="SAPBEXItemHeader 3 4 2" xfId="63741"/>
    <cellStyle name="SAPBEXItemHeader 3 4 3" xfId="63742"/>
    <cellStyle name="SAPBEXItemHeader 3 5" xfId="63743"/>
    <cellStyle name="SAPBEXItemHeader 3 5 2" xfId="63744"/>
    <cellStyle name="SAPBEXItemHeader 3 6" xfId="63745"/>
    <cellStyle name="SAPBEXItemHeader 3 7" xfId="63746"/>
    <cellStyle name="SAPBEXItemHeader 4" xfId="63747"/>
    <cellStyle name="SAPBEXItemHeader 4 2" xfId="63748"/>
    <cellStyle name="SAPBEXItemHeader 4 2 2" xfId="63749"/>
    <cellStyle name="SAPBEXItemHeader 4 3" xfId="63750"/>
    <cellStyle name="SAPBEXItemHeader 4 4" xfId="63751"/>
    <cellStyle name="SAPBEXItemHeader 4 5" xfId="63752"/>
    <cellStyle name="SAPBEXItemHeader 5" xfId="63753"/>
    <cellStyle name="SAPBEXItemHeader 5 2" xfId="63754"/>
    <cellStyle name="SAPBEXItemHeader 5 2 2" xfId="63755"/>
    <cellStyle name="SAPBEXItemHeader 5 3" xfId="63756"/>
    <cellStyle name="SAPBEXItemHeader 5 4" xfId="63757"/>
    <cellStyle name="SAPBEXItemHeader 5 5" xfId="63758"/>
    <cellStyle name="SAPBEXItemHeader 6" xfId="63759"/>
    <cellStyle name="SAPBEXItemHeader 6 2" xfId="63760"/>
    <cellStyle name="SAPBEXItemHeader 6 2 2" xfId="63761"/>
    <cellStyle name="SAPBEXItemHeader 6 3" xfId="63762"/>
    <cellStyle name="SAPBEXItemHeader 6 4" xfId="63763"/>
    <cellStyle name="SAPBEXItemHeader 6 5" xfId="63764"/>
    <cellStyle name="SAPBEXItemHeader 7" xfId="63765"/>
    <cellStyle name="SAPBEXItemHeader 7 2" xfId="63766"/>
    <cellStyle name="SAPBEXItemHeader 7 2 2" xfId="63767"/>
    <cellStyle name="SAPBEXItemHeader 7 3" xfId="63768"/>
    <cellStyle name="SAPBEXItemHeader 7 4" xfId="63769"/>
    <cellStyle name="SAPBEXItemHeader 7 5" xfId="63770"/>
    <cellStyle name="SAPBEXItemHeader 8" xfId="63771"/>
    <cellStyle name="SAPBEXItemHeader 8 2" xfId="63772"/>
    <cellStyle name="SAPBEXItemHeader 8 3" xfId="63773"/>
    <cellStyle name="SAPBEXItemHeader 8 4" xfId="63774"/>
    <cellStyle name="SAPBEXItemHeader 8 5" xfId="63775"/>
    <cellStyle name="SAPBEXItemHeader 9" xfId="63776"/>
    <cellStyle name="SAPBEXItemHeader 9 2" xfId="63777"/>
    <cellStyle name="SAPBEXItemHeader 9 3" xfId="63778"/>
    <cellStyle name="SAPBEXItemHeader 9 4" xfId="63779"/>
    <cellStyle name="SAPBEXresData" xfId="63780"/>
    <cellStyle name="SAPBEXresData 10" xfId="63781"/>
    <cellStyle name="SAPBEXresData 10 2" xfId="63782"/>
    <cellStyle name="SAPBEXresData 10 3" xfId="63783"/>
    <cellStyle name="SAPBEXresData 10 4" xfId="63784"/>
    <cellStyle name="SAPBEXresData 10 5" xfId="63785"/>
    <cellStyle name="SAPBEXresData 11" xfId="63786"/>
    <cellStyle name="SAPBEXresData 11 2" xfId="63787"/>
    <cellStyle name="SAPBEXresData 11 3" xfId="63788"/>
    <cellStyle name="SAPBEXresData 11 4" xfId="63789"/>
    <cellStyle name="SAPBEXresData 12" xfId="63790"/>
    <cellStyle name="SAPBEXresData 12 2" xfId="63791"/>
    <cellStyle name="SAPBEXresData 12 3" xfId="63792"/>
    <cellStyle name="SAPBEXresData 12 4" xfId="63793"/>
    <cellStyle name="SAPBEXresData 13" xfId="63794"/>
    <cellStyle name="SAPBEXresData 13 2" xfId="63795"/>
    <cellStyle name="SAPBEXresData 13 3" xfId="63796"/>
    <cellStyle name="SAPBEXresData 13 4" xfId="63797"/>
    <cellStyle name="SAPBEXresData 14" xfId="63798"/>
    <cellStyle name="SAPBEXresData 14 2" xfId="63799"/>
    <cellStyle name="SAPBEXresData 14 3" xfId="63800"/>
    <cellStyle name="SAPBEXresData 14 4" xfId="63801"/>
    <cellStyle name="SAPBEXresData 15" xfId="63802"/>
    <cellStyle name="SAPBEXresData 16" xfId="63803"/>
    <cellStyle name="SAPBEXresData 17" xfId="63804"/>
    <cellStyle name="SAPBEXresData 18" xfId="63805"/>
    <cellStyle name="SAPBEXresData 19" xfId="63806"/>
    <cellStyle name="SAPBEXresData 2" xfId="63807"/>
    <cellStyle name="SAPBEXresData 2 10" xfId="63808"/>
    <cellStyle name="SAPBEXresData 2 10 2" xfId="63809"/>
    <cellStyle name="SAPBEXresData 2 10 3" xfId="63810"/>
    <cellStyle name="SAPBEXresData 2 10 4" xfId="63811"/>
    <cellStyle name="SAPBEXresData 2 11" xfId="63812"/>
    <cellStyle name="SAPBEXresData 2 12" xfId="63813"/>
    <cellStyle name="SAPBEXresData 2 13" xfId="63814"/>
    <cellStyle name="SAPBEXresData 2 14" xfId="63815"/>
    <cellStyle name="SAPBEXresData 2 15" xfId="63816"/>
    <cellStyle name="SAPBEXresData 2 16" xfId="63817"/>
    <cellStyle name="SAPBEXresData 2 17" xfId="63818"/>
    <cellStyle name="SAPBEXresData 2 18" xfId="63819"/>
    <cellStyle name="SAPBEXresData 2 19" xfId="63820"/>
    <cellStyle name="SAPBEXresData 2 2" xfId="63821"/>
    <cellStyle name="SAPBEXresData 2 2 2" xfId="63822"/>
    <cellStyle name="SAPBEXresData 2 2 2 2" xfId="63823"/>
    <cellStyle name="SAPBEXresData 2 2 2 2 2" xfId="63824"/>
    <cellStyle name="SAPBEXresData 2 2 2 3" xfId="63825"/>
    <cellStyle name="SAPBEXresData 2 2 2 4" xfId="63826"/>
    <cellStyle name="SAPBEXresData 2 2 3" xfId="63827"/>
    <cellStyle name="SAPBEXresData 2 2 3 2" xfId="63828"/>
    <cellStyle name="SAPBEXresData 2 2 3 3" xfId="63829"/>
    <cellStyle name="SAPBEXresData 2 2 4" xfId="63830"/>
    <cellStyle name="SAPBEXresData 2 2 4 2" xfId="63831"/>
    <cellStyle name="SAPBEXresData 2 2 5" xfId="63832"/>
    <cellStyle name="SAPBEXresData 2 3" xfId="63833"/>
    <cellStyle name="SAPBEXresData 2 3 2" xfId="63834"/>
    <cellStyle name="SAPBEXresData 2 3 2 2" xfId="63835"/>
    <cellStyle name="SAPBEXresData 2 3 3" xfId="63836"/>
    <cellStyle name="SAPBEXresData 2 3 4" xfId="63837"/>
    <cellStyle name="SAPBEXresData 2 3 5" xfId="63838"/>
    <cellStyle name="SAPBEXresData 2 4" xfId="63839"/>
    <cellStyle name="SAPBEXresData 2 4 2" xfId="63840"/>
    <cellStyle name="SAPBEXresData 2 4 2 2" xfId="63841"/>
    <cellStyle name="SAPBEXresData 2 4 3" xfId="63842"/>
    <cellStyle name="SAPBEXresData 2 4 4" xfId="63843"/>
    <cellStyle name="SAPBEXresData 2 4 5" xfId="63844"/>
    <cellStyle name="SAPBEXresData 2 5" xfId="63845"/>
    <cellStyle name="SAPBEXresData 2 5 2" xfId="63846"/>
    <cellStyle name="SAPBEXresData 2 5 2 2" xfId="63847"/>
    <cellStyle name="SAPBEXresData 2 5 3" xfId="63848"/>
    <cellStyle name="SAPBEXresData 2 5 4" xfId="63849"/>
    <cellStyle name="SAPBEXresData 2 5 5" xfId="63850"/>
    <cellStyle name="SAPBEXresData 2 6" xfId="63851"/>
    <cellStyle name="SAPBEXresData 2 6 2" xfId="63852"/>
    <cellStyle name="SAPBEXresData 2 6 2 2" xfId="63853"/>
    <cellStyle name="SAPBEXresData 2 6 3" xfId="63854"/>
    <cellStyle name="SAPBEXresData 2 6 4" xfId="63855"/>
    <cellStyle name="SAPBEXresData 2 6 5" xfId="63856"/>
    <cellStyle name="SAPBEXresData 2 7" xfId="63857"/>
    <cellStyle name="SAPBEXresData 2 7 2" xfId="63858"/>
    <cellStyle name="SAPBEXresData 2 7 3" xfId="63859"/>
    <cellStyle name="SAPBEXresData 2 7 4" xfId="63860"/>
    <cellStyle name="SAPBEXresData 2 7 5" xfId="63861"/>
    <cellStyle name="SAPBEXresData 2 8" xfId="63862"/>
    <cellStyle name="SAPBEXresData 2 8 2" xfId="63863"/>
    <cellStyle name="SAPBEXresData 2 8 3" xfId="63864"/>
    <cellStyle name="SAPBEXresData 2 8 4" xfId="63865"/>
    <cellStyle name="SAPBEXresData 2 8 5" xfId="63866"/>
    <cellStyle name="SAPBEXresData 2 9" xfId="63867"/>
    <cellStyle name="SAPBEXresData 2 9 2" xfId="63868"/>
    <cellStyle name="SAPBEXresData 2 9 3" xfId="63869"/>
    <cellStyle name="SAPBEXresData 2 9 4" xfId="63870"/>
    <cellStyle name="SAPBEXresData 20" xfId="63871"/>
    <cellStyle name="SAPBEXresData 21" xfId="63872"/>
    <cellStyle name="SAPBEXresData 22" xfId="63873"/>
    <cellStyle name="SAPBEXresData 3" xfId="63874"/>
    <cellStyle name="SAPBEXresData 3 10" xfId="63875"/>
    <cellStyle name="SAPBEXresData 3 10 2" xfId="63876"/>
    <cellStyle name="SAPBEXresData 3 10 3" xfId="63877"/>
    <cellStyle name="SAPBEXresData 3 10 4" xfId="63878"/>
    <cellStyle name="SAPBEXresData 3 11" xfId="63879"/>
    <cellStyle name="SAPBEXresData 3 12" xfId="63880"/>
    <cellStyle name="SAPBEXresData 3 13" xfId="63881"/>
    <cellStyle name="SAPBEXresData 3 14" xfId="63882"/>
    <cellStyle name="SAPBEXresData 3 15" xfId="63883"/>
    <cellStyle name="SAPBEXresData 3 16" xfId="63884"/>
    <cellStyle name="SAPBEXresData 3 17" xfId="63885"/>
    <cellStyle name="SAPBEXresData 3 18" xfId="63886"/>
    <cellStyle name="SAPBEXresData 3 2" xfId="63887"/>
    <cellStyle name="SAPBEXresData 3 2 2" xfId="63888"/>
    <cellStyle name="SAPBEXresData 3 2 2 2" xfId="63889"/>
    <cellStyle name="SAPBEXresData 3 2 2 3" xfId="63890"/>
    <cellStyle name="SAPBEXresData 3 2 3" xfId="63891"/>
    <cellStyle name="SAPBEXresData 3 2 3 2" xfId="63892"/>
    <cellStyle name="SAPBEXresData 3 2 4" xfId="63893"/>
    <cellStyle name="SAPBEXresData 3 2 5" xfId="63894"/>
    <cellStyle name="SAPBEXresData 3 3" xfId="63895"/>
    <cellStyle name="SAPBEXresData 3 3 2" xfId="63896"/>
    <cellStyle name="SAPBEXresData 3 3 2 2" xfId="63897"/>
    <cellStyle name="SAPBEXresData 3 3 2 3" xfId="63898"/>
    <cellStyle name="SAPBEXresData 3 3 3" xfId="63899"/>
    <cellStyle name="SAPBEXresData 3 3 3 2" xfId="63900"/>
    <cellStyle name="SAPBEXresData 3 3 4" xfId="63901"/>
    <cellStyle name="SAPBEXresData 3 3 5" xfId="63902"/>
    <cellStyle name="SAPBEXresData 3 4" xfId="63903"/>
    <cellStyle name="SAPBEXresData 3 4 2" xfId="63904"/>
    <cellStyle name="SAPBEXresData 3 4 2 2" xfId="63905"/>
    <cellStyle name="SAPBEXresData 3 4 3" xfId="63906"/>
    <cellStyle name="SAPBEXresData 3 4 4" xfId="63907"/>
    <cellStyle name="SAPBEXresData 3 4 5" xfId="63908"/>
    <cellStyle name="SAPBEXresData 3 5" xfId="63909"/>
    <cellStyle name="SAPBEXresData 3 5 2" xfId="63910"/>
    <cellStyle name="SAPBEXresData 3 5 2 2" xfId="63911"/>
    <cellStyle name="SAPBEXresData 3 5 3" xfId="63912"/>
    <cellStyle name="SAPBEXresData 3 5 4" xfId="63913"/>
    <cellStyle name="SAPBEXresData 3 5 5" xfId="63914"/>
    <cellStyle name="SAPBEXresData 3 6" xfId="63915"/>
    <cellStyle name="SAPBEXresData 3 6 2" xfId="63916"/>
    <cellStyle name="SAPBEXresData 3 6 2 2" xfId="63917"/>
    <cellStyle name="SAPBEXresData 3 6 3" xfId="63918"/>
    <cellStyle name="SAPBEXresData 3 6 4" xfId="63919"/>
    <cellStyle name="SAPBEXresData 3 6 5" xfId="63920"/>
    <cellStyle name="SAPBEXresData 3 7" xfId="63921"/>
    <cellStyle name="SAPBEXresData 3 7 2" xfId="63922"/>
    <cellStyle name="SAPBEXresData 3 7 2 2" xfId="63923"/>
    <cellStyle name="SAPBEXresData 3 7 3" xfId="63924"/>
    <cellStyle name="SAPBEXresData 3 7 4" xfId="63925"/>
    <cellStyle name="SAPBEXresData 3 7 5" xfId="63926"/>
    <cellStyle name="SAPBEXresData 3 8" xfId="63927"/>
    <cellStyle name="SAPBEXresData 3 8 2" xfId="63928"/>
    <cellStyle name="SAPBEXresData 3 8 3" xfId="63929"/>
    <cellStyle name="SAPBEXresData 3 8 4" xfId="63930"/>
    <cellStyle name="SAPBEXresData 3 8 5" xfId="63931"/>
    <cellStyle name="SAPBEXresData 3 9" xfId="63932"/>
    <cellStyle name="SAPBEXresData 3 9 2" xfId="63933"/>
    <cellStyle name="SAPBEXresData 3 9 3" xfId="63934"/>
    <cellStyle name="SAPBEXresData 3 9 4" xfId="63935"/>
    <cellStyle name="SAPBEXresData 3 9 5" xfId="63936"/>
    <cellStyle name="SAPBEXresData 4" xfId="63937"/>
    <cellStyle name="SAPBEXresData 4 10" xfId="63938"/>
    <cellStyle name="SAPBEXresData 4 10 2" xfId="63939"/>
    <cellStyle name="SAPBEXresData 4 10 3" xfId="63940"/>
    <cellStyle name="SAPBEXresData 4 10 4" xfId="63941"/>
    <cellStyle name="SAPBEXresData 4 11" xfId="63942"/>
    <cellStyle name="SAPBEXresData 4 12" xfId="63943"/>
    <cellStyle name="SAPBEXresData 4 13" xfId="63944"/>
    <cellStyle name="SAPBEXresData 4 14" xfId="63945"/>
    <cellStyle name="SAPBEXresData 4 15" xfId="63946"/>
    <cellStyle name="SAPBEXresData 4 16" xfId="63947"/>
    <cellStyle name="SAPBEXresData 4 2" xfId="63948"/>
    <cellStyle name="SAPBEXresData 4 2 2" xfId="63949"/>
    <cellStyle name="SAPBEXresData 4 2 2 2" xfId="63950"/>
    <cellStyle name="SAPBEXresData 4 2 3" xfId="63951"/>
    <cellStyle name="SAPBEXresData 4 2 4" xfId="63952"/>
    <cellStyle name="SAPBEXresData 4 2 5" xfId="63953"/>
    <cellStyle name="SAPBEXresData 4 3" xfId="63954"/>
    <cellStyle name="SAPBEXresData 4 3 2" xfId="63955"/>
    <cellStyle name="SAPBEXresData 4 3 2 2" xfId="63956"/>
    <cellStyle name="SAPBEXresData 4 3 3" xfId="63957"/>
    <cellStyle name="SAPBEXresData 4 3 4" xfId="63958"/>
    <cellStyle name="SAPBEXresData 4 3 5" xfId="63959"/>
    <cellStyle name="SAPBEXresData 4 4" xfId="63960"/>
    <cellStyle name="SAPBEXresData 4 4 2" xfId="63961"/>
    <cellStyle name="SAPBEXresData 4 4 2 2" xfId="63962"/>
    <cellStyle name="SAPBEXresData 4 4 3" xfId="63963"/>
    <cellStyle name="SAPBEXresData 4 4 4" xfId="63964"/>
    <cellStyle name="SAPBEXresData 4 4 5" xfId="63965"/>
    <cellStyle name="SAPBEXresData 4 5" xfId="63966"/>
    <cellStyle name="SAPBEXresData 4 5 2" xfId="63967"/>
    <cellStyle name="SAPBEXresData 4 5 2 2" xfId="63968"/>
    <cellStyle name="SAPBEXresData 4 5 3" xfId="63969"/>
    <cellStyle name="SAPBEXresData 4 5 4" xfId="63970"/>
    <cellStyle name="SAPBEXresData 4 5 5" xfId="63971"/>
    <cellStyle name="SAPBEXresData 4 6" xfId="63972"/>
    <cellStyle name="SAPBEXresData 4 6 2" xfId="63973"/>
    <cellStyle name="SAPBEXresData 4 6 3" xfId="63974"/>
    <cellStyle name="SAPBEXresData 4 6 4" xfId="63975"/>
    <cellStyle name="SAPBEXresData 4 6 5" xfId="63976"/>
    <cellStyle name="SAPBEXresData 4 7" xfId="63977"/>
    <cellStyle name="SAPBEXresData 4 7 2" xfId="63978"/>
    <cellStyle name="SAPBEXresData 4 7 3" xfId="63979"/>
    <cellStyle name="SAPBEXresData 4 7 4" xfId="63980"/>
    <cellStyle name="SAPBEXresData 4 8" xfId="63981"/>
    <cellStyle name="SAPBEXresData 4 8 2" xfId="63982"/>
    <cellStyle name="SAPBEXresData 4 8 3" xfId="63983"/>
    <cellStyle name="SAPBEXresData 4 8 4" xfId="63984"/>
    <cellStyle name="SAPBEXresData 4 9" xfId="63985"/>
    <cellStyle name="SAPBEXresData 4 9 2" xfId="63986"/>
    <cellStyle name="SAPBEXresData 4 9 3" xfId="63987"/>
    <cellStyle name="SAPBEXresData 4 9 4" xfId="63988"/>
    <cellStyle name="SAPBEXresData 5" xfId="63989"/>
    <cellStyle name="SAPBEXresData 5 2" xfId="63990"/>
    <cellStyle name="SAPBEXresData 5 2 2" xfId="63991"/>
    <cellStyle name="SAPBEXresData 5 3" xfId="63992"/>
    <cellStyle name="SAPBEXresData 5 4" xfId="63993"/>
    <cellStyle name="SAPBEXresData 5 5" xfId="63994"/>
    <cellStyle name="SAPBEXresData 6" xfId="63995"/>
    <cellStyle name="SAPBEXresData 6 2" xfId="63996"/>
    <cellStyle name="SAPBEXresData 6 2 2" xfId="63997"/>
    <cellStyle name="SAPBEXresData 6 3" xfId="63998"/>
    <cellStyle name="SAPBEXresData 6 4" xfId="63999"/>
    <cellStyle name="SAPBEXresData 6 5" xfId="64000"/>
    <cellStyle name="SAPBEXresData 7" xfId="64001"/>
    <cellStyle name="SAPBEXresData 7 2" xfId="64002"/>
    <cellStyle name="SAPBEXresData 7 2 2" xfId="64003"/>
    <cellStyle name="SAPBEXresData 7 3" xfId="64004"/>
    <cellStyle name="SAPBEXresData 7 4" xfId="64005"/>
    <cellStyle name="SAPBEXresData 7 5" xfId="64006"/>
    <cellStyle name="SAPBEXresData 8" xfId="64007"/>
    <cellStyle name="SAPBEXresData 8 2" xfId="64008"/>
    <cellStyle name="SAPBEXresData 8 2 2" xfId="64009"/>
    <cellStyle name="SAPBEXresData 8 3" xfId="64010"/>
    <cellStyle name="SAPBEXresData 8 4" xfId="64011"/>
    <cellStyle name="SAPBEXresData 8 5" xfId="64012"/>
    <cellStyle name="SAPBEXresData 9" xfId="64013"/>
    <cellStyle name="SAPBEXresData 9 2" xfId="64014"/>
    <cellStyle name="SAPBEXresData 9 2 2" xfId="64015"/>
    <cellStyle name="SAPBEXresData 9 3" xfId="64016"/>
    <cellStyle name="SAPBEXresData 9 4" xfId="64017"/>
    <cellStyle name="SAPBEXresData 9 5" xfId="64018"/>
    <cellStyle name="SAPBEXresDataEmph" xfId="64019"/>
    <cellStyle name="SAPBEXresDataEmph 10" xfId="64020"/>
    <cellStyle name="SAPBEXresDataEmph 10 2" xfId="64021"/>
    <cellStyle name="SAPBEXresDataEmph 10 3" xfId="64022"/>
    <cellStyle name="SAPBEXresDataEmph 10 4" xfId="64023"/>
    <cellStyle name="SAPBEXresDataEmph 10 5" xfId="64024"/>
    <cellStyle name="SAPBEXresDataEmph 11" xfId="64025"/>
    <cellStyle name="SAPBEXresDataEmph 11 2" xfId="64026"/>
    <cellStyle name="SAPBEXresDataEmph 11 3" xfId="64027"/>
    <cellStyle name="SAPBEXresDataEmph 11 4" xfId="64028"/>
    <cellStyle name="SAPBEXresDataEmph 12" xfId="64029"/>
    <cellStyle name="SAPBEXresDataEmph 12 2" xfId="64030"/>
    <cellStyle name="SAPBEXresDataEmph 12 3" xfId="64031"/>
    <cellStyle name="SAPBEXresDataEmph 12 4" xfId="64032"/>
    <cellStyle name="SAPBEXresDataEmph 13" xfId="64033"/>
    <cellStyle name="SAPBEXresDataEmph 13 2" xfId="64034"/>
    <cellStyle name="SAPBEXresDataEmph 13 3" xfId="64035"/>
    <cellStyle name="SAPBEXresDataEmph 13 4" xfId="64036"/>
    <cellStyle name="SAPBEXresDataEmph 14" xfId="64037"/>
    <cellStyle name="SAPBEXresDataEmph 14 2" xfId="64038"/>
    <cellStyle name="SAPBEXresDataEmph 14 3" xfId="64039"/>
    <cellStyle name="SAPBEXresDataEmph 14 4" xfId="64040"/>
    <cellStyle name="SAPBEXresDataEmph 15" xfId="64041"/>
    <cellStyle name="SAPBEXresDataEmph 16" xfId="64042"/>
    <cellStyle name="SAPBEXresDataEmph 17" xfId="64043"/>
    <cellStyle name="SAPBEXresDataEmph 18" xfId="64044"/>
    <cellStyle name="SAPBEXresDataEmph 19" xfId="64045"/>
    <cellStyle name="SAPBEXresDataEmph 2" xfId="64046"/>
    <cellStyle name="SAPBEXresDataEmph 2 10" xfId="64047"/>
    <cellStyle name="SAPBEXresDataEmph 2 10 2" xfId="64048"/>
    <cellStyle name="SAPBEXresDataEmph 2 10 3" xfId="64049"/>
    <cellStyle name="SAPBEXresDataEmph 2 11" xfId="64050"/>
    <cellStyle name="SAPBEXresDataEmph 2 11 2" xfId="64051"/>
    <cellStyle name="SAPBEXresDataEmph 2 12" xfId="64052"/>
    <cellStyle name="SAPBEXresDataEmph 2 12 2" xfId="64053"/>
    <cellStyle name="SAPBEXresDataEmph 2 13" xfId="64054"/>
    <cellStyle name="SAPBEXresDataEmph 2 14" xfId="64055"/>
    <cellStyle name="SAPBEXresDataEmph 2 2" xfId="64056"/>
    <cellStyle name="SAPBEXresDataEmph 2 2 10" xfId="64057"/>
    <cellStyle name="SAPBEXresDataEmph 2 2 10 2" xfId="64058"/>
    <cellStyle name="SAPBEXresDataEmph 2 2 10 2 2" xfId="64059"/>
    <cellStyle name="SAPBEXresDataEmph 2 2 10 3" xfId="64060"/>
    <cellStyle name="SAPBEXresDataEmph 2 2 11" xfId="64061"/>
    <cellStyle name="SAPBEXresDataEmph 2 2 11 2" xfId="64062"/>
    <cellStyle name="SAPBEXresDataEmph 2 2 2" xfId="64063"/>
    <cellStyle name="SAPBEXresDataEmph 2 2 2 2" xfId="64064"/>
    <cellStyle name="SAPBEXresDataEmph 2 2 2 2 2" xfId="64065"/>
    <cellStyle name="SAPBEXresDataEmph 2 2 2 3" xfId="64066"/>
    <cellStyle name="SAPBEXresDataEmph 2 2 2 4" xfId="64067"/>
    <cellStyle name="SAPBEXresDataEmph 2 2 3" xfId="64068"/>
    <cellStyle name="SAPBEXresDataEmph 2 2 3 2" xfId="64069"/>
    <cellStyle name="SAPBEXresDataEmph 2 2 3 2 2" xfId="64070"/>
    <cellStyle name="SAPBEXresDataEmph 2 2 3 3" xfId="64071"/>
    <cellStyle name="SAPBEXresDataEmph 2 2 3 4" xfId="64072"/>
    <cellStyle name="SAPBEXresDataEmph 2 2 3 5" xfId="64073"/>
    <cellStyle name="SAPBEXresDataEmph 2 2 4" xfId="64074"/>
    <cellStyle name="SAPBEXresDataEmph 2 2 4 2" xfId="64075"/>
    <cellStyle name="SAPBEXresDataEmph 2 2 4 3" xfId="64076"/>
    <cellStyle name="SAPBEXresDataEmph 2 2 5" xfId="64077"/>
    <cellStyle name="SAPBEXresDataEmph 2 2 5 2" xfId="64078"/>
    <cellStyle name="SAPBEXresDataEmph 2 2 5 3" xfId="64079"/>
    <cellStyle name="SAPBEXresDataEmph 2 2 6" xfId="64080"/>
    <cellStyle name="SAPBEXresDataEmph 2 2 6 2" xfId="64081"/>
    <cellStyle name="SAPBEXresDataEmph 2 2 6 3" xfId="64082"/>
    <cellStyle name="SAPBEXresDataEmph 2 2 7" xfId="64083"/>
    <cellStyle name="SAPBEXresDataEmph 2 2 7 2" xfId="64084"/>
    <cellStyle name="SAPBEXresDataEmph 2 2 7 3" xfId="64085"/>
    <cellStyle name="SAPBEXresDataEmph 2 2 8" xfId="64086"/>
    <cellStyle name="SAPBEXresDataEmph 2 2 8 2" xfId="64087"/>
    <cellStyle name="SAPBEXresDataEmph 2 2 8 3" xfId="64088"/>
    <cellStyle name="SAPBEXresDataEmph 2 2 9" xfId="64089"/>
    <cellStyle name="SAPBEXresDataEmph 2 2 9 2" xfId="64090"/>
    <cellStyle name="SAPBEXresDataEmph 2 2 9 3" xfId="64091"/>
    <cellStyle name="SAPBEXresDataEmph 2 3" xfId="64092"/>
    <cellStyle name="SAPBEXresDataEmph 2 3 2" xfId="64093"/>
    <cellStyle name="SAPBEXresDataEmph 2 3 2 2" xfId="64094"/>
    <cellStyle name="SAPBEXresDataEmph 2 3 2 3" xfId="64095"/>
    <cellStyle name="SAPBEXresDataEmph 2 3 3" xfId="64096"/>
    <cellStyle name="SAPBEXresDataEmph 2 3 3 2" xfId="64097"/>
    <cellStyle name="SAPBEXresDataEmph 2 3 4" xfId="64098"/>
    <cellStyle name="SAPBEXresDataEmph 2 3 5" xfId="64099"/>
    <cellStyle name="SAPBEXresDataEmph 2 4" xfId="64100"/>
    <cellStyle name="SAPBEXresDataEmph 2 4 2" xfId="64101"/>
    <cellStyle name="SAPBEXresDataEmph 2 4 2 2" xfId="64102"/>
    <cellStyle name="SAPBEXresDataEmph 2 4 3" xfId="64103"/>
    <cellStyle name="SAPBEXresDataEmph 2 4 4" xfId="64104"/>
    <cellStyle name="SAPBEXresDataEmph 2 4 5" xfId="64105"/>
    <cellStyle name="SAPBEXresDataEmph 2 5" xfId="64106"/>
    <cellStyle name="SAPBEXresDataEmph 2 5 2" xfId="64107"/>
    <cellStyle name="SAPBEXresDataEmph 2 5 2 2" xfId="64108"/>
    <cellStyle name="SAPBEXresDataEmph 2 5 3" xfId="64109"/>
    <cellStyle name="SAPBEXresDataEmph 2 5 3 2" xfId="64110"/>
    <cellStyle name="SAPBEXresDataEmph 2 5 4" xfId="64111"/>
    <cellStyle name="SAPBEXresDataEmph 2 5 5" xfId="64112"/>
    <cellStyle name="SAPBEXresDataEmph 2 6" xfId="64113"/>
    <cellStyle name="SAPBEXresDataEmph 2 6 2" xfId="64114"/>
    <cellStyle name="SAPBEXresDataEmph 2 6 2 2" xfId="64115"/>
    <cellStyle name="SAPBEXresDataEmph 2 6 3" xfId="64116"/>
    <cellStyle name="SAPBEXresDataEmph 2 6 3 2" xfId="64117"/>
    <cellStyle name="SAPBEXresDataEmph 2 6 4" xfId="64118"/>
    <cellStyle name="SAPBEXresDataEmph 2 6 5" xfId="64119"/>
    <cellStyle name="SAPBEXresDataEmph 2 7" xfId="64120"/>
    <cellStyle name="SAPBEXresDataEmph 2 7 2" xfId="64121"/>
    <cellStyle name="SAPBEXresDataEmph 2 7 2 2" xfId="64122"/>
    <cellStyle name="SAPBEXresDataEmph 2 7 3" xfId="64123"/>
    <cellStyle name="SAPBEXresDataEmph 2 7 3 2" xfId="64124"/>
    <cellStyle name="SAPBEXresDataEmph 2 7 4" xfId="64125"/>
    <cellStyle name="SAPBEXresDataEmph 2 7 5" xfId="64126"/>
    <cellStyle name="SAPBEXresDataEmph 2 8" xfId="64127"/>
    <cellStyle name="SAPBEXresDataEmph 2 8 2" xfId="64128"/>
    <cellStyle name="SAPBEXresDataEmph 2 8 2 2" xfId="64129"/>
    <cellStyle name="SAPBEXresDataEmph 2 8 3" xfId="64130"/>
    <cellStyle name="SAPBEXresDataEmph 2 8 3 2" xfId="64131"/>
    <cellStyle name="SAPBEXresDataEmph 2 8 4" xfId="64132"/>
    <cellStyle name="SAPBEXresDataEmph 2 8 5" xfId="64133"/>
    <cellStyle name="SAPBEXresDataEmph 2 9" xfId="64134"/>
    <cellStyle name="SAPBEXresDataEmph 2 9 2" xfId="64135"/>
    <cellStyle name="SAPBEXresDataEmph 2 9 3" xfId="64136"/>
    <cellStyle name="SAPBEXresDataEmph 2 9 4" xfId="64137"/>
    <cellStyle name="SAPBEXresDataEmph 20" xfId="64138"/>
    <cellStyle name="SAPBEXresDataEmph 3" xfId="64139"/>
    <cellStyle name="SAPBEXresDataEmph 3 10" xfId="64140"/>
    <cellStyle name="SAPBEXresDataEmph 3 10 2" xfId="64141"/>
    <cellStyle name="SAPBEXresDataEmph 3 10 2 2" xfId="64142"/>
    <cellStyle name="SAPBEXresDataEmph 3 10 3" xfId="64143"/>
    <cellStyle name="SAPBEXresDataEmph 3 10 4" xfId="64144"/>
    <cellStyle name="SAPBEXresDataEmph 3 10 5" xfId="64145"/>
    <cellStyle name="SAPBEXresDataEmph 3 11" xfId="64146"/>
    <cellStyle name="SAPBEXresDataEmph 3 11 2" xfId="64147"/>
    <cellStyle name="SAPBEXresDataEmph 3 12" xfId="64148"/>
    <cellStyle name="SAPBEXresDataEmph 3 12 2" xfId="64149"/>
    <cellStyle name="SAPBEXresDataEmph 3 13" xfId="64150"/>
    <cellStyle name="SAPBEXresDataEmph 3 14" xfId="64151"/>
    <cellStyle name="SAPBEXresDataEmph 3 15" xfId="64152"/>
    <cellStyle name="SAPBEXresDataEmph 3 16" xfId="64153"/>
    <cellStyle name="SAPBEXresDataEmph 3 17" xfId="64154"/>
    <cellStyle name="SAPBEXresDataEmph 3 18" xfId="64155"/>
    <cellStyle name="SAPBEXresDataEmph 3 2" xfId="64156"/>
    <cellStyle name="SAPBEXresDataEmph 3 2 2" xfId="64157"/>
    <cellStyle name="SAPBEXresDataEmph 3 2 2 2" xfId="64158"/>
    <cellStyle name="SAPBEXresDataEmph 3 2 2 3" xfId="64159"/>
    <cellStyle name="SAPBEXresDataEmph 3 2 3" xfId="64160"/>
    <cellStyle name="SAPBEXresDataEmph 3 2 3 2" xfId="64161"/>
    <cellStyle name="SAPBEXresDataEmph 3 2 4" xfId="64162"/>
    <cellStyle name="SAPBEXresDataEmph 3 2 5" xfId="64163"/>
    <cellStyle name="SAPBEXresDataEmph 3 3" xfId="64164"/>
    <cellStyle name="SAPBEXresDataEmph 3 3 2" xfId="64165"/>
    <cellStyle name="SAPBEXresDataEmph 3 3 2 2" xfId="64166"/>
    <cellStyle name="SAPBEXresDataEmph 3 3 2 3" xfId="64167"/>
    <cellStyle name="SAPBEXresDataEmph 3 3 3" xfId="64168"/>
    <cellStyle name="SAPBEXresDataEmph 3 3 3 2" xfId="64169"/>
    <cellStyle name="SAPBEXresDataEmph 3 3 4" xfId="64170"/>
    <cellStyle name="SAPBEXresDataEmph 3 3 4 2" xfId="64171"/>
    <cellStyle name="SAPBEXresDataEmph 3 3 5" xfId="64172"/>
    <cellStyle name="SAPBEXresDataEmph 3 4" xfId="64173"/>
    <cellStyle name="SAPBEXresDataEmph 3 4 2" xfId="64174"/>
    <cellStyle name="SAPBEXresDataEmph 3 4 2 2" xfId="64175"/>
    <cellStyle name="SAPBEXresDataEmph 3 4 3" xfId="64176"/>
    <cellStyle name="SAPBEXresDataEmph 3 4 4" xfId="64177"/>
    <cellStyle name="SAPBEXresDataEmph 3 4 5" xfId="64178"/>
    <cellStyle name="SAPBEXresDataEmph 3 5" xfId="64179"/>
    <cellStyle name="SAPBEXresDataEmph 3 5 2" xfId="64180"/>
    <cellStyle name="SAPBEXresDataEmph 3 5 2 2" xfId="64181"/>
    <cellStyle name="SAPBEXresDataEmph 3 5 3" xfId="64182"/>
    <cellStyle name="SAPBEXresDataEmph 3 5 3 2" xfId="64183"/>
    <cellStyle name="SAPBEXresDataEmph 3 5 4" xfId="64184"/>
    <cellStyle name="SAPBEXresDataEmph 3 5 5" xfId="64185"/>
    <cellStyle name="SAPBEXresDataEmph 3 6" xfId="64186"/>
    <cellStyle name="SAPBEXresDataEmph 3 6 2" xfId="64187"/>
    <cellStyle name="SAPBEXresDataEmph 3 6 2 2" xfId="64188"/>
    <cellStyle name="SAPBEXresDataEmph 3 6 3" xfId="64189"/>
    <cellStyle name="SAPBEXresDataEmph 3 6 3 2" xfId="64190"/>
    <cellStyle name="SAPBEXresDataEmph 3 6 4" xfId="64191"/>
    <cellStyle name="SAPBEXresDataEmph 3 6 5" xfId="64192"/>
    <cellStyle name="SAPBEXresDataEmph 3 7" xfId="64193"/>
    <cellStyle name="SAPBEXresDataEmph 3 7 2" xfId="64194"/>
    <cellStyle name="SAPBEXresDataEmph 3 7 2 2" xfId="64195"/>
    <cellStyle name="SAPBEXresDataEmph 3 7 3" xfId="64196"/>
    <cellStyle name="SAPBEXresDataEmph 3 7 3 2" xfId="64197"/>
    <cellStyle name="SAPBEXresDataEmph 3 7 4" xfId="64198"/>
    <cellStyle name="SAPBEXresDataEmph 3 7 5" xfId="64199"/>
    <cellStyle name="SAPBEXresDataEmph 3 8" xfId="64200"/>
    <cellStyle name="SAPBEXresDataEmph 3 8 2" xfId="64201"/>
    <cellStyle name="SAPBEXresDataEmph 3 8 2 2" xfId="64202"/>
    <cellStyle name="SAPBEXresDataEmph 3 8 3" xfId="64203"/>
    <cellStyle name="SAPBEXresDataEmph 3 8 3 2" xfId="64204"/>
    <cellStyle name="SAPBEXresDataEmph 3 8 4" xfId="64205"/>
    <cellStyle name="SAPBEXresDataEmph 3 8 5" xfId="64206"/>
    <cellStyle name="SAPBEXresDataEmph 3 9" xfId="64207"/>
    <cellStyle name="SAPBEXresDataEmph 3 9 2" xfId="64208"/>
    <cellStyle name="SAPBEXresDataEmph 3 9 2 2" xfId="64209"/>
    <cellStyle name="SAPBEXresDataEmph 3 9 3" xfId="64210"/>
    <cellStyle name="SAPBEXresDataEmph 3 9 3 2" xfId="64211"/>
    <cellStyle name="SAPBEXresDataEmph 3 9 4" xfId="64212"/>
    <cellStyle name="SAPBEXresDataEmph 3 9 5" xfId="64213"/>
    <cellStyle name="SAPBEXresDataEmph 4" xfId="64214"/>
    <cellStyle name="SAPBEXresDataEmph 4 10" xfId="64215"/>
    <cellStyle name="SAPBEXresDataEmph 4 10 2" xfId="64216"/>
    <cellStyle name="SAPBEXresDataEmph 4 10 3" xfId="64217"/>
    <cellStyle name="SAPBEXresDataEmph 4 10 4" xfId="64218"/>
    <cellStyle name="SAPBEXresDataEmph 4 11" xfId="64219"/>
    <cellStyle name="SAPBEXresDataEmph 4 12" xfId="64220"/>
    <cellStyle name="SAPBEXresDataEmph 4 13" xfId="64221"/>
    <cellStyle name="SAPBEXresDataEmph 4 14" xfId="64222"/>
    <cellStyle name="SAPBEXresDataEmph 4 15" xfId="64223"/>
    <cellStyle name="SAPBEXresDataEmph 4 16" xfId="64224"/>
    <cellStyle name="SAPBEXresDataEmph 4 2" xfId="64225"/>
    <cellStyle name="SAPBEXresDataEmph 4 2 2" xfId="64226"/>
    <cellStyle name="SAPBEXresDataEmph 4 2 2 2" xfId="64227"/>
    <cellStyle name="SAPBEXresDataEmph 4 2 3" xfId="64228"/>
    <cellStyle name="SAPBEXresDataEmph 4 2 4" xfId="64229"/>
    <cellStyle name="SAPBEXresDataEmph 4 2 5" xfId="64230"/>
    <cellStyle name="SAPBEXresDataEmph 4 3" xfId="64231"/>
    <cellStyle name="SAPBEXresDataEmph 4 3 2" xfId="64232"/>
    <cellStyle name="SAPBEXresDataEmph 4 3 2 2" xfId="64233"/>
    <cellStyle name="SAPBEXresDataEmph 4 3 3" xfId="64234"/>
    <cellStyle name="SAPBEXresDataEmph 4 3 4" xfId="64235"/>
    <cellStyle name="SAPBEXresDataEmph 4 3 5" xfId="64236"/>
    <cellStyle name="SAPBEXresDataEmph 4 4" xfId="64237"/>
    <cellStyle name="SAPBEXresDataEmph 4 4 2" xfId="64238"/>
    <cellStyle name="SAPBEXresDataEmph 4 4 2 2" xfId="64239"/>
    <cellStyle name="SAPBEXresDataEmph 4 4 3" xfId="64240"/>
    <cellStyle name="SAPBEXresDataEmph 4 4 4" xfId="64241"/>
    <cellStyle name="SAPBEXresDataEmph 4 4 5" xfId="64242"/>
    <cellStyle name="SAPBEXresDataEmph 4 5" xfId="64243"/>
    <cellStyle name="SAPBEXresDataEmph 4 5 2" xfId="64244"/>
    <cellStyle name="SAPBEXresDataEmph 4 5 2 2" xfId="64245"/>
    <cellStyle name="SAPBEXresDataEmph 4 5 3" xfId="64246"/>
    <cellStyle name="SAPBEXresDataEmph 4 5 4" xfId="64247"/>
    <cellStyle name="SAPBEXresDataEmph 4 5 5" xfId="64248"/>
    <cellStyle name="SAPBEXresDataEmph 4 6" xfId="64249"/>
    <cellStyle name="SAPBEXresDataEmph 4 6 2" xfId="64250"/>
    <cellStyle name="SAPBEXresDataEmph 4 6 3" xfId="64251"/>
    <cellStyle name="SAPBEXresDataEmph 4 6 4" xfId="64252"/>
    <cellStyle name="SAPBEXresDataEmph 4 6 5" xfId="64253"/>
    <cellStyle name="SAPBEXresDataEmph 4 7" xfId="64254"/>
    <cellStyle name="SAPBEXresDataEmph 4 7 2" xfId="64255"/>
    <cellStyle name="SAPBEXresDataEmph 4 7 3" xfId="64256"/>
    <cellStyle name="SAPBEXresDataEmph 4 7 4" xfId="64257"/>
    <cellStyle name="SAPBEXresDataEmph 4 8" xfId="64258"/>
    <cellStyle name="SAPBEXresDataEmph 4 8 2" xfId="64259"/>
    <cellStyle name="SAPBEXresDataEmph 4 8 3" xfId="64260"/>
    <cellStyle name="SAPBEXresDataEmph 4 8 4" xfId="64261"/>
    <cellStyle name="SAPBEXresDataEmph 4 9" xfId="64262"/>
    <cellStyle name="SAPBEXresDataEmph 4 9 2" xfId="64263"/>
    <cellStyle name="SAPBEXresDataEmph 4 9 3" xfId="64264"/>
    <cellStyle name="SAPBEXresDataEmph 4 9 4" xfId="64265"/>
    <cellStyle name="SAPBEXresDataEmph 5" xfId="64266"/>
    <cellStyle name="SAPBEXresDataEmph 5 2" xfId="64267"/>
    <cellStyle name="SAPBEXresDataEmph 5 3" xfId="64268"/>
    <cellStyle name="SAPBEXresDataEmph 5 4" xfId="64269"/>
    <cellStyle name="SAPBEXresDataEmph 5 5" xfId="64270"/>
    <cellStyle name="SAPBEXresDataEmph 5 6" xfId="64271"/>
    <cellStyle name="SAPBEXresDataEmph 6" xfId="64272"/>
    <cellStyle name="SAPBEXresDataEmph 6 2" xfId="64273"/>
    <cellStyle name="SAPBEXresDataEmph 6 2 2" xfId="64274"/>
    <cellStyle name="SAPBEXresDataEmph 6 3" xfId="64275"/>
    <cellStyle name="SAPBEXresDataEmph 6 4" xfId="64276"/>
    <cellStyle name="SAPBEXresDataEmph 6 5" xfId="64277"/>
    <cellStyle name="SAPBEXresDataEmph 7" xfId="64278"/>
    <cellStyle name="SAPBEXresDataEmph 7 2" xfId="64279"/>
    <cellStyle name="SAPBEXresDataEmph 7 2 2" xfId="64280"/>
    <cellStyle name="SAPBEXresDataEmph 7 3" xfId="64281"/>
    <cellStyle name="SAPBEXresDataEmph 7 4" xfId="64282"/>
    <cellStyle name="SAPBEXresDataEmph 7 5" xfId="64283"/>
    <cellStyle name="SAPBEXresDataEmph 8" xfId="64284"/>
    <cellStyle name="SAPBEXresDataEmph 8 2" xfId="64285"/>
    <cellStyle name="SAPBEXresDataEmph 8 2 2" xfId="64286"/>
    <cellStyle name="SAPBEXresDataEmph 8 3" xfId="64287"/>
    <cellStyle name="SAPBEXresDataEmph 8 4" xfId="64288"/>
    <cellStyle name="SAPBEXresDataEmph 8 5" xfId="64289"/>
    <cellStyle name="SAPBEXresDataEmph 9" xfId="64290"/>
    <cellStyle name="SAPBEXresDataEmph 9 2" xfId="64291"/>
    <cellStyle name="SAPBEXresDataEmph 9 2 2" xfId="64292"/>
    <cellStyle name="SAPBEXresDataEmph 9 3" xfId="64293"/>
    <cellStyle name="SAPBEXresDataEmph 9 4" xfId="64294"/>
    <cellStyle name="SAPBEXresDataEmph 9 5" xfId="64295"/>
    <cellStyle name="SAPBEXresItem" xfId="64296"/>
    <cellStyle name="SAPBEXresItem 10" xfId="64297"/>
    <cellStyle name="SAPBEXresItem 10 2" xfId="64298"/>
    <cellStyle name="SAPBEXresItem 10 3" xfId="64299"/>
    <cellStyle name="SAPBEXresItem 10 4" xfId="64300"/>
    <cellStyle name="SAPBEXresItem 10 5" xfId="64301"/>
    <cellStyle name="SAPBEXresItem 11" xfId="64302"/>
    <cellStyle name="SAPBEXresItem 11 2" xfId="64303"/>
    <cellStyle name="SAPBEXresItem 11 3" xfId="64304"/>
    <cellStyle name="SAPBEXresItem 11 4" xfId="64305"/>
    <cellStyle name="SAPBEXresItem 12" xfId="64306"/>
    <cellStyle name="SAPBEXresItem 12 2" xfId="64307"/>
    <cellStyle name="SAPBEXresItem 12 3" xfId="64308"/>
    <cellStyle name="SAPBEXresItem 12 4" xfId="64309"/>
    <cellStyle name="SAPBEXresItem 13" xfId="64310"/>
    <cellStyle name="SAPBEXresItem 13 2" xfId="64311"/>
    <cellStyle name="SAPBEXresItem 13 3" xfId="64312"/>
    <cellStyle name="SAPBEXresItem 13 4" xfId="64313"/>
    <cellStyle name="SAPBEXresItem 14" xfId="64314"/>
    <cellStyle name="SAPBEXresItem 14 2" xfId="64315"/>
    <cellStyle name="SAPBEXresItem 14 3" xfId="64316"/>
    <cellStyle name="SAPBEXresItem 14 4" xfId="64317"/>
    <cellStyle name="SAPBEXresItem 15" xfId="64318"/>
    <cellStyle name="SAPBEXresItem 16" xfId="64319"/>
    <cellStyle name="SAPBEXresItem 17" xfId="64320"/>
    <cellStyle name="SAPBEXresItem 18" xfId="64321"/>
    <cellStyle name="SAPBEXresItem 19" xfId="64322"/>
    <cellStyle name="SAPBEXresItem 2" xfId="64323"/>
    <cellStyle name="SAPBEXresItem 2 10" xfId="64324"/>
    <cellStyle name="SAPBEXresItem 2 10 2" xfId="64325"/>
    <cellStyle name="SAPBEXresItem 2 10 3" xfId="64326"/>
    <cellStyle name="SAPBEXresItem 2 10 4" xfId="64327"/>
    <cellStyle name="SAPBEXresItem 2 11" xfId="64328"/>
    <cellStyle name="SAPBEXresItem 2 12" xfId="64329"/>
    <cellStyle name="SAPBEXresItem 2 13" xfId="64330"/>
    <cellStyle name="SAPBEXresItem 2 14" xfId="64331"/>
    <cellStyle name="SAPBEXresItem 2 15" xfId="64332"/>
    <cellStyle name="SAPBEXresItem 2 16" xfId="64333"/>
    <cellStyle name="SAPBEXresItem 2 17" xfId="64334"/>
    <cellStyle name="SAPBEXresItem 2 18" xfId="64335"/>
    <cellStyle name="SAPBEXresItem 2 19" xfId="64336"/>
    <cellStyle name="SAPBEXresItem 2 2" xfId="64337"/>
    <cellStyle name="SAPBEXresItem 2 2 2" xfId="64338"/>
    <cellStyle name="SAPBEXresItem 2 2 2 2" xfId="64339"/>
    <cellStyle name="SAPBEXresItem 2 2 2 2 2" xfId="64340"/>
    <cellStyle name="SAPBEXresItem 2 2 2 3" xfId="64341"/>
    <cellStyle name="SAPBEXresItem 2 2 2 4" xfId="64342"/>
    <cellStyle name="SAPBEXresItem 2 2 3" xfId="64343"/>
    <cellStyle name="SAPBEXresItem 2 2 3 2" xfId="64344"/>
    <cellStyle name="SAPBEXresItem 2 2 3 3" xfId="64345"/>
    <cellStyle name="SAPBEXresItem 2 2 4" xfId="64346"/>
    <cellStyle name="SAPBEXresItem 2 2 4 2" xfId="64347"/>
    <cellStyle name="SAPBEXresItem 2 2 5" xfId="64348"/>
    <cellStyle name="SAPBEXresItem 2 3" xfId="64349"/>
    <cellStyle name="SAPBEXresItem 2 3 2" xfId="64350"/>
    <cellStyle name="SAPBEXresItem 2 3 2 2" xfId="64351"/>
    <cellStyle name="SAPBEXresItem 2 3 3" xfId="64352"/>
    <cellStyle name="SAPBEXresItem 2 3 4" xfId="64353"/>
    <cellStyle name="SAPBEXresItem 2 3 5" xfId="64354"/>
    <cellStyle name="SAPBEXresItem 2 4" xfId="64355"/>
    <cellStyle name="SAPBEXresItem 2 4 2" xfId="64356"/>
    <cellStyle name="SAPBEXresItem 2 4 2 2" xfId="64357"/>
    <cellStyle name="SAPBEXresItem 2 4 3" xfId="64358"/>
    <cellStyle name="SAPBEXresItem 2 4 4" xfId="64359"/>
    <cellStyle name="SAPBEXresItem 2 4 5" xfId="64360"/>
    <cellStyle name="SAPBEXresItem 2 5" xfId="64361"/>
    <cellStyle name="SAPBEXresItem 2 5 2" xfId="64362"/>
    <cellStyle name="SAPBEXresItem 2 5 2 2" xfId="64363"/>
    <cellStyle name="SAPBEXresItem 2 5 3" xfId="64364"/>
    <cellStyle name="SAPBEXresItem 2 5 4" xfId="64365"/>
    <cellStyle name="SAPBEXresItem 2 5 5" xfId="64366"/>
    <cellStyle name="SAPBEXresItem 2 6" xfId="64367"/>
    <cellStyle name="SAPBEXresItem 2 6 2" xfId="64368"/>
    <cellStyle name="SAPBEXresItem 2 6 2 2" xfId="64369"/>
    <cellStyle name="SAPBEXresItem 2 6 3" xfId="64370"/>
    <cellStyle name="SAPBEXresItem 2 6 4" xfId="64371"/>
    <cellStyle name="SAPBEXresItem 2 6 5" xfId="64372"/>
    <cellStyle name="SAPBEXresItem 2 7" xfId="64373"/>
    <cellStyle name="SAPBEXresItem 2 7 2" xfId="64374"/>
    <cellStyle name="SAPBEXresItem 2 7 3" xfId="64375"/>
    <cellStyle name="SAPBEXresItem 2 7 4" xfId="64376"/>
    <cellStyle name="SAPBEXresItem 2 7 5" xfId="64377"/>
    <cellStyle name="SAPBEXresItem 2 8" xfId="64378"/>
    <cellStyle name="SAPBEXresItem 2 8 2" xfId="64379"/>
    <cellStyle name="SAPBEXresItem 2 8 3" xfId="64380"/>
    <cellStyle name="SAPBEXresItem 2 8 4" xfId="64381"/>
    <cellStyle name="SAPBEXresItem 2 8 5" xfId="64382"/>
    <cellStyle name="SAPBEXresItem 2 9" xfId="64383"/>
    <cellStyle name="SAPBEXresItem 2 9 2" xfId="64384"/>
    <cellStyle name="SAPBEXresItem 2 9 3" xfId="64385"/>
    <cellStyle name="SAPBEXresItem 2 9 4" xfId="64386"/>
    <cellStyle name="SAPBEXresItem 20" xfId="64387"/>
    <cellStyle name="SAPBEXresItem 21" xfId="64388"/>
    <cellStyle name="SAPBEXresItem 22" xfId="64389"/>
    <cellStyle name="SAPBEXresItem 3" xfId="64390"/>
    <cellStyle name="SAPBEXresItem 3 10" xfId="64391"/>
    <cellStyle name="SAPBEXresItem 3 10 2" xfId="64392"/>
    <cellStyle name="SAPBEXresItem 3 10 3" xfId="64393"/>
    <cellStyle name="SAPBEXresItem 3 10 4" xfId="64394"/>
    <cellStyle name="SAPBEXresItem 3 11" xfId="64395"/>
    <cellStyle name="SAPBEXresItem 3 12" xfId="64396"/>
    <cellStyle name="SAPBEXresItem 3 13" xfId="64397"/>
    <cellStyle name="SAPBEXresItem 3 14" xfId="64398"/>
    <cellStyle name="SAPBEXresItem 3 15" xfId="64399"/>
    <cellStyle name="SAPBEXresItem 3 16" xfId="64400"/>
    <cellStyle name="SAPBEXresItem 3 17" xfId="64401"/>
    <cellStyle name="SAPBEXresItem 3 18" xfId="64402"/>
    <cellStyle name="SAPBEXresItem 3 2" xfId="64403"/>
    <cellStyle name="SAPBEXresItem 3 2 2" xfId="64404"/>
    <cellStyle name="SAPBEXresItem 3 2 2 2" xfId="64405"/>
    <cellStyle name="SAPBEXresItem 3 2 2 3" xfId="64406"/>
    <cellStyle name="SAPBEXresItem 3 2 3" xfId="64407"/>
    <cellStyle name="SAPBEXresItem 3 2 3 2" xfId="64408"/>
    <cellStyle name="SAPBEXresItem 3 2 4" xfId="64409"/>
    <cellStyle name="SAPBEXresItem 3 2 5" xfId="64410"/>
    <cellStyle name="SAPBEXresItem 3 3" xfId="64411"/>
    <cellStyle name="SAPBEXresItem 3 3 2" xfId="64412"/>
    <cellStyle name="SAPBEXresItem 3 3 2 2" xfId="64413"/>
    <cellStyle name="SAPBEXresItem 3 3 2 3" xfId="64414"/>
    <cellStyle name="SAPBEXresItem 3 3 3" xfId="64415"/>
    <cellStyle name="SAPBEXresItem 3 3 3 2" xfId="64416"/>
    <cellStyle name="SAPBEXresItem 3 3 4" xfId="64417"/>
    <cellStyle name="SAPBEXresItem 3 3 5" xfId="64418"/>
    <cellStyle name="SAPBEXresItem 3 4" xfId="64419"/>
    <cellStyle name="SAPBEXresItem 3 4 2" xfId="64420"/>
    <cellStyle name="SAPBEXresItem 3 4 2 2" xfId="64421"/>
    <cellStyle name="SAPBEXresItem 3 4 3" xfId="64422"/>
    <cellStyle name="SAPBEXresItem 3 4 4" xfId="64423"/>
    <cellStyle name="SAPBEXresItem 3 4 5" xfId="64424"/>
    <cellStyle name="SAPBEXresItem 3 5" xfId="64425"/>
    <cellStyle name="SAPBEXresItem 3 5 2" xfId="64426"/>
    <cellStyle name="SAPBEXresItem 3 5 2 2" xfId="64427"/>
    <cellStyle name="SAPBEXresItem 3 5 3" xfId="64428"/>
    <cellStyle name="SAPBEXresItem 3 5 4" xfId="64429"/>
    <cellStyle name="SAPBEXresItem 3 5 5" xfId="64430"/>
    <cellStyle name="SAPBEXresItem 3 6" xfId="64431"/>
    <cellStyle name="SAPBEXresItem 3 6 2" xfId="64432"/>
    <cellStyle name="SAPBEXresItem 3 6 2 2" xfId="64433"/>
    <cellStyle name="SAPBEXresItem 3 6 3" xfId="64434"/>
    <cellStyle name="SAPBEXresItem 3 6 4" xfId="64435"/>
    <cellStyle name="SAPBEXresItem 3 6 5" xfId="64436"/>
    <cellStyle name="SAPBEXresItem 3 7" xfId="64437"/>
    <cellStyle name="SAPBEXresItem 3 7 2" xfId="64438"/>
    <cellStyle name="SAPBEXresItem 3 7 2 2" xfId="64439"/>
    <cellStyle name="SAPBEXresItem 3 7 3" xfId="64440"/>
    <cellStyle name="SAPBEXresItem 3 7 4" xfId="64441"/>
    <cellStyle name="SAPBEXresItem 3 7 5" xfId="64442"/>
    <cellStyle name="SAPBEXresItem 3 8" xfId="64443"/>
    <cellStyle name="SAPBEXresItem 3 8 2" xfId="64444"/>
    <cellStyle name="SAPBEXresItem 3 8 3" xfId="64445"/>
    <cellStyle name="SAPBEXresItem 3 8 4" xfId="64446"/>
    <cellStyle name="SAPBEXresItem 3 8 5" xfId="64447"/>
    <cellStyle name="SAPBEXresItem 3 9" xfId="64448"/>
    <cellStyle name="SAPBEXresItem 3 9 2" xfId="64449"/>
    <cellStyle name="SAPBEXresItem 3 9 3" xfId="64450"/>
    <cellStyle name="SAPBEXresItem 3 9 4" xfId="64451"/>
    <cellStyle name="SAPBEXresItem 3 9 5" xfId="64452"/>
    <cellStyle name="SAPBEXresItem 4" xfId="64453"/>
    <cellStyle name="SAPBEXresItem 4 10" xfId="64454"/>
    <cellStyle name="SAPBEXresItem 4 10 2" xfId="64455"/>
    <cellStyle name="SAPBEXresItem 4 10 3" xfId="64456"/>
    <cellStyle name="SAPBEXresItem 4 10 4" xfId="64457"/>
    <cellStyle name="SAPBEXresItem 4 11" xfId="64458"/>
    <cellStyle name="SAPBEXresItem 4 12" xfId="64459"/>
    <cellStyle name="SAPBEXresItem 4 13" xfId="64460"/>
    <cellStyle name="SAPBEXresItem 4 14" xfId="64461"/>
    <cellStyle name="SAPBEXresItem 4 15" xfId="64462"/>
    <cellStyle name="SAPBEXresItem 4 16" xfId="64463"/>
    <cellStyle name="SAPBEXresItem 4 2" xfId="64464"/>
    <cellStyle name="SAPBEXresItem 4 2 2" xfId="64465"/>
    <cellStyle name="SAPBEXresItem 4 2 2 2" xfId="64466"/>
    <cellStyle name="SAPBEXresItem 4 2 3" xfId="64467"/>
    <cellStyle name="SAPBEXresItem 4 2 4" xfId="64468"/>
    <cellStyle name="SAPBEXresItem 4 2 5" xfId="64469"/>
    <cellStyle name="SAPBEXresItem 4 3" xfId="64470"/>
    <cellStyle name="SAPBEXresItem 4 3 2" xfId="64471"/>
    <cellStyle name="SAPBEXresItem 4 3 2 2" xfId="64472"/>
    <cellStyle name="SAPBEXresItem 4 3 3" xfId="64473"/>
    <cellStyle name="SAPBEXresItem 4 3 4" xfId="64474"/>
    <cellStyle name="SAPBEXresItem 4 3 5" xfId="64475"/>
    <cellStyle name="SAPBEXresItem 4 4" xfId="64476"/>
    <cellStyle name="SAPBEXresItem 4 4 2" xfId="64477"/>
    <cellStyle name="SAPBEXresItem 4 4 2 2" xfId="64478"/>
    <cellStyle name="SAPBEXresItem 4 4 3" xfId="64479"/>
    <cellStyle name="SAPBEXresItem 4 4 4" xfId="64480"/>
    <cellStyle name="SAPBEXresItem 4 4 5" xfId="64481"/>
    <cellStyle name="SAPBEXresItem 4 5" xfId="64482"/>
    <cellStyle name="SAPBEXresItem 4 5 2" xfId="64483"/>
    <cellStyle name="SAPBEXresItem 4 5 2 2" xfId="64484"/>
    <cellStyle name="SAPBEXresItem 4 5 3" xfId="64485"/>
    <cellStyle name="SAPBEXresItem 4 5 4" xfId="64486"/>
    <cellStyle name="SAPBEXresItem 4 5 5" xfId="64487"/>
    <cellStyle name="SAPBEXresItem 4 6" xfId="64488"/>
    <cellStyle name="SAPBEXresItem 4 6 2" xfId="64489"/>
    <cellStyle name="SAPBEXresItem 4 6 3" xfId="64490"/>
    <cellStyle name="SAPBEXresItem 4 6 4" xfId="64491"/>
    <cellStyle name="SAPBEXresItem 4 6 5" xfId="64492"/>
    <cellStyle name="SAPBEXresItem 4 7" xfId="64493"/>
    <cellStyle name="SAPBEXresItem 4 7 2" xfId="64494"/>
    <cellStyle name="SAPBEXresItem 4 7 3" xfId="64495"/>
    <cellStyle name="SAPBEXresItem 4 7 4" xfId="64496"/>
    <cellStyle name="SAPBEXresItem 4 8" xfId="64497"/>
    <cellStyle name="SAPBEXresItem 4 8 2" xfId="64498"/>
    <cellStyle name="SAPBEXresItem 4 8 3" xfId="64499"/>
    <cellStyle name="SAPBEXresItem 4 8 4" xfId="64500"/>
    <cellStyle name="SAPBEXresItem 4 9" xfId="64501"/>
    <cellStyle name="SAPBEXresItem 4 9 2" xfId="64502"/>
    <cellStyle name="SAPBEXresItem 4 9 3" xfId="64503"/>
    <cellStyle name="SAPBEXresItem 4 9 4" xfId="64504"/>
    <cellStyle name="SAPBEXresItem 5" xfId="64505"/>
    <cellStyle name="SAPBEXresItem 5 2" xfId="64506"/>
    <cellStyle name="SAPBEXresItem 5 2 2" xfId="64507"/>
    <cellStyle name="SAPBEXresItem 5 3" xfId="64508"/>
    <cellStyle name="SAPBEXresItem 5 4" xfId="64509"/>
    <cellStyle name="SAPBEXresItem 5 5" xfId="64510"/>
    <cellStyle name="SAPBEXresItem 6" xfId="64511"/>
    <cellStyle name="SAPBEXresItem 6 2" xfId="64512"/>
    <cellStyle name="SAPBEXresItem 6 2 2" xfId="64513"/>
    <cellStyle name="SAPBEXresItem 6 3" xfId="64514"/>
    <cellStyle name="SAPBEXresItem 6 4" xfId="64515"/>
    <cellStyle name="SAPBEXresItem 6 5" xfId="64516"/>
    <cellStyle name="SAPBEXresItem 7" xfId="64517"/>
    <cellStyle name="SAPBEXresItem 7 2" xfId="64518"/>
    <cellStyle name="SAPBEXresItemX" xfId="64519"/>
    <cellStyle name="SAPBEXresItemX 2" xfId="64520"/>
    <cellStyle name="SAPBEXresItemX 2 2" xfId="64521"/>
    <cellStyle name="SAPBEXresItemX 2 2 2" xfId="64522"/>
    <cellStyle name="SAPBEXresItemX 2 2 3" xfId="64523"/>
    <cellStyle name="SAPBEXresItemX 2 3" xfId="64524"/>
    <cellStyle name="SAPBEXresItemX 2 3 2" xfId="64525"/>
    <cellStyle name="SAPBEXresItemX 2 4" xfId="64526"/>
    <cellStyle name="SAPBEXresItemX 3" xfId="64527"/>
    <cellStyle name="SAPBEXresItemX 4" xfId="64528"/>
    <cellStyle name="SAPBEXresItemX 5" xfId="64529"/>
    <cellStyle name="SAPBEXstdData" xfId="64530"/>
    <cellStyle name="SAPBEXstdData 2" xfId="64531"/>
    <cellStyle name="SAPBEXstdData 2 2" xfId="64532"/>
    <cellStyle name="SAPBEXstdData 2 2 2" xfId="64533"/>
    <cellStyle name="SAPBEXstdData 2 2 2 2" xfId="64534"/>
    <cellStyle name="SAPBEXstdData 2 2 2 3" xfId="64535"/>
    <cellStyle name="SAPBEXstdData 2 2 3" xfId="64536"/>
    <cellStyle name="SAPBEXstdData 2 2 3 2" xfId="64537"/>
    <cellStyle name="SAPBEXstdData 2 2 4" xfId="64538"/>
    <cellStyle name="SAPBEXstdData 3" xfId="64539"/>
    <cellStyle name="SAPBEXstdData 3 2" xfId="64540"/>
    <cellStyle name="SAPBEXstdData 3 2 2" xfId="64541"/>
    <cellStyle name="SAPBEXstdData 3 2 3" xfId="64542"/>
    <cellStyle name="SAPBEXstdData 3 3" xfId="64543"/>
    <cellStyle name="SAPBEXstdData 3 3 2" xfId="64544"/>
    <cellStyle name="SAPBEXstdData 3 4" xfId="64545"/>
    <cellStyle name="SAPBEXstdData 4" xfId="64546"/>
    <cellStyle name="SAPBEXstdData_2013-2015 Outage Detail" xfId="64547"/>
    <cellStyle name="SAPBEXstdDataEmph" xfId="64548"/>
    <cellStyle name="SAPBEXstdDataEmph 2" xfId="64549"/>
    <cellStyle name="SAPBEXstdDataEmph 2 2" xfId="64550"/>
    <cellStyle name="SAPBEXstdDataEmph 2 2 2" xfId="64551"/>
    <cellStyle name="SAPBEXstdDataEmph 2 2 3" xfId="64552"/>
    <cellStyle name="SAPBEXstdDataEmph 2 3" xfId="64553"/>
    <cellStyle name="SAPBEXstdDataEmph 2 3 2" xfId="64554"/>
    <cellStyle name="SAPBEXstdDataEmph 2 4" xfId="64555"/>
    <cellStyle name="SAPBEXstdDataEmph 3" xfId="64556"/>
    <cellStyle name="SAPBEXstdDataEmph 4" xfId="64557"/>
    <cellStyle name="SAPBEXstdDataEmph 5" xfId="64558"/>
    <cellStyle name="SAPBEXstdItem" xfId="64559"/>
    <cellStyle name="SAPBEXstdItem 2" xfId="64560"/>
    <cellStyle name="SAPBEXstdItem 2 2" xfId="64561"/>
    <cellStyle name="SAPBEXstdItem 2 2 2" xfId="64562"/>
    <cellStyle name="SAPBEXstdItem 2 2 2 2" xfId="64563"/>
    <cellStyle name="SAPBEXstdItem 2 2 2 3" xfId="64564"/>
    <cellStyle name="SAPBEXstdItem 2 2 3" xfId="64565"/>
    <cellStyle name="SAPBEXstdItem 2 2 3 2" xfId="64566"/>
    <cellStyle name="SAPBEXstdItem 2 2 4" xfId="64567"/>
    <cellStyle name="SAPBEXstdItem 3" xfId="64568"/>
    <cellStyle name="SAPBEXstdItem 3 2" xfId="64569"/>
    <cellStyle name="SAPBEXstdItem 3 2 2" xfId="64570"/>
    <cellStyle name="SAPBEXstdItem 3 2 3" xfId="64571"/>
    <cellStyle name="SAPBEXstdItem 3 3" xfId="64572"/>
    <cellStyle name="SAPBEXstdItem 3 3 2" xfId="64573"/>
    <cellStyle name="SAPBEXstdItem 3 4" xfId="64574"/>
    <cellStyle name="SAPBEXstdItem 4" xfId="64575"/>
    <cellStyle name="SAPBEXstdItem_2013-2015 Outage Detail" xfId="64576"/>
    <cellStyle name="SAPBEXstdItemX" xfId="64577"/>
    <cellStyle name="SAPBEXstdItemX 2" xfId="64578"/>
    <cellStyle name="SAPBEXstdItemX 2 2" xfId="64579"/>
    <cellStyle name="SAPBEXstdItemX 2 2 2" xfId="64580"/>
    <cellStyle name="SAPBEXstdItemX 2 2 3" xfId="64581"/>
    <cellStyle name="SAPBEXstdItemX 2 3" xfId="64582"/>
    <cellStyle name="SAPBEXstdItemX 2 3 2" xfId="64583"/>
    <cellStyle name="SAPBEXstdItemX 2 4" xfId="64584"/>
    <cellStyle name="SAPBEXstdItemX 3" xfId="64585"/>
    <cellStyle name="SAPBEXstdItemX 4" xfId="64586"/>
    <cellStyle name="SAPBEXstdItemX 5" xfId="64587"/>
    <cellStyle name="SAPBEXtitle" xfId="64588"/>
    <cellStyle name="SAPBEXtitle 2" xfId="64589"/>
    <cellStyle name="SAPBEXtitle 3" xfId="64590"/>
    <cellStyle name="SAPBEXtitle 4" xfId="64591"/>
    <cellStyle name="SAPBEXtitle 5" xfId="64592"/>
    <cellStyle name="SAPBEXunassignedItem" xfId="64593"/>
    <cellStyle name="SAPBEXunassignedItem 2" xfId="64594"/>
    <cellStyle name="SAPBEXunassignedItem 2 2" xfId="64595"/>
    <cellStyle name="SAPBEXunassignedItem 2 3" xfId="64596"/>
    <cellStyle name="SAPBEXunassignedItem 2 4" xfId="64597"/>
    <cellStyle name="SAPBEXunassignedItem 3" xfId="64598"/>
    <cellStyle name="SAPBEXunassignedItem 4" xfId="64599"/>
    <cellStyle name="SAPBEXunassignedItem 5" xfId="64600"/>
    <cellStyle name="SAPBEXunassignedItem_Pv for Schools - Installs" xfId="64601"/>
    <cellStyle name="SAPBEXundefined" xfId="64602"/>
    <cellStyle name="SAPBEXundefined 2" xfId="64603"/>
    <cellStyle name="SAPBEXundefined 2 2" xfId="64604"/>
    <cellStyle name="SAPBEXundefined 2 2 2" xfId="64605"/>
    <cellStyle name="SAPBEXundefined 2 2 3" xfId="64606"/>
    <cellStyle name="SAPBEXundefined 2 3" xfId="64607"/>
    <cellStyle name="SAPBEXundefined 2 3 2" xfId="64608"/>
    <cellStyle name="SAPBEXundefined 2 4" xfId="64609"/>
    <cellStyle name="SAPBEXundefined 3" xfId="64610"/>
    <cellStyle name="SAPBEXundefined 4" xfId="64611"/>
    <cellStyle name="SAPBEXundefined 5" xfId="64612"/>
    <cellStyle name="SAPBEXundefined_PGD jaffe capital estimates 2013-2014 7-9-2013" xfId="64613"/>
    <cellStyle name="SAPBorder" xfId="64614"/>
    <cellStyle name="SAPDataCell" xfId="64615"/>
    <cellStyle name="SAPDataTotalCell" xfId="64616"/>
    <cellStyle name="SAPDimensionCell" xfId="64617"/>
    <cellStyle name="SAPEditableDataCell" xfId="64618"/>
    <cellStyle name="SAPEditableDataTotalCell" xfId="64619"/>
    <cellStyle name="SAPEmphasized" xfId="64620"/>
    <cellStyle name="SAPEmphasizedEditableDataCell" xfId="64621"/>
    <cellStyle name="SAPEmphasizedEditableDataTotalCell" xfId="64622"/>
    <cellStyle name="SAPEmphasizedLockedDataCell" xfId="64623"/>
    <cellStyle name="SAPEmphasizedLockedDataTotalCell" xfId="64624"/>
    <cellStyle name="SAPEmphasizedReadonlyDataCell" xfId="64625"/>
    <cellStyle name="SAPEmphasizedReadonlyDataTotalCell" xfId="64626"/>
    <cellStyle name="SAPEmphasizedTotal" xfId="64627"/>
    <cellStyle name="SAPExceptionLevel1" xfId="64628"/>
    <cellStyle name="SAPExceptionLevel2" xfId="64629"/>
    <cellStyle name="SAPExceptionLevel3" xfId="64630"/>
    <cellStyle name="SAPExceptionLevel4" xfId="64631"/>
    <cellStyle name="SAPExceptionLevel5" xfId="64632"/>
    <cellStyle name="SAPExceptionLevel6" xfId="64633"/>
    <cellStyle name="SAPExceptionLevel7" xfId="64634"/>
    <cellStyle name="SAPExceptionLevel8" xfId="64635"/>
    <cellStyle name="SAPExceptionLevel9" xfId="64636"/>
    <cellStyle name="SAPHierarchyCell0" xfId="64637"/>
    <cellStyle name="SAPHierarchyCell1" xfId="64638"/>
    <cellStyle name="SAPHierarchyCell2" xfId="64639"/>
    <cellStyle name="SAPHierarchyCell3" xfId="64640"/>
    <cellStyle name="SAPHierarchyCell4" xfId="64641"/>
    <cellStyle name="SAPLockedDataCell" xfId="64642"/>
    <cellStyle name="SAPLockedDataTotalCell" xfId="64643"/>
    <cellStyle name="SAPMemberCell" xfId="64644"/>
    <cellStyle name="SAPMemberTotalCell" xfId="64645"/>
    <cellStyle name="SAPReadonlyDataCell" xfId="64646"/>
    <cellStyle name="SAPReadonlyDataTotalCell" xfId="64647"/>
    <cellStyle name="ScotchRule" xfId="64648"/>
    <cellStyle name="Sect1" xfId="64649"/>
    <cellStyle name="Section Heading-Large" xfId="64650"/>
    <cellStyle name="Section Heading-Small" xfId="64651"/>
    <cellStyle name="SEM-BPS-data" xfId="64652"/>
    <cellStyle name="SEM-BPS-data 2" xfId="64653"/>
    <cellStyle name="SEM-BPS-head" xfId="64654"/>
    <cellStyle name="SEM-BPS-head 2" xfId="64655"/>
    <cellStyle name="SEM-BPS-head 3" xfId="64656"/>
    <cellStyle name="SEM-BPS-headdata" xfId="64657"/>
    <cellStyle name="SEM-BPS-headdata 2" xfId="64658"/>
    <cellStyle name="SEM-BPS-headdata 3" xfId="64659"/>
    <cellStyle name="SEM-BPS-headkey" xfId="64660"/>
    <cellStyle name="SEM-BPS-headkey 2" xfId="64661"/>
    <cellStyle name="SEM-BPS-headkey 3" xfId="64662"/>
    <cellStyle name="SEM-BPS-input-on" xfId="64663"/>
    <cellStyle name="SEM-BPS-key" xfId="64664"/>
    <cellStyle name="SEM-BPS-key 2" xfId="64665"/>
    <cellStyle name="SEM-BPS-sub1" xfId="64666"/>
    <cellStyle name="SEM-BPS-sub1 2" xfId="64667"/>
    <cellStyle name="SEM-BPS-sub2" xfId="64668"/>
    <cellStyle name="SEM-BPS-sub2 2" xfId="64669"/>
    <cellStyle name="SEM-BPS-total" xfId="64670"/>
    <cellStyle name="SEM-BPS-total 2" xfId="64671"/>
    <cellStyle name="Sep. milhar [0]" xfId="64672"/>
    <cellStyle name="Separador de milhares [0]_COF" xfId="64673"/>
    <cellStyle name="Separador de milhares_COF" xfId="64674"/>
    <cellStyle name="shade" xfId="64675"/>
    <cellStyle name="Shade Black" xfId="64676"/>
    <cellStyle name="Shaded" xfId="64677"/>
    <cellStyle name="Shading" xfId="64678"/>
    <cellStyle name="Shares" xfId="64679"/>
    <cellStyle name="Sheet Title" xfId="64680"/>
    <cellStyle name="Single Accounting" xfId="64681"/>
    <cellStyle name="SMALL HEADINGS" xfId="64682"/>
    <cellStyle name="SPECIAL3" xfId="64683"/>
    <cellStyle name="SPOl" xfId="64684"/>
    <cellStyle name="Standard_Anpassen der Amortisation" xfId="64685"/>
    <cellStyle name="STOCK" xfId="64686"/>
    <cellStyle name="Strikethru" xfId="64687"/>
    <cellStyle name="STYL0 - Style1" xfId="64688"/>
    <cellStyle name="STYL1 - Style1" xfId="64689"/>
    <cellStyle name="STYL1 - Style2" xfId="64690"/>
    <cellStyle name="STYL2 - Style3" xfId="64691"/>
    <cellStyle name="STYL3 - Style4" xfId="64692"/>
    <cellStyle name="STYL4 - Style5" xfId="64693"/>
    <cellStyle name="STYL5 - Style6" xfId="64694"/>
    <cellStyle name="STYL6 - Style7" xfId="64695"/>
    <cellStyle name="STYL7 - Style8" xfId="64696"/>
    <cellStyle name="Style 1" xfId="64697"/>
    <cellStyle name="Style 1 2" xfId="64698"/>
    <cellStyle name="Style 1 2 2" xfId="64699"/>
    <cellStyle name="Style 1 2 3" xfId="64700"/>
    <cellStyle name="Style 1 2 4" xfId="64701"/>
    <cellStyle name="Style 1 2 5" xfId="64702"/>
    <cellStyle name="Style 1 3" xfId="64703"/>
    <cellStyle name="Style 1 3 2" xfId="64704"/>
    <cellStyle name="Style 1 3 3" xfId="64705"/>
    <cellStyle name="Style 1 3 4" xfId="64706"/>
    <cellStyle name="Style 1 3 5" xfId="64707"/>
    <cellStyle name="Style 1 4" xfId="64708"/>
    <cellStyle name="Style 1 4 2" xfId="64709"/>
    <cellStyle name="Style 1 4 3" xfId="64710"/>
    <cellStyle name="Style 1 4 4" xfId="64711"/>
    <cellStyle name="Style 1 4 5" xfId="64712"/>
    <cellStyle name="Style 1 5" xfId="64713"/>
    <cellStyle name="Style 1 5 2" xfId="64714"/>
    <cellStyle name="Style 1 5 3" xfId="64715"/>
    <cellStyle name="Style 1 5 4" xfId="64716"/>
    <cellStyle name="Style 1 5 5" xfId="64717"/>
    <cellStyle name="Style 1 6" xfId="64718"/>
    <cellStyle name="Style 1 6 2" xfId="64719"/>
    <cellStyle name="Style 1 6 3" xfId="64720"/>
    <cellStyle name="Style 1 6 4" xfId="64721"/>
    <cellStyle name="Style 1 6 5" xfId="64722"/>
    <cellStyle name="Style 1 7" xfId="64723"/>
    <cellStyle name="Style 1 8" xfId="64724"/>
    <cellStyle name="Style 1 9" xfId="64725"/>
    <cellStyle name="Style 1_2008 IWNA Portfolio 09102008 (JPM TE &amp; CE)__IWNA PPA_TE Assumps (Neg prices)" xfId="64726"/>
    <cellStyle name="Style 21" xfId="64727"/>
    <cellStyle name="Style 22" xfId="64728"/>
    <cellStyle name="Style 23" xfId="64729"/>
    <cellStyle name="Style 24" xfId="64730"/>
    <cellStyle name="Style 25" xfId="64731"/>
    <cellStyle name="Style 26" xfId="64732"/>
    <cellStyle name="Style 27" xfId="64733"/>
    <cellStyle name="Style 28" xfId="64734"/>
    <cellStyle name="Style 29" xfId="64735"/>
    <cellStyle name="Style 30" xfId="64736"/>
    <cellStyle name="Style 31" xfId="64737"/>
    <cellStyle name="Style 32" xfId="64738"/>
    <cellStyle name="Style 33" xfId="64739"/>
    <cellStyle name="Style 34" xfId="64740"/>
    <cellStyle name="Style 35" xfId="64741"/>
    <cellStyle name="Style 36" xfId="64742"/>
    <cellStyle name="Style 37" xfId="64743"/>
    <cellStyle name="Style 38" xfId="64744"/>
    <cellStyle name="Style 39" xfId="64745"/>
    <cellStyle name="Style 40" xfId="64746"/>
    <cellStyle name="Style 41" xfId="64747"/>
    <cellStyle name="Style 42" xfId="64748"/>
    <cellStyle name="Style 43" xfId="64749"/>
    <cellStyle name="Style 44" xfId="64750"/>
    <cellStyle name="Style 45" xfId="64751"/>
    <cellStyle name="Style 46" xfId="64752"/>
    <cellStyle name="Style 47" xfId="64753"/>
    <cellStyle name="Style 48" xfId="64754"/>
    <cellStyle name="Style 49" xfId="64755"/>
    <cellStyle name="Style 50" xfId="64756"/>
    <cellStyle name="Style 51" xfId="64757"/>
    <cellStyle name="Style 52" xfId="64758"/>
    <cellStyle name="Style 53" xfId="64759"/>
    <cellStyle name="Style 54" xfId="64760"/>
    <cellStyle name="Style 55" xfId="64761"/>
    <cellStyle name="Style 56" xfId="64762"/>
    <cellStyle name="Style 57" xfId="64763"/>
    <cellStyle name="Style 58" xfId="64764"/>
    <cellStyle name="Style 59" xfId="64765"/>
    <cellStyle name="Style 60" xfId="64766"/>
    <cellStyle name="Style 61" xfId="64767"/>
    <cellStyle name="Style 62" xfId="64768"/>
    <cellStyle name="Style 63" xfId="64769"/>
    <cellStyle name="Style 64" xfId="64770"/>
    <cellStyle name="Style 65" xfId="64771"/>
    <cellStyle name="Style 66" xfId="64772"/>
    <cellStyle name="Style 67" xfId="64773"/>
    <cellStyle name="Style 68" xfId="64774"/>
    <cellStyle name="Style 69" xfId="64775"/>
    <cellStyle name="Style 70" xfId="64776"/>
    <cellStyle name="Style 71" xfId="64777"/>
    <cellStyle name="Style 72" xfId="64778"/>
    <cellStyle name="Style 73" xfId="64779"/>
    <cellStyle name="Style 74" xfId="64780"/>
    <cellStyle name="Style 75" xfId="64781"/>
    <cellStyle name="Style 76" xfId="64782"/>
    <cellStyle name="Style 77" xfId="64783"/>
    <cellStyle name="Style 78" xfId="64784"/>
    <cellStyle name="Style 79" xfId="64785"/>
    <cellStyle name="Style 80" xfId="64786"/>
    <cellStyle name="Style 81" xfId="64787"/>
    <cellStyle name="Style 82" xfId="64788"/>
    <cellStyle name="Style 83" xfId="64789"/>
    <cellStyle name="Style 84" xfId="64790"/>
    <cellStyle name="Style 85" xfId="64791"/>
    <cellStyle name="Style 86" xfId="64792"/>
    <cellStyle name="Style 87" xfId="64793"/>
    <cellStyle name="Style 88" xfId="64794"/>
    <cellStyle name="Style 89" xfId="64795"/>
    <cellStyle name="Style 90" xfId="64796"/>
    <cellStyle name="Style1" xfId="64797"/>
    <cellStyle name="SUB HEADING" xfId="64798"/>
    <cellStyle name="Sub Title" xfId="64799"/>
    <cellStyle name="Subhead" xfId="64800"/>
    <cellStyle name="SubHeading 1" xfId="64801"/>
    <cellStyle name="SubHeading 2" xfId="64802"/>
    <cellStyle name="Subtitle" xfId="64803"/>
    <cellStyle name="Subtotal" xfId="64804"/>
    <cellStyle name="SubTotal 2" xfId="64805"/>
    <cellStyle name="SubTotal 3" xfId="64806"/>
    <cellStyle name="SubTotal 4" xfId="64807"/>
    <cellStyle name="SubTotal 5" xfId="64808"/>
    <cellStyle name="Summary" xfId="64809"/>
    <cellStyle name="summation" xfId="64810"/>
    <cellStyle name="Table Col Head" xfId="64811"/>
    <cellStyle name="Table Head" xfId="64812"/>
    <cellStyle name="Table Head Aligned" xfId="64813"/>
    <cellStyle name="Table Head Blue" xfId="64814"/>
    <cellStyle name="Table Head Green" xfId="64815"/>
    <cellStyle name="Table Head_Val_Sum_Graph" xfId="64816"/>
    <cellStyle name="Table Sub Head" xfId="64817"/>
    <cellStyle name="Table Text" xfId="64818"/>
    <cellStyle name="Table Title" xfId="64819"/>
    <cellStyle name="Table Title 2" xfId="64820"/>
    <cellStyle name="Table Title 3" xfId="64821"/>
    <cellStyle name="Table Title 4" xfId="64822"/>
    <cellStyle name="Table Title 5" xfId="64823"/>
    <cellStyle name="Table Units" xfId="64824"/>
    <cellStyle name="Table Units 2" xfId="64825"/>
    <cellStyle name="Table Units 3" xfId="64826"/>
    <cellStyle name="Table Units 4" xfId="64827"/>
    <cellStyle name="Table Units 5" xfId="64828"/>
    <cellStyle name="Table_Header" xfId="64829"/>
    <cellStyle name="TableBase" xfId="64830"/>
    <cellStyle name="TableHead" xfId="64831"/>
    <cellStyle name="taples Plaza" xfId="64832"/>
    <cellStyle name="Temp1" xfId="64833"/>
    <cellStyle name="TEXT" xfId="64834"/>
    <cellStyle name="Text 1" xfId="64835"/>
    <cellStyle name="Text 8" xfId="64836"/>
    <cellStyle name="Text Head 1" xfId="64837"/>
    <cellStyle name="Text Indent A" xfId="64838"/>
    <cellStyle name="Text Indent B" xfId="64839"/>
    <cellStyle name="Text Indent C" xfId="64840"/>
    <cellStyle name="TFCF" xfId="64841"/>
    <cellStyle name="Thick Border" xfId="64842"/>
    <cellStyle name="Thin Border" xfId="64843"/>
    <cellStyle name="Thousands" xfId="64844"/>
    <cellStyle name="Time" xfId="64845"/>
    <cellStyle name="TimeLine" xfId="64846"/>
    <cellStyle name="TimeLine 2" xfId="64847"/>
    <cellStyle name="Times 10" xfId="64848"/>
    <cellStyle name="Times 12" xfId="64849"/>
    <cellStyle name="Times New Roman" xfId="64850"/>
    <cellStyle name="Title - PROJECT" xfId="64851"/>
    <cellStyle name="Title - Underline" xfId="64852"/>
    <cellStyle name="Title 2" xfId="64853"/>
    <cellStyle name="Title 2 2" xfId="64854"/>
    <cellStyle name="Title 3" xfId="64855"/>
    <cellStyle name="title1" xfId="64856"/>
    <cellStyle name="Title10" xfId="64857"/>
    <cellStyle name="Title2" xfId="64858"/>
    <cellStyle name="title2 2" xfId="64859"/>
    <cellStyle name="title2 3" xfId="64860"/>
    <cellStyle name="title2 4" xfId="64861"/>
    <cellStyle name="title2 5" xfId="64862"/>
    <cellStyle name="Title8" xfId="64863"/>
    <cellStyle name="Title8Left" xfId="64864"/>
    <cellStyle name="TitleCenter" xfId="64865"/>
    <cellStyle name="TitleII" xfId="64866"/>
    <cellStyle name="TitleLeft" xfId="64867"/>
    <cellStyle name="Titles - Col. Headings" xfId="64868"/>
    <cellStyle name="Titles - Other" xfId="64869"/>
    <cellStyle name="topline" xfId="64870"/>
    <cellStyle name="Total 2" xfId="64871"/>
    <cellStyle name="Total 2 2" xfId="64872"/>
    <cellStyle name="Total 2 3" xfId="64873"/>
    <cellStyle name="Total 2 4" xfId="64874"/>
    <cellStyle name="Total 2 5" xfId="64875"/>
    <cellStyle name="Total 3" xfId="64876"/>
    <cellStyle name="Total 3 2" xfId="64877"/>
    <cellStyle name="Total 3 3" xfId="64878"/>
    <cellStyle name="Total 3 4" xfId="64879"/>
    <cellStyle name="Total 3 5" xfId="64880"/>
    <cellStyle name="Total 4" xfId="64881"/>
    <cellStyle name="Total1" xfId="64882"/>
    <cellStyle name="Total2" xfId="64883"/>
    <cellStyle name="Total3" xfId="64884"/>
    <cellStyle name="Total3 2" xfId="64885"/>
    <cellStyle name="Total4" xfId="64886"/>
    <cellStyle name="Total5" xfId="64887"/>
    <cellStyle name="TransVal" xfId="64888"/>
    <cellStyle name="ubordinated Debt" xfId="64889"/>
    <cellStyle name="uk" xfId="64890"/>
    <cellStyle name="Un" xfId="64891"/>
    <cellStyle name="Underline_Single" xfId="64892"/>
    <cellStyle name="Unhidden" xfId="64893"/>
    <cellStyle name="Unit" xfId="64894"/>
    <cellStyle name="UNITS" xfId="64895"/>
    <cellStyle name="UNLocked" xfId="64896"/>
    <cellStyle name="Unprot" xfId="64897"/>
    <cellStyle name="Unprot 2" xfId="64898"/>
    <cellStyle name="Unprot 2 2" xfId="64899"/>
    <cellStyle name="Unprot 2 3" xfId="64900"/>
    <cellStyle name="Unprot 2 4" xfId="64901"/>
    <cellStyle name="Unprot 2 5" xfId="64902"/>
    <cellStyle name="Unprot 3" xfId="64903"/>
    <cellStyle name="Unprot 3 2" xfId="64904"/>
    <cellStyle name="Unprot 3 3" xfId="64905"/>
    <cellStyle name="Unprot 3 4" xfId="64906"/>
    <cellStyle name="Unprot 3 5" xfId="64907"/>
    <cellStyle name="Unprot 4" xfId="64908"/>
    <cellStyle name="Unprot$" xfId="64909"/>
    <cellStyle name="Unprot$ 2" xfId="64910"/>
    <cellStyle name="Unprot$ 2 2" xfId="64911"/>
    <cellStyle name="Unprot$ 2 3" xfId="64912"/>
    <cellStyle name="Unprot$ 2 4" xfId="64913"/>
    <cellStyle name="Unprot$ 2 5" xfId="64914"/>
    <cellStyle name="Unprot$ 3" xfId="64915"/>
    <cellStyle name="Unprot$ 3 2" xfId="64916"/>
    <cellStyle name="Unprot$ 3 3" xfId="64917"/>
    <cellStyle name="Unprot$ 3 4" xfId="64918"/>
    <cellStyle name="Unprot$ 3 5" xfId="64919"/>
    <cellStyle name="Unprot$ 4" xfId="64920"/>
    <cellStyle name="Unprot_#1 LeveredGrand_Ridge_II-III_021009_Grant,Bonus,No PTCs,MACRs,Term Debt, NOL" xfId="64921"/>
    <cellStyle name="Unprotect" xfId="64922"/>
    <cellStyle name="Unprotect 2" xfId="64923"/>
    <cellStyle name="Unprotect 3" xfId="64924"/>
    <cellStyle name="Unprotect 4" xfId="64925"/>
    <cellStyle name="Unprotect 5" xfId="64926"/>
    <cellStyle name="UNSHADED" xfId="64927"/>
    <cellStyle name="Valuta (0)" xfId="64928"/>
    <cellStyle name="Währung [0]_Compiling Utility Macros" xfId="64929"/>
    <cellStyle name="Währung_Compiling Utility Macros" xfId="64930"/>
    <cellStyle name="Warning Text 2" xfId="64931"/>
    <cellStyle name="Warning Text 2 2" xfId="64932"/>
    <cellStyle name="Warning Text 3" xfId="64933"/>
    <cellStyle name="WhitePattern" xfId="64934"/>
    <cellStyle name="WhitePattern1" xfId="64935"/>
    <cellStyle name="WhiteText" xfId="64936"/>
    <cellStyle name="WholeNumber" xfId="64937"/>
    <cellStyle name="year" xfId="649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92" Type="http://schemas.openxmlformats.org/officeDocument/2006/relationships/styles" Target="styles.xml" />
  <Relationship Id="rId91" Type="http://schemas.openxmlformats.org/officeDocument/2006/relationships/theme" Target="theme/theme1.xml" />
  <Relationship Id="rId9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worksheet" Target="worksheets/sheet18.xml" />
  <Relationship Id="rId26" Type="http://schemas.openxmlformats.org/officeDocument/2006/relationships/externalLink" Target="externalLinks/externalLink8.xml" />
  <Relationship Id="rId21" Type="http://schemas.openxmlformats.org/officeDocument/2006/relationships/externalLink" Target="externalLinks/externalLink3.xml" />
  <Relationship Id="rId34" Type="http://schemas.openxmlformats.org/officeDocument/2006/relationships/externalLink" Target="externalLinks/externalLink16.xml" />
  <Relationship Id="rId42" Type="http://schemas.openxmlformats.org/officeDocument/2006/relationships/externalLink" Target="externalLinks/externalLink24.xml" />
  <Relationship Id="rId47" Type="http://schemas.openxmlformats.org/officeDocument/2006/relationships/externalLink" Target="externalLinks/externalLink29.xml" />
  <Relationship Id="rId50" Type="http://schemas.openxmlformats.org/officeDocument/2006/relationships/externalLink" Target="externalLinks/externalLink32.xml" />
  <Relationship Id="rId55" Type="http://schemas.openxmlformats.org/officeDocument/2006/relationships/externalLink" Target="externalLinks/externalLink37.xml" />
  <Relationship Id="rId63" Type="http://schemas.openxmlformats.org/officeDocument/2006/relationships/externalLink" Target="externalLinks/externalLink45.xml" />
  <Relationship Id="rId68" Type="http://schemas.openxmlformats.org/officeDocument/2006/relationships/externalLink" Target="externalLinks/externalLink50.xml" />
  <Relationship Id="rId76" Type="http://schemas.openxmlformats.org/officeDocument/2006/relationships/externalLink" Target="externalLinks/externalLink58.xml" />
  <Relationship Id="rId84" Type="http://schemas.openxmlformats.org/officeDocument/2006/relationships/externalLink" Target="externalLinks/externalLink66.xml" />
  <Relationship Id="rId89" Type="http://schemas.openxmlformats.org/officeDocument/2006/relationships/externalLink" Target="externalLinks/externalLink71.xml" />
  <Relationship Id="rId97" Type="http://schemas.openxmlformats.org/officeDocument/2006/relationships/customXml" Target="../customXml/item3.xml" />
  <Relationship Id="rId71" Type="http://schemas.openxmlformats.org/officeDocument/2006/relationships/externalLink" Target="externalLinks/externalLink53.xml" />
  <Relationship Id="rId29" Type="http://schemas.openxmlformats.org/officeDocument/2006/relationships/externalLink" Target="externalLinks/externalLink11.xml" />
  <Relationship Id="rId24" Type="http://schemas.openxmlformats.org/officeDocument/2006/relationships/externalLink" Target="externalLinks/externalLink6.xml" />
  <Relationship Id="rId32" Type="http://schemas.openxmlformats.org/officeDocument/2006/relationships/externalLink" Target="externalLinks/externalLink14.xml" />
  <Relationship Id="rId37" Type="http://schemas.openxmlformats.org/officeDocument/2006/relationships/externalLink" Target="externalLinks/externalLink19.xml" />
  <Relationship Id="rId40" Type="http://schemas.openxmlformats.org/officeDocument/2006/relationships/externalLink" Target="externalLinks/externalLink22.xml" />
  <Relationship Id="rId45" Type="http://schemas.openxmlformats.org/officeDocument/2006/relationships/externalLink" Target="externalLinks/externalLink27.xml" />
  <Relationship Id="rId53" Type="http://schemas.openxmlformats.org/officeDocument/2006/relationships/externalLink" Target="externalLinks/externalLink35.xml" />
  <Relationship Id="rId58" Type="http://schemas.openxmlformats.org/officeDocument/2006/relationships/externalLink" Target="externalLinks/externalLink40.xml" />
  <Relationship Id="rId66" Type="http://schemas.openxmlformats.org/officeDocument/2006/relationships/externalLink" Target="externalLinks/externalLink48.xml" />
  <Relationship Id="rId74" Type="http://schemas.openxmlformats.org/officeDocument/2006/relationships/externalLink" Target="externalLinks/externalLink56.xml" />
  <Relationship Id="rId79" Type="http://schemas.openxmlformats.org/officeDocument/2006/relationships/externalLink" Target="externalLinks/externalLink61.xml" />
  <Relationship Id="rId87" Type="http://schemas.openxmlformats.org/officeDocument/2006/relationships/externalLink" Target="externalLinks/externalLink69.xml" />
  <Relationship Id="rId61" Type="http://schemas.openxmlformats.org/officeDocument/2006/relationships/externalLink" Target="externalLinks/externalLink43.xml" />
  <Relationship Id="rId82" Type="http://schemas.openxmlformats.org/officeDocument/2006/relationships/externalLink" Target="externalLinks/externalLink64.xml" />
  <Relationship Id="rId90" Type="http://schemas.openxmlformats.org/officeDocument/2006/relationships/externalLink" Target="externalLinks/externalLink72.xml" />
  <Relationship Id="rId95" Type="http://schemas.openxmlformats.org/officeDocument/2006/relationships/customXml" Target="../customXml/item1.xml" />
  <Relationship Id="rId19" Type="http://schemas.openxmlformats.org/officeDocument/2006/relationships/externalLink" Target="externalLinks/externalLink1.xml" />
  <Relationship Id="rId22" Type="http://schemas.openxmlformats.org/officeDocument/2006/relationships/externalLink" Target="externalLinks/externalLink4.xml" />
  <Relationship Id="rId27" Type="http://schemas.openxmlformats.org/officeDocument/2006/relationships/externalLink" Target="externalLinks/externalLink9.xml" />
  <Relationship Id="rId30" Type="http://schemas.openxmlformats.org/officeDocument/2006/relationships/externalLink" Target="externalLinks/externalLink12.xml" />
  <Relationship Id="rId35" Type="http://schemas.openxmlformats.org/officeDocument/2006/relationships/externalLink" Target="externalLinks/externalLink17.xml" />
  <Relationship Id="rId43" Type="http://schemas.openxmlformats.org/officeDocument/2006/relationships/externalLink" Target="externalLinks/externalLink25.xml" />
  <Relationship Id="rId48" Type="http://schemas.openxmlformats.org/officeDocument/2006/relationships/externalLink" Target="externalLinks/externalLink30.xml" />
  <Relationship Id="rId56" Type="http://schemas.openxmlformats.org/officeDocument/2006/relationships/externalLink" Target="externalLinks/externalLink38.xml" />
  <Relationship Id="rId64" Type="http://schemas.openxmlformats.org/officeDocument/2006/relationships/externalLink" Target="externalLinks/externalLink46.xml" />
  <Relationship Id="rId69" Type="http://schemas.openxmlformats.org/officeDocument/2006/relationships/externalLink" Target="externalLinks/externalLink51.xml" />
  <Relationship Id="rId77" Type="http://schemas.openxmlformats.org/officeDocument/2006/relationships/externalLink" Target="externalLinks/externalLink59.xml" />
  <Relationship Id="rId51" Type="http://schemas.openxmlformats.org/officeDocument/2006/relationships/externalLink" Target="externalLinks/externalLink33.xml" />
  <Relationship Id="rId72" Type="http://schemas.openxmlformats.org/officeDocument/2006/relationships/externalLink" Target="externalLinks/externalLink54.xml" />
  <Relationship Id="rId80" Type="http://schemas.openxmlformats.org/officeDocument/2006/relationships/externalLink" Target="externalLinks/externalLink62.xml" />
  <Relationship Id="rId85" Type="http://schemas.openxmlformats.org/officeDocument/2006/relationships/externalLink" Target="externalLinks/externalLink67.xml" />
  <Relationship Id="rId25" Type="http://schemas.openxmlformats.org/officeDocument/2006/relationships/externalLink" Target="externalLinks/externalLink7.xml" />
  <Relationship Id="rId33" Type="http://schemas.openxmlformats.org/officeDocument/2006/relationships/externalLink" Target="externalLinks/externalLink15.xml" />
  <Relationship Id="rId38" Type="http://schemas.openxmlformats.org/officeDocument/2006/relationships/externalLink" Target="externalLinks/externalLink20.xml" />
  <Relationship Id="rId46" Type="http://schemas.openxmlformats.org/officeDocument/2006/relationships/externalLink" Target="externalLinks/externalLink28.xml" />
  <Relationship Id="rId59" Type="http://schemas.openxmlformats.org/officeDocument/2006/relationships/externalLink" Target="externalLinks/externalLink41.xml" />
  <Relationship Id="rId67" Type="http://schemas.openxmlformats.org/officeDocument/2006/relationships/externalLink" Target="externalLinks/externalLink49.xml" />
  <Relationship Id="rId20" Type="http://schemas.openxmlformats.org/officeDocument/2006/relationships/externalLink" Target="externalLinks/externalLink2.xml" />
  <Relationship Id="rId41" Type="http://schemas.openxmlformats.org/officeDocument/2006/relationships/externalLink" Target="externalLinks/externalLink23.xml" />
  <Relationship Id="rId54" Type="http://schemas.openxmlformats.org/officeDocument/2006/relationships/externalLink" Target="externalLinks/externalLink36.xml" />
  <Relationship Id="rId62" Type="http://schemas.openxmlformats.org/officeDocument/2006/relationships/externalLink" Target="externalLinks/externalLink44.xml" />
  <Relationship Id="rId70" Type="http://schemas.openxmlformats.org/officeDocument/2006/relationships/externalLink" Target="externalLinks/externalLink52.xml" />
  <Relationship Id="rId75" Type="http://schemas.openxmlformats.org/officeDocument/2006/relationships/externalLink" Target="externalLinks/externalLink57.xml" />
  <Relationship Id="rId83" Type="http://schemas.openxmlformats.org/officeDocument/2006/relationships/externalLink" Target="externalLinks/externalLink65.xml" />
  <Relationship Id="rId88" Type="http://schemas.openxmlformats.org/officeDocument/2006/relationships/externalLink" Target="externalLinks/externalLink70.xml" />
  <Relationship Id="rId96" Type="http://schemas.openxmlformats.org/officeDocument/2006/relationships/customXml" Target="../customXml/item2.xml" />
  <Relationship Id="rId23" Type="http://schemas.openxmlformats.org/officeDocument/2006/relationships/externalLink" Target="externalLinks/externalLink5.xml" />
  <Relationship Id="rId28" Type="http://schemas.openxmlformats.org/officeDocument/2006/relationships/externalLink" Target="externalLinks/externalLink10.xml" />
  <Relationship Id="rId36" Type="http://schemas.openxmlformats.org/officeDocument/2006/relationships/externalLink" Target="externalLinks/externalLink18.xml" />
  <Relationship Id="rId49" Type="http://schemas.openxmlformats.org/officeDocument/2006/relationships/externalLink" Target="externalLinks/externalLink31.xml" />
  <Relationship Id="rId57" Type="http://schemas.openxmlformats.org/officeDocument/2006/relationships/externalLink" Target="externalLinks/externalLink39.xml" />
  <Relationship Id="rId31" Type="http://schemas.openxmlformats.org/officeDocument/2006/relationships/externalLink" Target="externalLinks/externalLink13.xml" />
  <Relationship Id="rId44" Type="http://schemas.openxmlformats.org/officeDocument/2006/relationships/externalLink" Target="externalLinks/externalLink26.xml" />
  <Relationship Id="rId52" Type="http://schemas.openxmlformats.org/officeDocument/2006/relationships/externalLink" Target="externalLinks/externalLink34.xml" />
  <Relationship Id="rId60" Type="http://schemas.openxmlformats.org/officeDocument/2006/relationships/externalLink" Target="externalLinks/externalLink42.xml" />
  <Relationship Id="rId65" Type="http://schemas.openxmlformats.org/officeDocument/2006/relationships/externalLink" Target="externalLinks/externalLink47.xml" />
  <Relationship Id="rId73" Type="http://schemas.openxmlformats.org/officeDocument/2006/relationships/externalLink" Target="externalLinks/externalLink55.xml" />
  <Relationship Id="rId78" Type="http://schemas.openxmlformats.org/officeDocument/2006/relationships/externalLink" Target="externalLinks/externalLink60.xml" />
  <Relationship Id="rId81" Type="http://schemas.openxmlformats.org/officeDocument/2006/relationships/externalLink" Target="externalLinks/externalLink63.xml" />
  <Relationship Id="rId86" Type="http://schemas.openxmlformats.org/officeDocument/2006/relationships/externalLink" Target="externalLinks/externalLink68.xml" />
  <Relationship Id="rId94" Type="http://schemas.openxmlformats.org/officeDocument/2006/relationships/calcChain" Target="calcChain.xml" />
  <Relationship Id="rId39" Type="http://schemas.openxmlformats.org/officeDocument/2006/relationships/externalLink" Target="externalLinks/externalLink2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0</xdr:col>
      <xdr:colOff>1043940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4572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ECR-19-00001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ECR-19-00002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ECR-19-00003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ECR-19-00004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ECR-19-00005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ECR-19-00006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ECR-19-00007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ECR-19-00008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ECR-19-00009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ECR-19-00010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ECR-19-00011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ECR-19-00012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ECR-19-00013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78441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ECR-19-00014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ECR-19-00015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</xdr:rowOff>
    </xdr:from>
    <xdr:to>
      <xdr:col>0</xdr:col>
      <xdr:colOff>1188720</xdr:colOff>
      <xdr:row>1</xdr:row>
      <xdr:rowOff>144780</xdr:rowOff>
    </xdr:to>
    <xdr:sp macro="" textlink="">
      <xdr:nvSpPr>
        <xdr:cNvPr id="2" name="TextBox 1"/>
        <xdr:cNvSpPr txBox="1"/>
      </xdr:nvSpPr>
      <xdr:spPr>
        <a:xfrm>
          <a:off x="190500" y="7620"/>
          <a:ext cx="998220" cy="3352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ECR-19-00016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1</xdr:row>
      <xdr:rowOff>91440</xdr:rowOff>
    </xdr:to>
    <xdr:sp macro="" textlink="">
      <xdr:nvSpPr>
        <xdr:cNvPr id="2" name="TextBox 1"/>
        <xdr:cNvSpPr txBox="1"/>
      </xdr:nvSpPr>
      <xdr:spPr>
        <a:xfrm>
          <a:off x="0" y="0"/>
          <a:ext cx="998220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ECR-19-00017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60960</xdr:rowOff>
    </xdr:from>
    <xdr:to>
      <xdr:col>0</xdr:col>
      <xdr:colOff>998220</xdr:colOff>
      <xdr:row>2</xdr:row>
      <xdr:rowOff>38100</xdr:rowOff>
    </xdr:to>
    <xdr:sp macro="" textlink="">
      <xdr:nvSpPr>
        <xdr:cNvPr id="2" name="TextBox 1"/>
        <xdr:cNvSpPr txBox="1"/>
      </xdr:nvSpPr>
      <xdr:spPr>
        <a:xfrm>
          <a:off x="0" y="60960"/>
          <a:ext cx="998220" cy="4876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effectLst/>
              <a:latin typeface="+mn-lt"/>
              <a:ea typeface="+mn-ea"/>
              <a:cs typeface="+mn-cs"/>
            </a:rPr>
            <a:t>ECR-19-00018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0595JV.XLW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1194WORK.XLW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acgreg$\TEMP\Revised%20Proformas\SCHERER%20PROFORMA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vacation\hr%20vac%20liab%202005\Q2%20Vacation%20Liability%20Report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21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IS_MFR_C_40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RIS\RIS_Phase2\RIS_MFR_C_40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emp\C.Home.RemoteAccess.ttk0pjv\TEMP\RIS\RIS_Phase2\RIS_MFR_C_6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EMP\RIS_MFR_C_21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emp\C.Home.RemoteAccess.ttk0pjv\TEMP\RIS\RIS_Phase2\RIS_MFR_C_21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EMP\RIS_MFR_C_40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RIS\RIS_Phase2\RIS_MFR_C_6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emp\C.Home.RemoteAccess.ttk0pjv\TEMP\RIS\RIS_Phase2\RIS_MFR_C_40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IS_MFR_C_6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IS_MFR_C_21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RIS\RIS_Phase2\RIS_MFR_C_21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Q:\COMBCYC\PMG\performance\UNIT4PRF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AD/CLAUSES/A_SCHED/2007/A1throughA12forAPR2007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dxf0uhb/~0883204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AD/CLAUSES/FILINGS/2017%20FILINGS/DOCKET%20170001/Actual-Estimated%20TrueUp/Final%20Documents%20Filed%20with%20the%20FPSC/ACTUAL%20ESTIMATED%202017%20CPRC_1706_Prel.xlsx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LAUSES/SUMPACK/0402-1202mcc/WKFILEP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G/REG/SURV%20RPT/2015/05-2015/Capital%20Structure%20and%20Cost%20Rates%20per%20May%202015%20ESR%20(Cost%20Recovery%20Clauses).xlsx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Temp/ECRC_A_201005_1109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ACG\TAXPROVS%20-%20NEW\Tax%20Reporting\2005%20Q3%20&amp;%20Q4\4th%20Quarter\CONSPROV_Q4.R1_01.09.06v3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sharepoint\finance\regaccounting\REGULATORY%20ACCOUNTING%20LIBRARY\2016%20Retail%20Rate%20Case\Identified%20Adjustments%20-%204-19-16.xlsx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AX\Audit%20Adjustments_IRS\Settlement%20agreement\Settled%20Items%20-%20Power%20Tax%20Adjustments\Tax%20Return%20Supporting%20Schedules\IRS%20PowerTax%20Computation%20Worksheet%20-%20Federal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EMP\Con_02_1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TAX\2006\Q2_2006\Reporting\FPLE%20Reporting\CONSPROV_Q2.R3_071106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Documents%20and%20Settings\eam0bt1\Local%20Settings\Temporary%20Internet%20Files\Content.Outlook\71JH14OK\C.Program%20Files.notes.data\Documents\FPL_2006PlngProc_Sec3_Apndx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UEL/Current%20Fuel%20Jan%20Dec%2000/2000%20Fuel%20Trueup%20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1A%20FUEL/AAA2008%20Fuel/2008%20A%20Fuel%20Trueup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ecoveredExternalLink1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Acct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Pool" TargetMode="External" />
</Relationships>
</file>

<file path=xl/externalLinks/_rels/externalLink4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_DEV/Turkey%20Point%20Unit%205/GBRA_TP%235_2007_05_01_start-up.xls" TargetMode="External" />
</Relationships>
</file>

<file path=xl/externalLinks/_rels/externalLink4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ECRC_A_201012_1334.xls" TargetMode="External" />
</Relationships>
</file>

<file path=xl/externalLinks/_rels/externalLink4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 />
</Relationships>
</file>

<file path=xl/externalLinks/_rels/externalLink4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FPL%20Fibernet%20General\Accounting%20&amp;%20Administration\Work%20Orders\Work%20Order%20List%20-%209-12-02.xls" TargetMode="External" />
</Relationships>
</file>

<file path=xl/externalLinks/_rels/externalLink4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ENV/Env%202005/0512_env.xls" TargetMode="External" />
</Relationships>
</file>

<file path=xl/externalLinks/_rels/externalLink4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Dswsa01\Everyone\Budgeting\Budget\2001%20Budget%20Sheets\Doswell%20Expansion%20Model.xls" TargetMode="External" />
</Relationships>
</file>

<file path=xl/externalLinks/_rels/externalLink46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CONADM/TEST/NUTRANS/TARIFFS/FIRM1.XLS" TargetMode="External" />
</Relationships>
</file>

<file path=xl/externalLinks/_rels/externalLink4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evised%20Proformas/SCHERER%20PROFORMA.xls" TargetMode="External" />
</Relationships>
</file>

<file path=xl/externalLinks/_rels/externalLink4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Accounting\Account%20Recons\2003\PP&amp;E%20and%20CWIP%20Details%20Jan%202003.xls" TargetMode="External" />
</Relationships>
</file>

<file path=xl/externalLinks/_rels/externalLink4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_South-Central%20Region\Doswell\Journal%20entries\RECURRING%20-%20Doswell%20JEs%20and%20support.xls" TargetMode="External" />
</Relationships>
</file>

<file path=xl/externalLinks/_rels/externalLink5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 />
</Relationships>
</file>

<file path=xl/externalLinks/_rels/externalLink5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program%20files.notes.data/Nuclear%20Projection%20Schedules.xls" TargetMode="External" />
</Relationships>
</file>

<file path=xl/externalLinks/_rels/externalLink5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 />
</Relationships>
</file>

<file path=xl/externalLinks/_rels/externalLink5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 />
</Relationships>
</file>

<file path=xl/externalLinks/_rels/externalLink5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 />
</Relationships>
</file>

<file path=xl/externalLinks/_rels/externalLink5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 />
</Relationships>
</file>

<file path=xl/externalLinks/_rels/externalLink5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OBF.XLW" TargetMode="External" />
</Relationships>
</file>

<file path=xl/externalLinks/_rels/externalLink5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Accounting\Account%20Recons\2004\PP&amp;E%20and%20CWIP%20Details%20December%202004.xls" TargetMode="External" />
</Relationships>
</file>

<file path=xl/externalLinks/_rels/externalLink5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_rels/externalLink5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L/0%20%20FUEL%20COST%20RECOVERY/2011/Filing(s)%20Support/Nukex2011-2015%20-%20072011%20(GY).xls" TargetMode="External" />
</Relationships>
</file>

<file path=xl/externalLinks/_rels/externalLink6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change%20of%20control\CIC%20Payout%20PSA%20&amp;%20SVA%20excluding%20Top%208%20for%20Payroll.xls" TargetMode="External" />
</Relationships>
</file>

<file path=xl/externalLinks/_rels/externalLink6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XXX%20Prior%20to%202002/2001%20%20Fuel%20Trueup.xls" TargetMode="External" />
</Relationships>
</file>

<file path=xl/externalLinks/_rels/externalLink62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TAXSTREAM/Security/Users/Users%20MASTER%20File.xls" TargetMode="External" />
</Relationships>
</file>

<file path=xl/externalLinks/_rels/externalLink6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MXV0U0E/AppData/Local/Microsoft/Windows/Temporary%20Internet%20Files/Content.Outlook/B8M7SUGU/ECRC%20Workbook%20(Final%20As%20of%206-2016)-STRAT2.xlsx" TargetMode="External" />
</Relationships>
</file>

<file path=xl/externalLinks/_rels/externalLink6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Accounting\Closing%20Support\2002\08%20August%202002\Capitalized%20Interest%20Calculations%200802.xls" TargetMode="External" />
</Relationships>
</file>

<file path=xl/externalLinks/_rels/externalLink6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Program%20Files.notes.data/~5093976.xls" TargetMode="External" />
</Relationships>
</file>

<file path=xl/externalLinks/_rels/externalLink6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Accounting\Closing%20Support\2005\06%20Jun%202005\FMIP%20REPORTS%20&amp;%20RECONCILIATION\Standard%20Report%20-%207-8-05.xls" TargetMode="External" />
</Relationships>
</file>

<file path=xl/externalLinks/_rels/externalLink6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 />
</Relationships>
</file>

<file path=xl/externalLinks/_rels/externalLink6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Business%20Management\Doswell\Budgets%20and%20forecasts\2001\DOSWELL%20-%202001%20Budget%20Inputs.xls" TargetMode="External" />
</Relationships>
</file>

<file path=xl/externalLinks/_rels/externalLink6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 />
</Relationships>
</file>

<file path=xl/externalLinks/_rels/externalLink7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Accounting\Account%20Recons\2002\PP&amp;E%20and%20CWIP%20Details%20May%202002.xls" TargetMode="External" />
</Relationships>
</file>

<file path=xl/externalLinks/_rels/externalLink7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 />
</Relationships>
</file>

<file path=xl/externalLinks/_rels/externalLink7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XXX%20Prior%20to%202002\2001%20%20Fuel%20Trueup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Summary (2017)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FINALTU SUM 2016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Indiantown reg assets 2017"/>
      <sheetName val="Cedar bay reg assets 2017"/>
      <sheetName val="Cedar bay reg liab 2017 "/>
      <sheetName val="CAP VAR 0815"/>
      <sheetName val="TU 2014"/>
      <sheetName val="Sheet2"/>
    </sheetNames>
    <sheetDataSet>
      <sheetData sheetId="0">
        <row r="2">
          <cell r="G2">
            <v>2016</v>
          </cell>
        </row>
        <row r="3">
          <cell r="G3">
            <v>2017</v>
          </cell>
        </row>
        <row r="4">
          <cell r="G4">
            <v>2017</v>
          </cell>
        </row>
        <row r="5">
          <cell r="G5">
            <v>2017</v>
          </cell>
        </row>
        <row r="6">
          <cell r="G6">
            <v>2017</v>
          </cell>
        </row>
        <row r="7">
          <cell r="G7">
            <v>2017</v>
          </cell>
        </row>
        <row r="8">
          <cell r="G8">
            <v>2017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6360002678</v>
          </cell>
          <cell r="C74" t="str">
            <v>Amortization Indiantown - Capacity</v>
          </cell>
        </row>
        <row r="75">
          <cell r="B75" t="str">
            <v>6360002678Y</v>
          </cell>
          <cell r="C75" t="str">
            <v>Amort Exp - Indiantown Reg asset</v>
          </cell>
        </row>
        <row r="76">
          <cell r="B76" t="str">
            <v>6660000181</v>
          </cell>
          <cell r="C76" t="str">
            <v>Cedar Bay Book Tax Difference Amort-Capacity</v>
          </cell>
        </row>
        <row r="77">
          <cell r="B77" t="str">
            <v>6660000181Y</v>
          </cell>
          <cell r="C77" t="str">
            <v>Cedar Bay Book Tax Difference Amort-Capacity</v>
          </cell>
        </row>
        <row r="78">
          <cell r="B78" t="str">
            <v>6690000061</v>
          </cell>
          <cell r="C78" t="str">
            <v>CEDAR BAY-Amort Exp BkTxDiff-Capacity</v>
          </cell>
        </row>
        <row r="79">
          <cell r="B79" t="str">
            <v>6690000061Y</v>
          </cell>
          <cell r="C79" t="str">
            <v>AMORT EXP-BKTAXDIFF CEDAR BAY-CAPACITY</v>
          </cell>
        </row>
        <row r="80">
          <cell r="B80" t="str">
            <v>6700000041</v>
          </cell>
          <cell r="C80" t="str">
            <v>ICL Capacity I/CO Revenue</v>
          </cell>
        </row>
        <row r="81">
          <cell r="B81" t="str">
            <v>9232090</v>
          </cell>
          <cell r="C81" t="str">
            <v>OUTSIDE SERVICES LEGAL-CAPACITY CLAUSE</v>
          </cell>
        </row>
        <row r="82">
          <cell r="B82" t="str">
            <v>9251040</v>
          </cell>
          <cell r="C82" t="str">
            <v>NUCL CNTR WCOMP HEIGHTENED SECURITY-CCR</v>
          </cell>
        </row>
        <row r="83">
          <cell r="B83" t="str">
            <v>9999999</v>
          </cell>
          <cell r="C83" t="str">
            <v>dddddddddd</v>
          </cell>
        </row>
        <row r="84">
          <cell r="B84" t="str">
            <v>ADJ5PRI</v>
          </cell>
          <cell r="C84" t="str">
            <v>Adjustments for Prior Month</v>
          </cell>
        </row>
        <row r="85">
          <cell r="B85" t="str">
            <v>AM15081</v>
          </cell>
          <cell r="C85" t="str">
            <v>081 - Amortizable Base - Beginning of Month Balance</v>
          </cell>
        </row>
        <row r="86">
          <cell r="B86" t="str">
            <v>AM15167</v>
          </cell>
          <cell r="C86" t="str">
            <v>167 - Amortizable Base - Beginning of Month Balance</v>
          </cell>
        </row>
        <row r="87">
          <cell r="B87" t="str">
            <v>AM15168</v>
          </cell>
          <cell r="C87" t="str">
            <v>168 - Amortizable Base - Beginning of Month Balance</v>
          </cell>
        </row>
        <row r="88">
          <cell r="B88" t="str">
            <v>AM25081</v>
          </cell>
          <cell r="C88" t="str">
            <v>081 - Current Month Activity</v>
          </cell>
        </row>
        <row r="89">
          <cell r="B89" t="str">
            <v>AM25167</v>
          </cell>
          <cell r="C89" t="str">
            <v>167 - Current Month Activity</v>
          </cell>
        </row>
        <row r="90">
          <cell r="B90" t="str">
            <v>AM25168</v>
          </cell>
          <cell r="C90" t="str">
            <v>168 - Current Month Activity</v>
          </cell>
        </row>
        <row r="91">
          <cell r="B91" t="str">
            <v>AM35081</v>
          </cell>
          <cell r="C91" t="str">
            <v>081 - Amortizable Base - End of Month Balance</v>
          </cell>
        </row>
        <row r="92">
          <cell r="B92" t="str">
            <v>AM35167</v>
          </cell>
          <cell r="C92" t="str">
            <v>167 - Amortizable Base - End of Month Balance</v>
          </cell>
        </row>
        <row r="93">
          <cell r="B93" t="str">
            <v>AM35168</v>
          </cell>
          <cell r="C93" t="str">
            <v>168 - Amortizable Base - End of Month Balance</v>
          </cell>
        </row>
        <row r="94">
          <cell r="B94" t="str">
            <v>AM45081</v>
          </cell>
          <cell r="C94" t="str">
            <v>081 - Remaining Period</v>
          </cell>
        </row>
        <row r="95">
          <cell r="B95" t="str">
            <v>AM45167</v>
          </cell>
          <cell r="C95" t="str">
            <v>167 - Remaining Period</v>
          </cell>
        </row>
        <row r="96">
          <cell r="B96" t="str">
            <v>AM45168</v>
          </cell>
          <cell r="C96" t="str">
            <v>168 - Remaining Period</v>
          </cell>
        </row>
        <row r="97">
          <cell r="B97" t="str">
            <v>AM55081</v>
          </cell>
          <cell r="C97" t="str">
            <v>081 - Amortizable Base for Interest Calculation</v>
          </cell>
        </row>
        <row r="98">
          <cell r="B98" t="str">
            <v>AM55167</v>
          </cell>
          <cell r="C98" t="str">
            <v>167 - Amortizable Base for Interest Calculation</v>
          </cell>
        </row>
        <row r="99">
          <cell r="B99" t="str">
            <v>AM55168</v>
          </cell>
          <cell r="C99" t="str">
            <v>168 - Amortizable Base for Interest Calculation</v>
          </cell>
        </row>
        <row r="100">
          <cell r="B100" t="str">
            <v>AM65081</v>
          </cell>
          <cell r="C100" t="str">
            <v>081 - Interest Rate - First Day of the Month</v>
          </cell>
        </row>
        <row r="101">
          <cell r="B101" t="str">
            <v>AM65167</v>
          </cell>
          <cell r="C101" t="str">
            <v>167 - Interest Rate - First Day of the Month</v>
          </cell>
        </row>
        <row r="102">
          <cell r="B102" t="str">
            <v>AM65168</v>
          </cell>
          <cell r="C102" t="str">
            <v>168 - Interest Rate - First Day of the Month</v>
          </cell>
        </row>
        <row r="103">
          <cell r="B103" t="str">
            <v>AM75081</v>
          </cell>
          <cell r="C103" t="str">
            <v>081 - Interest Rate - Last Day of the Month</v>
          </cell>
        </row>
        <row r="104">
          <cell r="B104" t="str">
            <v>AM75167</v>
          </cell>
          <cell r="C104" t="str">
            <v>167 - Interest Rate - Last Day of the Month</v>
          </cell>
        </row>
        <row r="105">
          <cell r="B105" t="str">
            <v>AM75168</v>
          </cell>
          <cell r="C105" t="str">
            <v>168 - Interest Rate - Last Day of the Month</v>
          </cell>
        </row>
        <row r="106">
          <cell r="B106" t="str">
            <v>AM85081</v>
          </cell>
          <cell r="C106" t="str">
            <v>081 - Average Annual Interest Rate</v>
          </cell>
        </row>
        <row r="107">
          <cell r="B107" t="str">
            <v>AM85167</v>
          </cell>
          <cell r="C107" t="str">
            <v>167 - Average Annual Interest Rate</v>
          </cell>
        </row>
        <row r="108">
          <cell r="B108" t="str">
            <v>AM85168</v>
          </cell>
          <cell r="C108" t="str">
            <v>168 - Average Annual Interest Rate</v>
          </cell>
        </row>
        <row r="109">
          <cell r="B109" t="str">
            <v>AM95081</v>
          </cell>
          <cell r="C109" t="str">
            <v>081 - Monthly Average Interest Rate</v>
          </cell>
        </row>
        <row r="110">
          <cell r="B110" t="str">
            <v>AM95167</v>
          </cell>
          <cell r="C110" t="str">
            <v>167 - Monthly Average Interest Rate</v>
          </cell>
        </row>
        <row r="111">
          <cell r="B111" t="str">
            <v>AM95168</v>
          </cell>
          <cell r="C111" t="str">
            <v>168 - Monthly Average Interest Rate</v>
          </cell>
        </row>
        <row r="112">
          <cell r="B112" t="str">
            <v>AMA5081</v>
          </cell>
          <cell r="C112" t="str">
            <v>081 - Interest Amount</v>
          </cell>
        </row>
        <row r="113">
          <cell r="B113" t="str">
            <v>AMA5167</v>
          </cell>
          <cell r="C113" t="str">
            <v>167 - Interest Amount</v>
          </cell>
        </row>
        <row r="114">
          <cell r="B114" t="str">
            <v>AMA5168</v>
          </cell>
          <cell r="C114" t="str">
            <v>168 - Interest Amount</v>
          </cell>
        </row>
        <row r="115">
          <cell r="B115" t="str">
            <v>AMB5081</v>
          </cell>
          <cell r="C115" t="str">
            <v>081 - Jurisdictional Factor</v>
          </cell>
        </row>
        <row r="116">
          <cell r="B116" t="str">
            <v>AMB5167</v>
          </cell>
          <cell r="C116" t="str">
            <v>167 - Jurisdictional Factor</v>
          </cell>
        </row>
        <row r="117">
          <cell r="B117" t="str">
            <v>AMB5168</v>
          </cell>
          <cell r="C117" t="str">
            <v>168 - Jurisdictional Factor</v>
          </cell>
        </row>
        <row r="118">
          <cell r="B118" t="str">
            <v>AMC5081</v>
          </cell>
          <cell r="C118" t="str">
            <v>081 - Jurisdictional Interest Amount</v>
          </cell>
        </row>
        <row r="119">
          <cell r="B119" t="str">
            <v>AMC5167</v>
          </cell>
          <cell r="C119" t="str">
            <v>167 - Jurisdictional Interest Amount</v>
          </cell>
        </row>
        <row r="120">
          <cell r="B120" t="str">
            <v>AMC5168</v>
          </cell>
          <cell r="C120" t="str">
            <v>168 - Jurisdictional Interest Amount</v>
          </cell>
        </row>
        <row r="121">
          <cell r="B121" t="str">
            <v>AVG5AMT</v>
          </cell>
          <cell r="C121" t="str">
            <v>Average Amount for Interest Calculation</v>
          </cell>
        </row>
        <row r="122">
          <cell r="B122" t="str">
            <v>BG15217</v>
          </cell>
          <cell r="C122" t="str">
            <v>217 - End of Period Adjustment</v>
          </cell>
        </row>
        <row r="123">
          <cell r="B123" t="str">
            <v>BGD5001</v>
          </cell>
          <cell r="C123" t="str">
            <v>Fukushima Transfer Reserve Balance</v>
          </cell>
        </row>
        <row r="124">
          <cell r="B124" t="str">
            <v>BGP5001</v>
          </cell>
          <cell r="C124" t="str">
            <v>Fukushima Transfer Plant Balance</v>
          </cell>
        </row>
        <row r="125">
          <cell r="B125" t="str">
            <v>CI15001</v>
          </cell>
          <cell r="C125" t="str">
            <v>5001 - Depreciation Expense</v>
          </cell>
        </row>
        <row r="126">
          <cell r="B126" t="str">
            <v>CI15002</v>
          </cell>
          <cell r="C126" t="str">
            <v>5002 - Depreciation Expense</v>
          </cell>
        </row>
        <row r="127">
          <cell r="B127" t="str">
            <v>CI15003</v>
          </cell>
          <cell r="C127" t="str">
            <v>5003 - Depreciation Expense</v>
          </cell>
        </row>
        <row r="128">
          <cell r="B128" t="str">
            <v>CI15004</v>
          </cell>
          <cell r="C128" t="str">
            <v>5004 - Depreciation Expense</v>
          </cell>
        </row>
        <row r="129">
          <cell r="B129" t="str">
            <v>CI15005</v>
          </cell>
          <cell r="C129" t="str">
            <v>5005 - Depreciation Expense</v>
          </cell>
        </row>
        <row r="130">
          <cell r="B130" t="str">
            <v>CI15006</v>
          </cell>
          <cell r="C130" t="str">
            <v>5006 - Depreciation Expense</v>
          </cell>
        </row>
        <row r="131">
          <cell r="B131" t="str">
            <v>CI15007</v>
          </cell>
          <cell r="C131" t="str">
            <v>5007 - Depreciation Expense</v>
          </cell>
        </row>
        <row r="132">
          <cell r="B132" t="str">
            <v>CI15008</v>
          </cell>
          <cell r="C132" t="str">
            <v>5008 - Depreciation Expense</v>
          </cell>
        </row>
        <row r="133">
          <cell r="B133" t="str">
            <v>CI45001</v>
          </cell>
          <cell r="C133" t="str">
            <v>5001 - CWIP Current Month</v>
          </cell>
        </row>
        <row r="134">
          <cell r="B134" t="str">
            <v>CI45002</v>
          </cell>
          <cell r="C134" t="str">
            <v>5002 - CWIP Current Month</v>
          </cell>
        </row>
        <row r="135">
          <cell r="B135" t="str">
            <v>CI45003</v>
          </cell>
          <cell r="C135" t="str">
            <v>5003 - CWIP Current Month</v>
          </cell>
        </row>
        <row r="136">
          <cell r="B136" t="str">
            <v>CI45004</v>
          </cell>
          <cell r="C136" t="str">
            <v>5004 - CWIP Current Month</v>
          </cell>
        </row>
        <row r="137">
          <cell r="B137" t="str">
            <v>CI45005</v>
          </cell>
          <cell r="C137" t="str">
            <v>5005 - CWIP Current Month</v>
          </cell>
        </row>
        <row r="138">
          <cell r="B138" t="str">
            <v>CI45006</v>
          </cell>
          <cell r="C138" t="str">
            <v>5006 - CWIP Current Month</v>
          </cell>
        </row>
        <row r="139">
          <cell r="B139" t="str">
            <v>CI45007</v>
          </cell>
          <cell r="C139" t="str">
            <v>5007 - CWIP Current Month</v>
          </cell>
        </row>
        <row r="140">
          <cell r="B140" t="str">
            <v>CI45008</v>
          </cell>
          <cell r="C140" t="str">
            <v>5008 - CWIP Current Month</v>
          </cell>
        </row>
        <row r="141">
          <cell r="B141" t="str">
            <v>CI55001</v>
          </cell>
          <cell r="C141" t="str">
            <v>5001 - End of Month CWIP Balance</v>
          </cell>
        </row>
        <row r="142">
          <cell r="B142" t="str">
            <v>CI55002</v>
          </cell>
          <cell r="C142" t="str">
            <v>5002 - End of Month CWIP Balance</v>
          </cell>
        </row>
        <row r="143">
          <cell r="B143" t="str">
            <v>CI55003</v>
          </cell>
          <cell r="C143" t="str">
            <v>5003 - End of Month CWIP Balance</v>
          </cell>
        </row>
        <row r="144">
          <cell r="B144" t="str">
            <v>CI55004</v>
          </cell>
          <cell r="C144" t="str">
            <v>5004 - End of Month CWIP Balance</v>
          </cell>
        </row>
        <row r="145">
          <cell r="B145" t="str">
            <v>CI55005</v>
          </cell>
          <cell r="C145" t="str">
            <v>5005 - End of Month CWIP Balance</v>
          </cell>
        </row>
        <row r="146">
          <cell r="B146" t="str">
            <v>CI55006</v>
          </cell>
          <cell r="C146" t="str">
            <v>5006 - End of Month CWIP Balance</v>
          </cell>
        </row>
        <row r="147">
          <cell r="B147" t="str">
            <v>CI55007</v>
          </cell>
          <cell r="C147" t="str">
            <v>5007 - End of Month CWIP Balance</v>
          </cell>
        </row>
        <row r="148">
          <cell r="B148" t="str">
            <v>CI55008</v>
          </cell>
          <cell r="C148" t="str">
            <v>5008 - End of Month CWIP Balance</v>
          </cell>
        </row>
        <row r="149">
          <cell r="B149" t="str">
            <v>CI65001</v>
          </cell>
          <cell r="C149" t="str">
            <v>5001 - CWIP Closed</v>
          </cell>
        </row>
        <row r="150">
          <cell r="B150" t="str">
            <v>CI65002</v>
          </cell>
          <cell r="C150" t="str">
            <v>5002 - CWIP Closed</v>
          </cell>
        </row>
        <row r="151">
          <cell r="B151" t="str">
            <v>CI65003</v>
          </cell>
          <cell r="C151" t="str">
            <v>5003 - CWIP Closed</v>
          </cell>
        </row>
        <row r="152">
          <cell r="B152" t="str">
            <v>CI65004</v>
          </cell>
          <cell r="C152" t="str">
            <v>5004 - CWIP Closed</v>
          </cell>
        </row>
        <row r="153">
          <cell r="B153" t="str">
            <v>CI65005</v>
          </cell>
          <cell r="C153" t="str">
            <v>5005 - CWIP Closed</v>
          </cell>
        </row>
        <row r="154">
          <cell r="B154" t="str">
            <v>CI65006</v>
          </cell>
          <cell r="C154" t="str">
            <v>5006 - CWIP Closed</v>
          </cell>
        </row>
        <row r="155">
          <cell r="B155" t="str">
            <v>CI65007</v>
          </cell>
          <cell r="C155" t="str">
            <v>5007 - CWIP Closed</v>
          </cell>
        </row>
        <row r="156">
          <cell r="B156" t="str">
            <v>CI65008</v>
          </cell>
          <cell r="C156" t="str">
            <v>5008 - CWIP Closed</v>
          </cell>
        </row>
        <row r="157">
          <cell r="B157" t="str">
            <v>CI75001</v>
          </cell>
          <cell r="C157" t="str">
            <v>5001 - Plant Additions</v>
          </cell>
        </row>
        <row r="158">
          <cell r="B158" t="str">
            <v>CI75002</v>
          </cell>
          <cell r="C158" t="str">
            <v>5002 - Plant Additions</v>
          </cell>
        </row>
        <row r="159">
          <cell r="B159" t="str">
            <v>CI75003</v>
          </cell>
          <cell r="C159" t="str">
            <v>5003 - Plant Additions</v>
          </cell>
        </row>
        <row r="160">
          <cell r="B160" t="str">
            <v>CI75004</v>
          </cell>
          <cell r="C160" t="str">
            <v>5004 - Plant Additions</v>
          </cell>
        </row>
        <row r="161">
          <cell r="B161" t="str">
            <v>CI75005</v>
          </cell>
          <cell r="C161" t="str">
            <v>5005 - Plant Additions</v>
          </cell>
        </row>
        <row r="162">
          <cell r="B162" t="str">
            <v>CI75006</v>
          </cell>
          <cell r="C162" t="str">
            <v>5006 - Plant Additions</v>
          </cell>
        </row>
        <row r="163">
          <cell r="B163" t="str">
            <v>CI75007</v>
          </cell>
          <cell r="C163" t="str">
            <v>5007 - Plant Additions</v>
          </cell>
        </row>
        <row r="164">
          <cell r="B164" t="str">
            <v>CI75008</v>
          </cell>
          <cell r="C164" t="str">
            <v>5008 - Plant Additions</v>
          </cell>
        </row>
        <row r="165">
          <cell r="B165" t="str">
            <v>CI85001</v>
          </cell>
          <cell r="C165" t="str">
            <v>5001 - Retirements</v>
          </cell>
        </row>
        <row r="166">
          <cell r="B166" t="str">
            <v>CI85002</v>
          </cell>
          <cell r="C166" t="str">
            <v>5002 - Retirements</v>
          </cell>
        </row>
        <row r="167">
          <cell r="B167" t="str">
            <v>CI85003</v>
          </cell>
          <cell r="C167" t="str">
            <v>5003 - Retirements</v>
          </cell>
        </row>
        <row r="168">
          <cell r="B168" t="str">
            <v>CI85004</v>
          </cell>
          <cell r="C168" t="str">
            <v>5004 - Retirements</v>
          </cell>
        </row>
        <row r="169">
          <cell r="B169" t="str">
            <v>CI85005</v>
          </cell>
          <cell r="C169" t="str">
            <v>5005 - Retirements</v>
          </cell>
        </row>
        <row r="170">
          <cell r="B170" t="str">
            <v>CI85006</v>
          </cell>
          <cell r="C170" t="str">
            <v>5006 - Retirements</v>
          </cell>
        </row>
        <row r="171">
          <cell r="B171" t="str">
            <v>CI85007</v>
          </cell>
          <cell r="C171" t="str">
            <v>5007 - Retirements</v>
          </cell>
        </row>
        <row r="172">
          <cell r="B172" t="str">
            <v>CI85008</v>
          </cell>
          <cell r="C172" t="str">
            <v>5008 - Retirements</v>
          </cell>
        </row>
        <row r="173">
          <cell r="B173" t="str">
            <v>CI95001</v>
          </cell>
          <cell r="C173" t="str">
            <v>5001 - Plant Trans and Adjs</v>
          </cell>
        </row>
        <row r="174">
          <cell r="B174" t="str">
            <v>CI95002</v>
          </cell>
          <cell r="C174" t="str">
            <v>5002 - Plant Trans and Adjs</v>
          </cell>
        </row>
        <row r="175">
          <cell r="B175" t="str">
            <v>CI95003</v>
          </cell>
          <cell r="C175" t="str">
            <v>5003 - Plant Trans and Adjs</v>
          </cell>
        </row>
        <row r="176">
          <cell r="B176" t="str">
            <v>CI95004</v>
          </cell>
          <cell r="C176" t="str">
            <v>5004 - Plant Trans and Adjs</v>
          </cell>
        </row>
        <row r="177">
          <cell r="B177" t="str">
            <v>CI95005</v>
          </cell>
          <cell r="C177" t="str">
            <v>5005 - Plant Trans and Adjs</v>
          </cell>
        </row>
        <row r="178">
          <cell r="B178" t="str">
            <v>CI95006</v>
          </cell>
          <cell r="C178" t="str">
            <v>5006 - Plant Trans and Adjs</v>
          </cell>
        </row>
        <row r="179">
          <cell r="B179" t="str">
            <v>CI95007</v>
          </cell>
          <cell r="C179" t="str">
            <v>5007 - Plant Trans and Adjs</v>
          </cell>
        </row>
        <row r="180">
          <cell r="B180" t="str">
            <v>CI95008</v>
          </cell>
          <cell r="C180" t="str">
            <v>5008 - Plant Trans and Adjs</v>
          </cell>
        </row>
        <row r="181">
          <cell r="B181" t="str">
            <v>CIA5001</v>
          </cell>
          <cell r="C181" t="str">
            <v>5001 - Reserve Removal Cost</v>
          </cell>
        </row>
        <row r="182">
          <cell r="B182" t="str">
            <v>CIA5002</v>
          </cell>
          <cell r="C182" t="str">
            <v>5002 - Reserve Removal Cost</v>
          </cell>
        </row>
        <row r="183">
          <cell r="B183" t="str">
            <v>CIA5003</v>
          </cell>
          <cell r="C183" t="str">
            <v>5003 - Reserve Removal Cost</v>
          </cell>
        </row>
        <row r="184">
          <cell r="B184" t="str">
            <v>CIA5004</v>
          </cell>
          <cell r="C184" t="str">
            <v>5004 - Reserve Removal Cost</v>
          </cell>
        </row>
        <row r="185">
          <cell r="B185" t="str">
            <v>CIA5005</v>
          </cell>
          <cell r="C185" t="str">
            <v>5005 - Reserve Removal Cost</v>
          </cell>
        </row>
        <row r="186">
          <cell r="B186" t="str">
            <v>CIA5006</v>
          </cell>
          <cell r="C186" t="str">
            <v>5006 - Reserve Removal Cost</v>
          </cell>
        </row>
        <row r="187">
          <cell r="B187" t="str">
            <v>CIA5007</v>
          </cell>
          <cell r="C187" t="str">
            <v>5007 - Reserve Removal Cost</v>
          </cell>
        </row>
        <row r="188">
          <cell r="B188" t="str">
            <v>CIA5008</v>
          </cell>
          <cell r="C188" t="str">
            <v>5008 - Reserve Removal Cost</v>
          </cell>
        </row>
        <row r="189">
          <cell r="B189" t="str">
            <v>CIB5001</v>
          </cell>
          <cell r="C189" t="str">
            <v>5001 - Reserve Salvage</v>
          </cell>
        </row>
        <row r="190">
          <cell r="B190" t="str">
            <v>CIB5002</v>
          </cell>
          <cell r="C190" t="str">
            <v>5002 - Reserve Salvage</v>
          </cell>
        </row>
        <row r="191">
          <cell r="B191" t="str">
            <v>CIB5003</v>
          </cell>
          <cell r="C191" t="str">
            <v>5003 - Reserve Salvage</v>
          </cell>
        </row>
        <row r="192">
          <cell r="B192" t="str">
            <v>CIB5004</v>
          </cell>
          <cell r="C192" t="str">
            <v>5004 - Reserve Salvage</v>
          </cell>
        </row>
        <row r="193">
          <cell r="B193" t="str">
            <v>CIB5005</v>
          </cell>
          <cell r="C193" t="str">
            <v>5005 - Reserve Salvage</v>
          </cell>
        </row>
        <row r="194">
          <cell r="B194" t="str">
            <v>CIB5006</v>
          </cell>
          <cell r="C194" t="str">
            <v>5006 - Reserve Salvage</v>
          </cell>
        </row>
        <row r="195">
          <cell r="B195" t="str">
            <v>CIB5007</v>
          </cell>
          <cell r="C195" t="str">
            <v>5007 - Reserve Salvage</v>
          </cell>
        </row>
        <row r="196">
          <cell r="B196" t="str">
            <v>CIB5008</v>
          </cell>
          <cell r="C196" t="str">
            <v>5008 - Reserve Salvage</v>
          </cell>
        </row>
        <row r="197">
          <cell r="B197" t="str">
            <v>CIC5001</v>
          </cell>
          <cell r="C197" t="str">
            <v>5001 - Reserve Trans and Adjs</v>
          </cell>
        </row>
        <row r="198">
          <cell r="B198" t="str">
            <v>CIC5002</v>
          </cell>
          <cell r="C198" t="str">
            <v>5002 - Reserve Trans and Adjs</v>
          </cell>
        </row>
        <row r="199">
          <cell r="B199" t="str">
            <v>CIC5003</v>
          </cell>
          <cell r="C199" t="str">
            <v>5003 - Reserve Trans and Adjs</v>
          </cell>
        </row>
        <row r="200">
          <cell r="B200" t="str">
            <v>CIC5004</v>
          </cell>
          <cell r="C200" t="str">
            <v>5004 - Reserve Trans and Adjs</v>
          </cell>
        </row>
        <row r="201">
          <cell r="B201" t="str">
            <v>CIC5005</v>
          </cell>
          <cell r="C201" t="str">
            <v>5005 - Reserve Trans and Adjs</v>
          </cell>
        </row>
        <row r="202">
          <cell r="B202" t="str">
            <v>CIC5006</v>
          </cell>
          <cell r="C202" t="str">
            <v>5006 - Reserve Trans and Adjs</v>
          </cell>
        </row>
        <row r="203">
          <cell r="B203" t="str">
            <v>CIC5007</v>
          </cell>
          <cell r="C203" t="str">
            <v>5007 - Reserve Trans and Adjs</v>
          </cell>
        </row>
        <row r="204">
          <cell r="B204" t="str">
            <v>CIC5008</v>
          </cell>
          <cell r="C204" t="str">
            <v>5008 - Reserve Trans and Adjs</v>
          </cell>
        </row>
        <row r="205">
          <cell r="B205" t="str">
            <v>CID5001</v>
          </cell>
          <cell r="C205" t="str">
            <v>5001 - CWIP Closed to Base</v>
          </cell>
        </row>
        <row r="206">
          <cell r="B206" t="str">
            <v>CID5002</v>
          </cell>
          <cell r="C206" t="str">
            <v>5002 - CWIP Closed to Base</v>
          </cell>
        </row>
        <row r="207">
          <cell r="B207" t="str">
            <v>CIN5001</v>
          </cell>
          <cell r="C207" t="str">
            <v>5001 - Beginning of Month CWIP Balance</v>
          </cell>
        </row>
        <row r="208">
          <cell r="B208" t="str">
            <v>CIN5002</v>
          </cell>
          <cell r="C208" t="str">
            <v>5002 - Beginning of Month CWIP Balance</v>
          </cell>
        </row>
        <row r="209">
          <cell r="B209" t="str">
            <v>CIN5003</v>
          </cell>
          <cell r="C209" t="str">
            <v>5003 - Beginning of Month CWIP Balance</v>
          </cell>
        </row>
        <row r="210">
          <cell r="B210" t="str">
            <v>CIN5004</v>
          </cell>
          <cell r="C210" t="str">
            <v>5004 - Beginning of Month CWIP Balance</v>
          </cell>
        </row>
        <row r="211">
          <cell r="B211" t="str">
            <v>CIN5005</v>
          </cell>
          <cell r="C211" t="str">
            <v>5005 - Beginning of Month CWIP Balance</v>
          </cell>
        </row>
        <row r="212">
          <cell r="B212" t="str">
            <v>CIN5006</v>
          </cell>
          <cell r="C212" t="str">
            <v>5006 - Beginning of Month CWIP Balance</v>
          </cell>
        </row>
        <row r="213">
          <cell r="B213" t="str">
            <v>CIN5007</v>
          </cell>
          <cell r="C213" t="str">
            <v>5007 - Beginning of Month CWIP Balance</v>
          </cell>
        </row>
        <row r="214">
          <cell r="B214" t="str">
            <v>CIN5008</v>
          </cell>
          <cell r="C214" t="str">
            <v>5008 - Beginning of Month CWIP Balance</v>
          </cell>
        </row>
        <row r="215">
          <cell r="B215" t="str">
            <v>CIP5001</v>
          </cell>
          <cell r="C215" t="str">
            <v>5001 - Beginning of Month Plant Balance</v>
          </cell>
        </row>
        <row r="216">
          <cell r="B216" t="str">
            <v>CIP5002</v>
          </cell>
          <cell r="C216" t="str">
            <v>5002 - Beginning of Month Plant Balance</v>
          </cell>
        </row>
        <row r="217">
          <cell r="B217" t="str">
            <v>CIP5003</v>
          </cell>
          <cell r="C217" t="str">
            <v>5003 - Beginning of Month Plant Balance</v>
          </cell>
        </row>
        <row r="218">
          <cell r="B218" t="str">
            <v>CIP5004</v>
          </cell>
          <cell r="C218" t="str">
            <v>5004 - Beginning of Month Plant Balance</v>
          </cell>
        </row>
        <row r="219">
          <cell r="B219" t="str">
            <v>CIP5005</v>
          </cell>
          <cell r="C219" t="str">
            <v>5005 - Beginning of Month Plant Balance</v>
          </cell>
        </row>
        <row r="220">
          <cell r="B220" t="str">
            <v>CIP5006</v>
          </cell>
          <cell r="C220" t="str">
            <v>5006 - Beginning of Month Plant Balance</v>
          </cell>
        </row>
        <row r="221">
          <cell r="B221" t="str">
            <v>CIP5007</v>
          </cell>
          <cell r="C221" t="str">
            <v>5007 - Beginning of Month Plant Balance</v>
          </cell>
        </row>
        <row r="222">
          <cell r="B222" t="str">
            <v>CIP5008</v>
          </cell>
          <cell r="C222" t="str">
            <v>5008 - Beginning of Month Plant Balance</v>
          </cell>
        </row>
        <row r="223">
          <cell r="B223" t="str">
            <v>CIQ5001</v>
          </cell>
          <cell r="C223" t="str">
            <v>5001 - Beginning of Month Reserve Balance</v>
          </cell>
        </row>
        <row r="224">
          <cell r="B224" t="str">
            <v>CIQ5002</v>
          </cell>
          <cell r="C224" t="str">
            <v>5002 - Beginning of Month Reserve Balance</v>
          </cell>
        </row>
        <row r="225">
          <cell r="B225" t="str">
            <v>CIQ5003</v>
          </cell>
          <cell r="C225" t="str">
            <v>5003 - Beginning of Month Reserve Balance</v>
          </cell>
        </row>
        <row r="226">
          <cell r="B226" t="str">
            <v>CIQ5004</v>
          </cell>
          <cell r="C226" t="str">
            <v>5004 - Beginning of Month Reserve Balance</v>
          </cell>
        </row>
        <row r="227">
          <cell r="B227" t="str">
            <v>CIQ5005</v>
          </cell>
          <cell r="C227" t="str">
            <v>5005 - Beginning of Month Reserve Balance</v>
          </cell>
        </row>
        <row r="228">
          <cell r="B228" t="str">
            <v>CIQ5006</v>
          </cell>
          <cell r="C228" t="str">
            <v>5006 - Beginning of Month Reserve Balance</v>
          </cell>
        </row>
        <row r="229">
          <cell r="B229" t="str">
            <v>CIQ5007</v>
          </cell>
          <cell r="C229" t="str">
            <v>5007 - Beginning of Month Reserve Balance</v>
          </cell>
        </row>
        <row r="230">
          <cell r="B230" t="str">
            <v>CIQ5008</v>
          </cell>
          <cell r="C230" t="str">
            <v>5008 - Beginning of Month Reserve Balance</v>
          </cell>
        </row>
        <row r="231">
          <cell r="B231" t="str">
            <v>CIR5001</v>
          </cell>
          <cell r="C231" t="str">
            <v>5001 - End of Month Plant Balance</v>
          </cell>
        </row>
        <row r="232">
          <cell r="B232" t="str">
            <v>CIR5002</v>
          </cell>
          <cell r="C232" t="str">
            <v>5002 - End of Month Plant Balance</v>
          </cell>
        </row>
        <row r="233">
          <cell r="B233" t="str">
            <v>CIR5003</v>
          </cell>
          <cell r="C233" t="str">
            <v>5003 - End of Month Plant Balance</v>
          </cell>
        </row>
        <row r="234">
          <cell r="B234" t="str">
            <v>CIR5004</v>
          </cell>
          <cell r="C234" t="str">
            <v>5004 - End of Month Plant Balance</v>
          </cell>
        </row>
        <row r="235">
          <cell r="B235" t="str">
            <v>CIR5005</v>
          </cell>
          <cell r="C235" t="str">
            <v>5005 - End of Month Plant Balance</v>
          </cell>
        </row>
        <row r="236">
          <cell r="B236" t="str">
            <v>CIR5006</v>
          </cell>
          <cell r="C236" t="str">
            <v>5006 - End of Month Plant Balance</v>
          </cell>
        </row>
        <row r="237">
          <cell r="B237" t="str">
            <v>CIR5007</v>
          </cell>
          <cell r="C237" t="str">
            <v>5007 - End of Month Plant Balance</v>
          </cell>
        </row>
        <row r="238">
          <cell r="B238" t="str">
            <v>CIR5008</v>
          </cell>
          <cell r="C238" t="str">
            <v>5008 - End of Month Plant Balance</v>
          </cell>
        </row>
        <row r="239">
          <cell r="B239" t="str">
            <v>CIS5001</v>
          </cell>
          <cell r="C239" t="str">
            <v>5001 - End of Month Reserve Balance</v>
          </cell>
        </row>
        <row r="240">
          <cell r="B240" t="str">
            <v>CIS5002</v>
          </cell>
          <cell r="C240" t="str">
            <v>5002 - End of Month Reserve Balance</v>
          </cell>
        </row>
        <row r="241">
          <cell r="B241" t="str">
            <v>CIS5003</v>
          </cell>
          <cell r="C241" t="str">
            <v>5003 - End of Month Reserve Balance</v>
          </cell>
        </row>
        <row r="242">
          <cell r="B242" t="str">
            <v>CIS5004</v>
          </cell>
          <cell r="C242" t="str">
            <v>5004 - End of Month Reserve Balance</v>
          </cell>
        </row>
        <row r="243">
          <cell r="B243" t="str">
            <v>CIS5005</v>
          </cell>
          <cell r="C243" t="str">
            <v>5005 - End of Month Reserve Balance</v>
          </cell>
        </row>
        <row r="244">
          <cell r="B244" t="str">
            <v>CIS5006</v>
          </cell>
          <cell r="C244" t="str">
            <v>5006 - End of Month Reserve Balance</v>
          </cell>
        </row>
        <row r="245">
          <cell r="B245" t="str">
            <v>CIS5007</v>
          </cell>
          <cell r="C245" t="str">
            <v>5007 - End of Month Reserve Balance</v>
          </cell>
        </row>
        <row r="246">
          <cell r="B246" t="str">
            <v>CIS5008</v>
          </cell>
          <cell r="C246" t="str">
            <v>5008 - End of Month Reserve Balance</v>
          </cell>
        </row>
        <row r="247">
          <cell r="B247" t="str">
            <v>CIW5001</v>
          </cell>
          <cell r="C247" t="str">
            <v>CWIP - Closed to Plant Adj</v>
          </cell>
        </row>
        <row r="248">
          <cell r="B248" t="str">
            <v>CO15001</v>
          </cell>
          <cell r="C248" t="str">
            <v>5001 - Beginning of Month Net Book</v>
          </cell>
        </row>
        <row r="249">
          <cell r="B249" t="str">
            <v>CO15002</v>
          </cell>
          <cell r="C249" t="str">
            <v>5002 - Beginning of Month Net Book</v>
          </cell>
        </row>
        <row r="250">
          <cell r="B250" t="str">
            <v>CO15003</v>
          </cell>
          <cell r="C250" t="str">
            <v>5003 - Beginning of Month Net Book</v>
          </cell>
        </row>
        <row r="251">
          <cell r="B251" t="str">
            <v>CO15004</v>
          </cell>
          <cell r="C251" t="str">
            <v>5004 - Beginning of Month Net Book</v>
          </cell>
        </row>
        <row r="252">
          <cell r="B252" t="str">
            <v>CO15005</v>
          </cell>
          <cell r="C252" t="str">
            <v>5005 - Beginning of Month Net Book</v>
          </cell>
        </row>
        <row r="253">
          <cell r="B253" t="str">
            <v>CO15006</v>
          </cell>
          <cell r="C253" t="str">
            <v>5006 - Beginning of Month Net Book</v>
          </cell>
        </row>
        <row r="254">
          <cell r="B254" t="str">
            <v>CO15007</v>
          </cell>
          <cell r="C254" t="str">
            <v>5007 - Beginning of Month Net Book</v>
          </cell>
        </row>
        <row r="255">
          <cell r="B255" t="str">
            <v>CO15008</v>
          </cell>
          <cell r="C255" t="str">
            <v>5008 - Beginning of Month Net Book</v>
          </cell>
        </row>
        <row r="256">
          <cell r="B256" t="str">
            <v>CO25001</v>
          </cell>
          <cell r="C256" t="str">
            <v>5001 - End of Month Net Book</v>
          </cell>
        </row>
        <row r="257">
          <cell r="B257" t="str">
            <v>CO25002</v>
          </cell>
          <cell r="C257" t="str">
            <v>5002 - End of Month Net Book</v>
          </cell>
        </row>
        <row r="258">
          <cell r="B258" t="str">
            <v>CO25003</v>
          </cell>
          <cell r="C258" t="str">
            <v>5003 - End of Month Net Book</v>
          </cell>
        </row>
        <row r="259">
          <cell r="B259" t="str">
            <v>CO25004</v>
          </cell>
          <cell r="C259" t="str">
            <v>5004 - End of Month Net Book</v>
          </cell>
        </row>
        <row r="260">
          <cell r="B260" t="str">
            <v>CO25005</v>
          </cell>
          <cell r="C260" t="str">
            <v>5005 - End of Month Net Book</v>
          </cell>
        </row>
        <row r="261">
          <cell r="B261" t="str">
            <v>CO25006</v>
          </cell>
          <cell r="C261" t="str">
            <v>5006 - End of Month Net Book</v>
          </cell>
        </row>
        <row r="262">
          <cell r="B262" t="str">
            <v>CO25007</v>
          </cell>
          <cell r="C262" t="str">
            <v>5007 - End of Month Net Book</v>
          </cell>
        </row>
        <row r="263">
          <cell r="B263" t="str">
            <v>CO25008</v>
          </cell>
          <cell r="C263" t="str">
            <v>5008 - End of Month Net Book</v>
          </cell>
        </row>
        <row r="264">
          <cell r="B264" t="str">
            <v>CO35001</v>
          </cell>
          <cell r="C264" t="str">
            <v>5001 - Average Net Book</v>
          </cell>
        </row>
        <row r="265">
          <cell r="B265" t="str">
            <v>CO35002</v>
          </cell>
          <cell r="C265" t="str">
            <v>5002 - Average Net Book</v>
          </cell>
        </row>
        <row r="266">
          <cell r="B266" t="str">
            <v>CO35003</v>
          </cell>
          <cell r="C266" t="str">
            <v>5003 - Average Net Book</v>
          </cell>
        </row>
        <row r="267">
          <cell r="B267" t="str">
            <v>CO35004</v>
          </cell>
          <cell r="C267" t="str">
            <v>5004 - Average Net Book</v>
          </cell>
        </row>
        <row r="268">
          <cell r="B268" t="str">
            <v>CO35005</v>
          </cell>
          <cell r="C268" t="str">
            <v>5005 - Average Net Book</v>
          </cell>
        </row>
        <row r="269">
          <cell r="B269" t="str">
            <v>CO35006</v>
          </cell>
          <cell r="C269" t="str">
            <v>5006 - Average Net Book</v>
          </cell>
        </row>
        <row r="270">
          <cell r="B270" t="str">
            <v>CO35007</v>
          </cell>
          <cell r="C270" t="str">
            <v>5007 - Average Net Book</v>
          </cell>
        </row>
        <row r="271">
          <cell r="B271" t="str">
            <v>CO35008</v>
          </cell>
          <cell r="C271" t="str">
            <v>5008 - Average Net Book</v>
          </cell>
        </row>
        <row r="272">
          <cell r="B272" t="str">
            <v>CO45001</v>
          </cell>
          <cell r="C272" t="str">
            <v>5001 - Annual Equity Rate</v>
          </cell>
        </row>
        <row r="273">
          <cell r="B273" t="str">
            <v>CO45002</v>
          </cell>
          <cell r="C273" t="str">
            <v>5002 - Annual Equity Rate</v>
          </cell>
        </row>
        <row r="274">
          <cell r="B274" t="str">
            <v>CO45003</v>
          </cell>
          <cell r="C274" t="str">
            <v>5003 - Annual Equity Rate</v>
          </cell>
        </row>
        <row r="275">
          <cell r="B275" t="str">
            <v>CO45004</v>
          </cell>
          <cell r="C275" t="str">
            <v>5004 - Annual Equity Rate</v>
          </cell>
        </row>
        <row r="276">
          <cell r="B276" t="str">
            <v>CO45005</v>
          </cell>
          <cell r="C276" t="str">
            <v>5005 - Annual Equity Rate</v>
          </cell>
        </row>
        <row r="277">
          <cell r="B277" t="str">
            <v>CO45006</v>
          </cell>
          <cell r="C277" t="str">
            <v>5006 - Annual Equity Rate</v>
          </cell>
        </row>
        <row r="278">
          <cell r="B278" t="str">
            <v>CO45007</v>
          </cell>
          <cell r="C278" t="str">
            <v>5007 - Annual Equity Rate</v>
          </cell>
        </row>
        <row r="279">
          <cell r="B279" t="str">
            <v>CO45008</v>
          </cell>
          <cell r="C279" t="str">
            <v>5008 - Annual Equity Rate</v>
          </cell>
        </row>
        <row r="280">
          <cell r="B280" t="str">
            <v>CO55001</v>
          </cell>
          <cell r="C280" t="str">
            <v>5001 - Annual Debt Rate</v>
          </cell>
        </row>
        <row r="281">
          <cell r="B281" t="str">
            <v>CO55002</v>
          </cell>
          <cell r="C281" t="str">
            <v>5002 - Annual Debt Rate</v>
          </cell>
        </row>
        <row r="282">
          <cell r="B282" t="str">
            <v>CO55003</v>
          </cell>
          <cell r="C282" t="str">
            <v>5003 - Annual Debt Rate</v>
          </cell>
        </row>
        <row r="283">
          <cell r="B283" t="str">
            <v>CO55004</v>
          </cell>
          <cell r="C283" t="str">
            <v>5004 - Annual Debt Rate</v>
          </cell>
        </row>
        <row r="284">
          <cell r="B284" t="str">
            <v>CO55005</v>
          </cell>
          <cell r="C284" t="str">
            <v>5005 - Annual Debt Rate</v>
          </cell>
        </row>
        <row r="285">
          <cell r="B285" t="str">
            <v>CO55006</v>
          </cell>
          <cell r="C285" t="str">
            <v>5006 - Annual Debt Rate</v>
          </cell>
        </row>
        <row r="286">
          <cell r="B286" t="str">
            <v>CO55007</v>
          </cell>
          <cell r="C286" t="str">
            <v>5007 - Annual Debt Rate</v>
          </cell>
        </row>
        <row r="287">
          <cell r="B287" t="str">
            <v>CO55008</v>
          </cell>
          <cell r="C287" t="str">
            <v>5008 - Annual Debt Rate</v>
          </cell>
        </row>
        <row r="288">
          <cell r="B288" t="str">
            <v>CO65001</v>
          </cell>
          <cell r="C288" t="str">
            <v>5001 - State Tax Rate</v>
          </cell>
        </row>
        <row r="289">
          <cell r="B289" t="str">
            <v>CO65002</v>
          </cell>
          <cell r="C289" t="str">
            <v>5002 - State Tax Rate</v>
          </cell>
        </row>
        <row r="290">
          <cell r="B290" t="str">
            <v>CO65003</v>
          </cell>
          <cell r="C290" t="str">
            <v>5003 - State Tax Rate</v>
          </cell>
        </row>
        <row r="291">
          <cell r="B291" t="str">
            <v>CO65004</v>
          </cell>
          <cell r="C291" t="str">
            <v>5004 - State Tax Rate</v>
          </cell>
        </row>
        <row r="292">
          <cell r="B292" t="str">
            <v>CO65005</v>
          </cell>
          <cell r="C292" t="str">
            <v>5005 - State Tax Rate</v>
          </cell>
        </row>
        <row r="293">
          <cell r="B293" t="str">
            <v>CO65006</v>
          </cell>
          <cell r="C293" t="str">
            <v>5006 - State Tax Rate</v>
          </cell>
        </row>
        <row r="294">
          <cell r="B294" t="str">
            <v>CO65007</v>
          </cell>
          <cell r="C294" t="str">
            <v>5007 - State Tax Rate</v>
          </cell>
        </row>
        <row r="295">
          <cell r="B295" t="str">
            <v>CO65008</v>
          </cell>
          <cell r="C295" t="str">
            <v>5008 - State Tax Rate</v>
          </cell>
        </row>
        <row r="296">
          <cell r="B296" t="str">
            <v>CO75001</v>
          </cell>
          <cell r="C296" t="str">
            <v>5001 - Federal Tax Rate</v>
          </cell>
        </row>
        <row r="297">
          <cell r="B297" t="str">
            <v>CO75002</v>
          </cell>
          <cell r="C297" t="str">
            <v>5002 - Federal Tax Rate</v>
          </cell>
        </row>
        <row r="298">
          <cell r="B298" t="str">
            <v>CO75003</v>
          </cell>
          <cell r="C298" t="str">
            <v>5003 - Federal Tax Rate</v>
          </cell>
        </row>
        <row r="299">
          <cell r="B299" t="str">
            <v>CO75004</v>
          </cell>
          <cell r="C299" t="str">
            <v>5004 - Federal Tax Rate</v>
          </cell>
        </row>
        <row r="300">
          <cell r="B300" t="str">
            <v>CO75005</v>
          </cell>
          <cell r="C300" t="str">
            <v>5005 - Federal Tax Rate</v>
          </cell>
        </row>
        <row r="301">
          <cell r="B301" t="str">
            <v>CO75006</v>
          </cell>
          <cell r="C301" t="str">
            <v>5006 - Federal Tax Rate</v>
          </cell>
        </row>
        <row r="302">
          <cell r="B302" t="str">
            <v>CO75007</v>
          </cell>
          <cell r="C302" t="str">
            <v>5007 - Federal Tax Rate</v>
          </cell>
        </row>
        <row r="303">
          <cell r="B303" t="str">
            <v>CO75008</v>
          </cell>
          <cell r="C303" t="str">
            <v>5008 - Federal Tax Rate</v>
          </cell>
        </row>
        <row r="304">
          <cell r="B304" t="str">
            <v>CO85001</v>
          </cell>
          <cell r="C304" t="str">
            <v>5001 - Grossed State Tax Rate</v>
          </cell>
        </row>
        <row r="305">
          <cell r="B305" t="str">
            <v>CO85002</v>
          </cell>
          <cell r="C305" t="str">
            <v>5002 - Grossed State Tax Rate</v>
          </cell>
        </row>
        <row r="306">
          <cell r="B306" t="str">
            <v>CO85003</v>
          </cell>
          <cell r="C306" t="str">
            <v>5003 - Grossed State Tax Rate</v>
          </cell>
        </row>
        <row r="307">
          <cell r="B307" t="str">
            <v>CO85004</v>
          </cell>
          <cell r="C307" t="str">
            <v>5004 - Grossed State Tax Rate</v>
          </cell>
        </row>
        <row r="308">
          <cell r="B308" t="str">
            <v>CO85005</v>
          </cell>
          <cell r="C308" t="str">
            <v>5005 - Grossed State Tax Rate</v>
          </cell>
        </row>
        <row r="309">
          <cell r="B309" t="str">
            <v>CO85006</v>
          </cell>
          <cell r="C309" t="str">
            <v>5006 - Grossed State Tax Rate</v>
          </cell>
        </row>
        <row r="310">
          <cell r="B310" t="str">
            <v>CO85007</v>
          </cell>
          <cell r="C310" t="str">
            <v>5007 - Grossed State Tax Rate</v>
          </cell>
        </row>
        <row r="311">
          <cell r="B311" t="str">
            <v>CO85008</v>
          </cell>
          <cell r="C311" t="str">
            <v>5008 - Grossed State Tax Rate</v>
          </cell>
        </row>
        <row r="312">
          <cell r="B312" t="str">
            <v>CO95001</v>
          </cell>
          <cell r="C312" t="str">
            <v>5001 - Grossed Federal Tax Rate</v>
          </cell>
        </row>
        <row r="313">
          <cell r="B313" t="str">
            <v>CO95002</v>
          </cell>
          <cell r="C313" t="str">
            <v>5002 - Grossed Federal Tax Rate</v>
          </cell>
        </row>
        <row r="314">
          <cell r="B314" t="str">
            <v>CO95003</v>
          </cell>
          <cell r="C314" t="str">
            <v>5003 - Grossed Federal Tax Rate</v>
          </cell>
        </row>
        <row r="315">
          <cell r="B315" t="str">
            <v>CO95004</v>
          </cell>
          <cell r="C315" t="str">
            <v>5004 - Grossed Federal Tax Rate</v>
          </cell>
        </row>
        <row r="316">
          <cell r="B316" t="str">
            <v>CO95005</v>
          </cell>
          <cell r="C316" t="str">
            <v>5005 - Grossed Federal Tax Rate</v>
          </cell>
        </row>
        <row r="317">
          <cell r="B317" t="str">
            <v>CO95006</v>
          </cell>
          <cell r="C317" t="str">
            <v>5006 - Grossed Federal Tax Rate</v>
          </cell>
        </row>
        <row r="318">
          <cell r="B318" t="str">
            <v>CO95007</v>
          </cell>
          <cell r="C318" t="str">
            <v>5007 - Grossed Federal Tax Rate</v>
          </cell>
        </row>
        <row r="319">
          <cell r="B319" t="str">
            <v>CO95008</v>
          </cell>
          <cell r="C319" t="str">
            <v>5008 - Grossed Federal Tax Rate</v>
          </cell>
        </row>
        <row r="320">
          <cell r="B320" t="str">
            <v>COA5001</v>
          </cell>
          <cell r="C320" t="str">
            <v>5001 - Return on Equity Amount</v>
          </cell>
        </row>
        <row r="321">
          <cell r="B321" t="str">
            <v>COA5002</v>
          </cell>
          <cell r="C321" t="str">
            <v>5002 - Return on Equity Amount</v>
          </cell>
        </row>
        <row r="322">
          <cell r="B322" t="str">
            <v>COA5003</v>
          </cell>
          <cell r="C322" t="str">
            <v>5003 - Return on Equity Amount</v>
          </cell>
        </row>
        <row r="323">
          <cell r="B323" t="str">
            <v>COA5004</v>
          </cell>
          <cell r="C323" t="str">
            <v>5004 - Return on Equity Amount</v>
          </cell>
        </row>
        <row r="324">
          <cell r="B324" t="str">
            <v>COA5005</v>
          </cell>
          <cell r="C324" t="str">
            <v>5005 - Return on Equity Amount</v>
          </cell>
        </row>
        <row r="325">
          <cell r="B325" t="str">
            <v>COA5006</v>
          </cell>
          <cell r="C325" t="str">
            <v>5006 - Return on Equity Amount</v>
          </cell>
        </row>
        <row r="326">
          <cell r="B326" t="str">
            <v>COA5007</v>
          </cell>
          <cell r="C326" t="str">
            <v>5007 - Return on Equity Amount</v>
          </cell>
        </row>
        <row r="327">
          <cell r="B327" t="str">
            <v>COA5008</v>
          </cell>
          <cell r="C327" t="str">
            <v>5008 - Return on Equity Amount</v>
          </cell>
        </row>
        <row r="328">
          <cell r="B328" t="str">
            <v>COB5001</v>
          </cell>
          <cell r="C328" t="str">
            <v>5001 - State Tax Amount</v>
          </cell>
        </row>
        <row r="329">
          <cell r="B329" t="str">
            <v>COB5002</v>
          </cell>
          <cell r="C329" t="str">
            <v>5002 - State Tax Amount</v>
          </cell>
        </row>
        <row r="330">
          <cell r="B330" t="str">
            <v>COB5003</v>
          </cell>
          <cell r="C330" t="str">
            <v>5003 - State Tax Amount</v>
          </cell>
        </row>
        <row r="331">
          <cell r="B331" t="str">
            <v>COB5004</v>
          </cell>
          <cell r="C331" t="str">
            <v>5004 - State Tax Amount</v>
          </cell>
        </row>
        <row r="332">
          <cell r="B332" t="str">
            <v>COB5005</v>
          </cell>
          <cell r="C332" t="str">
            <v>5005 - State Tax Amount</v>
          </cell>
        </row>
        <row r="333">
          <cell r="B333" t="str">
            <v>COB5006</v>
          </cell>
          <cell r="C333" t="str">
            <v>5006 - State Tax Amount</v>
          </cell>
        </row>
        <row r="334">
          <cell r="B334" t="str">
            <v>COB5007</v>
          </cell>
          <cell r="C334" t="str">
            <v>5007 - State Tax Amount</v>
          </cell>
        </row>
        <row r="335">
          <cell r="B335" t="str">
            <v>COB5008</v>
          </cell>
          <cell r="C335" t="str">
            <v>5008 - State Tax Amount</v>
          </cell>
        </row>
        <row r="336">
          <cell r="B336" t="str">
            <v>COC5001</v>
          </cell>
          <cell r="C336" t="str">
            <v>5001 - Federal Tax Amount</v>
          </cell>
        </row>
        <row r="337">
          <cell r="B337" t="str">
            <v>COC5002</v>
          </cell>
          <cell r="C337" t="str">
            <v>5002 - Federal Tax Amount</v>
          </cell>
        </row>
        <row r="338">
          <cell r="B338" t="str">
            <v>COC5003</v>
          </cell>
          <cell r="C338" t="str">
            <v>5003 - Federal Tax Amount</v>
          </cell>
        </row>
        <row r="339">
          <cell r="B339" t="str">
            <v>COC5004</v>
          </cell>
          <cell r="C339" t="str">
            <v>5004 - Federal Tax Amount</v>
          </cell>
        </row>
        <row r="340">
          <cell r="B340" t="str">
            <v>COC5005</v>
          </cell>
          <cell r="C340" t="str">
            <v>5005 - Federal Tax Amount</v>
          </cell>
        </row>
        <row r="341">
          <cell r="B341" t="str">
            <v>COC5006</v>
          </cell>
          <cell r="C341" t="str">
            <v>5006 - Federal Tax Amount</v>
          </cell>
        </row>
        <row r="342">
          <cell r="B342" t="str">
            <v>COC5007</v>
          </cell>
          <cell r="C342" t="str">
            <v>5007 - Federal Tax Amount</v>
          </cell>
        </row>
        <row r="343">
          <cell r="B343" t="str">
            <v>COC5008</v>
          </cell>
          <cell r="C343" t="str">
            <v>5008 - Federal Tax Amount</v>
          </cell>
        </row>
        <row r="344">
          <cell r="B344" t="str">
            <v>COD5001</v>
          </cell>
          <cell r="C344" t="str">
            <v>5001 - Return on Debt Amount</v>
          </cell>
        </row>
        <row r="345">
          <cell r="B345" t="str">
            <v>COD5002</v>
          </cell>
          <cell r="C345" t="str">
            <v>5002 - Return on Debt Amount</v>
          </cell>
        </row>
        <row r="346">
          <cell r="B346" t="str">
            <v>COD5003</v>
          </cell>
          <cell r="C346" t="str">
            <v>5003 - Return on Debt Amount</v>
          </cell>
        </row>
        <row r="347">
          <cell r="B347" t="str">
            <v>COD5004</v>
          </cell>
          <cell r="C347" t="str">
            <v>5004 - Return on Debt Amount</v>
          </cell>
        </row>
        <row r="348">
          <cell r="B348" t="str">
            <v>COD5005</v>
          </cell>
          <cell r="C348" t="str">
            <v>5005 - Return on Debt Amount</v>
          </cell>
        </row>
        <row r="349">
          <cell r="B349" t="str">
            <v>COD5006</v>
          </cell>
          <cell r="C349" t="str">
            <v>5006 - Return on Debt Amount</v>
          </cell>
        </row>
        <row r="350">
          <cell r="B350" t="str">
            <v>COD5007</v>
          </cell>
          <cell r="C350" t="str">
            <v>5007 - Return on Debt Amount</v>
          </cell>
        </row>
        <row r="351">
          <cell r="B351" t="str">
            <v>COD5008</v>
          </cell>
          <cell r="C351" t="str">
            <v>5008 - Return on Debt Amount</v>
          </cell>
        </row>
        <row r="352">
          <cell r="B352" t="str">
            <v>COE5001</v>
          </cell>
          <cell r="C352" t="str">
            <v>5001 - Total Cap Exp Amount</v>
          </cell>
        </row>
        <row r="353">
          <cell r="B353" t="str">
            <v>COE5002</v>
          </cell>
          <cell r="C353" t="str">
            <v>5002 - Total Cap Exp Amount</v>
          </cell>
        </row>
        <row r="354">
          <cell r="B354" t="str">
            <v>COE5003</v>
          </cell>
          <cell r="C354" t="str">
            <v>5003 - Total Cap Exp Amount</v>
          </cell>
        </row>
        <row r="355">
          <cell r="B355" t="str">
            <v>COE5004</v>
          </cell>
          <cell r="C355" t="str">
            <v>5004 - Total Cap Exp Amount</v>
          </cell>
        </row>
        <row r="356">
          <cell r="B356" t="str">
            <v>COE5005</v>
          </cell>
          <cell r="C356" t="str">
            <v>5005 - Total Cap Exp Amount</v>
          </cell>
        </row>
        <row r="357">
          <cell r="B357" t="str">
            <v>COE5006</v>
          </cell>
          <cell r="C357" t="str">
            <v>5006 - Total Cap Exp Amount</v>
          </cell>
        </row>
        <row r="358">
          <cell r="B358" t="str">
            <v>COE5007</v>
          </cell>
          <cell r="C358" t="str">
            <v>5007 - Total Cap Exp Amount</v>
          </cell>
        </row>
        <row r="359">
          <cell r="B359" t="str">
            <v>COE5008</v>
          </cell>
          <cell r="C359" t="str">
            <v>5008 - Total Cap Exp Amount</v>
          </cell>
        </row>
        <row r="360">
          <cell r="B360" t="str">
            <v>COF5001</v>
          </cell>
          <cell r="C360" t="str">
            <v>5001 - CP Allocation Factor</v>
          </cell>
        </row>
        <row r="361">
          <cell r="B361" t="str">
            <v>COF5002</v>
          </cell>
          <cell r="C361" t="str">
            <v>5002 - CP Allocation Factor</v>
          </cell>
        </row>
        <row r="362">
          <cell r="B362" t="str">
            <v>COF5003</v>
          </cell>
          <cell r="C362" t="str">
            <v>5003 - CP Allocation Factor</v>
          </cell>
        </row>
        <row r="363">
          <cell r="B363" t="str">
            <v>COF5004</v>
          </cell>
          <cell r="C363" t="str">
            <v>5004 - CP Allocation Factor</v>
          </cell>
        </row>
        <row r="364">
          <cell r="B364" t="str">
            <v>COF5005</v>
          </cell>
          <cell r="C364" t="str">
            <v>5005 - CP Allocation Factor</v>
          </cell>
        </row>
        <row r="365">
          <cell r="B365" t="str">
            <v>COF5006</v>
          </cell>
          <cell r="C365" t="str">
            <v>5006 - CP Allocation Factor</v>
          </cell>
        </row>
        <row r="366">
          <cell r="B366" t="str">
            <v>COF5007</v>
          </cell>
          <cell r="C366" t="str">
            <v>5007 - CP Allocation Factor</v>
          </cell>
        </row>
        <row r="367">
          <cell r="B367" t="str">
            <v>COF5008</v>
          </cell>
          <cell r="C367" t="str">
            <v>5008 - CP Allocation Factor</v>
          </cell>
        </row>
        <row r="368">
          <cell r="B368" t="str">
            <v>COG5001</v>
          </cell>
          <cell r="C368" t="str">
            <v>5001 - GCP Allocation Factor</v>
          </cell>
        </row>
        <row r="369">
          <cell r="B369" t="str">
            <v>COG5002</v>
          </cell>
          <cell r="C369" t="str">
            <v>5002 - GCP Allocation Factor</v>
          </cell>
        </row>
        <row r="370">
          <cell r="B370" t="str">
            <v>COG5003</v>
          </cell>
          <cell r="C370" t="str">
            <v>5003 - GCP Allocation Factor</v>
          </cell>
        </row>
        <row r="371">
          <cell r="B371" t="str">
            <v>COG5004</v>
          </cell>
          <cell r="C371" t="str">
            <v>5004 - GCP Allocation Factor</v>
          </cell>
        </row>
        <row r="372">
          <cell r="B372" t="str">
            <v>COG5005</v>
          </cell>
          <cell r="C372" t="str">
            <v>5005 - GCP Allocation Factor</v>
          </cell>
        </row>
        <row r="373">
          <cell r="B373" t="str">
            <v>COG5006</v>
          </cell>
          <cell r="C373" t="str">
            <v>5006 - GCP Allocation Factor</v>
          </cell>
        </row>
        <row r="374">
          <cell r="B374" t="str">
            <v>COG5007</v>
          </cell>
          <cell r="C374" t="str">
            <v>5007 - GCP Allocation Factor</v>
          </cell>
        </row>
        <row r="375">
          <cell r="B375" t="str">
            <v>COG5008</v>
          </cell>
          <cell r="C375" t="str">
            <v>5008 - GCP Allocation Factor</v>
          </cell>
        </row>
        <row r="376">
          <cell r="B376" t="str">
            <v>COH5001</v>
          </cell>
          <cell r="C376" t="str">
            <v>5001 - Energy Allocation Factor</v>
          </cell>
        </row>
        <row r="377">
          <cell r="B377" t="str">
            <v>COH5002</v>
          </cell>
          <cell r="C377" t="str">
            <v>5002 - Energy Allocation Factor</v>
          </cell>
        </row>
        <row r="378">
          <cell r="B378" t="str">
            <v>COH5003</v>
          </cell>
          <cell r="C378" t="str">
            <v>5003 - Energy Allocation Factor</v>
          </cell>
        </row>
        <row r="379">
          <cell r="B379" t="str">
            <v>COH5004</v>
          </cell>
          <cell r="C379" t="str">
            <v>5004 - Energy Allocation Factor</v>
          </cell>
        </row>
        <row r="380">
          <cell r="B380" t="str">
            <v>COH5005</v>
          </cell>
          <cell r="C380" t="str">
            <v>5005 - Energy Allocation Factor</v>
          </cell>
        </row>
        <row r="381">
          <cell r="B381" t="str">
            <v>COH5006</v>
          </cell>
          <cell r="C381" t="str">
            <v>5006 - Energy Allocation Factor</v>
          </cell>
        </row>
        <row r="382">
          <cell r="B382" t="str">
            <v>COH5007</v>
          </cell>
          <cell r="C382" t="str">
            <v>5007 - Energy Allocation Factor</v>
          </cell>
        </row>
        <row r="383">
          <cell r="B383" t="str">
            <v>COH5008</v>
          </cell>
          <cell r="C383" t="str">
            <v>5008 - Energy Allocation Factor</v>
          </cell>
        </row>
        <row r="384">
          <cell r="B384" t="str">
            <v>COI5001</v>
          </cell>
          <cell r="C384" t="str">
            <v>5001 - CP Allocation Cap Exp Amount</v>
          </cell>
        </row>
        <row r="385">
          <cell r="B385" t="str">
            <v>COI5002</v>
          </cell>
          <cell r="C385" t="str">
            <v>5002 - CP Allocation Cap Exp Amount</v>
          </cell>
        </row>
        <row r="386">
          <cell r="B386" t="str">
            <v>COI5003</v>
          </cell>
          <cell r="C386" t="str">
            <v>5003 - CP Allocation Cap Exp Amount</v>
          </cell>
        </row>
        <row r="387">
          <cell r="B387" t="str">
            <v>COI5004</v>
          </cell>
          <cell r="C387" t="str">
            <v>5004 - CP Allocation Cap Exp Amount</v>
          </cell>
        </row>
        <row r="388">
          <cell r="B388" t="str">
            <v>COI5005</v>
          </cell>
          <cell r="C388" t="str">
            <v>5005 - CP Allocation Cap Exp Amount</v>
          </cell>
        </row>
        <row r="389">
          <cell r="B389" t="str">
            <v>COI5006</v>
          </cell>
          <cell r="C389" t="str">
            <v>5006 - CP Allocation Cap Exp Amount</v>
          </cell>
        </row>
        <row r="390">
          <cell r="B390" t="str">
            <v>COI5007</v>
          </cell>
          <cell r="C390" t="str">
            <v>5007 - CP Allocation Cap Exp Amount</v>
          </cell>
        </row>
        <row r="391">
          <cell r="B391" t="str">
            <v>COI5008</v>
          </cell>
          <cell r="C391" t="str">
            <v>5008 - CP Allocation Cap Exp Amount</v>
          </cell>
        </row>
        <row r="392">
          <cell r="B392" t="str">
            <v>COJ5001</v>
          </cell>
          <cell r="C392" t="str">
            <v>5001 - GCP Allocation Cap Exp Amount</v>
          </cell>
        </row>
        <row r="393">
          <cell r="B393" t="str">
            <v>COJ5002</v>
          </cell>
          <cell r="C393" t="str">
            <v>5002 - GCP Allocation Cap Exp Amount</v>
          </cell>
        </row>
        <row r="394">
          <cell r="B394" t="str">
            <v>COJ5003</v>
          </cell>
          <cell r="C394" t="str">
            <v>5003 - GCP Allocation Cap Exp Amount</v>
          </cell>
        </row>
        <row r="395">
          <cell r="B395" t="str">
            <v>COJ5004</v>
          </cell>
          <cell r="C395" t="str">
            <v>5004 - GCP Allocation Cap Exp Amount</v>
          </cell>
        </row>
        <row r="396">
          <cell r="B396" t="str">
            <v>COJ5005</v>
          </cell>
          <cell r="C396" t="str">
            <v>5005 - GCP Allocation Cap Exp Amount</v>
          </cell>
        </row>
        <row r="397">
          <cell r="B397" t="str">
            <v>COJ5006</v>
          </cell>
          <cell r="C397" t="str">
            <v>5006 - GCP Allocation Cap Exp Amount</v>
          </cell>
        </row>
        <row r="398">
          <cell r="B398" t="str">
            <v>COJ5007</v>
          </cell>
          <cell r="C398" t="str">
            <v>5007 - GCP Allocation Cap Exp Amount</v>
          </cell>
        </row>
        <row r="399">
          <cell r="B399" t="str">
            <v>COJ5008</v>
          </cell>
          <cell r="C399" t="str">
            <v>5008 - GCP Allocation Cap Exp Amount</v>
          </cell>
        </row>
        <row r="400">
          <cell r="B400" t="str">
            <v>COK5001</v>
          </cell>
          <cell r="C400" t="str">
            <v>5001 - Energy Allocation Cap Exp Amount</v>
          </cell>
        </row>
        <row r="401">
          <cell r="B401" t="str">
            <v>COK5002</v>
          </cell>
          <cell r="C401" t="str">
            <v>5002 - Energy Allocation Cap Exp Amount</v>
          </cell>
        </row>
        <row r="402">
          <cell r="B402" t="str">
            <v>COK5003</v>
          </cell>
          <cell r="C402" t="str">
            <v>5003 - Energy Allocation Cap Exp Amount</v>
          </cell>
        </row>
        <row r="403">
          <cell r="B403" t="str">
            <v>COK5004</v>
          </cell>
          <cell r="C403" t="str">
            <v>5004 - Energy Allocation Cap Exp Amount</v>
          </cell>
        </row>
        <row r="404">
          <cell r="B404" t="str">
            <v>COK5005</v>
          </cell>
          <cell r="C404" t="str">
            <v>5005 - Energy Allocation Cap Exp Amount</v>
          </cell>
        </row>
        <row r="405">
          <cell r="B405" t="str">
            <v>COK5006</v>
          </cell>
          <cell r="C405" t="str">
            <v>5006 - Energy Allocation Cap Exp Amount</v>
          </cell>
        </row>
        <row r="406">
          <cell r="B406" t="str">
            <v>COK5007</v>
          </cell>
          <cell r="C406" t="str">
            <v>5007 - Energy Allocation Cap Exp Amount</v>
          </cell>
        </row>
        <row r="407">
          <cell r="B407" t="str">
            <v>COK5008</v>
          </cell>
          <cell r="C407" t="str">
            <v>5008 - Energy Allocation Cap Exp Amount</v>
          </cell>
        </row>
        <row r="408">
          <cell r="B408" t="str">
            <v>COL5001</v>
          </cell>
          <cell r="C408" t="str">
            <v>5001 - CP Jurisdictional Factor</v>
          </cell>
        </row>
        <row r="409">
          <cell r="B409" t="str">
            <v>COL5002</v>
          </cell>
          <cell r="C409" t="str">
            <v>5002 - CP Jurisdictional Factor</v>
          </cell>
        </row>
        <row r="410">
          <cell r="B410" t="str">
            <v>COL5003</v>
          </cell>
          <cell r="C410" t="str">
            <v>5003 - CP Jurisdictional Factor</v>
          </cell>
        </row>
        <row r="411">
          <cell r="B411" t="str">
            <v>COL5004</v>
          </cell>
          <cell r="C411" t="str">
            <v>5004 - CP Jurisdictional Factor</v>
          </cell>
        </row>
        <row r="412">
          <cell r="B412" t="str">
            <v>COL5005</v>
          </cell>
          <cell r="C412" t="str">
            <v>5005 - CP Jurisdictional Factor</v>
          </cell>
        </row>
        <row r="413">
          <cell r="B413" t="str">
            <v>COL5006</v>
          </cell>
          <cell r="C413" t="str">
            <v>5006 - CP Jurisdictional Factor</v>
          </cell>
        </row>
        <row r="414">
          <cell r="B414" t="str">
            <v>COL5007</v>
          </cell>
          <cell r="C414" t="str">
            <v>5007 - CP Jurisdictional Factor</v>
          </cell>
        </row>
        <row r="415">
          <cell r="B415" t="str">
            <v>COL5008</v>
          </cell>
          <cell r="C415" t="str">
            <v>5008 - CP Jurisdictional Factor</v>
          </cell>
        </row>
        <row r="416">
          <cell r="B416" t="str">
            <v>COM5001</v>
          </cell>
          <cell r="C416" t="str">
            <v>5001 - GCP Jurisdictional Factor</v>
          </cell>
        </row>
        <row r="417">
          <cell r="B417" t="str">
            <v>COM5002</v>
          </cell>
          <cell r="C417" t="str">
            <v>5002 - GCP Jurisdictional Factor</v>
          </cell>
        </row>
        <row r="418">
          <cell r="B418" t="str">
            <v>COM5003</v>
          </cell>
          <cell r="C418" t="str">
            <v>5003 - GCP Jurisdictional Factor</v>
          </cell>
        </row>
        <row r="419">
          <cell r="B419" t="str">
            <v>COM5004</v>
          </cell>
          <cell r="C419" t="str">
            <v>5004 - GCP Jurisdictional Factor</v>
          </cell>
        </row>
        <row r="420">
          <cell r="B420" t="str">
            <v>COM5005</v>
          </cell>
          <cell r="C420" t="str">
            <v>5005 - GCP Jurisdictional Factor</v>
          </cell>
        </row>
        <row r="421">
          <cell r="B421" t="str">
            <v>COM5006</v>
          </cell>
          <cell r="C421" t="str">
            <v>5006 - GCP Jurisdictional Factor</v>
          </cell>
        </row>
        <row r="422">
          <cell r="B422" t="str">
            <v>COM5007</v>
          </cell>
          <cell r="C422" t="str">
            <v>5007 - GCP Jurisdictional Factor</v>
          </cell>
        </row>
        <row r="423">
          <cell r="B423" t="str">
            <v>COM5008</v>
          </cell>
          <cell r="C423" t="str">
            <v>5008 - GCP Jurisdictional Factor</v>
          </cell>
        </row>
        <row r="424">
          <cell r="B424" t="str">
            <v>CON5001</v>
          </cell>
          <cell r="C424" t="str">
            <v>5001 - Energy Jurisdictional Factor</v>
          </cell>
        </row>
        <row r="425">
          <cell r="B425" t="str">
            <v>CON5002</v>
          </cell>
          <cell r="C425" t="str">
            <v>5002 - Energy Jurisdictional Factor</v>
          </cell>
        </row>
        <row r="426">
          <cell r="B426" t="str">
            <v>CON5003</v>
          </cell>
          <cell r="C426" t="str">
            <v>5003 - Energy Jurisdictional Factor</v>
          </cell>
        </row>
        <row r="427">
          <cell r="B427" t="str">
            <v>CON5004</v>
          </cell>
          <cell r="C427" t="str">
            <v>5004 - Energy Jurisdictional Factor</v>
          </cell>
        </row>
        <row r="428">
          <cell r="B428" t="str">
            <v>CON5005</v>
          </cell>
          <cell r="C428" t="str">
            <v>5005 - Energy Jurisdictional Factor</v>
          </cell>
        </row>
        <row r="429">
          <cell r="B429" t="str">
            <v>CON5006</v>
          </cell>
          <cell r="C429" t="str">
            <v>5006 - Energy Jurisdictional Factor</v>
          </cell>
        </row>
        <row r="430">
          <cell r="B430" t="str">
            <v>CON5007</v>
          </cell>
          <cell r="C430" t="str">
            <v>5007 - Energy Jurisdictional Factor</v>
          </cell>
        </row>
        <row r="431">
          <cell r="B431" t="str">
            <v>CON5008</v>
          </cell>
          <cell r="C431" t="str">
            <v>5008 - Energy Jurisdictional Factor</v>
          </cell>
        </row>
        <row r="432">
          <cell r="B432" t="str">
            <v>COO5001</v>
          </cell>
          <cell r="C432" t="str">
            <v>5001 - CP Jurisdictional Cap Exp Amount</v>
          </cell>
        </row>
        <row r="433">
          <cell r="B433" t="str">
            <v>COO5002</v>
          </cell>
          <cell r="C433" t="str">
            <v>5002 - CP Jurisdictional Cap Exp Amount</v>
          </cell>
        </row>
        <row r="434">
          <cell r="B434" t="str">
            <v>COO5003</v>
          </cell>
          <cell r="C434" t="str">
            <v>5003 - CP Jurisdictional Cap Exp Amount</v>
          </cell>
        </row>
        <row r="435">
          <cell r="B435" t="str">
            <v>COO5004</v>
          </cell>
          <cell r="C435" t="str">
            <v>5004 - CP Jurisdictional Cap Exp Amount</v>
          </cell>
        </row>
        <row r="436">
          <cell r="B436" t="str">
            <v>COO5005</v>
          </cell>
          <cell r="C436" t="str">
            <v>5005 - CP Jurisdictional Cap Exp Amount</v>
          </cell>
        </row>
        <row r="437">
          <cell r="B437" t="str">
            <v>COO5006</v>
          </cell>
          <cell r="C437" t="str">
            <v>5006 - CP Jurisdictional Cap Exp Amount</v>
          </cell>
        </row>
        <row r="438">
          <cell r="B438" t="str">
            <v>COO5007</v>
          </cell>
          <cell r="C438" t="str">
            <v>5007 - CP Jurisdictional Cap Exp Amount</v>
          </cell>
        </row>
        <row r="439">
          <cell r="B439" t="str">
            <v>COO5008</v>
          </cell>
          <cell r="C439" t="str">
            <v>5008 - CP Jurisdictional Cap Exp Amount</v>
          </cell>
        </row>
        <row r="440">
          <cell r="B440" t="str">
            <v>COP5001</v>
          </cell>
          <cell r="C440" t="str">
            <v>5001 - GCP Jurisdictional Cap Exp Amount</v>
          </cell>
        </row>
        <row r="441">
          <cell r="B441" t="str">
            <v>COP5002</v>
          </cell>
          <cell r="C441" t="str">
            <v>5002 - GCP Jurisdictional Cap Exp Amount</v>
          </cell>
        </row>
        <row r="442">
          <cell r="B442" t="str">
            <v>COP5003</v>
          </cell>
          <cell r="C442" t="str">
            <v>5003 - GCP Jurisdictional Cap Exp Amount</v>
          </cell>
        </row>
        <row r="443">
          <cell r="B443" t="str">
            <v>COP5004</v>
          </cell>
          <cell r="C443" t="str">
            <v>5004 - GCP Jurisdictional Cap Exp Amount</v>
          </cell>
        </row>
        <row r="444">
          <cell r="B444" t="str">
            <v>COP5005</v>
          </cell>
          <cell r="C444" t="str">
            <v>5005 - GCP Jurisdictional Cap Exp Amount</v>
          </cell>
        </row>
        <row r="445">
          <cell r="B445" t="str">
            <v>COP5006</v>
          </cell>
          <cell r="C445" t="str">
            <v>5006 - GCP Jurisdictional Cap Exp Amount</v>
          </cell>
        </row>
        <row r="446">
          <cell r="B446" t="str">
            <v>COP5007</v>
          </cell>
          <cell r="C446" t="str">
            <v>5007 - GCP Jurisdictional Cap Exp Amount</v>
          </cell>
        </row>
        <row r="447">
          <cell r="B447" t="str">
            <v>COP5008</v>
          </cell>
          <cell r="C447" t="str">
            <v>5008 - GCP Jurisdictional Cap Exp Amount</v>
          </cell>
        </row>
        <row r="448">
          <cell r="B448" t="str">
            <v>COQ5001</v>
          </cell>
          <cell r="C448" t="str">
            <v>5001 - Energy Jurisdictional Cap Exp Amount</v>
          </cell>
        </row>
        <row r="449">
          <cell r="B449" t="str">
            <v>COQ5002</v>
          </cell>
          <cell r="C449" t="str">
            <v>5002 - Energy Jurisdictional Cap Exp Amount</v>
          </cell>
        </row>
        <row r="450">
          <cell r="B450" t="str">
            <v>COQ5003</v>
          </cell>
          <cell r="C450" t="str">
            <v>5003 - Energy Jurisdictional Cap Exp Amount</v>
          </cell>
        </row>
        <row r="451">
          <cell r="B451" t="str">
            <v>COQ5004</v>
          </cell>
          <cell r="C451" t="str">
            <v>5004 - Energy Jurisdictional Cap Exp Amount</v>
          </cell>
        </row>
        <row r="452">
          <cell r="B452" t="str">
            <v>COQ5005</v>
          </cell>
          <cell r="C452" t="str">
            <v>5005 - Energy Jurisdictional Cap Exp Amount</v>
          </cell>
        </row>
        <row r="453">
          <cell r="B453" t="str">
            <v>COQ5006</v>
          </cell>
          <cell r="C453" t="str">
            <v>5006 - Energy Jurisdictional Cap Exp Amount</v>
          </cell>
        </row>
        <row r="454">
          <cell r="B454" t="str">
            <v>COQ5007</v>
          </cell>
          <cell r="C454" t="str">
            <v>5007 - Energy Jurisdictional Cap Exp Amount</v>
          </cell>
        </row>
        <row r="455">
          <cell r="B455" t="str">
            <v>COQ5008</v>
          </cell>
          <cell r="C455" t="str">
            <v>5008 - Energy Jurisdictional Cap Exp Amount</v>
          </cell>
        </row>
        <row r="456">
          <cell r="B456" t="str">
            <v>COR5001</v>
          </cell>
          <cell r="C456" t="str">
            <v>5001 - Total Jurisdictional Cap Exp Amount</v>
          </cell>
        </row>
        <row r="457">
          <cell r="B457" t="str">
            <v>COR5002</v>
          </cell>
          <cell r="C457" t="str">
            <v>5002 - Total Jurisdictional Cap Exp Amount</v>
          </cell>
        </row>
        <row r="458">
          <cell r="B458" t="str">
            <v>COR5003</v>
          </cell>
          <cell r="C458" t="str">
            <v>5003 - Total Jurisdictional Cap Exp Amount</v>
          </cell>
        </row>
        <row r="459">
          <cell r="B459" t="str">
            <v>COR5004</v>
          </cell>
          <cell r="C459" t="str">
            <v>5004 - Total Jurisdictional Cap Exp Amount</v>
          </cell>
        </row>
        <row r="460">
          <cell r="B460" t="str">
            <v>COR5005</v>
          </cell>
          <cell r="C460" t="str">
            <v>5005 - Total Jurisdictional Cap Exp Amount</v>
          </cell>
        </row>
        <row r="461">
          <cell r="B461" t="str">
            <v>COR5006</v>
          </cell>
          <cell r="C461" t="str">
            <v>5006 - Total Jurisdictional Cap Exp Amount</v>
          </cell>
        </row>
        <row r="462">
          <cell r="B462" t="str">
            <v>COR5007</v>
          </cell>
          <cell r="C462" t="str">
            <v>5007 - Total Jurisdictional Cap Exp Amount</v>
          </cell>
        </row>
        <row r="463">
          <cell r="B463" t="str">
            <v>COR5008</v>
          </cell>
          <cell r="C463" t="str">
            <v>5008 - Total Jurisdictional Cap Exp Amount</v>
          </cell>
        </row>
        <row r="464">
          <cell r="B464" t="str">
            <v>EXP5TOT</v>
          </cell>
          <cell r="C464" t="str">
            <v>Total Expenses applicable to current period</v>
          </cell>
        </row>
        <row r="465">
          <cell r="B465" t="str">
            <v>GLB5BEG</v>
          </cell>
          <cell r="C465" t="str">
            <v>True-up --- Beginning of Period GL Balance</v>
          </cell>
        </row>
        <row r="466">
          <cell r="B466" t="str">
            <v>GLB5END</v>
          </cell>
          <cell r="C466" t="str">
            <v>End of Period GL Balance</v>
          </cell>
        </row>
        <row r="467">
          <cell r="B467" t="str">
            <v>GLE5MON</v>
          </cell>
          <cell r="C467" t="str">
            <v>Current Month Amount w/ Interest ( Basis for GL Entry)</v>
          </cell>
        </row>
        <row r="468">
          <cell r="B468" t="str">
            <v>INT5AMT</v>
          </cell>
          <cell r="C468" t="str">
            <v>Interest Amount</v>
          </cell>
        </row>
        <row r="469">
          <cell r="B469" t="str">
            <v>INT5MON</v>
          </cell>
          <cell r="C469" t="str">
            <v>Average Monthly Interest Rate</v>
          </cell>
        </row>
        <row r="470">
          <cell r="B470" t="str">
            <v>INT5YER</v>
          </cell>
          <cell r="C470" t="str">
            <v>Average Annual Interest Rate</v>
          </cell>
        </row>
        <row r="471">
          <cell r="B471" t="str">
            <v>INT5YTD</v>
          </cell>
          <cell r="C471" t="str">
            <v>YTD Interest Amount excluding Current Month</v>
          </cell>
        </row>
        <row r="472">
          <cell r="B472" t="str">
            <v>LIN5LOS</v>
          </cell>
          <cell r="C472" t="str">
            <v>Line Loss</v>
          </cell>
        </row>
        <row r="473">
          <cell r="B473" t="str">
            <v>LNG5MON</v>
          </cell>
          <cell r="C473" t="str">
            <v>Long Term Current Month Amount</v>
          </cell>
        </row>
        <row r="474">
          <cell r="B474" t="str">
            <v>MAN5001</v>
          </cell>
          <cell r="C474" t="str">
            <v>Final True-up (for Current Year - 2)</v>
          </cell>
        </row>
        <row r="475">
          <cell r="B475" t="str">
            <v>MAN5002</v>
          </cell>
          <cell r="C475" t="str">
            <v>Est. Actual True-up (for Current Year - 1)</v>
          </cell>
        </row>
        <row r="476">
          <cell r="B476" t="str">
            <v>MAN5003</v>
          </cell>
          <cell r="C476" t="str">
            <v>Month-end Adjustment to agree to GL</v>
          </cell>
        </row>
        <row r="477">
          <cell r="B477" t="str">
            <v>MAN5005</v>
          </cell>
          <cell r="C477" t="str">
            <v>Mid-course Correction1 - Total Amount to be Refunded/(Collected)</v>
          </cell>
        </row>
        <row r="478">
          <cell r="B478" t="str">
            <v>MAN5006</v>
          </cell>
          <cell r="C478" t="str">
            <v>Mid-course Correction1 - Amortization Period (in months)</v>
          </cell>
        </row>
        <row r="479">
          <cell r="B479" t="str">
            <v>MAN5007</v>
          </cell>
          <cell r="C479" t="str">
            <v>Mid-course Correction2 - Total Amount to be Refunded/(Collected)</v>
          </cell>
        </row>
        <row r="480">
          <cell r="B480" t="str">
            <v>MAN5008</v>
          </cell>
          <cell r="C480" t="str">
            <v>Mid-course Correction2 - Amortization Period (in months)</v>
          </cell>
        </row>
        <row r="481">
          <cell r="B481" t="str">
            <v>MAN5009</v>
          </cell>
          <cell r="C481" t="str">
            <v>Mid-course Correction3 - Total Amount to be Refunded/(Collected)</v>
          </cell>
        </row>
        <row r="482">
          <cell r="B482" t="str">
            <v>MAN500A</v>
          </cell>
          <cell r="C482" t="str">
            <v>Mid-course Correction3 - Amortization Period (in months)</v>
          </cell>
        </row>
        <row r="483">
          <cell r="B483" t="str">
            <v>MAN500B</v>
          </cell>
          <cell r="C483" t="str">
            <v>Deferred True-up (for Current Year - 1)</v>
          </cell>
        </row>
        <row r="484">
          <cell r="B484" t="str">
            <v>MAN5010</v>
          </cell>
          <cell r="C484" t="str">
            <v>NCRC RECOVERABLE O&amp;M</v>
          </cell>
        </row>
        <row r="485">
          <cell r="B485" t="str">
            <v>MAN5011</v>
          </cell>
          <cell r="C485" t="str">
            <v>Jurisdictional Separation Factor</v>
          </cell>
        </row>
        <row r="486">
          <cell r="B486" t="str">
            <v>MAN5101</v>
          </cell>
          <cell r="C486" t="str">
            <v>Final True-up (for Current Year - 2) - GBRA</v>
          </cell>
        </row>
        <row r="487">
          <cell r="B487" t="str">
            <v>MAN5102</v>
          </cell>
          <cell r="C487" t="str">
            <v>Est. Actual True-up (for Current Year - 1) - GBRA</v>
          </cell>
        </row>
        <row r="488">
          <cell r="B488" t="str">
            <v>MAN510B</v>
          </cell>
          <cell r="C488" t="str">
            <v>Deferred True-up (for Current Year - 1) - GBRA</v>
          </cell>
        </row>
        <row r="489">
          <cell r="B489" t="str">
            <v>MAN5CEA</v>
          </cell>
          <cell r="C489" t="str">
            <v>Cedar Bay Assets BB</v>
          </cell>
        </row>
        <row r="490">
          <cell r="B490" t="str">
            <v>MAN5CEL</v>
          </cell>
          <cell r="C490" t="str">
            <v>Cedar Bay Liab BB</v>
          </cell>
        </row>
        <row r="491">
          <cell r="B491" t="str">
            <v>MAN5CEW</v>
          </cell>
          <cell r="C491" t="str">
            <v xml:space="preserve">REG ASSET INCOME TAX GROSS UP AMORT. 	</v>
          </cell>
        </row>
        <row r="492">
          <cell r="B492" t="str">
            <v>MAN5INDIAN</v>
          </cell>
          <cell r="C492" t="str">
            <v>Indiantown Revenue Reclass</v>
          </cell>
        </row>
        <row r="493">
          <cell r="B493" t="str">
            <v>MAN5WC3</v>
          </cell>
          <cell r="C493" t="str">
            <v>West County 3 Revenue Reclass</v>
          </cell>
        </row>
        <row r="494">
          <cell r="B494" t="str">
            <v>O/U5MON</v>
          </cell>
          <cell r="C494" t="str">
            <v>Over/(under) for the current period</v>
          </cell>
        </row>
        <row r="495">
          <cell r="B495" t="str">
            <v>O/U5YTD</v>
          </cell>
          <cell r="C495" t="str">
            <v>YTD Over/(under) excluding current period</v>
          </cell>
        </row>
        <row r="496">
          <cell r="B496" t="str">
            <v>OM15000</v>
          </cell>
          <cell r="C496" t="str">
            <v>000 - O &amp; M Expenses Amount</v>
          </cell>
        </row>
        <row r="497">
          <cell r="B497" t="str">
            <v>OM15083</v>
          </cell>
          <cell r="C497" t="str">
            <v>083 - O &amp; M Expenses Amount</v>
          </cell>
        </row>
        <row r="498">
          <cell r="B498" t="str">
            <v>OM15084</v>
          </cell>
          <cell r="C498" t="str">
            <v>084 - O &amp; M Expenses Amount</v>
          </cell>
        </row>
        <row r="499">
          <cell r="B499" t="str">
            <v>OM15085</v>
          </cell>
          <cell r="C499" t="str">
            <v>085 - O &amp; M Expenses Amount</v>
          </cell>
        </row>
        <row r="500">
          <cell r="B500" t="str">
            <v>OM15086</v>
          </cell>
          <cell r="C500" t="str">
            <v>086 - O &amp; M Expenses Amount</v>
          </cell>
        </row>
        <row r="501">
          <cell r="B501" t="str">
            <v>OM15087</v>
          </cell>
          <cell r="C501" t="str">
            <v>087 - O &amp; M Expenses Amount</v>
          </cell>
        </row>
        <row r="502">
          <cell r="B502" t="str">
            <v>OM15088</v>
          </cell>
          <cell r="C502" t="str">
            <v>088 - O &amp; M Expenses Amount</v>
          </cell>
        </row>
        <row r="503">
          <cell r="B503" t="str">
            <v>OM15089</v>
          </cell>
          <cell r="C503" t="str">
            <v>089 - O &amp; M Expenses Amount</v>
          </cell>
        </row>
        <row r="504">
          <cell r="B504" t="str">
            <v>OM15090</v>
          </cell>
          <cell r="C504" t="str">
            <v>090 - O &amp; M Expenses Amount</v>
          </cell>
        </row>
        <row r="505">
          <cell r="B505" t="str">
            <v>OM15167</v>
          </cell>
          <cell r="C505" t="str">
            <v>167 - O &amp; M Expenses Amount</v>
          </cell>
        </row>
        <row r="506">
          <cell r="B506" t="str">
            <v>OM15169</v>
          </cell>
          <cell r="C506" t="str">
            <v>169 - O &amp; M Expenses Amount</v>
          </cell>
        </row>
        <row r="507">
          <cell r="B507" t="str">
            <v>OM15182</v>
          </cell>
          <cell r="C507" t="str">
            <v>182 - O &amp; M Expenses Amount</v>
          </cell>
        </row>
        <row r="508">
          <cell r="B508" t="str">
            <v>OM15215</v>
          </cell>
          <cell r="C508" t="str">
            <v>215 - O &amp; M Expenses Amount</v>
          </cell>
        </row>
        <row r="509">
          <cell r="B509" t="str">
            <v>OM15218</v>
          </cell>
          <cell r="C509" t="str">
            <v>218 - O &amp; M Expenses Amount</v>
          </cell>
        </row>
        <row r="510">
          <cell r="B510" t="str">
            <v>OM15219</v>
          </cell>
          <cell r="C510" t="str">
            <v>219 - O &amp; M Expenses Amount</v>
          </cell>
        </row>
        <row r="511">
          <cell r="B511" t="str">
            <v>OM15220</v>
          </cell>
          <cell r="C511" t="str">
            <v>220 - O &amp; M Expenses Amount</v>
          </cell>
        </row>
        <row r="512">
          <cell r="B512" t="str">
            <v>OM15221</v>
          </cell>
          <cell r="C512" t="str">
            <v>221 - O &amp; M Expenses Amount</v>
          </cell>
        </row>
        <row r="513">
          <cell r="B513" t="str">
            <v>OM15229</v>
          </cell>
          <cell r="C513" t="str">
            <v>229 - O &amp; M Expenses Amount</v>
          </cell>
        </row>
        <row r="514">
          <cell r="B514" t="str">
            <v>OM25000</v>
          </cell>
          <cell r="C514" t="str">
            <v>000 - CP Allocation Factor</v>
          </cell>
        </row>
        <row r="515">
          <cell r="B515" t="str">
            <v>OM25083</v>
          </cell>
          <cell r="C515" t="str">
            <v>083 - CP Allocation Factor</v>
          </cell>
        </row>
        <row r="516">
          <cell r="B516" t="str">
            <v>OM25084</v>
          </cell>
          <cell r="C516" t="str">
            <v>084 - CP Allocation Factor</v>
          </cell>
        </row>
        <row r="517">
          <cell r="B517" t="str">
            <v>OM25085</v>
          </cell>
          <cell r="C517" t="str">
            <v>085 - CP Allocation Factor</v>
          </cell>
        </row>
        <row r="518">
          <cell r="B518" t="str">
            <v>OM25086</v>
          </cell>
          <cell r="C518" t="str">
            <v>086 - CP Allocation Factor</v>
          </cell>
        </row>
        <row r="519">
          <cell r="B519" t="str">
            <v>OM25087</v>
          </cell>
          <cell r="C519" t="str">
            <v>087 - CP Allocation Factor</v>
          </cell>
        </row>
        <row r="520">
          <cell r="B520" t="str">
            <v>OM25088</v>
          </cell>
          <cell r="C520" t="str">
            <v>088 - CP Allocation Factor</v>
          </cell>
        </row>
        <row r="521">
          <cell r="B521" t="str">
            <v>OM25089</v>
          </cell>
          <cell r="C521" t="str">
            <v>089 - CP Allocation Factor</v>
          </cell>
        </row>
        <row r="522">
          <cell r="B522" t="str">
            <v>OM25090</v>
          </cell>
          <cell r="C522" t="str">
            <v>090 - CP Allocation Factor</v>
          </cell>
        </row>
        <row r="523">
          <cell r="B523" t="str">
            <v>OM25167</v>
          </cell>
          <cell r="C523" t="str">
            <v>167 - CP Allocation Factor</v>
          </cell>
        </row>
        <row r="524">
          <cell r="B524" t="str">
            <v>OM25169</v>
          </cell>
          <cell r="C524" t="str">
            <v>169 - CP Allocation Factor</v>
          </cell>
        </row>
        <row r="525">
          <cell r="B525" t="str">
            <v>OM25182</v>
          </cell>
          <cell r="C525" t="str">
            <v>182 - CP Allocation Factor</v>
          </cell>
        </row>
        <row r="526">
          <cell r="B526" t="str">
            <v>OM25215</v>
          </cell>
          <cell r="C526" t="str">
            <v>215 - CP Allocation Factor</v>
          </cell>
        </row>
        <row r="527">
          <cell r="B527" t="str">
            <v>OM25218</v>
          </cell>
          <cell r="C527" t="str">
            <v>218 - CP Allocation Factor</v>
          </cell>
        </row>
        <row r="528">
          <cell r="B528" t="str">
            <v>OM25219</v>
          </cell>
          <cell r="C528" t="str">
            <v>219 - CP Allocation Factor</v>
          </cell>
        </row>
        <row r="529">
          <cell r="B529" t="str">
            <v>OM25220</v>
          </cell>
          <cell r="C529" t="str">
            <v>220 - CP Allocation Factor</v>
          </cell>
        </row>
        <row r="530">
          <cell r="B530" t="str">
            <v>OM25221</v>
          </cell>
          <cell r="C530" t="str">
            <v>221 - CP Allocation Factor</v>
          </cell>
        </row>
        <row r="531">
          <cell r="B531" t="str">
            <v>OM25229</v>
          </cell>
          <cell r="C531" t="str">
            <v>229 - CP Allocation Factor</v>
          </cell>
        </row>
        <row r="532">
          <cell r="B532" t="str">
            <v>OM35000</v>
          </cell>
          <cell r="C532" t="str">
            <v>000 - GCP Allocation Factor</v>
          </cell>
        </row>
        <row r="533">
          <cell r="B533" t="str">
            <v>OM35083</v>
          </cell>
          <cell r="C533" t="str">
            <v>083 - GCP Allocation Factor</v>
          </cell>
        </row>
        <row r="534">
          <cell r="B534" t="str">
            <v>OM35084</v>
          </cell>
          <cell r="C534" t="str">
            <v>084 - GCP Allocation Factor</v>
          </cell>
        </row>
        <row r="535">
          <cell r="B535" t="str">
            <v>OM35085</v>
          </cell>
          <cell r="C535" t="str">
            <v>085 - GCP Allocation Factor</v>
          </cell>
        </row>
        <row r="536">
          <cell r="B536" t="str">
            <v>OM35086</v>
          </cell>
          <cell r="C536" t="str">
            <v>086 - GCP Allocation Factor</v>
          </cell>
        </row>
        <row r="537">
          <cell r="B537" t="str">
            <v>OM35087</v>
          </cell>
          <cell r="C537" t="str">
            <v>087 - GCP Allocation Factor</v>
          </cell>
        </row>
        <row r="538">
          <cell r="B538" t="str">
            <v>OM35088</v>
          </cell>
          <cell r="C538" t="str">
            <v>088 - GCP Allocation Factor</v>
          </cell>
        </row>
        <row r="539">
          <cell r="B539" t="str">
            <v>OM35089</v>
          </cell>
          <cell r="C539" t="str">
            <v>089 - GCP Allocation Factor</v>
          </cell>
        </row>
        <row r="540">
          <cell r="B540" t="str">
            <v>OM35090</v>
          </cell>
          <cell r="C540" t="str">
            <v>090 - GCP Allocation Factor</v>
          </cell>
        </row>
        <row r="541">
          <cell r="B541" t="str">
            <v>OM35167</v>
          </cell>
          <cell r="C541" t="str">
            <v>167 - GCP Allocation Factor</v>
          </cell>
        </row>
        <row r="542">
          <cell r="B542" t="str">
            <v>OM35169</v>
          </cell>
          <cell r="C542" t="str">
            <v>169 - GCP Allocation Factor</v>
          </cell>
        </row>
        <row r="543">
          <cell r="B543" t="str">
            <v>OM35182</v>
          </cell>
          <cell r="C543" t="str">
            <v>182 - GCP Allocation Factor</v>
          </cell>
        </row>
        <row r="544">
          <cell r="B544" t="str">
            <v>OM35215</v>
          </cell>
          <cell r="C544" t="str">
            <v>215 - GCP Allocation Factor</v>
          </cell>
        </row>
        <row r="545">
          <cell r="B545" t="str">
            <v>OM35218</v>
          </cell>
          <cell r="C545" t="str">
            <v>218 - GCP Allocation Factor</v>
          </cell>
        </row>
        <row r="546">
          <cell r="B546" t="str">
            <v>OM35219</v>
          </cell>
          <cell r="C546" t="str">
            <v>219 - GCP Allocation Factor</v>
          </cell>
        </row>
        <row r="547">
          <cell r="B547" t="str">
            <v>OM35220</v>
          </cell>
          <cell r="C547" t="str">
            <v>220 - GCP Allocation Factor</v>
          </cell>
        </row>
        <row r="548">
          <cell r="B548" t="str">
            <v>OM35221</v>
          </cell>
          <cell r="C548" t="str">
            <v>221 - GCP Allocation Factor</v>
          </cell>
        </row>
        <row r="549">
          <cell r="B549" t="str">
            <v>OM35229</v>
          </cell>
          <cell r="C549" t="str">
            <v>229 - GCP Allocation Factor</v>
          </cell>
        </row>
        <row r="550">
          <cell r="B550" t="str">
            <v>OM45000</v>
          </cell>
          <cell r="C550" t="str">
            <v>000 - Energy Allocation Factor</v>
          </cell>
        </row>
        <row r="551">
          <cell r="B551" t="str">
            <v>OM45083</v>
          </cell>
          <cell r="C551" t="str">
            <v>083 - Energy Allocation Factor</v>
          </cell>
        </row>
        <row r="552">
          <cell r="B552" t="str">
            <v>OM45084</v>
          </cell>
          <cell r="C552" t="str">
            <v>084 - Energy Allocation Factor</v>
          </cell>
        </row>
        <row r="553">
          <cell r="B553" t="str">
            <v>OM45085</v>
          </cell>
          <cell r="C553" t="str">
            <v>085 - Energy Allocation Factor</v>
          </cell>
        </row>
        <row r="554">
          <cell r="B554" t="str">
            <v>OM45086</v>
          </cell>
          <cell r="C554" t="str">
            <v>086 - Energy Allocation Factor</v>
          </cell>
        </row>
        <row r="555">
          <cell r="B555" t="str">
            <v>OM45087</v>
          </cell>
          <cell r="C555" t="str">
            <v>087 - Energy Allocation Factor</v>
          </cell>
        </row>
        <row r="556">
          <cell r="B556" t="str">
            <v>OM45088</v>
          </cell>
          <cell r="C556" t="str">
            <v>088 - Energy Allocation Factor</v>
          </cell>
        </row>
        <row r="557">
          <cell r="B557" t="str">
            <v>OM45089</v>
          </cell>
          <cell r="C557" t="str">
            <v>089 - Energy Allocation Factor</v>
          </cell>
        </row>
        <row r="558">
          <cell r="B558" t="str">
            <v>OM45090</v>
          </cell>
          <cell r="C558" t="str">
            <v>090 - Energy Allocation Factor</v>
          </cell>
        </row>
        <row r="559">
          <cell r="B559" t="str">
            <v>OM45167</v>
          </cell>
          <cell r="C559" t="str">
            <v>167 - Energy Allocation Factor</v>
          </cell>
        </row>
        <row r="560">
          <cell r="B560" t="str">
            <v>OM45169</v>
          </cell>
          <cell r="C560" t="str">
            <v>169 - Energy Allocation Factor</v>
          </cell>
        </row>
        <row r="561">
          <cell r="B561" t="str">
            <v>OM45182</v>
          </cell>
          <cell r="C561" t="str">
            <v>182 - Energy Allocation Factor</v>
          </cell>
        </row>
        <row r="562">
          <cell r="B562" t="str">
            <v>OM45215</v>
          </cell>
          <cell r="C562" t="str">
            <v>215 - Energy Allocation Factor</v>
          </cell>
        </row>
        <row r="563">
          <cell r="B563" t="str">
            <v>OM45218</v>
          </cell>
          <cell r="C563" t="str">
            <v>218 - Energy Allocation Factor</v>
          </cell>
        </row>
        <row r="564">
          <cell r="B564" t="str">
            <v>OM45219</v>
          </cell>
          <cell r="C564" t="str">
            <v>219 - Energy Allocation Factor</v>
          </cell>
        </row>
        <row r="565">
          <cell r="B565" t="str">
            <v>OM45220</v>
          </cell>
          <cell r="C565" t="str">
            <v>220 - Energy Allocation Factor</v>
          </cell>
        </row>
        <row r="566">
          <cell r="B566" t="str">
            <v>OM45221</v>
          </cell>
          <cell r="C566" t="str">
            <v>221 - Energy Allocation Factor</v>
          </cell>
        </row>
        <row r="567">
          <cell r="B567" t="str">
            <v>OM45229</v>
          </cell>
          <cell r="C567" t="str">
            <v>229 - Energy Allocation Factor</v>
          </cell>
        </row>
        <row r="568">
          <cell r="B568" t="str">
            <v>OM55000</v>
          </cell>
          <cell r="C568" t="str">
            <v>000 - CP Allocation O &amp; M Exp Amount</v>
          </cell>
        </row>
        <row r="569">
          <cell r="B569" t="str">
            <v>OM55083</v>
          </cell>
          <cell r="C569" t="str">
            <v>083 - CP Allocation O &amp; M Exp Amount</v>
          </cell>
        </row>
        <row r="570">
          <cell r="B570" t="str">
            <v>OM55084</v>
          </cell>
          <cell r="C570" t="str">
            <v>084 - CP Allocation O &amp; M Exp Amount</v>
          </cell>
        </row>
        <row r="571">
          <cell r="B571" t="str">
            <v>OM55085</v>
          </cell>
          <cell r="C571" t="str">
            <v>085 - CP Allocation O &amp; M Exp Amount</v>
          </cell>
        </row>
        <row r="572">
          <cell r="B572" t="str">
            <v>OM55086</v>
          </cell>
          <cell r="C572" t="str">
            <v>086 - CP Allocation O &amp; M Exp Amount</v>
          </cell>
        </row>
        <row r="573">
          <cell r="B573" t="str">
            <v>OM55087</v>
          </cell>
          <cell r="C573" t="str">
            <v>087 - CP Allocation O &amp; M Exp Amount</v>
          </cell>
        </row>
        <row r="574">
          <cell r="B574" t="str">
            <v>OM55088</v>
          </cell>
          <cell r="C574" t="str">
            <v>088 - CP Allocation O &amp; M Exp Amount</v>
          </cell>
        </row>
        <row r="575">
          <cell r="B575" t="str">
            <v>OM55089</v>
          </cell>
          <cell r="C575" t="str">
            <v>089 - CP Allocation O &amp; M Exp Amount</v>
          </cell>
        </row>
        <row r="576">
          <cell r="B576" t="str">
            <v>OM55090</v>
          </cell>
          <cell r="C576" t="str">
            <v>090 - CP Allocation O &amp; M Exp Amount</v>
          </cell>
        </row>
        <row r="577">
          <cell r="B577" t="str">
            <v>OM55167</v>
          </cell>
          <cell r="C577" t="str">
            <v>167 - CP Allocation O &amp; M Exp Amount</v>
          </cell>
        </row>
        <row r="578">
          <cell r="B578" t="str">
            <v>OM55169</v>
          </cell>
          <cell r="C578" t="str">
            <v>169 - CP Allocation O &amp; M Exp Amount</v>
          </cell>
        </row>
        <row r="579">
          <cell r="B579" t="str">
            <v>OM55182</v>
          </cell>
          <cell r="C579" t="str">
            <v>182 - CP Allocation O &amp; M Exp Amount</v>
          </cell>
        </row>
        <row r="580">
          <cell r="B580" t="str">
            <v>OM55215</v>
          </cell>
          <cell r="C580" t="str">
            <v>215 - CP Allocation O &amp; M Exp Amount</v>
          </cell>
        </row>
        <row r="581">
          <cell r="B581" t="str">
            <v>OM55218</v>
          </cell>
          <cell r="C581" t="str">
            <v>218 - CP Allocation O &amp; M Exp Amount</v>
          </cell>
        </row>
        <row r="582">
          <cell r="B582" t="str">
            <v>OM55219</v>
          </cell>
          <cell r="C582" t="str">
            <v>219 - CP Allocation O &amp; M Exp Amount</v>
          </cell>
        </row>
        <row r="583">
          <cell r="B583" t="str">
            <v>OM55220</v>
          </cell>
          <cell r="C583" t="str">
            <v>220 - CP Allocation O &amp; M Exp Amount</v>
          </cell>
        </row>
        <row r="584">
          <cell r="B584" t="str">
            <v>OM55221</v>
          </cell>
          <cell r="C584" t="str">
            <v>221 - CP Allocation O &amp; M Exp Amount</v>
          </cell>
        </row>
        <row r="585">
          <cell r="B585" t="str">
            <v>OM55229</v>
          </cell>
          <cell r="C585" t="str">
            <v>229 - CP Allocation O &amp; M Exp Amount</v>
          </cell>
        </row>
        <row r="586">
          <cell r="B586" t="str">
            <v>OM65000</v>
          </cell>
          <cell r="C586" t="str">
            <v>000 - GCP Allocation O &amp; M Exp Amount</v>
          </cell>
        </row>
        <row r="587">
          <cell r="B587" t="str">
            <v>OM65083</v>
          </cell>
          <cell r="C587" t="str">
            <v>083 - GCP Allocation O &amp; M Exp Amount</v>
          </cell>
        </row>
        <row r="588">
          <cell r="B588" t="str">
            <v>OM65084</v>
          </cell>
          <cell r="C588" t="str">
            <v>084 - GCP Allocation O &amp; M Exp Amount</v>
          </cell>
        </row>
        <row r="589">
          <cell r="B589" t="str">
            <v>OM65085</v>
          </cell>
          <cell r="C589" t="str">
            <v>085 - GCP Allocation O &amp; M Exp Amount</v>
          </cell>
        </row>
        <row r="590">
          <cell r="B590" t="str">
            <v>OM65086</v>
          </cell>
          <cell r="C590" t="str">
            <v>086 - GCP Allocation O &amp; M Exp Amount</v>
          </cell>
        </row>
        <row r="591">
          <cell r="B591" t="str">
            <v>OM65087</v>
          </cell>
          <cell r="C591" t="str">
            <v>087 - GCP Allocation O &amp; M Exp Amount</v>
          </cell>
        </row>
        <row r="592">
          <cell r="B592" t="str">
            <v>OM65088</v>
          </cell>
          <cell r="C592" t="str">
            <v>088 - GCP Allocation O &amp; M Exp Amount</v>
          </cell>
        </row>
        <row r="593">
          <cell r="B593" t="str">
            <v>OM65089</v>
          </cell>
          <cell r="C593" t="str">
            <v>089 - GCP Allocation O &amp; M Exp Amount</v>
          </cell>
        </row>
        <row r="594">
          <cell r="B594" t="str">
            <v>OM65090</v>
          </cell>
          <cell r="C594" t="str">
            <v>090 - GCP Allocation O &amp; M Exp Amount</v>
          </cell>
        </row>
        <row r="595">
          <cell r="B595" t="str">
            <v>OM65167</v>
          </cell>
          <cell r="C595" t="str">
            <v>167 - GCP Allocation O &amp; M Exp Amount</v>
          </cell>
        </row>
        <row r="596">
          <cell r="B596" t="str">
            <v>OM65169</v>
          </cell>
          <cell r="C596" t="str">
            <v>169 - GCP Allocation O &amp; M Exp Amount</v>
          </cell>
        </row>
        <row r="597">
          <cell r="B597" t="str">
            <v>OM65182</v>
          </cell>
          <cell r="C597" t="str">
            <v>182 - GCP Allocation O &amp; M Exp Amount</v>
          </cell>
        </row>
        <row r="598">
          <cell r="B598" t="str">
            <v>OM65215</v>
          </cell>
          <cell r="C598" t="str">
            <v>215 - GCP Allocation O &amp; M Exp Amount</v>
          </cell>
        </row>
        <row r="599">
          <cell r="B599" t="str">
            <v>OM65218</v>
          </cell>
          <cell r="C599" t="str">
            <v>218 - GCP Allocation O &amp; M Exp Amount</v>
          </cell>
        </row>
        <row r="600">
          <cell r="B600" t="str">
            <v>OM65219</v>
          </cell>
          <cell r="C600" t="str">
            <v>219 - GCP Allocation O &amp; M Exp Amount</v>
          </cell>
        </row>
        <row r="601">
          <cell r="B601" t="str">
            <v>OM65220</v>
          </cell>
          <cell r="C601" t="str">
            <v>220 - GCP Allocation O &amp; M Exp Amount</v>
          </cell>
        </row>
        <row r="602">
          <cell r="B602" t="str">
            <v>OM65221</v>
          </cell>
          <cell r="C602" t="str">
            <v>221 - GCP Allocation O &amp; M Exp Amount</v>
          </cell>
        </row>
        <row r="603">
          <cell r="B603" t="str">
            <v>OM65229</v>
          </cell>
          <cell r="C603" t="str">
            <v>229 - GCP Allocation O &amp; M Exp Amount</v>
          </cell>
        </row>
        <row r="604">
          <cell r="B604" t="str">
            <v>OM75000</v>
          </cell>
          <cell r="C604" t="str">
            <v>000 - Energy Allocation O &amp; M Exp Amount</v>
          </cell>
        </row>
        <row r="605">
          <cell r="B605" t="str">
            <v>OM75083</v>
          </cell>
          <cell r="C605" t="str">
            <v>083 - Energy Allocation O &amp; M Exp Amount</v>
          </cell>
        </row>
        <row r="606">
          <cell r="B606" t="str">
            <v>OM75084</v>
          </cell>
          <cell r="C606" t="str">
            <v>084 - Energy Allocation O &amp; M Exp Amount</v>
          </cell>
        </row>
        <row r="607">
          <cell r="B607" t="str">
            <v>OM75085</v>
          </cell>
          <cell r="C607" t="str">
            <v>085 - Energy Allocation O &amp; M Exp Amount</v>
          </cell>
        </row>
        <row r="608">
          <cell r="B608" t="str">
            <v>OM75086</v>
          </cell>
          <cell r="C608" t="str">
            <v>086 - Energy Allocation O &amp; M Exp Amount</v>
          </cell>
        </row>
        <row r="609">
          <cell r="B609" t="str">
            <v>OM75087</v>
          </cell>
          <cell r="C609" t="str">
            <v>087 - Energy Allocation O &amp; M Exp Amount</v>
          </cell>
        </row>
        <row r="610">
          <cell r="B610" t="str">
            <v>OM75088</v>
          </cell>
          <cell r="C610" t="str">
            <v>088 - Energy Allocation O &amp; M Exp Amount</v>
          </cell>
        </row>
        <row r="611">
          <cell r="B611" t="str">
            <v>OM75089</v>
          </cell>
          <cell r="C611" t="str">
            <v>089 - Energy Allocation O &amp; M Exp Amount</v>
          </cell>
        </row>
        <row r="612">
          <cell r="B612" t="str">
            <v>OM75090</v>
          </cell>
          <cell r="C612" t="str">
            <v>090 - Energy Allocation O &amp; M Exp Amount</v>
          </cell>
        </row>
        <row r="613">
          <cell r="B613" t="str">
            <v>OM75167</v>
          </cell>
          <cell r="C613" t="str">
            <v>167 - Energy Allocation O &amp; M Exp Amount</v>
          </cell>
        </row>
        <row r="614">
          <cell r="B614" t="str">
            <v>OM75169</v>
          </cell>
          <cell r="C614" t="str">
            <v>169 - Energy Allocation O &amp; M Exp Amount</v>
          </cell>
        </row>
        <row r="615">
          <cell r="B615" t="str">
            <v>OM75182</v>
          </cell>
          <cell r="C615" t="str">
            <v>182 - Energy Allocation O &amp; M Exp Amount</v>
          </cell>
        </row>
        <row r="616">
          <cell r="B616" t="str">
            <v>OM75215</v>
          </cell>
          <cell r="C616" t="str">
            <v>215 - Energy Allocation O &amp; M Exp Amount</v>
          </cell>
        </row>
        <row r="617">
          <cell r="B617" t="str">
            <v>OM75218</v>
          </cell>
          <cell r="C617" t="str">
            <v>218 - Energy Allocation O &amp; M Exp Amount</v>
          </cell>
        </row>
        <row r="618">
          <cell r="B618" t="str">
            <v>OM75219</v>
          </cell>
          <cell r="C618" t="str">
            <v>219 - Energy Allocation O &amp; M Exp Amount</v>
          </cell>
        </row>
        <row r="619">
          <cell r="B619" t="str">
            <v>OM75220</v>
          </cell>
          <cell r="C619" t="str">
            <v>220 - Energy Allocation O &amp; M Exp Amount</v>
          </cell>
        </row>
        <row r="620">
          <cell r="B620" t="str">
            <v>OM75221</v>
          </cell>
          <cell r="C620" t="str">
            <v>221 - Energy Allocation O &amp; M Exp Amount</v>
          </cell>
        </row>
        <row r="621">
          <cell r="B621" t="str">
            <v>OM75229</v>
          </cell>
          <cell r="C621" t="str">
            <v>229 - Energy Allocation O &amp; M Exp Amount</v>
          </cell>
        </row>
        <row r="622">
          <cell r="B622" t="str">
            <v>OM85000</v>
          </cell>
          <cell r="C622" t="str">
            <v>000 - CP Jurisdictional Factor</v>
          </cell>
        </row>
        <row r="623">
          <cell r="B623" t="str">
            <v>OM85083</v>
          </cell>
          <cell r="C623" t="str">
            <v>083 - CP Jurisdictional Factor</v>
          </cell>
        </row>
        <row r="624">
          <cell r="B624" t="str">
            <v>OM85084</v>
          </cell>
          <cell r="C624" t="str">
            <v>084 - CP Jurisdictional Factor</v>
          </cell>
        </row>
        <row r="625">
          <cell r="B625" t="str">
            <v>OM85085</v>
          </cell>
          <cell r="C625" t="str">
            <v>085 - CP Jurisdictional Factor</v>
          </cell>
        </row>
        <row r="626">
          <cell r="B626" t="str">
            <v>OM85086</v>
          </cell>
          <cell r="C626" t="str">
            <v>086 - CP Jurisdictional Factor</v>
          </cell>
        </row>
        <row r="627">
          <cell r="B627" t="str">
            <v>OM85087</v>
          </cell>
          <cell r="C627" t="str">
            <v>087 - CP Jurisdictional Factor</v>
          </cell>
        </row>
        <row r="628">
          <cell r="B628" t="str">
            <v>OM85088</v>
          </cell>
          <cell r="C628" t="str">
            <v>088 - CP Jurisdictional Factor</v>
          </cell>
        </row>
        <row r="629">
          <cell r="B629" t="str">
            <v>OM85089</v>
          </cell>
          <cell r="C629" t="str">
            <v>089 - CP Jurisdictional Factor</v>
          </cell>
        </row>
        <row r="630">
          <cell r="B630" t="str">
            <v>OM85090</v>
          </cell>
          <cell r="C630" t="str">
            <v>090 - CP Jurisdictional Factor</v>
          </cell>
        </row>
        <row r="631">
          <cell r="B631" t="str">
            <v>OM85167</v>
          </cell>
          <cell r="C631" t="str">
            <v>167 - CP Jurisdictional Factor</v>
          </cell>
        </row>
        <row r="632">
          <cell r="B632" t="str">
            <v>OM85169</v>
          </cell>
          <cell r="C632" t="str">
            <v>169 - CP Jurisdictional Factor</v>
          </cell>
        </row>
        <row r="633">
          <cell r="B633" t="str">
            <v>OM85182</v>
          </cell>
          <cell r="C633" t="str">
            <v>182 - CP Jurisdictional Factor</v>
          </cell>
        </row>
        <row r="634">
          <cell r="B634" t="str">
            <v>OM85215</v>
          </cell>
          <cell r="C634" t="str">
            <v>215 - CP Jurisdictional Factor</v>
          </cell>
        </row>
        <row r="635">
          <cell r="B635" t="str">
            <v>OM85218</v>
          </cell>
          <cell r="C635" t="str">
            <v>218 - CP Jurisdictional Factor</v>
          </cell>
        </row>
        <row r="636">
          <cell r="B636" t="str">
            <v>OM85219</v>
          </cell>
          <cell r="C636" t="str">
            <v>219 - CP Jurisdictional Factor</v>
          </cell>
        </row>
        <row r="637">
          <cell r="B637" t="str">
            <v>OM85220</v>
          </cell>
          <cell r="C637" t="str">
            <v>220 - CP Jurisdictional Factor</v>
          </cell>
        </row>
        <row r="638">
          <cell r="B638" t="str">
            <v>OM85221</v>
          </cell>
          <cell r="C638" t="str">
            <v>221 - CP Jurisdictional Factor</v>
          </cell>
        </row>
        <row r="639">
          <cell r="B639" t="str">
            <v>OM85229</v>
          </cell>
          <cell r="C639" t="str">
            <v>229 - CP Jurisdictional Factor</v>
          </cell>
        </row>
        <row r="640">
          <cell r="B640" t="str">
            <v>OM95000</v>
          </cell>
          <cell r="C640" t="str">
            <v>000 - GCP Jurisdictional Factor</v>
          </cell>
        </row>
        <row r="641">
          <cell r="B641" t="str">
            <v>OM95083</v>
          </cell>
          <cell r="C641" t="str">
            <v>083 - GCP Jurisdictional Factor</v>
          </cell>
        </row>
        <row r="642">
          <cell r="B642" t="str">
            <v>OM95084</v>
          </cell>
          <cell r="C642" t="str">
            <v>084 - GCP Jurisdictional Factor</v>
          </cell>
        </row>
        <row r="643">
          <cell r="B643" t="str">
            <v>OM95085</v>
          </cell>
          <cell r="C643" t="str">
            <v>085 - GCP Jurisdictional Factor</v>
          </cell>
        </row>
        <row r="644">
          <cell r="B644" t="str">
            <v>OM95086</v>
          </cell>
          <cell r="C644" t="str">
            <v>086 - GCP Jurisdictional Factor</v>
          </cell>
        </row>
        <row r="645">
          <cell r="B645" t="str">
            <v>OM95087</v>
          </cell>
          <cell r="C645" t="str">
            <v>087 - GCP Jurisdictional Factor</v>
          </cell>
        </row>
        <row r="646">
          <cell r="B646" t="str">
            <v>OM95088</v>
          </cell>
          <cell r="C646" t="str">
            <v>088 - GCP Jurisdictional Factor</v>
          </cell>
        </row>
        <row r="647">
          <cell r="B647" t="str">
            <v>OM95089</v>
          </cell>
          <cell r="C647" t="str">
            <v>089 - GCP Jurisdictional Factor</v>
          </cell>
        </row>
        <row r="648">
          <cell r="B648" t="str">
            <v>OM95090</v>
          </cell>
          <cell r="C648" t="str">
            <v>090 - GCP Jurisdictional Factor</v>
          </cell>
        </row>
        <row r="649">
          <cell r="B649" t="str">
            <v>OM95167</v>
          </cell>
          <cell r="C649" t="str">
            <v>167 - GCP Jurisdictional Factor</v>
          </cell>
        </row>
        <row r="650">
          <cell r="B650" t="str">
            <v>OM95169</v>
          </cell>
          <cell r="C650" t="str">
            <v>169 - GCP Jurisdictional Factor</v>
          </cell>
        </row>
        <row r="651">
          <cell r="B651" t="str">
            <v>OM95182</v>
          </cell>
          <cell r="C651" t="str">
            <v>182 - GCP Jurisdictional Factor</v>
          </cell>
        </row>
        <row r="652">
          <cell r="B652" t="str">
            <v>OM95215</v>
          </cell>
          <cell r="C652" t="str">
            <v>215 - GCP Jurisdictional Factor</v>
          </cell>
        </row>
        <row r="653">
          <cell r="B653" t="str">
            <v>OM95218</v>
          </cell>
          <cell r="C653" t="str">
            <v>218 - GCP Jurisdictional Factor</v>
          </cell>
        </row>
        <row r="654">
          <cell r="B654" t="str">
            <v>OM95219</v>
          </cell>
          <cell r="C654" t="str">
            <v>219 - GCP Jurisdictional Factor</v>
          </cell>
        </row>
        <row r="655">
          <cell r="B655" t="str">
            <v>OM95220</v>
          </cell>
          <cell r="C655" t="str">
            <v>220 - GCP Jurisdictional Factor</v>
          </cell>
        </row>
        <row r="656">
          <cell r="B656" t="str">
            <v>OM95221</v>
          </cell>
          <cell r="C656" t="str">
            <v>221 - GCP Jurisdictional Factor</v>
          </cell>
        </row>
        <row r="657">
          <cell r="B657" t="str">
            <v>OM95229</v>
          </cell>
          <cell r="C657" t="str">
            <v>229 - GCP Jurisdictional Factor</v>
          </cell>
        </row>
        <row r="658">
          <cell r="B658" t="str">
            <v>OMA5000</v>
          </cell>
          <cell r="C658" t="str">
            <v>000 - Energy Jurisdictional Factor</v>
          </cell>
        </row>
        <row r="659">
          <cell r="B659" t="str">
            <v>OMA5083</v>
          </cell>
          <cell r="C659" t="str">
            <v>083 - Energy Jurisdictional Factor</v>
          </cell>
        </row>
        <row r="660">
          <cell r="B660" t="str">
            <v>OMA5084</v>
          </cell>
          <cell r="C660" t="str">
            <v>084 - Energy Jurisdictional Factor</v>
          </cell>
        </row>
        <row r="661">
          <cell r="B661" t="str">
            <v>OMA5085</v>
          </cell>
          <cell r="C661" t="str">
            <v>085 - Energy Jurisdictional Factor</v>
          </cell>
        </row>
        <row r="662">
          <cell r="B662" t="str">
            <v>OMA5086</v>
          </cell>
          <cell r="C662" t="str">
            <v>086 - Energy Jurisdictional Factor</v>
          </cell>
        </row>
        <row r="663">
          <cell r="B663" t="str">
            <v>OMA5087</v>
          </cell>
          <cell r="C663" t="str">
            <v>087 - Energy Jurisdictional Factor</v>
          </cell>
        </row>
        <row r="664">
          <cell r="B664" t="str">
            <v>OMA5088</v>
          </cell>
          <cell r="C664" t="str">
            <v>088 - Energy Jurisdictional Factor</v>
          </cell>
        </row>
        <row r="665">
          <cell r="B665" t="str">
            <v>OMA5089</v>
          </cell>
          <cell r="C665" t="str">
            <v>089 - Energy Jurisdictional Factor</v>
          </cell>
        </row>
        <row r="666">
          <cell r="B666" t="str">
            <v>OMA5090</v>
          </cell>
          <cell r="C666" t="str">
            <v>090 - Energy Jurisdictional Factor</v>
          </cell>
        </row>
        <row r="667">
          <cell r="B667" t="str">
            <v>OMA5167</v>
          </cell>
          <cell r="C667" t="str">
            <v>167 - Energy Jurisdictional Factor</v>
          </cell>
        </row>
        <row r="668">
          <cell r="B668" t="str">
            <v>OMA5169</v>
          </cell>
          <cell r="C668" t="str">
            <v>169 - Energy Jurisdictional Factor</v>
          </cell>
        </row>
        <row r="669">
          <cell r="B669" t="str">
            <v>OMA5182</v>
          </cell>
          <cell r="C669" t="str">
            <v>182 - Energy Jurisdictional Factor</v>
          </cell>
        </row>
        <row r="670">
          <cell r="B670" t="str">
            <v>OMA5215</v>
          </cell>
          <cell r="C670" t="str">
            <v>215 - Energy Jurisdictional Factor</v>
          </cell>
        </row>
        <row r="671">
          <cell r="B671" t="str">
            <v>OMA5218</v>
          </cell>
          <cell r="C671" t="str">
            <v>218 - Energy Jurisdictional Factor</v>
          </cell>
        </row>
        <row r="672">
          <cell r="B672" t="str">
            <v>OMA5219</v>
          </cell>
          <cell r="C672" t="str">
            <v>219 - Energy Jurisdictional Factor</v>
          </cell>
        </row>
        <row r="673">
          <cell r="B673" t="str">
            <v>OMA5220</v>
          </cell>
          <cell r="C673" t="str">
            <v>220 - Energy Jurisdictional Factor</v>
          </cell>
        </row>
        <row r="674">
          <cell r="B674" t="str">
            <v>OMA5221</v>
          </cell>
          <cell r="C674" t="str">
            <v>221 - Energy Jurisdictional Factor</v>
          </cell>
        </row>
        <row r="675">
          <cell r="B675" t="str">
            <v>OMA5229</v>
          </cell>
          <cell r="C675" t="str">
            <v>229 - Energy Jurisdictional Factor</v>
          </cell>
        </row>
        <row r="676">
          <cell r="B676" t="str">
            <v>OMB5000</v>
          </cell>
          <cell r="C676" t="str">
            <v>000 - CP Jurisdictional O &amp; M Exp Amount</v>
          </cell>
        </row>
        <row r="677">
          <cell r="B677" t="str">
            <v>OMB5083</v>
          </cell>
          <cell r="C677" t="str">
            <v>083 - CP Jurisdictional O &amp; M Exp Amount</v>
          </cell>
        </row>
        <row r="678">
          <cell r="B678" t="str">
            <v>OMB5084</v>
          </cell>
          <cell r="C678" t="str">
            <v>084 - CP Jurisdictional O &amp; M Exp Amount</v>
          </cell>
        </row>
        <row r="679">
          <cell r="B679" t="str">
            <v>OMB5085</v>
          </cell>
          <cell r="C679" t="str">
            <v>085 - CP Jurisdictional O &amp; M Exp Amount</v>
          </cell>
        </row>
        <row r="680">
          <cell r="B680" t="str">
            <v>OMB5086</v>
          </cell>
          <cell r="C680" t="str">
            <v>086 - CP Jurisdictional O &amp; M Exp Amount</v>
          </cell>
        </row>
        <row r="681">
          <cell r="B681" t="str">
            <v>OMB5087</v>
          </cell>
          <cell r="C681" t="str">
            <v>087 - CP Jurisdictional O &amp; M Exp Amount</v>
          </cell>
        </row>
        <row r="682">
          <cell r="B682" t="str">
            <v>OMB5088</v>
          </cell>
          <cell r="C682" t="str">
            <v>088 - CP Jurisdictional O &amp; M Exp Amount</v>
          </cell>
        </row>
        <row r="683">
          <cell r="B683" t="str">
            <v>OMB5089</v>
          </cell>
          <cell r="C683" t="str">
            <v>089 - CP Jurisdictional O &amp; M Exp Amount</v>
          </cell>
        </row>
        <row r="684">
          <cell r="B684" t="str">
            <v>OMB5090</v>
          </cell>
          <cell r="C684" t="str">
            <v>090 - CP Jurisdictional O &amp; M Exp Amount</v>
          </cell>
        </row>
        <row r="685">
          <cell r="B685" t="str">
            <v>OMB5167</v>
          </cell>
          <cell r="C685" t="str">
            <v>167 - CP Jurisdictional O &amp; M Exp Amount</v>
          </cell>
        </row>
        <row r="686">
          <cell r="B686" t="str">
            <v>OMB5169</v>
          </cell>
          <cell r="C686" t="str">
            <v>169 - CP Jurisdictional O &amp; M Exp Amount</v>
          </cell>
        </row>
        <row r="687">
          <cell r="B687" t="str">
            <v>OMB5182</v>
          </cell>
          <cell r="C687" t="str">
            <v>182 - CP Jurisdictional O &amp; M Exp Amount</v>
          </cell>
        </row>
        <row r="688">
          <cell r="B688" t="str">
            <v>OMB5215</v>
          </cell>
          <cell r="C688" t="str">
            <v>215 - CP Jurisdictional O &amp; M Exp Amount</v>
          </cell>
        </row>
        <row r="689">
          <cell r="B689" t="str">
            <v>OMB5218</v>
          </cell>
          <cell r="C689" t="str">
            <v>218 - CP Jurisdictional O &amp; M Exp Amount</v>
          </cell>
        </row>
        <row r="690">
          <cell r="B690" t="str">
            <v>OMB5219</v>
          </cell>
          <cell r="C690" t="str">
            <v>219 - CP Jurisdictional O &amp; M Exp Amount</v>
          </cell>
        </row>
        <row r="691">
          <cell r="B691" t="str">
            <v>OMB5220</v>
          </cell>
          <cell r="C691" t="str">
            <v>220 - CP Jurisdictional O &amp; M Exp Amount</v>
          </cell>
        </row>
        <row r="692">
          <cell r="B692" t="str">
            <v>OMB5221</v>
          </cell>
          <cell r="C692" t="str">
            <v>221 - CP Jurisdictional O &amp; M Exp Amount</v>
          </cell>
        </row>
        <row r="693">
          <cell r="B693" t="str">
            <v>OMB5229</v>
          </cell>
          <cell r="C693" t="str">
            <v>229 - CP Jurisdictional O &amp; M Exp Amount</v>
          </cell>
        </row>
        <row r="694">
          <cell r="B694" t="str">
            <v>OMC5000</v>
          </cell>
          <cell r="C694" t="str">
            <v>000 - GCP Jurisdictional O &amp; M Exp Amount</v>
          </cell>
        </row>
        <row r="695">
          <cell r="B695" t="str">
            <v>OMC5083</v>
          </cell>
          <cell r="C695" t="str">
            <v>083 - GCP Jurisdictional O &amp; M Exp Amount</v>
          </cell>
        </row>
        <row r="696">
          <cell r="B696" t="str">
            <v>OMC5084</v>
          </cell>
          <cell r="C696" t="str">
            <v>084 - GCP Jurisdictional O &amp; M Exp Amount</v>
          </cell>
        </row>
        <row r="697">
          <cell r="B697" t="str">
            <v>OMC5085</v>
          </cell>
          <cell r="C697" t="str">
            <v>085 - GCP Jurisdictional O &amp; M Exp Amount</v>
          </cell>
        </row>
        <row r="698">
          <cell r="B698" t="str">
            <v>OMC5086</v>
          </cell>
          <cell r="C698" t="str">
            <v>086 - GCP Jurisdictional O &amp; M Exp Amount</v>
          </cell>
        </row>
        <row r="699">
          <cell r="B699" t="str">
            <v>OMC5087</v>
          </cell>
          <cell r="C699" t="str">
            <v>087 - GCP Jurisdictional O &amp; M Exp Amount</v>
          </cell>
        </row>
        <row r="700">
          <cell r="B700" t="str">
            <v>OMC5088</v>
          </cell>
          <cell r="C700" t="str">
            <v>088 - GCP Jurisdictional O &amp; M Exp Amount</v>
          </cell>
        </row>
        <row r="701">
          <cell r="B701" t="str">
            <v>OMC5089</v>
          </cell>
          <cell r="C701" t="str">
            <v>089 - GCP Jurisdictional O &amp; M Exp Amount</v>
          </cell>
        </row>
        <row r="702">
          <cell r="B702" t="str">
            <v>OMC5090</v>
          </cell>
          <cell r="C702" t="str">
            <v>090 - GCP Jurisdictional O &amp; M Exp Amount</v>
          </cell>
        </row>
        <row r="703">
          <cell r="B703" t="str">
            <v>OMC5167</v>
          </cell>
          <cell r="C703" t="str">
            <v>167 - GCP Jurisdictional O &amp; M Exp Amount</v>
          </cell>
        </row>
        <row r="704">
          <cell r="B704" t="str">
            <v>OMC5169</v>
          </cell>
          <cell r="C704" t="str">
            <v>169 - GCP Jurisdictional O &amp; M Exp Amount</v>
          </cell>
        </row>
        <row r="705">
          <cell r="B705" t="str">
            <v>OMC5182</v>
          </cell>
          <cell r="C705" t="str">
            <v>182 - GCP Jurisdictional O &amp; M Exp Amount</v>
          </cell>
        </row>
        <row r="706">
          <cell r="B706" t="str">
            <v>OMC5215</v>
          </cell>
          <cell r="C706" t="str">
            <v>215 - GCP Jurisdictional O &amp; M Exp Amount</v>
          </cell>
        </row>
        <row r="707">
          <cell r="B707" t="str">
            <v>OMC5218</v>
          </cell>
          <cell r="C707" t="str">
            <v>218 - GCP Jurisdictional O &amp; M Exp Amount</v>
          </cell>
        </row>
        <row r="708">
          <cell r="B708" t="str">
            <v>OMC5219</v>
          </cell>
          <cell r="C708" t="str">
            <v>219 - GCP Jurisdictional O &amp; M Exp Amount</v>
          </cell>
        </row>
        <row r="709">
          <cell r="B709" t="str">
            <v>OMC5220</v>
          </cell>
          <cell r="C709" t="str">
            <v>220 - GCP Jurisdictional O &amp; M Exp Amount</v>
          </cell>
        </row>
        <row r="710">
          <cell r="B710" t="str">
            <v>OMC5221</v>
          </cell>
          <cell r="C710" t="str">
            <v>221 - GCP Jurisdictional O &amp; M Exp Amount</v>
          </cell>
        </row>
        <row r="711">
          <cell r="B711" t="str">
            <v>OMC5229</v>
          </cell>
          <cell r="C711" t="str">
            <v>229 - GCP Jurisdictional O &amp; M Exp Amount</v>
          </cell>
        </row>
        <row r="712">
          <cell r="B712" t="str">
            <v>OMD5000</v>
          </cell>
          <cell r="C712" t="str">
            <v>000 - Energy Jurisdictional O &amp; M Exp Amount</v>
          </cell>
        </row>
        <row r="713">
          <cell r="B713" t="str">
            <v>OMD5083</v>
          </cell>
          <cell r="C713" t="str">
            <v>083 - Energy Jurisdictional O &amp; M Exp Amount</v>
          </cell>
        </row>
        <row r="714">
          <cell r="B714" t="str">
            <v>OMD5084</v>
          </cell>
          <cell r="C714" t="str">
            <v>084 - Energy Jurisdictional O &amp; M Exp Amount</v>
          </cell>
        </row>
        <row r="715">
          <cell r="B715" t="str">
            <v>OMD5085</v>
          </cell>
          <cell r="C715" t="str">
            <v>085 - Energy Jurisdictional O &amp; M Exp Amount</v>
          </cell>
        </row>
        <row r="716">
          <cell r="B716" t="str">
            <v>OMD5086</v>
          </cell>
          <cell r="C716" t="str">
            <v>086 - Energy Jurisdictional O &amp; M Exp Amount</v>
          </cell>
        </row>
        <row r="717">
          <cell r="B717" t="str">
            <v>OMD5087</v>
          </cell>
          <cell r="C717" t="str">
            <v>087 - Energy Jurisdictional O &amp; M Exp Amount</v>
          </cell>
        </row>
        <row r="718">
          <cell r="B718" t="str">
            <v>OMD5088</v>
          </cell>
          <cell r="C718" t="str">
            <v>088 - Energy Jurisdictional O &amp; M Exp Amount</v>
          </cell>
        </row>
        <row r="719">
          <cell r="B719" t="str">
            <v>OMD5089</v>
          </cell>
          <cell r="C719" t="str">
            <v>089 - Energy Jurisdictional O &amp; M Exp Amount</v>
          </cell>
        </row>
        <row r="720">
          <cell r="B720" t="str">
            <v>OMD5090</v>
          </cell>
          <cell r="C720" t="str">
            <v>090 - Energy Jurisdictional O &amp; M Exp Amount</v>
          </cell>
        </row>
        <row r="721">
          <cell r="B721" t="str">
            <v>OMD5167</v>
          </cell>
          <cell r="C721" t="str">
            <v>167 - Energy Jurisdictional O &amp; M Exp Amount</v>
          </cell>
        </row>
        <row r="722">
          <cell r="B722" t="str">
            <v>OMD5169</v>
          </cell>
          <cell r="C722" t="str">
            <v>169 - Energy Jurisdictional O &amp; M Exp Amount</v>
          </cell>
        </row>
        <row r="723">
          <cell r="B723" t="str">
            <v>OMD5182</v>
          </cell>
          <cell r="C723" t="str">
            <v>182 - Energy Jurisdictional O &amp; M Exp Amount</v>
          </cell>
        </row>
        <row r="724">
          <cell r="B724" t="str">
            <v>OMD5215</v>
          </cell>
          <cell r="C724" t="str">
            <v>215 - Energy Jurisdictional O &amp; M Exp Amount</v>
          </cell>
        </row>
        <row r="725">
          <cell r="B725" t="str">
            <v>OMD5218</v>
          </cell>
          <cell r="C725" t="str">
            <v>218 - Energy Jurisdictional O &amp; M Exp Amount</v>
          </cell>
        </row>
        <row r="726">
          <cell r="B726" t="str">
            <v>OMD5219</v>
          </cell>
          <cell r="C726" t="str">
            <v>219 - Energy Jurisdictional O &amp; M Exp Amount</v>
          </cell>
        </row>
        <row r="727">
          <cell r="B727" t="str">
            <v>OMD5220</v>
          </cell>
          <cell r="C727" t="str">
            <v>220 - Energy Jurisdictional O &amp; M Exp Amount</v>
          </cell>
        </row>
        <row r="728">
          <cell r="B728" t="str">
            <v>OMD5221</v>
          </cell>
          <cell r="C728" t="str">
            <v>221 - Energy Jurisdictional O &amp; M Exp Amount</v>
          </cell>
        </row>
        <row r="729">
          <cell r="B729" t="str">
            <v>OMD5229</v>
          </cell>
          <cell r="C729" t="str">
            <v>229 - Energy Jurisdictional O &amp; M Exp Amount</v>
          </cell>
        </row>
        <row r="730">
          <cell r="B730" t="str">
            <v>OME5000</v>
          </cell>
          <cell r="C730" t="str">
            <v>000 - Total Jurisdictional O &amp; M Exp Amount</v>
          </cell>
        </row>
        <row r="731">
          <cell r="B731" t="str">
            <v>OME5083</v>
          </cell>
          <cell r="C731" t="str">
            <v>083 - Total Jurisdictional O &amp; M Exp Amount</v>
          </cell>
        </row>
        <row r="732">
          <cell r="B732" t="str">
            <v>OME5084</v>
          </cell>
          <cell r="C732" t="str">
            <v>084 - Total Jurisdictional O &amp; M Exp Amount</v>
          </cell>
        </row>
        <row r="733">
          <cell r="B733" t="str">
            <v>OME5085</v>
          </cell>
          <cell r="C733" t="str">
            <v>085 - Total Jurisdictional O &amp; M Exp Amount</v>
          </cell>
        </row>
        <row r="734">
          <cell r="B734" t="str">
            <v>OME5086</v>
          </cell>
          <cell r="C734" t="str">
            <v>086 - Total Jurisdictional O &amp; M Exp Amount</v>
          </cell>
        </row>
        <row r="735">
          <cell r="B735" t="str">
            <v>OME5087</v>
          </cell>
          <cell r="C735" t="str">
            <v>087 - Total Jurisdictional O &amp; M Exp Amount</v>
          </cell>
        </row>
        <row r="736">
          <cell r="B736" t="str">
            <v>OME5088</v>
          </cell>
          <cell r="C736" t="str">
            <v>088 - Total Jurisdictional O &amp; M Exp Amount</v>
          </cell>
        </row>
        <row r="737">
          <cell r="B737" t="str">
            <v>OME5089</v>
          </cell>
          <cell r="C737" t="str">
            <v>089 - Total Jurisdictional O &amp; M Exp Amount</v>
          </cell>
        </row>
        <row r="738">
          <cell r="B738" t="str">
            <v>OME5090</v>
          </cell>
          <cell r="C738" t="str">
            <v>090 - Total Jurisdictional O &amp; M Exp Amount</v>
          </cell>
        </row>
        <row r="739">
          <cell r="B739" t="str">
            <v>OME5167</v>
          </cell>
          <cell r="C739" t="str">
            <v>167 - Total Jurisdictional O &amp; M Exp Amount</v>
          </cell>
        </row>
        <row r="740">
          <cell r="B740" t="str">
            <v>OME5169</v>
          </cell>
          <cell r="C740" t="str">
            <v>169 - Total Jurisdictional O &amp; M Exp Amount</v>
          </cell>
        </row>
        <row r="741">
          <cell r="B741" t="str">
            <v>OME5182</v>
          </cell>
          <cell r="C741" t="str">
            <v>182 - Total Jurisdictional O &amp; M Exp Amount</v>
          </cell>
        </row>
        <row r="742">
          <cell r="B742" t="str">
            <v>OME5215</v>
          </cell>
          <cell r="C742" t="str">
            <v>215 - Total Jurisdictional O &amp; M Exp Amount</v>
          </cell>
        </row>
        <row r="743">
          <cell r="B743" t="str">
            <v>OME5218</v>
          </cell>
          <cell r="C743" t="str">
            <v>218 - Total Jurisdictional O &amp; M Exp Amount</v>
          </cell>
        </row>
        <row r="744">
          <cell r="B744" t="str">
            <v>OME5219</v>
          </cell>
          <cell r="C744" t="str">
            <v>219 - Total Jurisdictional O &amp; M Exp Amount</v>
          </cell>
        </row>
        <row r="745">
          <cell r="B745" t="str">
            <v>OME5220</v>
          </cell>
          <cell r="C745" t="str">
            <v>220 - Total Jurisdictional O &amp; M Exp Amount</v>
          </cell>
        </row>
        <row r="746">
          <cell r="B746" t="str">
            <v>OME5221</v>
          </cell>
          <cell r="C746" t="str">
            <v>221 - Total Jurisdictional O &amp; M Exp Amount</v>
          </cell>
        </row>
        <row r="747">
          <cell r="B747" t="str">
            <v>OME5229</v>
          </cell>
          <cell r="C747" t="str">
            <v>229 - Total Jurisdictional O &amp; M Exp Amount</v>
          </cell>
        </row>
        <row r="748">
          <cell r="B748" t="str">
            <v>PEN5000</v>
          </cell>
          <cell r="C748" t="str">
            <v>000 - Pension and Welfare</v>
          </cell>
        </row>
        <row r="749">
          <cell r="B749" t="str">
            <v>PEN5167</v>
          </cell>
          <cell r="C749" t="str">
            <v>167 - Pension and Welfare</v>
          </cell>
        </row>
        <row r="750">
          <cell r="B750" t="str">
            <v>PEN5169</v>
          </cell>
          <cell r="C750" t="str">
            <v>169 - Pension and Welfare</v>
          </cell>
        </row>
        <row r="751">
          <cell r="B751" t="str">
            <v>PEN5182</v>
          </cell>
          <cell r="C751" t="str">
            <v>182 - Pension and Welfare</v>
          </cell>
        </row>
        <row r="752">
          <cell r="B752" t="str">
            <v>PEN5215</v>
          </cell>
          <cell r="C752" t="str">
            <v>215 - Pension and Welfare</v>
          </cell>
        </row>
        <row r="753">
          <cell r="B753" t="str">
            <v>PEN5218</v>
          </cell>
          <cell r="C753" t="str">
            <v>218 - Pension and Welfare</v>
          </cell>
        </row>
        <row r="754">
          <cell r="B754" t="str">
            <v>PEN5219</v>
          </cell>
          <cell r="C754" t="str">
            <v>219 - Pension and Welfare</v>
          </cell>
        </row>
        <row r="755">
          <cell r="B755" t="str">
            <v>PEN5220</v>
          </cell>
          <cell r="C755" t="str">
            <v>220 - Pension and Welfare</v>
          </cell>
        </row>
        <row r="756">
          <cell r="B756" t="str">
            <v>PEN5221</v>
          </cell>
          <cell r="C756" t="str">
            <v>221 - Pension and Welfare</v>
          </cell>
        </row>
        <row r="757">
          <cell r="B757" t="str">
            <v>PEN5229</v>
          </cell>
          <cell r="C757" t="str">
            <v>229 - Pension and Welfare</v>
          </cell>
        </row>
        <row r="758">
          <cell r="B758" t="str">
            <v>PIF5MON</v>
          </cell>
          <cell r="C758" t="str">
            <v>GPIF Net Amount Monthly</v>
          </cell>
        </row>
        <row r="759">
          <cell r="B759" t="str">
            <v>PIF5NET</v>
          </cell>
          <cell r="C759" t="str">
            <v>GPIF Net of RAF</v>
          </cell>
        </row>
        <row r="760">
          <cell r="B760" t="str">
            <v>RAF5FEE</v>
          </cell>
          <cell r="C760" t="str">
            <v>Regulatory Assessment Fee</v>
          </cell>
        </row>
        <row r="761">
          <cell r="B761" t="str">
            <v>RES5PMO</v>
          </cell>
          <cell r="C761" t="str">
            <v>Prior Month Reinstatement</v>
          </cell>
        </row>
        <row r="762">
          <cell r="B762" t="str">
            <v>RES5PRI</v>
          </cell>
          <cell r="C762" t="str">
            <v>Restatement for Prior Periods due to Error Corrections</v>
          </cell>
        </row>
        <row r="763">
          <cell r="B763" t="str">
            <v>REV5MON</v>
          </cell>
          <cell r="C763" t="str">
            <v>Revenues applicable to Current Period</v>
          </cell>
        </row>
        <row r="764">
          <cell r="B764" t="str">
            <v>REV5NET</v>
          </cell>
          <cell r="C764" t="str">
            <v>Revenues Net of Revenue Taxes</v>
          </cell>
        </row>
        <row r="765">
          <cell r="B765" t="str">
            <v>REV5TOT</v>
          </cell>
          <cell r="C765" t="str">
            <v>Total Revenues applicable to Current Period</v>
          </cell>
        </row>
        <row r="766">
          <cell r="B766" t="str">
            <v>RR15082</v>
          </cell>
          <cell r="C766" t="str">
            <v>082 - Beginning of Month Balance</v>
          </cell>
        </row>
        <row r="767">
          <cell r="B767" t="str">
            <v>RR15216</v>
          </cell>
          <cell r="C767" t="str">
            <v>216 - Beginning of Month Balance</v>
          </cell>
        </row>
        <row r="768">
          <cell r="B768" t="str">
            <v>RR15217</v>
          </cell>
          <cell r="C768" t="str">
            <v>217 - Beginning of Month Balance</v>
          </cell>
        </row>
        <row r="769">
          <cell r="B769" t="str">
            <v>RR15228</v>
          </cell>
          <cell r="C769" t="str">
            <v>228 - Beginning of Month Balance</v>
          </cell>
        </row>
        <row r="770">
          <cell r="B770" t="str">
            <v>RR25082</v>
          </cell>
          <cell r="C770" t="str">
            <v>082 - Current Month Activity</v>
          </cell>
        </row>
        <row r="771">
          <cell r="B771" t="str">
            <v>RR25216</v>
          </cell>
          <cell r="C771" t="str">
            <v>216 - Current Month Activity</v>
          </cell>
        </row>
        <row r="772">
          <cell r="B772" t="str">
            <v>RR25217</v>
          </cell>
          <cell r="C772" t="str">
            <v>217 - Current Month Activity</v>
          </cell>
        </row>
        <row r="773">
          <cell r="B773" t="str">
            <v>RR25228</v>
          </cell>
          <cell r="C773" t="str">
            <v>228 - Current Month Activity</v>
          </cell>
        </row>
        <row r="774">
          <cell r="B774" t="str">
            <v>RR35082</v>
          </cell>
          <cell r="C774" t="str">
            <v>082 - End of Month Balance</v>
          </cell>
        </row>
        <row r="775">
          <cell r="B775" t="str">
            <v>RR35216</v>
          </cell>
          <cell r="C775" t="str">
            <v>216 - End of Month Balance</v>
          </cell>
        </row>
        <row r="776">
          <cell r="B776" t="str">
            <v>RR35217</v>
          </cell>
          <cell r="C776" t="str">
            <v>217 - End of Month Balance</v>
          </cell>
        </row>
        <row r="777">
          <cell r="B777" t="str">
            <v>RR35228</v>
          </cell>
          <cell r="C777" t="str">
            <v>228 - End of Month Balance</v>
          </cell>
        </row>
        <row r="778">
          <cell r="B778" t="str">
            <v>RR45082</v>
          </cell>
          <cell r="C778" t="str">
            <v>082 - Average Balance</v>
          </cell>
        </row>
        <row r="779">
          <cell r="B779" t="str">
            <v>RR45216</v>
          </cell>
          <cell r="C779" t="str">
            <v>216 - Average Balance</v>
          </cell>
        </row>
        <row r="780">
          <cell r="B780" t="str">
            <v>RR45217</v>
          </cell>
          <cell r="C780" t="str">
            <v>217 - Average Balance</v>
          </cell>
        </row>
        <row r="781">
          <cell r="B781" t="str">
            <v>RR45228</v>
          </cell>
          <cell r="C781" t="str">
            <v>228 - Average Balance</v>
          </cell>
        </row>
        <row r="782">
          <cell r="B782" t="str">
            <v>RR55082</v>
          </cell>
          <cell r="C782" t="str">
            <v>082 - Annual Equity Rate</v>
          </cell>
        </row>
        <row r="783">
          <cell r="B783" t="str">
            <v>RR55216</v>
          </cell>
          <cell r="C783" t="str">
            <v>216 - Annual Equity Rate</v>
          </cell>
        </row>
        <row r="784">
          <cell r="B784" t="str">
            <v>RR55217</v>
          </cell>
          <cell r="C784" t="str">
            <v>217 - Annual Equity Rate</v>
          </cell>
        </row>
        <row r="785">
          <cell r="B785" t="str">
            <v>RR55228</v>
          </cell>
          <cell r="C785" t="str">
            <v>228 - Annual Equity Rate</v>
          </cell>
        </row>
        <row r="786">
          <cell r="B786" t="str">
            <v>RR65082</v>
          </cell>
          <cell r="C786" t="str">
            <v>082 - Annual Debt Rate</v>
          </cell>
        </row>
        <row r="787">
          <cell r="B787" t="str">
            <v>RR65216</v>
          </cell>
          <cell r="C787" t="str">
            <v>216 - Annual Debt Rate</v>
          </cell>
        </row>
        <row r="788">
          <cell r="B788" t="str">
            <v>RR65217</v>
          </cell>
          <cell r="C788" t="str">
            <v>217 - Annual Debt Rate</v>
          </cell>
        </row>
        <row r="789">
          <cell r="B789" t="str">
            <v>RR65228</v>
          </cell>
          <cell r="C789" t="str">
            <v>228 - Annual Debt Rate</v>
          </cell>
        </row>
        <row r="790">
          <cell r="B790" t="str">
            <v>RR75082</v>
          </cell>
          <cell r="C790" t="str">
            <v>082 - State Tax Rate</v>
          </cell>
        </row>
        <row r="791">
          <cell r="B791" t="str">
            <v>RR75216</v>
          </cell>
          <cell r="C791" t="str">
            <v>216 - State Tax Rate</v>
          </cell>
        </row>
        <row r="792">
          <cell r="B792" t="str">
            <v>RR75217</v>
          </cell>
          <cell r="C792" t="str">
            <v>217 - State Tax Rate</v>
          </cell>
        </row>
        <row r="793">
          <cell r="B793" t="str">
            <v>RR75228</v>
          </cell>
          <cell r="C793" t="str">
            <v>228 - State Tax Rate</v>
          </cell>
        </row>
        <row r="794">
          <cell r="B794" t="str">
            <v>RR85082</v>
          </cell>
          <cell r="C794" t="str">
            <v>082 - Federal Tax Rate</v>
          </cell>
        </row>
        <row r="795">
          <cell r="B795" t="str">
            <v>RR85216</v>
          </cell>
          <cell r="C795" t="str">
            <v>216 - Federal Tax Rate</v>
          </cell>
        </row>
        <row r="796">
          <cell r="B796" t="str">
            <v>RR85217</v>
          </cell>
          <cell r="C796" t="str">
            <v>217 - Federal Tax Rate</v>
          </cell>
        </row>
        <row r="797">
          <cell r="B797" t="str">
            <v>RR85228</v>
          </cell>
          <cell r="C797" t="str">
            <v>228 - Federal Tax Rate</v>
          </cell>
        </row>
        <row r="798">
          <cell r="B798" t="str">
            <v>RR95082</v>
          </cell>
          <cell r="C798" t="str">
            <v>082 - Grossed State Tax Rate</v>
          </cell>
        </row>
        <row r="799">
          <cell r="B799" t="str">
            <v>RR95216</v>
          </cell>
          <cell r="C799" t="str">
            <v>216 - Grossed State Tax Rate</v>
          </cell>
        </row>
        <row r="800">
          <cell r="B800" t="str">
            <v>RR95217</v>
          </cell>
          <cell r="C800" t="str">
            <v>217 - Grossed State Tax Rate</v>
          </cell>
        </row>
        <row r="801">
          <cell r="B801" t="str">
            <v>RR95228</v>
          </cell>
          <cell r="C801" t="str">
            <v>228 - Grossed State Tax Rate</v>
          </cell>
        </row>
        <row r="802">
          <cell r="B802" t="str">
            <v>RRA5082</v>
          </cell>
          <cell r="C802" t="str">
            <v>082 - Grossed Federal Tax Rate</v>
          </cell>
        </row>
        <row r="803">
          <cell r="B803" t="str">
            <v>RRA5216</v>
          </cell>
          <cell r="C803" t="str">
            <v>216 - Grossed Federal Tax Rate</v>
          </cell>
        </row>
        <row r="804">
          <cell r="B804" t="str">
            <v>RRA5217</v>
          </cell>
          <cell r="C804" t="str">
            <v>217 - Grossed Federal Tax Rate</v>
          </cell>
        </row>
        <row r="805">
          <cell r="B805" t="str">
            <v>RRA5228</v>
          </cell>
          <cell r="C805" t="str">
            <v>228 - Grossed Federal Tax Rate</v>
          </cell>
        </row>
        <row r="806">
          <cell r="B806" t="str">
            <v>RRB5082</v>
          </cell>
          <cell r="C806" t="str">
            <v>082 - Return on Equity Amount</v>
          </cell>
        </row>
        <row r="807">
          <cell r="B807" t="str">
            <v>RRB5216</v>
          </cell>
          <cell r="C807" t="str">
            <v>216 - Return on Equity Amount</v>
          </cell>
        </row>
        <row r="808">
          <cell r="B808" t="str">
            <v>RRB5217</v>
          </cell>
          <cell r="C808" t="str">
            <v>217 - Return on Equity Amount</v>
          </cell>
        </row>
        <row r="809">
          <cell r="B809" t="str">
            <v>RRB5228</v>
          </cell>
          <cell r="C809" t="str">
            <v>228 - Return on Equity Amount</v>
          </cell>
        </row>
        <row r="810">
          <cell r="B810" t="str">
            <v>RRC5082</v>
          </cell>
          <cell r="C810" t="str">
            <v>082 - State Tax Amount</v>
          </cell>
        </row>
        <row r="811">
          <cell r="B811" t="str">
            <v>RRC5216</v>
          </cell>
          <cell r="C811" t="str">
            <v>216 - State Tax Amount</v>
          </cell>
        </row>
        <row r="812">
          <cell r="B812" t="str">
            <v>RRC5217</v>
          </cell>
          <cell r="C812" t="str">
            <v>217 - State Tax Amount</v>
          </cell>
        </row>
        <row r="813">
          <cell r="B813" t="str">
            <v>RRC5228</v>
          </cell>
          <cell r="C813" t="str">
            <v>228 - State Tax Amount</v>
          </cell>
        </row>
        <row r="814">
          <cell r="B814" t="str">
            <v>RRD5082</v>
          </cell>
          <cell r="C814" t="str">
            <v>082 - Federal Tax Amount</v>
          </cell>
        </row>
        <row r="815">
          <cell r="B815" t="str">
            <v>RRD5216</v>
          </cell>
          <cell r="C815" t="str">
            <v>216 - Federal Tax Amount</v>
          </cell>
        </row>
        <row r="816">
          <cell r="B816" t="str">
            <v>RRD5217</v>
          </cell>
          <cell r="C816" t="str">
            <v>217 - Federal Tax Amount</v>
          </cell>
        </row>
        <row r="817">
          <cell r="B817" t="str">
            <v>RRD5228</v>
          </cell>
          <cell r="C817" t="str">
            <v>228 - Federal Tax Amount</v>
          </cell>
        </row>
        <row r="818">
          <cell r="B818" t="str">
            <v>RRE5082</v>
          </cell>
          <cell r="C818" t="str">
            <v>082 - Return on Debt Amount</v>
          </cell>
        </row>
        <row r="819">
          <cell r="B819" t="str">
            <v>RRE5216</v>
          </cell>
          <cell r="C819" t="str">
            <v>216 - Return on Debt Amount</v>
          </cell>
        </row>
        <row r="820">
          <cell r="B820" t="str">
            <v>RRE5217</v>
          </cell>
          <cell r="C820" t="str">
            <v>217 - Return on Debt Amount</v>
          </cell>
        </row>
        <row r="821">
          <cell r="B821" t="str">
            <v>RRE5228</v>
          </cell>
          <cell r="C821" t="str">
            <v>228 - Return on Debt Amount</v>
          </cell>
        </row>
        <row r="822">
          <cell r="B822" t="str">
            <v>RRF5082</v>
          </cell>
          <cell r="C822" t="str">
            <v>082 - Total Ret Req Amount</v>
          </cell>
        </row>
        <row r="823">
          <cell r="B823" t="str">
            <v>RRF5216</v>
          </cell>
          <cell r="C823" t="str">
            <v>216 - Total Ret Req Amount</v>
          </cell>
        </row>
        <row r="824">
          <cell r="B824" t="str">
            <v>RRF5217</v>
          </cell>
          <cell r="C824" t="str">
            <v>217 - Total Ret Req Amount</v>
          </cell>
        </row>
        <row r="825">
          <cell r="B825" t="str">
            <v>RRF5228</v>
          </cell>
          <cell r="C825" t="str">
            <v>228 - Total Ret Req Amount</v>
          </cell>
        </row>
        <row r="826">
          <cell r="B826" t="str">
            <v>RRG5082</v>
          </cell>
          <cell r="C826" t="str">
            <v>082 - CP Allocation Factor</v>
          </cell>
        </row>
        <row r="827">
          <cell r="B827" t="str">
            <v>RRG5216</v>
          </cell>
          <cell r="C827" t="str">
            <v>216 - CP Allocation Factor</v>
          </cell>
        </row>
        <row r="828">
          <cell r="B828" t="str">
            <v>RRG5217</v>
          </cell>
          <cell r="C828" t="str">
            <v>217 - CP Allocation Factor</v>
          </cell>
        </row>
        <row r="829">
          <cell r="B829" t="str">
            <v>RRG5228</v>
          </cell>
          <cell r="C829" t="str">
            <v>228 - CP Allocation Factor</v>
          </cell>
        </row>
        <row r="830">
          <cell r="B830" t="str">
            <v>RRH5082</v>
          </cell>
          <cell r="C830" t="str">
            <v>082 - GCP Allocation Factor</v>
          </cell>
        </row>
        <row r="831">
          <cell r="B831" t="str">
            <v>RRH5216</v>
          </cell>
          <cell r="C831" t="str">
            <v>216 - GCP Allocation Factor</v>
          </cell>
        </row>
        <row r="832">
          <cell r="B832" t="str">
            <v>RRH5217</v>
          </cell>
          <cell r="C832" t="str">
            <v>217 - GCP Allocation Factor</v>
          </cell>
        </row>
        <row r="833">
          <cell r="B833" t="str">
            <v>RRH5228</v>
          </cell>
          <cell r="C833" t="str">
            <v>228 - GCP Allocation Factor</v>
          </cell>
        </row>
        <row r="834">
          <cell r="B834" t="str">
            <v>RRI5082</v>
          </cell>
          <cell r="C834" t="str">
            <v>082 - Energy Allocation Factor</v>
          </cell>
        </row>
        <row r="835">
          <cell r="B835" t="str">
            <v>RRI5216</v>
          </cell>
          <cell r="C835" t="str">
            <v>216 - Energy Allocation Factor</v>
          </cell>
        </row>
        <row r="836">
          <cell r="B836" t="str">
            <v>RRI5217</v>
          </cell>
          <cell r="C836" t="str">
            <v>217 - Energy Allocation Factor</v>
          </cell>
        </row>
        <row r="837">
          <cell r="B837" t="str">
            <v>RRI5228</v>
          </cell>
          <cell r="C837" t="str">
            <v>228 - Energy Allocation Factor</v>
          </cell>
        </row>
        <row r="838">
          <cell r="B838" t="str">
            <v>RRJ5082</v>
          </cell>
          <cell r="C838" t="str">
            <v>082 - CP Allocation Ret Req Amount</v>
          </cell>
        </row>
        <row r="839">
          <cell r="B839" t="str">
            <v>RRJ5216</v>
          </cell>
          <cell r="C839" t="str">
            <v>216 - CP Allocation Ret Req Amount</v>
          </cell>
        </row>
        <row r="840">
          <cell r="B840" t="str">
            <v>RRJ5217</v>
          </cell>
          <cell r="C840" t="str">
            <v>217 - CP Allocation Ret Req Amount</v>
          </cell>
        </row>
        <row r="841">
          <cell r="B841" t="str">
            <v>RRJ5228</v>
          </cell>
          <cell r="C841" t="str">
            <v>228 - CP Allocation Ret Req Amount</v>
          </cell>
        </row>
        <row r="842">
          <cell r="B842" t="str">
            <v>RRK5082</v>
          </cell>
          <cell r="C842" t="str">
            <v>082 - GCP Allocation Ret Req Amount</v>
          </cell>
        </row>
        <row r="843">
          <cell r="B843" t="str">
            <v>RRK5216</v>
          </cell>
          <cell r="C843" t="str">
            <v>216 - GCP Allocation Ret Req Amount</v>
          </cell>
        </row>
        <row r="844">
          <cell r="B844" t="str">
            <v>RRK5217</v>
          </cell>
          <cell r="C844" t="str">
            <v>217 - GCP Allocation Ret Req Amount</v>
          </cell>
        </row>
        <row r="845">
          <cell r="B845" t="str">
            <v>RRK5228</v>
          </cell>
          <cell r="C845" t="str">
            <v>228 - GCP Allocation Ret Req Amount</v>
          </cell>
        </row>
        <row r="846">
          <cell r="B846" t="str">
            <v>RRL5082</v>
          </cell>
          <cell r="C846" t="str">
            <v>082 - Energy Allocation Ret Req Amount</v>
          </cell>
        </row>
        <row r="847">
          <cell r="B847" t="str">
            <v>RRL5216</v>
          </cell>
          <cell r="C847" t="str">
            <v>216 - Energy Allocation Ret Req Amount</v>
          </cell>
        </row>
        <row r="848">
          <cell r="B848" t="str">
            <v>RRL5217</v>
          </cell>
          <cell r="C848" t="str">
            <v>217 - Energy Allocation Ret Req Amount</v>
          </cell>
        </row>
        <row r="849">
          <cell r="B849" t="str">
            <v>RRL5228</v>
          </cell>
          <cell r="C849" t="str">
            <v>228 - Energy Allocation Ret Req Amount</v>
          </cell>
        </row>
        <row r="850">
          <cell r="B850" t="str">
            <v>RRM5082</v>
          </cell>
          <cell r="C850" t="str">
            <v>082 - CP Jurisdictional Factor</v>
          </cell>
        </row>
        <row r="851">
          <cell r="B851" t="str">
            <v>RRM5216</v>
          </cell>
          <cell r="C851" t="str">
            <v>216 - CP Jurisdictional Factor</v>
          </cell>
        </row>
        <row r="852">
          <cell r="B852" t="str">
            <v>RRM5217</v>
          </cell>
          <cell r="C852" t="str">
            <v>217 - CP Jurisdictional Factor</v>
          </cell>
        </row>
        <row r="853">
          <cell r="B853" t="str">
            <v>RRM5228</v>
          </cell>
          <cell r="C853" t="str">
            <v>228 - CP Jurisdictional Factor</v>
          </cell>
        </row>
        <row r="854">
          <cell r="B854" t="str">
            <v>RRN5082</v>
          </cell>
          <cell r="C854" t="str">
            <v>082 - GCP Jurisdictional Factor</v>
          </cell>
        </row>
        <row r="855">
          <cell r="B855" t="str">
            <v>RRN5216</v>
          </cell>
          <cell r="C855" t="str">
            <v>216 - GCP Jurisdictional Factor</v>
          </cell>
        </row>
        <row r="856">
          <cell r="B856" t="str">
            <v>RRN5217</v>
          </cell>
          <cell r="C856" t="str">
            <v>217 - GCP Jurisdictional Factor</v>
          </cell>
        </row>
        <row r="857">
          <cell r="B857" t="str">
            <v>RRN5228</v>
          </cell>
          <cell r="C857" t="str">
            <v>228 - GCP Jurisdictional Factor</v>
          </cell>
        </row>
        <row r="858">
          <cell r="B858" t="str">
            <v>RRO5082</v>
          </cell>
          <cell r="C858" t="str">
            <v>082 - Energy Jurisdictional Factor</v>
          </cell>
        </row>
        <row r="859">
          <cell r="B859" t="str">
            <v>RRO5216</v>
          </cell>
          <cell r="C859" t="str">
            <v>216 - Energy Jurisdictional Factor</v>
          </cell>
        </row>
        <row r="860">
          <cell r="B860" t="str">
            <v>RRO5217</v>
          </cell>
          <cell r="C860" t="str">
            <v>217 - Energy Jurisdictional Factor</v>
          </cell>
        </row>
        <row r="861">
          <cell r="B861" t="str">
            <v>RRO5228</v>
          </cell>
          <cell r="C861" t="str">
            <v>228 - Energy Jurisdictional Factor</v>
          </cell>
        </row>
        <row r="862">
          <cell r="B862" t="str">
            <v>RRP5082</v>
          </cell>
          <cell r="C862" t="str">
            <v>082 - CP Jurisdictional Ret Req Amount</v>
          </cell>
        </row>
        <row r="863">
          <cell r="B863" t="str">
            <v>RRP5216</v>
          </cell>
          <cell r="C863" t="str">
            <v>216 - CP Jurisdictional Ret Req Amount</v>
          </cell>
        </row>
        <row r="864">
          <cell r="B864" t="str">
            <v>RRP5217</v>
          </cell>
          <cell r="C864" t="str">
            <v>217 - CP Jurisdictional Ret Req Amount</v>
          </cell>
        </row>
        <row r="865">
          <cell r="B865" t="str">
            <v>RRP5228</v>
          </cell>
          <cell r="C865" t="str">
            <v>228 - CP Jurisdictional Ret Req Amount</v>
          </cell>
        </row>
        <row r="866">
          <cell r="B866" t="str">
            <v>RRQ5082</v>
          </cell>
          <cell r="C866" t="str">
            <v>082 - GCP Jurisdictional Ret Req Amount</v>
          </cell>
        </row>
        <row r="867">
          <cell r="B867" t="str">
            <v>RRQ5216</v>
          </cell>
          <cell r="C867" t="str">
            <v>216 - GCP Jurisdictional Ret Req Amount</v>
          </cell>
        </row>
        <row r="868">
          <cell r="B868" t="str">
            <v>RRQ5217</v>
          </cell>
          <cell r="C868" t="str">
            <v>217 - GCP Jurisdictional Ret Req Amount</v>
          </cell>
        </row>
        <row r="869">
          <cell r="B869" t="str">
            <v>RRQ5228</v>
          </cell>
          <cell r="C869" t="str">
            <v>228 - GCP Jurisdictional Ret Req Amount</v>
          </cell>
        </row>
        <row r="870">
          <cell r="B870" t="str">
            <v>RRR5082</v>
          </cell>
          <cell r="C870" t="str">
            <v>082 - Energy Jurisdictional Ret Req Amount</v>
          </cell>
        </row>
        <row r="871">
          <cell r="B871" t="str">
            <v>RRR5216</v>
          </cell>
          <cell r="C871" t="str">
            <v>216 - Energy Jurisdictional Ret Req Amount</v>
          </cell>
        </row>
        <row r="872">
          <cell r="B872" t="str">
            <v>RRR5217</v>
          </cell>
          <cell r="C872" t="str">
            <v>217 - Energy Jurisdictional Ret Req Amount</v>
          </cell>
        </row>
        <row r="873">
          <cell r="B873" t="str">
            <v>RRR5228</v>
          </cell>
          <cell r="C873" t="str">
            <v>228 - Energy Jurisdictional Ret Req Amount</v>
          </cell>
        </row>
        <row r="874">
          <cell r="B874" t="str">
            <v>RRS5082</v>
          </cell>
          <cell r="C874" t="str">
            <v>082 - Total Jurisdictional Ret Req Amount</v>
          </cell>
        </row>
        <row r="875">
          <cell r="B875" t="str">
            <v>RRS5216</v>
          </cell>
          <cell r="C875" t="str">
            <v>216 - Total Jurisdictional Ret Req Amount</v>
          </cell>
        </row>
        <row r="876">
          <cell r="B876" t="str">
            <v>RRS5217</v>
          </cell>
          <cell r="C876" t="str">
            <v>217 - Total Jurisdictional Ret Req Amount</v>
          </cell>
        </row>
        <row r="877">
          <cell r="B877" t="str">
            <v>RRS5228</v>
          </cell>
          <cell r="C877" t="str">
            <v>228 - Total Jurisdictional Ret Req Amount</v>
          </cell>
        </row>
        <row r="878">
          <cell r="B878" t="str">
            <v>SHT5DEF</v>
          </cell>
          <cell r="C878" t="str">
            <v>True-up collected/(refunded) in current year +1 Applicable to Short Term</v>
          </cell>
        </row>
        <row r="879">
          <cell r="B879" t="str">
            <v>SHT5REM</v>
          </cell>
          <cell r="C879" t="str">
            <v>True-up collected/(refunded) in current year - Remaining</v>
          </cell>
        </row>
        <row r="880">
          <cell r="B880" t="str">
            <v>TES1111</v>
          </cell>
          <cell r="C880" t="str">
            <v>test</v>
          </cell>
        </row>
        <row r="881">
          <cell r="B881" t="str">
            <v>TES1123</v>
          </cell>
          <cell r="C881" t="str">
            <v>test 123</v>
          </cell>
        </row>
        <row r="882">
          <cell r="B882" t="str">
            <v>TES4566</v>
          </cell>
          <cell r="C882" t="str">
            <v>test 4566</v>
          </cell>
        </row>
        <row r="883">
          <cell r="B883" t="str">
            <v>TRU5BEG</v>
          </cell>
          <cell r="C883" t="str">
            <v>Total True-up --- Beginning of Period</v>
          </cell>
        </row>
        <row r="884">
          <cell r="B884" t="str">
            <v>TRU5END</v>
          </cell>
          <cell r="C884" t="str">
            <v>Total True-up --- End of Period</v>
          </cell>
        </row>
        <row r="885">
          <cell r="B885" t="str">
            <v>TRU5MON</v>
          </cell>
          <cell r="C885" t="str">
            <v>Prior Period True-Up Refunded/(Collected) this Period excluding Mid-course</v>
          </cell>
        </row>
        <row r="886">
          <cell r="B886" t="str">
            <v>TRU5REM</v>
          </cell>
          <cell r="C886" t="str">
            <v>True-Up to be Refunded/(Collected)</v>
          </cell>
        </row>
        <row r="887">
          <cell r="B887" t="str">
            <v>TRU5TOT</v>
          </cell>
          <cell r="C887" t="str">
            <v>Total amount to be Refunded/(Collected) in Current Year</v>
          </cell>
        </row>
        <row r="888">
          <cell r="B888" t="str">
            <v>TRU5YTD</v>
          </cell>
          <cell r="C888" t="str">
            <v>YTD True-up Amount Refunded/(Collected) in Current Year, excluding current month</v>
          </cell>
        </row>
        <row r="889">
          <cell r="B889" t="str">
            <v>UCOR.00000301.01.03.01</v>
          </cell>
          <cell r="C889" t="str">
            <v>FERC 555</v>
          </cell>
        </row>
        <row r="890">
          <cell r="B890" t="str">
            <v>UCOR.00000301.01.05.01</v>
          </cell>
          <cell r="C890" t="str">
            <v>FERC 555</v>
          </cell>
        </row>
        <row r="891">
          <cell r="B891" t="str">
            <v>UCOR.00000301.01.06.01</v>
          </cell>
          <cell r="C891" t="str">
            <v>FERC 555</v>
          </cell>
        </row>
        <row r="892">
          <cell r="B892" t="str">
            <v>UCOR.00000301.01.06.01Y</v>
          </cell>
        </row>
        <row r="893">
          <cell r="B893" t="str">
            <v>UCOR.00000301.01.07.01</v>
          </cell>
          <cell r="C893" t="str">
            <v>FERC 923</v>
          </cell>
        </row>
        <row r="894">
          <cell r="B894" t="str">
            <v>UCOR.00000306.01.05.01</v>
          </cell>
          <cell r="C894" t="str">
            <v>FERC 555</v>
          </cell>
        </row>
        <row r="895">
          <cell r="B895" t="str">
            <v>UCOR.00000306.01.06.01</v>
          </cell>
          <cell r="C895" t="str">
            <v>FERC 565</v>
          </cell>
        </row>
        <row r="896">
          <cell r="B896" t="str">
            <v>UCOR.00000306.01.07.01</v>
          </cell>
          <cell r="C896" t="str">
            <v>FERC 565</v>
          </cell>
        </row>
        <row r="897">
          <cell r="B897" t="str">
            <v>UCOR.00000306.01.07.02</v>
          </cell>
          <cell r="C897" t="str">
            <v>FERC 555</v>
          </cell>
        </row>
        <row r="898">
          <cell r="B898" t="str">
            <v>UCOR.00000601.01.01.01</v>
          </cell>
          <cell r="C898" t="str">
            <v>FERC 524.900</v>
          </cell>
        </row>
        <row r="899">
          <cell r="B899" t="str">
            <v>UCOR.00000601.01.01.02</v>
          </cell>
          <cell r="C899" t="str">
            <v>FERC 524.901</v>
          </cell>
        </row>
        <row r="900">
          <cell r="B900" t="str">
            <v>UCOR.00000622.01.02.01</v>
          </cell>
          <cell r="C900" t="str">
            <v>PSL FERC 524</v>
          </cell>
        </row>
        <row r="901">
          <cell r="B901" t="str">
            <v>UCOR.00000622.01.02.02</v>
          </cell>
          <cell r="C901" t="str">
            <v>PSL FERC 925</v>
          </cell>
        </row>
        <row r="902">
          <cell r="B902" t="str">
            <v>UCOR.00000643.01.13.01</v>
          </cell>
          <cell r="C902" t="str">
            <v>Payroll Accrual Cutover Entry-FERC 542B</v>
          </cell>
        </row>
        <row r="903">
          <cell r="B903" t="str">
            <v>UCOR.00000693.01.01.01</v>
          </cell>
          <cell r="C903" t="str">
            <v>Amortization Cedar Bay - Capacity-557F</v>
          </cell>
        </row>
        <row r="904">
          <cell r="B904" t="str">
            <v>UCOR.00000693.01.01.01Y</v>
          </cell>
          <cell r="C904" t="str">
            <v>CEDAR BAY WBS</v>
          </cell>
        </row>
        <row r="905">
          <cell r="B905" t="str">
            <v>UCOR.00000693.01.01.02</v>
          </cell>
          <cell r="C905" t="str">
            <v>Amort Cedar Bay - Tax Grossup-Capacity-5</v>
          </cell>
        </row>
        <row r="906">
          <cell r="B906" t="str">
            <v>UCOR.00000693.01.01.02Y</v>
          </cell>
          <cell r="C906" t="str">
            <v>Amort Cedar Bay - Tax Grossup-Capacity-5Y</v>
          </cell>
        </row>
        <row r="907">
          <cell r="B907" t="str">
            <v>UNUC.00000001.01.01.01</v>
          </cell>
          <cell r="C907" t="str">
            <v>(524B) Misc Nuc Power Exps-Cap Clause</v>
          </cell>
        </row>
        <row r="908">
          <cell r="B908" t="str">
            <v>UNUC.00000001.01.02.01</v>
          </cell>
          <cell r="C908" t="str">
            <v>(524B) Misc Nuc Power Exps-Cap Clause</v>
          </cell>
        </row>
        <row r="909">
          <cell r="B909" t="str">
            <v>UNUC.00000001.01.03.01</v>
          </cell>
          <cell r="C909" t="str">
            <v>(524B) Misc Nuc Power Exps-Cap Clause</v>
          </cell>
        </row>
        <row r="910">
          <cell r="B910" t="str">
            <v>UNUC.00000001.01.04.01</v>
          </cell>
          <cell r="C910" t="str">
            <v>(524B) Misc Nuc Power Exps-Cap Clause</v>
          </cell>
        </row>
        <row r="911">
          <cell r="B911" t="str">
            <v>UNUC.00000001.01.05.01</v>
          </cell>
          <cell r="C911" t="str">
            <v>(524B) Misc Nuc Power Exps-Cap Clause</v>
          </cell>
        </row>
        <row r="912">
          <cell r="B912" t="str">
            <v>UNUC.00000001.01.06.01</v>
          </cell>
          <cell r="C912" t="str">
            <v>(524B) Misc Nuc Power Exps-Cap Clause</v>
          </cell>
        </row>
        <row r="913">
          <cell r="B913" t="str">
            <v>UNUC.00000001.01.07.01</v>
          </cell>
          <cell r="C913" t="str">
            <v>(524B) Misc Nuc Power Exps-Cap Clause</v>
          </cell>
        </row>
        <row r="914">
          <cell r="B914" t="str">
            <v>UNUC.00000001.01.08.01</v>
          </cell>
          <cell r="C914" t="str">
            <v>(524B) Misc Nuc Power Exps-Cap Clause</v>
          </cell>
        </row>
        <row r="915">
          <cell r="B915" t="str">
            <v>UNUC.00000001.01.09.01</v>
          </cell>
          <cell r="C915" t="str">
            <v>(524B) Misc Nuc Power Exps-Cap Clause</v>
          </cell>
        </row>
        <row r="916">
          <cell r="B916" t="str">
            <v>UNUC.00000001.01.10.01</v>
          </cell>
          <cell r="C916" t="str">
            <v>(524B) Misc Nuc Power Exps-Cap Clause</v>
          </cell>
        </row>
        <row r="917">
          <cell r="B917" t="str">
            <v>UNUC.00000001.01.11.01</v>
          </cell>
          <cell r="C917" t="str">
            <v>(524B) Misc Nuc Power Exps-Cap Clause</v>
          </cell>
        </row>
        <row r="918">
          <cell r="B918" t="str">
            <v>UNUC.00000001.01.12.01</v>
          </cell>
          <cell r="C918" t="str">
            <v>(524B) Misc Nuc Power Exps-Cap Clause</v>
          </cell>
        </row>
        <row r="919">
          <cell r="B919" t="str">
            <v>UNUC.00000001.01.13.01</v>
          </cell>
          <cell r="C919" t="str">
            <v>(524B) Misc Nuc Power Exps-Cap Clause</v>
          </cell>
        </row>
        <row r="920">
          <cell r="B920" t="str">
            <v>UNUC.00000001.01.14.01</v>
          </cell>
          <cell r="C920" t="str">
            <v>(524B) Misc Nuc Power Exps-Cap Clause</v>
          </cell>
        </row>
        <row r="921">
          <cell r="B921" t="str">
            <v>UNUC.00000001.01.15.01</v>
          </cell>
          <cell r="C921" t="str">
            <v>(524B) Misc Nuc Power Exps-Cap Clause</v>
          </cell>
        </row>
        <row r="922">
          <cell r="B922" t="str">
            <v>UNUC.00000001.01.16.01</v>
          </cell>
          <cell r="C922" t="str">
            <v>(524B) Misc Nuc Power Exps-Cap Clause</v>
          </cell>
        </row>
        <row r="923">
          <cell r="B923" t="str">
            <v>UNUC.00000002.01.01.01</v>
          </cell>
          <cell r="C923" t="str">
            <v>(524B) Misc Nuc Power Exps-Cap Clause</v>
          </cell>
        </row>
        <row r="924">
          <cell r="B924" t="str">
            <v>UNUC.00000002.01.02.01</v>
          </cell>
          <cell r="C924" t="str">
            <v>(524B) Misc Nuc Power Exps-Cap Clause</v>
          </cell>
        </row>
        <row r="925">
          <cell r="B925" t="str">
            <v>UNUC.00000002.01.03.01</v>
          </cell>
          <cell r="C925" t="str">
            <v>(524B) Misc Nuc Power Exps-Cap Clause</v>
          </cell>
        </row>
        <row r="926">
          <cell r="B926" t="str">
            <v>UNUC.00000002.01.04.01</v>
          </cell>
          <cell r="C926" t="str">
            <v>(524B) Misc Nuc Power Exps-Cap Clause</v>
          </cell>
        </row>
        <row r="927">
          <cell r="B927" t="str">
            <v>UNUC.00000002.01.05.01</v>
          </cell>
          <cell r="C927" t="str">
            <v>(524B) Misc Nuc Power Exps-Cap Clause</v>
          </cell>
        </row>
        <row r="928">
          <cell r="B928" t="str">
            <v>UNUC.00000002.01.06.01</v>
          </cell>
          <cell r="C928" t="str">
            <v>(524B) Misc Nuc Power Exps-Cap Clause</v>
          </cell>
        </row>
        <row r="929">
          <cell r="B929" t="str">
            <v>UNUC.00000002.01.07.01</v>
          </cell>
          <cell r="C929" t="str">
            <v>(524B) Misc Nuc Power Exps-Cap Clause</v>
          </cell>
        </row>
        <row r="930">
          <cell r="B930" t="str">
            <v>UNUC.00000002.01.08.01</v>
          </cell>
          <cell r="C930" t="str">
            <v>(524B) Misc Nuc Power Exps-Cap Clause</v>
          </cell>
        </row>
        <row r="931">
          <cell r="B931" t="str">
            <v>UNUC.00000002.01.09.01</v>
          </cell>
          <cell r="C931" t="str">
            <v>(524B) Misc Nuc Power Exps-Cap Clause</v>
          </cell>
        </row>
        <row r="932">
          <cell r="B932" t="str">
            <v>UNUC.00000002.01.10.01</v>
          </cell>
          <cell r="C932" t="str">
            <v>(524B) Misc Nuc Power Exps-Cap Clause</v>
          </cell>
        </row>
        <row r="933">
          <cell r="B933" t="str">
            <v>UNUC.00000002.01.11.01</v>
          </cell>
          <cell r="C933" t="str">
            <v>(524B) Misc Nuc Power Exps-Cap Clause</v>
          </cell>
        </row>
        <row r="934">
          <cell r="B934" t="str">
            <v>UNUC.00000002.01.12.01</v>
          </cell>
          <cell r="C934" t="str">
            <v>(524B) Misc Nuc Power Exps-Cap Clause</v>
          </cell>
        </row>
        <row r="935">
          <cell r="B935" t="str">
            <v>UNUC.00000002.01.13.01</v>
          </cell>
          <cell r="C935" t="str">
            <v>(524B) Misc Nuc Power Exps-Cap Clause</v>
          </cell>
        </row>
        <row r="936">
          <cell r="B936" t="str">
            <v>UNUC.00000002.01.14.01</v>
          </cell>
          <cell r="C936" t="str">
            <v>(524B) Misc Nuc Power Exps-Cap Clause</v>
          </cell>
        </row>
        <row r="937">
          <cell r="B937" t="str">
            <v>UNUC.00000002.01.15.01</v>
          </cell>
          <cell r="C937" t="str">
            <v>(524B) Misc Nuc Power Exps-Cap Clause</v>
          </cell>
        </row>
        <row r="938">
          <cell r="B938" t="str">
            <v>UNUC.00000002.01.16.01</v>
          </cell>
          <cell r="C938" t="str">
            <v>(524B) Misc Nuc Power Exps-Cap Clause</v>
          </cell>
        </row>
        <row r="939">
          <cell r="B939" t="str">
            <v>UNUC.00000003.01.01.01</v>
          </cell>
          <cell r="C939" t="str">
            <v>(524B) Misc Nuc Power Exps-Cap Clause</v>
          </cell>
        </row>
        <row r="940">
          <cell r="B940" t="str">
            <v>UNUC.00000003.01.02.01</v>
          </cell>
          <cell r="C940" t="str">
            <v>(524B) Misc Nuc Power Exps-Cap Clause</v>
          </cell>
        </row>
        <row r="941">
          <cell r="B941" t="str">
            <v>UNUC.00000003.01.03.01</v>
          </cell>
          <cell r="C941" t="str">
            <v>(524B) Misc Nuc Power Exps-Cap Clause</v>
          </cell>
        </row>
        <row r="942">
          <cell r="B942" t="str">
            <v>UNUC.00000003.01.04.01</v>
          </cell>
          <cell r="C942" t="str">
            <v>(524B) Misc Nuc Power Exps-Cap Clause</v>
          </cell>
        </row>
        <row r="943">
          <cell r="B943" t="str">
            <v>UNUC.00000003.01.05.01</v>
          </cell>
          <cell r="C943" t="str">
            <v>(524B) Misc Nuc Power Exps-Cap Clause</v>
          </cell>
        </row>
        <row r="944">
          <cell r="B944" t="str">
            <v>UNUC.00000003.01.06.01</v>
          </cell>
          <cell r="C944" t="str">
            <v>(524B) Misc Nuc Power Exps-Cap Clause</v>
          </cell>
        </row>
        <row r="945">
          <cell r="B945" t="str">
            <v>UNUC.00000003.01.07.01</v>
          </cell>
          <cell r="C945" t="str">
            <v>Security Cap Base Contractor Wrap-up</v>
          </cell>
        </row>
        <row r="946">
          <cell r="B946" t="str">
            <v>UNUC.00000604.01.01.01</v>
          </cell>
          <cell r="C946" t="str">
            <v>(524B) Misc Nuc Power Exps - Cap Clause</v>
          </cell>
        </row>
        <row r="947">
          <cell r="B947" t="str">
            <v>UNUC.00000715.01.01.01</v>
          </cell>
          <cell r="C947" t="str">
            <v>(524B) Misc Nuc Power Exps-Cap Clause</v>
          </cell>
        </row>
        <row r="948">
          <cell r="B948" t="str">
            <v>UNUC.00000748.01.01.08</v>
          </cell>
          <cell r="C948" t="str">
            <v>(524B) Misc Nuc Power Exps - Cap Clause</v>
          </cell>
        </row>
        <row r="949">
          <cell r="B949" t="str">
            <v>UNUC.00000914.01.01.01</v>
          </cell>
          <cell r="C949" t="str">
            <v>PTN Capacity Clause Cyber Security</v>
          </cell>
        </row>
        <row r="950">
          <cell r="B950" t="str">
            <v>UNUC.00000937.01.01.01</v>
          </cell>
          <cell r="C950" t="str">
            <v>Fukushima Recoverable O&amp;M - PSL</v>
          </cell>
        </row>
        <row r="951">
          <cell r="B951" t="str">
            <v>UNUC.00000938.01.01.01</v>
          </cell>
          <cell r="C951" t="str">
            <v>Fukushima Recoverable O&amp;M - PTN</v>
          </cell>
        </row>
        <row r="952">
          <cell r="B952" t="str">
            <v>UNUC.00000938.01.01.03</v>
          </cell>
          <cell r="C952" t="str">
            <v>Fukushima Recoverable O&amp;M - PTN</v>
          </cell>
        </row>
        <row r="953">
          <cell r="B953" t="str">
            <v>UNUC.00000938.01.01.05</v>
          </cell>
          <cell r="C953" t="str">
            <v>Fukushima Recoverable O&amp;M - PTN</v>
          </cell>
        </row>
        <row r="954">
          <cell r="B954" t="str">
            <v>UNUC.00000938.01.02.01</v>
          </cell>
          <cell r="C954" t="str">
            <v>Fukushima Recoverable O&amp;M - EP</v>
          </cell>
        </row>
        <row r="955">
          <cell r="B955" t="str">
            <v>UNUC.00000969.10.01.01</v>
          </cell>
          <cell r="C955" t="str">
            <v>INSTALL - ALT</v>
          </cell>
        </row>
        <row r="956">
          <cell r="B956" t="str">
            <v>UNUC.00001012.01.01.01</v>
          </cell>
          <cell r="C956" t="str">
            <v>St. Lucie Cyber Security Maintenance Fee</v>
          </cell>
        </row>
        <row r="957">
          <cell r="B957" t="str">
            <v>UNUC.00001057.01.01.01</v>
          </cell>
          <cell r="C957" t="str">
            <v>A05-Misc Nucl Pwr Exp-Height Sec-Capacit</v>
          </cell>
        </row>
        <row r="958">
          <cell r="B958" t="str">
            <v>UNUC.00001058.01.01.01</v>
          </cell>
          <cell r="C958" t="str">
            <v>A05-Misc Nucl Pwr Exp-Height Sec-Capacit</v>
          </cell>
        </row>
        <row r="959">
          <cell r="B959" t="str">
            <v>UNUC.00001062.01.01.01</v>
          </cell>
          <cell r="C959" t="str">
            <v>A05-Misc Nucl Pwr Exp-Height Sec-Capacit</v>
          </cell>
        </row>
        <row r="960">
          <cell r="B960" t="str">
            <v>UNUC.00001132.01.01.01</v>
          </cell>
          <cell r="C960" t="str">
            <v>(528A) Maint Supv &amp; Engineering-Fukushim</v>
          </cell>
        </row>
        <row r="961">
          <cell r="B961" t="str">
            <v>UNUC.00001132.01.02.01</v>
          </cell>
          <cell r="C961" t="str">
            <v>(524G) Misc Nuclear Pwr Exp-Fukushima-Re</v>
          </cell>
        </row>
        <row r="962">
          <cell r="B962" t="str">
            <v>UNUC.00001132.01.03.01</v>
          </cell>
          <cell r="C962" t="str">
            <v>(524G) Misc Nuclear Pwr Exp-Fukushima-Re</v>
          </cell>
        </row>
        <row r="963">
          <cell r="B963" t="str">
            <v>UNUC.00001132.01.04.01</v>
          </cell>
          <cell r="C963" t="str">
            <v>(524G) Misc Nuclear Pwr Exp-Fukushima-Re</v>
          </cell>
        </row>
        <row r="964">
          <cell r="B964" t="str">
            <v>UNUC.00001134.40.01.01</v>
          </cell>
          <cell r="C964" t="str">
            <v>PTN FLOODING Mods Recoverable O&amp;M</v>
          </cell>
        </row>
        <row r="965">
          <cell r="B965" t="str">
            <v>UNUC.00001174.01.01.01</v>
          </cell>
          <cell r="C965" t="str">
            <v>A05-Misc Nucl Pwr Exp-Height Sec-Capacit</v>
          </cell>
        </row>
        <row r="966">
          <cell r="B966" t="str">
            <v>UPGD.00000399.01.01.01</v>
          </cell>
          <cell r="C966" t="str">
            <v>PCU PLANT SECURITY-506</v>
          </cell>
        </row>
        <row r="967">
          <cell r="B967" t="str">
            <v>UPGD.00000620.01.01.01</v>
          </cell>
          <cell r="C967" t="str">
            <v>PRV 3&amp;4 PLANT SECURITY-506</v>
          </cell>
        </row>
        <row r="968">
          <cell r="B968" t="str">
            <v>UPGD.00000621.01.01.01</v>
          </cell>
          <cell r="C968" t="str">
            <v>PSN 3 PLANT SECURITY-506</v>
          </cell>
        </row>
        <row r="969">
          <cell r="B969" t="str">
            <v>UPGD.00000622.01.01.01</v>
          </cell>
          <cell r="C969" t="str">
            <v>PPE PLANT SECURITY-506</v>
          </cell>
        </row>
        <row r="970">
          <cell r="B970" t="str">
            <v>UPGD.00000623.01.01.01</v>
          </cell>
          <cell r="C970" t="str">
            <v>PCC 1&amp;2 PLANT SECURITY-506</v>
          </cell>
        </row>
        <row r="971">
          <cell r="B971" t="str">
            <v>UPGD.00000624.01.01.01</v>
          </cell>
          <cell r="C971" t="str">
            <v>PMT 1&amp;2 PLANT SECURITY-506</v>
          </cell>
        </row>
        <row r="972">
          <cell r="B972" t="str">
            <v>UPGD.00000625.01.01.01</v>
          </cell>
          <cell r="C972" t="str">
            <v>PMR 1&amp;2 PLANT SECURITY-506</v>
          </cell>
        </row>
        <row r="973">
          <cell r="B973" t="str">
            <v>UPGD.00000625.02.01.01</v>
          </cell>
          <cell r="C973" t="str">
            <v>PMR 1&amp;2 NERC CIP-506B</v>
          </cell>
        </row>
        <row r="974">
          <cell r="B974" t="str">
            <v>UPGD.00000625.03.01.01</v>
          </cell>
          <cell r="C974" t="str">
            <v>PMR 1&amp;2 CYBER SECURITY-506B</v>
          </cell>
        </row>
        <row r="975">
          <cell r="B975" t="str">
            <v>UPGD.00000626.01.01.01</v>
          </cell>
          <cell r="C975" t="str">
            <v>PPE 3&amp;4 PLANT SECURITY-506</v>
          </cell>
        </row>
        <row r="976">
          <cell r="B976" t="str">
            <v>UPGD.00000627.01.01.01</v>
          </cell>
          <cell r="C976" t="str">
            <v>PTF 1&amp;2 PLANT SECURITY-506</v>
          </cell>
        </row>
        <row r="977">
          <cell r="B977" t="str">
            <v>UPGD.00000628.01.01.01</v>
          </cell>
          <cell r="C977" t="str">
            <v>TMT PLANT SECURITY-506</v>
          </cell>
        </row>
        <row r="978">
          <cell r="B978" t="str">
            <v>UPGD.00000629.01.01.01</v>
          </cell>
          <cell r="C978" t="str">
            <v>TCC PLANT SECURITY-506</v>
          </cell>
        </row>
        <row r="979">
          <cell r="B979" t="str">
            <v>UPGD.00000630.01.01.01</v>
          </cell>
          <cell r="C979" t="str">
            <v>TPE PLANT SECURITY-506</v>
          </cell>
        </row>
        <row r="980">
          <cell r="B980" t="str">
            <v>UPGD.00000631.01.01.01</v>
          </cell>
          <cell r="C980" t="str">
            <v>FUELS INFRASTRUCTURE  PLANT SECURITY-506</v>
          </cell>
        </row>
        <row r="981">
          <cell r="B981" t="str">
            <v>UPGD.00000631.01.01.02</v>
          </cell>
          <cell r="C981" t="str">
            <v>FUELS INFRASTRUCTURE  PLANT SECURITY-549</v>
          </cell>
        </row>
        <row r="982">
          <cell r="B982" t="str">
            <v>UPGD.00000632.01.01.01</v>
          </cell>
          <cell r="C982" t="str">
            <v>PPN 1&amp;2 PLANT SECURITY-549</v>
          </cell>
        </row>
        <row r="983">
          <cell r="B983" t="str">
            <v>UPGD.00000633.01.01.01</v>
          </cell>
          <cell r="C983" t="str">
            <v>PFM 2 PLANT SECURITY-549</v>
          </cell>
        </row>
        <row r="984">
          <cell r="B984" t="str">
            <v>UPGD.00000633.03.01.01</v>
          </cell>
          <cell r="C984" t="str">
            <v>PFM 2 CYBER SECURITY-549B</v>
          </cell>
        </row>
        <row r="985">
          <cell r="B985" t="str">
            <v>UPGD.00000634.01.01.01</v>
          </cell>
          <cell r="C985" t="str">
            <v>PSN 4&amp;5 PLANT SECURITY-549</v>
          </cell>
        </row>
        <row r="986">
          <cell r="B986" t="str">
            <v>UPGD.00000634.03.01.01</v>
          </cell>
          <cell r="C986" t="str">
            <v>PSN 4&amp;5 CYBER SECURITY-549B</v>
          </cell>
        </row>
        <row r="987">
          <cell r="B987" t="str">
            <v>UPGD.00000635.01.01.01</v>
          </cell>
          <cell r="C987" t="str">
            <v>GTPP PLANT SECURITY-549</v>
          </cell>
        </row>
        <row r="988">
          <cell r="B988" t="str">
            <v>UPGD.00000635.03.01.01</v>
          </cell>
          <cell r="C988" t="str">
            <v>GTPP CYBER SECURITY-549B</v>
          </cell>
        </row>
        <row r="989">
          <cell r="B989" t="str">
            <v>UPGD.00000636.01.01.01</v>
          </cell>
          <cell r="C989" t="str">
            <v>PMT 3 PLANT SECURITY-549</v>
          </cell>
        </row>
        <row r="990">
          <cell r="B990" t="str">
            <v>UPGD.00000689.01.01.01</v>
          </cell>
          <cell r="C990" t="str">
            <v>TMR PLANT SECURITY-506</v>
          </cell>
        </row>
        <row r="991">
          <cell r="B991" t="str">
            <v>UPGD.00000728.01.01.01</v>
          </cell>
          <cell r="C991" t="str">
            <v>PTF 5 PLANT SECURITY (ECRC)-549</v>
          </cell>
        </row>
        <row r="992">
          <cell r="B992" t="str">
            <v>UPGD.00000729.01.01.01</v>
          </cell>
          <cell r="C992" t="str">
            <v>PMR 8 PLANT SECURITY (ECRC)-549</v>
          </cell>
        </row>
        <row r="993">
          <cell r="B993" t="str">
            <v>UPGD.00000729.02.01.01</v>
          </cell>
          <cell r="C993" t="str">
            <v>PMR 8 NERC CIP-549B</v>
          </cell>
        </row>
        <row r="994">
          <cell r="B994" t="str">
            <v>UPGD.00000729.03.01.01</v>
          </cell>
          <cell r="C994" t="str">
            <v>PMR 8 CYBER SECURITY-549B</v>
          </cell>
        </row>
        <row r="995">
          <cell r="B995" t="str">
            <v>UPGD.00000730.01.01.01</v>
          </cell>
          <cell r="C995" t="str">
            <v>PGD PLANT SECURITY-506</v>
          </cell>
        </row>
        <row r="996">
          <cell r="B996" t="str">
            <v>UPGD.00000730.01.01.02</v>
          </cell>
          <cell r="C996" t="str">
            <v>PGD PLANT SECURITY-549</v>
          </cell>
        </row>
        <row r="997">
          <cell r="B997" t="str">
            <v>UPGD.00000962.01.01.01</v>
          </cell>
          <cell r="C997" t="str">
            <v>NERC CIP SUPPORT - DUE DILLIGENCE-506</v>
          </cell>
        </row>
        <row r="998">
          <cell r="B998" t="str">
            <v>UPGD.00000962.01.01.02</v>
          </cell>
          <cell r="C998" t="str">
            <v>NERC CIP SUPPORT - DUE DILLIGENCE-549</v>
          </cell>
        </row>
        <row r="999">
          <cell r="B999" t="str">
            <v>UPGD.00000963.01.01.01</v>
          </cell>
          <cell r="C999" t="str">
            <v>NERC CIP SUPPORT - INTRUMENT &amp; CONTR-506</v>
          </cell>
        </row>
        <row r="1000">
          <cell r="B1000" t="str">
            <v>UPGD.00000963.01.01.02</v>
          </cell>
          <cell r="C1000" t="str">
            <v>NERC CIP SUPPORT - INTRUMENT &amp; CONTR-549</v>
          </cell>
        </row>
        <row r="1001">
          <cell r="B1001" t="str">
            <v>UPGD.00001275.01.01.01</v>
          </cell>
          <cell r="C1001" t="str">
            <v>PROD ASSURANCE - PLANT SECURITY-506</v>
          </cell>
        </row>
        <row r="1002">
          <cell r="B1002" t="str">
            <v>UPGD.00001275.01.01.02</v>
          </cell>
          <cell r="C1002" t="str">
            <v>PROD ASSURANCE - PLANT SECURITY-549</v>
          </cell>
        </row>
        <row r="1003">
          <cell r="B1003" t="str">
            <v>UPGD.00001282.01.01.01</v>
          </cell>
          <cell r="C1003" t="str">
            <v>PMR 3&amp;4 PLANT SECURITY-549</v>
          </cell>
        </row>
        <row r="1004">
          <cell r="B1004" t="str">
            <v>UPGD.00001282.02.01.01</v>
          </cell>
          <cell r="C1004" t="str">
            <v>PMR 3&amp;4 NERC CIP-549B</v>
          </cell>
        </row>
        <row r="1005">
          <cell r="B1005" t="str">
            <v>UPGD.00001282.03.01.01</v>
          </cell>
          <cell r="C1005" t="str">
            <v>PMR 3&amp;4 CYBER SECURITY-549B</v>
          </cell>
        </row>
        <row r="1006">
          <cell r="B1006" t="str">
            <v>UPGD.00001327.01.01.01</v>
          </cell>
          <cell r="C1006" t="str">
            <v>NERC CIP SUPPORT - APPS/DATA SYSTEMS-506</v>
          </cell>
        </row>
        <row r="1007">
          <cell r="B1007" t="str">
            <v>UPGD.00001327.01.01.02</v>
          </cell>
          <cell r="C1007" t="str">
            <v>NERC CIP SUPPORT - APPS/DATA SYSTEMS-549</v>
          </cell>
        </row>
        <row r="1008">
          <cell r="B1008" t="str">
            <v>UPGD.00001446.01.01.01</v>
          </cell>
          <cell r="C1008" t="str">
            <v>PFL PLANT SECURITY-549</v>
          </cell>
        </row>
        <row r="1009">
          <cell r="B1009" t="str">
            <v>UPGD.00001446.03.01.01</v>
          </cell>
          <cell r="C1009" t="str">
            <v>PFL CYBER SECURITY-549B</v>
          </cell>
        </row>
        <row r="1010">
          <cell r="B1010" t="str">
            <v>UPGD.00003208.01.01.01</v>
          </cell>
          <cell r="C1010" t="str">
            <v>PPE 5 PLANT SECURITY-549</v>
          </cell>
        </row>
        <row r="1011">
          <cell r="B1011" t="str">
            <v>UPGD.00003814.01.01.01</v>
          </cell>
          <cell r="C1011" t="str">
            <v>PWC PLANT SECURITY NERC-549</v>
          </cell>
        </row>
        <row r="1012">
          <cell r="B1012" t="str">
            <v>UPGD.00003814.03.01.01</v>
          </cell>
          <cell r="C1012" t="str">
            <v>PWC CYBER SECURITY-549B</v>
          </cell>
        </row>
        <row r="1013">
          <cell r="B1013" t="str">
            <v>UPGD.00004447.02.01.01</v>
          </cell>
          <cell r="C1013" t="str">
            <v>PFM 3 CYBER SECURITY-549B</v>
          </cell>
        </row>
        <row r="1014">
          <cell r="B1014" t="str">
            <v>UPGD.00004811.01.01.01</v>
          </cell>
          <cell r="C1014" t="str">
            <v>PJK 1&amp;2 NERC Compliance - 506B</v>
          </cell>
        </row>
        <row r="1015">
          <cell r="B1015" t="str">
            <v>UPGD.00004811.03.01.01</v>
          </cell>
          <cell r="C1015" t="str">
            <v>SJRPP 1&amp;2 CYBER SECURITY - 506B</v>
          </cell>
        </row>
        <row r="1016">
          <cell r="B1016" t="str">
            <v>UPGD.00005600.01.01.01</v>
          </cell>
          <cell r="C1016" t="str">
            <v>PRV 5 PLANT SECURITY-549</v>
          </cell>
        </row>
        <row r="1017">
          <cell r="B1017" t="str">
            <v>UPGD.00005601.01.01.01</v>
          </cell>
          <cell r="C1017" t="str">
            <v>PCC 3 PLANT SECURITY-549</v>
          </cell>
        </row>
        <row r="1018">
          <cell r="B1018" t="str">
            <v>UPGD.00005601.03.01.01</v>
          </cell>
          <cell r="C1018" t="str">
            <v>PCC 3 CYBER SECURITY-549B</v>
          </cell>
        </row>
        <row r="1019">
          <cell r="B1019" t="str">
            <v>UPGD.00005815.01.01.01</v>
          </cell>
          <cell r="C1019" t="str">
            <v>CEDAR BAY - Amort Exp BkTxDiff-557F</v>
          </cell>
        </row>
        <row r="1020">
          <cell r="B1020" t="str">
            <v>UPGD.00005815.01.01.01Y</v>
          </cell>
          <cell r="C1020" t="str">
            <v>CEDAR BAY - Amort Exp BkTxDiff-557FY</v>
          </cell>
        </row>
        <row r="1021">
          <cell r="B1021" t="str">
            <v>UPGD.00006146.01.01.02</v>
          </cell>
          <cell r="C1021" t="str">
            <v>PCS CAPACITY PROJECTS - FORECAST - 549</v>
          </cell>
        </row>
        <row r="1022">
          <cell r="B1022" t="str">
            <v>XAN5100</v>
          </cell>
          <cell r="C1022" t="str">
            <v>Interest Rate - Last Day of the Month</v>
          </cell>
        </row>
        <row r="1023">
          <cell r="B1023" t="str">
            <v>XAN5200</v>
          </cell>
          <cell r="C1023" t="str">
            <v>Regulatory Assessment Fee Rate</v>
          </cell>
        </row>
        <row r="1024">
          <cell r="B1024" t="str">
            <v>XAN5300</v>
          </cell>
          <cell r="C1024" t="str">
            <v>Annual Rate of Return for Debt</v>
          </cell>
        </row>
        <row r="1025">
          <cell r="B1025" t="str">
            <v>XAN5400</v>
          </cell>
          <cell r="C1025" t="str">
            <v>Annual Rate of Return for Equity</v>
          </cell>
        </row>
        <row r="1026">
          <cell r="B1026" t="str">
            <v>XAN5500</v>
          </cell>
          <cell r="C1026" t="str">
            <v>Federal Tax Rate</v>
          </cell>
        </row>
        <row r="1027">
          <cell r="B1027" t="str">
            <v>XAN5600</v>
          </cell>
          <cell r="C1027" t="str">
            <v>State Tax Rate</v>
          </cell>
        </row>
        <row r="1028">
          <cell r="B1028" t="str">
            <v>XAN5700</v>
          </cell>
          <cell r="C102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5002</v>
          </cell>
          <cell r="D3" t="str">
            <v>CAPITAL</v>
          </cell>
          <cell r="E3" t="str">
            <v>002-Incremental Security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5003</v>
          </cell>
          <cell r="D4" t="str">
            <v>CAPITAL</v>
          </cell>
          <cell r="E4" t="str">
            <v>301-Residential Home Energy Survey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5004</v>
          </cell>
          <cell r="D5" t="str">
            <v>CAPITAL</v>
          </cell>
          <cell r="E5" t="str">
            <v>302-Load management (On call)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5006</v>
          </cell>
          <cell r="D6" t="str">
            <v>CAPITAL</v>
          </cell>
          <cell r="E6" t="str">
            <v>304-Business PV for School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5007</v>
          </cell>
          <cell r="D7" t="str">
            <v>CAPITAL</v>
          </cell>
          <cell r="E7" t="str">
            <v>305-Solar Pilot Projects Common Exp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5008</v>
          </cell>
          <cell r="D8" t="str">
            <v>CAPITAL</v>
          </cell>
          <cell r="E8" t="str">
            <v>307-Business Energy Evaluation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5001</v>
          </cell>
          <cell r="D9" t="str">
            <v>CAPITAL</v>
          </cell>
          <cell r="E9" t="str">
            <v>001-FUKISHIMA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5005</v>
          </cell>
          <cell r="D10" t="str">
            <v>CAPITAL</v>
          </cell>
          <cell r="E10" t="str">
            <v>303-Common Expenses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221</v>
          </cell>
          <cell r="D12" t="str">
            <v>OM_EXP</v>
          </cell>
          <cell r="E12" t="str">
            <v>Cedar Bay Both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220</v>
          </cell>
          <cell r="D13" t="str">
            <v>OM_EXP</v>
          </cell>
          <cell r="E13" t="str">
            <v>Cedar Bay Asset Liab - 9 - OM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219</v>
          </cell>
          <cell r="D14" t="str">
            <v>OM_EXP</v>
          </cell>
          <cell r="E14" t="str">
            <v>Cedar Bay Asset Liab - 8 - OM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83</v>
          </cell>
          <cell r="D15" t="str">
            <v>OM_EXP</v>
          </cell>
          <cell r="E15" t="str">
            <v>Payments to Non-cogenerators (UPS &amp; SJRPP)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84</v>
          </cell>
          <cell r="D16" t="str">
            <v>OM_EXP</v>
          </cell>
          <cell r="E16" t="str">
            <v>Short-Term Capacity Purchases CCR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85</v>
          </cell>
          <cell r="D17" t="str">
            <v>OM_EXP</v>
          </cell>
          <cell r="E17" t="str">
            <v>QF Capacity Charges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229</v>
          </cell>
          <cell r="D18" t="str">
            <v>OM_EXP</v>
          </cell>
          <cell r="E18" t="str">
            <v>Indiantown Reg Assets - O&amp;M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87</v>
          </cell>
          <cell r="D19" t="str">
            <v>OM_EXP</v>
          </cell>
          <cell r="E19" t="str">
            <v>Okeelanta Settlement (Capacity)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88</v>
          </cell>
          <cell r="D20" t="str">
            <v>OM_EXP</v>
          </cell>
          <cell r="E20" t="str">
            <v>Incremental Plant Security Costs-Order No. PSC-01-1761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89</v>
          </cell>
          <cell r="D21" t="str">
            <v>OM_EXP</v>
          </cell>
          <cell r="E21" t="str">
            <v>Transmission of Electricity by Others</v>
          </cell>
          <cell r="F21">
            <v>1</v>
          </cell>
          <cell r="G21">
            <v>0</v>
          </cell>
          <cell r="H21">
            <v>0</v>
          </cell>
        </row>
        <row r="22">
          <cell r="C22">
            <v>90</v>
          </cell>
          <cell r="D22" t="str">
            <v>OM_EXP</v>
          </cell>
          <cell r="E22" t="str">
            <v>Transmission Revenues from Capacity Sales</v>
          </cell>
          <cell r="F22">
            <v>1</v>
          </cell>
          <cell r="G22">
            <v>0</v>
          </cell>
          <cell r="H22">
            <v>0</v>
          </cell>
        </row>
        <row r="23">
          <cell r="C23">
            <v>182</v>
          </cell>
          <cell r="D23" t="str">
            <v>OM_EXP</v>
          </cell>
          <cell r="E23" t="str">
            <v>SJRPP Outside Services Legal Fees</v>
          </cell>
          <cell r="F23">
            <v>1</v>
          </cell>
          <cell r="G23">
            <v>0</v>
          </cell>
          <cell r="H23">
            <v>0</v>
          </cell>
        </row>
        <row r="24">
          <cell r="C24">
            <v>215</v>
          </cell>
          <cell r="D24" t="str">
            <v>OM_EXP</v>
          </cell>
          <cell r="E24" t="str">
            <v xml:space="preserve">Incremental Nuclear NCR Compliance Costs O&amp;M </v>
          </cell>
          <cell r="F24">
            <v>1</v>
          </cell>
          <cell r="G24">
            <v>0</v>
          </cell>
          <cell r="H24">
            <v>0</v>
          </cell>
        </row>
        <row r="25">
          <cell r="C25">
            <v>218</v>
          </cell>
          <cell r="D25" t="str">
            <v>OM_EXP</v>
          </cell>
          <cell r="E25" t="str">
            <v>Cedar Bay Reg Liability OM</v>
          </cell>
          <cell r="F25">
            <v>1</v>
          </cell>
          <cell r="G25">
            <v>0</v>
          </cell>
          <cell r="H25">
            <v>0</v>
          </cell>
        </row>
        <row r="26">
          <cell r="C26">
            <v>217</v>
          </cell>
          <cell r="D26" t="str">
            <v>RET_REQ</v>
          </cell>
          <cell r="E26" t="str">
            <v>Cedar Bay Assets - RR</v>
          </cell>
          <cell r="F26">
            <v>1</v>
          </cell>
          <cell r="G26">
            <v>0</v>
          </cell>
          <cell r="H26">
            <v>0</v>
          </cell>
        </row>
        <row r="27">
          <cell r="C27">
            <v>216</v>
          </cell>
          <cell r="D27" t="str">
            <v>RET_REQ</v>
          </cell>
          <cell r="E27" t="str">
            <v>Cedar Bay Liab - RR</v>
          </cell>
          <cell r="F27">
            <v>1</v>
          </cell>
          <cell r="G27">
            <v>0</v>
          </cell>
          <cell r="H27">
            <v>0</v>
          </cell>
        </row>
        <row r="28">
          <cell r="C28">
            <v>228</v>
          </cell>
          <cell r="D28" t="str">
            <v>RET_REQ</v>
          </cell>
          <cell r="E28" t="str">
            <v>Indiantown Reg Asset</v>
          </cell>
          <cell r="F28">
            <v>1</v>
          </cell>
          <cell r="G28">
            <v>0</v>
          </cell>
          <cell r="H28">
            <v>0</v>
          </cell>
        </row>
        <row r="29">
          <cell r="C29">
            <v>82</v>
          </cell>
          <cell r="D29" t="str">
            <v>RET_REQ</v>
          </cell>
          <cell r="E29" t="str">
            <v>Return on SJRPP Suspension Liability</v>
          </cell>
          <cell r="F29">
            <v>1</v>
          </cell>
          <cell r="G29">
            <v>0</v>
          </cell>
          <cell r="H29">
            <v>0</v>
          </cell>
        </row>
      </sheetData>
      <sheetData sheetId="3">
        <row r="2">
          <cell r="A2">
            <v>2017</v>
          </cell>
          <cell r="B2" t="str">
            <v>JUN</v>
          </cell>
          <cell r="D2" t="str">
            <v>MAN5006</v>
          </cell>
          <cell r="E2">
            <v>0</v>
          </cell>
        </row>
        <row r="3">
          <cell r="A3">
            <v>2017</v>
          </cell>
          <cell r="B3" t="str">
            <v>JUN</v>
          </cell>
          <cell r="D3" t="str">
            <v>MAN5007</v>
          </cell>
          <cell r="E3">
            <v>0</v>
          </cell>
        </row>
        <row r="4">
          <cell r="A4">
            <v>2017</v>
          </cell>
          <cell r="B4" t="str">
            <v>JUN</v>
          </cell>
          <cell r="D4" t="str">
            <v>MAN5008</v>
          </cell>
          <cell r="E4">
            <v>0</v>
          </cell>
        </row>
        <row r="5">
          <cell r="A5">
            <v>2017</v>
          </cell>
          <cell r="B5" t="str">
            <v>JUN</v>
          </cell>
          <cell r="D5" t="str">
            <v>MAN5009</v>
          </cell>
          <cell r="E5">
            <v>0</v>
          </cell>
        </row>
        <row r="6">
          <cell r="A6">
            <v>2017</v>
          </cell>
          <cell r="B6" t="str">
            <v>JUN</v>
          </cell>
          <cell r="D6" t="str">
            <v>MAN500A</v>
          </cell>
          <cell r="E6">
            <v>0</v>
          </cell>
        </row>
        <row r="7">
          <cell r="A7">
            <v>2017</v>
          </cell>
          <cell r="B7" t="str">
            <v>JUN</v>
          </cell>
          <cell r="D7" t="str">
            <v>MAN500B</v>
          </cell>
          <cell r="E7">
            <v>7586581</v>
          </cell>
        </row>
        <row r="8">
          <cell r="A8">
            <v>2017</v>
          </cell>
          <cell r="B8" t="str">
            <v>JUN</v>
          </cell>
          <cell r="D8" t="str">
            <v>MAN5010</v>
          </cell>
          <cell r="E8">
            <v>0</v>
          </cell>
        </row>
        <row r="9">
          <cell r="A9">
            <v>2017</v>
          </cell>
          <cell r="B9" t="str">
            <v>JUN</v>
          </cell>
          <cell r="D9" t="str">
            <v>MAN5011</v>
          </cell>
          <cell r="E9">
            <v>0.95046580000000003</v>
          </cell>
        </row>
        <row r="10">
          <cell r="A10">
            <v>2017</v>
          </cell>
          <cell r="B10" t="str">
            <v>JUN</v>
          </cell>
          <cell r="D10" t="str">
            <v>MAN5101</v>
          </cell>
          <cell r="E10">
            <v>1890528</v>
          </cell>
        </row>
        <row r="11">
          <cell r="A11">
            <v>2017</v>
          </cell>
          <cell r="B11" t="str">
            <v>JUN</v>
          </cell>
          <cell r="D11" t="str">
            <v>MAN5102</v>
          </cell>
          <cell r="E11">
            <v>0</v>
          </cell>
        </row>
        <row r="12">
          <cell r="A12">
            <v>2017</v>
          </cell>
          <cell r="B12" t="str">
            <v>JUN</v>
          </cell>
          <cell r="D12" t="str">
            <v>MAN510B</v>
          </cell>
          <cell r="E12">
            <v>0</v>
          </cell>
        </row>
        <row r="13">
          <cell r="A13">
            <v>2017</v>
          </cell>
          <cell r="B13" t="str">
            <v>JUN</v>
          </cell>
          <cell r="D13" t="str">
            <v>MAN5CEA</v>
          </cell>
          <cell r="E13">
            <v>0</v>
          </cell>
        </row>
        <row r="14">
          <cell r="A14">
            <v>2017</v>
          </cell>
          <cell r="B14" t="str">
            <v>JUN</v>
          </cell>
          <cell r="D14" t="str">
            <v>MAN5CEL</v>
          </cell>
          <cell r="E14">
            <v>0</v>
          </cell>
        </row>
        <row r="15">
          <cell r="A15">
            <v>2017</v>
          </cell>
          <cell r="B15" t="str">
            <v>JUN</v>
          </cell>
          <cell r="D15" t="str">
            <v>MAN5CEW</v>
          </cell>
          <cell r="E15">
            <v>0</v>
          </cell>
        </row>
        <row r="16">
          <cell r="A16">
            <v>2017</v>
          </cell>
          <cell r="B16" t="str">
            <v>JUN</v>
          </cell>
          <cell r="D16" t="str">
            <v>MAN5INDIAN</v>
          </cell>
          <cell r="E16">
            <v>-1275081.68</v>
          </cell>
        </row>
        <row r="17">
          <cell r="A17">
            <v>2017</v>
          </cell>
          <cell r="B17" t="str">
            <v>JUN</v>
          </cell>
          <cell r="D17" t="str">
            <v>MAN5WC3</v>
          </cell>
          <cell r="E17">
            <v>0</v>
          </cell>
        </row>
        <row r="18">
          <cell r="A18">
            <v>2017</v>
          </cell>
          <cell r="B18" t="str">
            <v>JUN</v>
          </cell>
          <cell r="D18" t="str">
            <v>XAN5100</v>
          </cell>
          <cell r="E18">
            <v>1.0800000000000001E-2</v>
          </cell>
        </row>
        <row r="19">
          <cell r="A19">
            <v>2017</v>
          </cell>
          <cell r="B19" t="str">
            <v>JUN</v>
          </cell>
          <cell r="D19" t="str">
            <v>XAN5200</v>
          </cell>
          <cell r="E19">
            <v>7.2000000000000005E-4</v>
          </cell>
        </row>
        <row r="20">
          <cell r="A20">
            <v>2017</v>
          </cell>
          <cell r="B20" t="str">
            <v>JUN</v>
          </cell>
          <cell r="D20" t="str">
            <v>XAN5300</v>
          </cell>
          <cell r="E20">
            <v>1.3984E-2</v>
          </cell>
        </row>
        <row r="21">
          <cell r="A21">
            <v>2017</v>
          </cell>
          <cell r="B21" t="str">
            <v>JUN</v>
          </cell>
          <cell r="D21" t="str">
            <v>XAN5400</v>
          </cell>
          <cell r="E21">
            <v>4.8009000000000003E-2</v>
          </cell>
        </row>
        <row r="22">
          <cell r="A22">
            <v>2017</v>
          </cell>
          <cell r="B22" t="str">
            <v>JUN</v>
          </cell>
          <cell r="D22" t="str">
            <v>XAN5500</v>
          </cell>
          <cell r="E22">
            <v>0.35</v>
          </cell>
        </row>
        <row r="23">
          <cell r="A23">
            <v>2017</v>
          </cell>
          <cell r="B23" t="str">
            <v>JUN</v>
          </cell>
          <cell r="D23" t="str">
            <v>XAN5600</v>
          </cell>
          <cell r="E23">
            <v>5.5E-2</v>
          </cell>
        </row>
        <row r="24">
          <cell r="A24">
            <v>2017</v>
          </cell>
          <cell r="B24" t="str">
            <v>JUN</v>
          </cell>
          <cell r="D24" t="str">
            <v>UCOR.00000301.01.06.01Y</v>
          </cell>
          <cell r="E24">
            <v>-756990</v>
          </cell>
        </row>
        <row r="25">
          <cell r="A25">
            <v>2017</v>
          </cell>
          <cell r="B25" t="str">
            <v>JUN</v>
          </cell>
          <cell r="D25" t="str">
            <v>6660000181Y</v>
          </cell>
          <cell r="E25">
            <v>0</v>
          </cell>
        </row>
        <row r="26">
          <cell r="A26">
            <v>2017</v>
          </cell>
          <cell r="B26" t="str">
            <v>JUN</v>
          </cell>
          <cell r="D26" t="str">
            <v>UCOR.00000693.01.01.01Y</v>
          </cell>
          <cell r="E26">
            <v>0</v>
          </cell>
        </row>
        <row r="27">
          <cell r="A27">
            <v>2017</v>
          </cell>
          <cell r="B27" t="str">
            <v>JUN</v>
          </cell>
          <cell r="D27" t="str">
            <v>UCOR.00000693.01.01.02Y</v>
          </cell>
          <cell r="E27">
            <v>0</v>
          </cell>
        </row>
        <row r="28">
          <cell r="A28">
            <v>2017</v>
          </cell>
          <cell r="B28" t="str">
            <v>JUN</v>
          </cell>
          <cell r="D28" t="str">
            <v>UPGD.00005815.01.01.01Y</v>
          </cell>
          <cell r="E28">
            <v>0</v>
          </cell>
        </row>
        <row r="29">
          <cell r="A29">
            <v>2017</v>
          </cell>
          <cell r="B29" t="str">
            <v>JUN</v>
          </cell>
          <cell r="D29" t="str">
            <v>6360002520Y</v>
          </cell>
          <cell r="E29">
            <v>4647322</v>
          </cell>
        </row>
        <row r="30">
          <cell r="A30">
            <v>2017</v>
          </cell>
          <cell r="B30" t="str">
            <v>JUN</v>
          </cell>
          <cell r="D30" t="str">
            <v>6690000061Y</v>
          </cell>
          <cell r="E30">
            <v>-60868</v>
          </cell>
        </row>
        <row r="31">
          <cell r="A31">
            <v>2017</v>
          </cell>
          <cell r="B31" t="str">
            <v>JUN</v>
          </cell>
          <cell r="D31" t="str">
            <v>6360002678Y</v>
          </cell>
          <cell r="E31">
            <v>4180555.56</v>
          </cell>
        </row>
        <row r="32">
          <cell r="A32">
            <v>2017</v>
          </cell>
          <cell r="B32" t="str">
            <v>JUN</v>
          </cell>
          <cell r="D32" t="str">
            <v>CIN5001</v>
          </cell>
          <cell r="E32">
            <v>2453079.38</v>
          </cell>
        </row>
        <row r="33">
          <cell r="A33">
            <v>2017</v>
          </cell>
          <cell r="B33" t="str">
            <v>JUN</v>
          </cell>
          <cell r="D33" t="str">
            <v>CIN5002</v>
          </cell>
          <cell r="E33">
            <v>10568954.59</v>
          </cell>
        </row>
        <row r="34">
          <cell r="A34">
            <v>2017</v>
          </cell>
          <cell r="B34" t="str">
            <v>JUN</v>
          </cell>
          <cell r="D34" t="str">
            <v>RR15082</v>
          </cell>
          <cell r="E34">
            <v>-15203523</v>
          </cell>
        </row>
        <row r="35">
          <cell r="A35">
            <v>2017</v>
          </cell>
          <cell r="B35" t="str">
            <v>JUN</v>
          </cell>
          <cell r="D35" t="str">
            <v>RR15216</v>
          </cell>
          <cell r="E35">
            <v>-5539025</v>
          </cell>
        </row>
        <row r="36">
          <cell r="A36">
            <v>2017</v>
          </cell>
          <cell r="B36" t="str">
            <v>JUN</v>
          </cell>
          <cell r="D36" t="str">
            <v>RR15217</v>
          </cell>
          <cell r="E36">
            <v>422906299</v>
          </cell>
        </row>
        <row r="37">
          <cell r="A37">
            <v>2017</v>
          </cell>
          <cell r="B37" t="str">
            <v>JUN</v>
          </cell>
          <cell r="D37" t="str">
            <v>RR15228</v>
          </cell>
          <cell r="E37">
            <v>430597222.19999999</v>
          </cell>
        </row>
        <row r="38">
          <cell r="A38">
            <v>2017</v>
          </cell>
          <cell r="B38" t="str">
            <v>JUN</v>
          </cell>
          <cell r="D38" t="str">
            <v>CIP5001</v>
          </cell>
          <cell r="E38">
            <v>87096924.920000002</v>
          </cell>
        </row>
        <row r="39">
          <cell r="A39">
            <v>2017</v>
          </cell>
          <cell r="B39" t="str">
            <v>JUN</v>
          </cell>
          <cell r="D39" t="str">
            <v>CIP5002</v>
          </cell>
          <cell r="E39">
            <v>10983233.880000001</v>
          </cell>
        </row>
        <row r="40">
          <cell r="A40">
            <v>2017</v>
          </cell>
          <cell r="B40" t="str">
            <v>JUN</v>
          </cell>
          <cell r="D40" t="str">
            <v>CIQ5001</v>
          </cell>
          <cell r="E40">
            <v>5149027.2699999996</v>
          </cell>
        </row>
        <row r="41">
          <cell r="A41">
            <v>2017</v>
          </cell>
          <cell r="B41" t="str">
            <v>JUN</v>
          </cell>
          <cell r="D41" t="str">
            <v>CIQ5002</v>
          </cell>
          <cell r="E41">
            <v>806170.32</v>
          </cell>
        </row>
        <row r="42">
          <cell r="A42">
            <v>2017</v>
          </cell>
          <cell r="B42" t="str">
            <v>JUN</v>
          </cell>
          <cell r="D42" t="str">
            <v>XAN5700</v>
          </cell>
          <cell r="E42">
            <v>9.4999999999999998E-3</v>
          </cell>
        </row>
        <row r="43">
          <cell r="A43">
            <v>2017</v>
          </cell>
          <cell r="B43" t="str">
            <v>JUN</v>
          </cell>
          <cell r="D43" t="str">
            <v>AM45081</v>
          </cell>
          <cell r="E43">
            <v>-114</v>
          </cell>
        </row>
        <row r="44">
          <cell r="A44">
            <v>2017</v>
          </cell>
          <cell r="B44" t="str">
            <v>JUN</v>
          </cell>
          <cell r="D44" t="str">
            <v>AM15081</v>
          </cell>
          <cell r="E44">
            <v>0</v>
          </cell>
        </row>
        <row r="45">
          <cell r="A45">
            <v>2017</v>
          </cell>
          <cell r="B45" t="str">
            <v>JUN</v>
          </cell>
          <cell r="D45" t="str">
            <v>GLB5BEG</v>
          </cell>
          <cell r="E45">
            <v>-959068.10955103196</v>
          </cell>
        </row>
        <row r="46">
          <cell r="A46">
            <v>2017</v>
          </cell>
          <cell r="B46" t="str">
            <v>JUN</v>
          </cell>
          <cell r="D46" t="str">
            <v>O/U5YTD</v>
          </cell>
          <cell r="E46">
            <v>-18770501.168586001</v>
          </cell>
        </row>
        <row r="47">
          <cell r="A47">
            <v>2017</v>
          </cell>
          <cell r="B47" t="str">
            <v>JUN</v>
          </cell>
          <cell r="D47" t="str">
            <v>TRU5YTD</v>
          </cell>
          <cell r="E47">
            <v>7278858.75</v>
          </cell>
        </row>
        <row r="48">
          <cell r="A48">
            <v>2017</v>
          </cell>
          <cell r="B48" t="str">
            <v>JUN</v>
          </cell>
          <cell r="D48" t="str">
            <v>1MC5YTD</v>
          </cell>
          <cell r="E48">
            <v>0</v>
          </cell>
        </row>
        <row r="49">
          <cell r="A49">
            <v>2017</v>
          </cell>
          <cell r="B49" t="str">
            <v>JUN</v>
          </cell>
          <cell r="D49" t="str">
            <v>2MC5YTD</v>
          </cell>
          <cell r="E49">
            <v>0</v>
          </cell>
        </row>
        <row r="50">
          <cell r="A50">
            <v>2017</v>
          </cell>
          <cell r="B50" t="str">
            <v>JUN</v>
          </cell>
          <cell r="D50" t="str">
            <v>3MC5YTD</v>
          </cell>
          <cell r="E50">
            <v>0</v>
          </cell>
        </row>
        <row r="51">
          <cell r="A51">
            <v>2017</v>
          </cell>
          <cell r="B51" t="str">
            <v>JUN</v>
          </cell>
          <cell r="D51" t="str">
            <v>INT5YTD</v>
          </cell>
          <cell r="E51">
            <v>34470.6967485606</v>
          </cell>
        </row>
        <row r="52">
          <cell r="A52">
            <v>2017</v>
          </cell>
          <cell r="B52" t="str">
            <v>JUN</v>
          </cell>
          <cell r="D52" t="str">
            <v>2MC5TOT</v>
          </cell>
          <cell r="E52">
            <v>0</v>
          </cell>
        </row>
        <row r="53">
          <cell r="A53">
            <v>2017</v>
          </cell>
          <cell r="B53" t="str">
            <v>JUN</v>
          </cell>
          <cell r="D53" t="str">
            <v>O/U5MON</v>
          </cell>
          <cell r="E53">
            <v>2068434.9805193101</v>
          </cell>
        </row>
        <row r="54">
          <cell r="A54">
            <v>2017</v>
          </cell>
          <cell r="B54" t="str">
            <v>JUN</v>
          </cell>
          <cell r="D54" t="str">
            <v>EXP5TOT</v>
          </cell>
          <cell r="E54">
            <v>25823034.892691799</v>
          </cell>
        </row>
        <row r="55">
          <cell r="A55">
            <v>2017</v>
          </cell>
          <cell r="B55" t="str">
            <v>JUN</v>
          </cell>
          <cell r="D55" t="str">
            <v>LIN5LOS</v>
          </cell>
          <cell r="E55">
            <v>0</v>
          </cell>
        </row>
        <row r="56">
          <cell r="A56">
            <v>2017</v>
          </cell>
          <cell r="B56" t="str">
            <v>JUN</v>
          </cell>
          <cell r="D56" t="str">
            <v>REV5TOT</v>
          </cell>
          <cell r="E56">
            <v>27891469.873211201</v>
          </cell>
        </row>
        <row r="57">
          <cell r="A57">
            <v>2017</v>
          </cell>
          <cell r="B57" t="str">
            <v>JUN</v>
          </cell>
          <cell r="D57" t="str">
            <v>RES5PMO</v>
          </cell>
          <cell r="E57">
            <v>0</v>
          </cell>
        </row>
        <row r="58">
          <cell r="A58">
            <v>2017</v>
          </cell>
          <cell r="B58" t="str">
            <v>JUN</v>
          </cell>
          <cell r="D58" t="str">
            <v>GLB5END</v>
          </cell>
          <cell r="E58">
            <v>-346956.96355859301</v>
          </cell>
        </row>
        <row r="59">
          <cell r="A59">
            <v>2017</v>
          </cell>
          <cell r="B59" t="str">
            <v>JUN</v>
          </cell>
          <cell r="D59" t="str">
            <v>INT5MON</v>
          </cell>
          <cell r="E59">
            <v>8.4579999999999996E-4</v>
          </cell>
        </row>
        <row r="60">
          <cell r="A60">
            <v>2017</v>
          </cell>
          <cell r="B60" t="str">
            <v>JUN</v>
          </cell>
          <cell r="D60" t="str">
            <v>ADJ5PRI</v>
          </cell>
          <cell r="E60">
            <v>0</v>
          </cell>
        </row>
        <row r="61">
          <cell r="A61">
            <v>2017</v>
          </cell>
          <cell r="B61" t="str">
            <v>JUN</v>
          </cell>
          <cell r="D61" t="str">
            <v>AVG5AMT</v>
          </cell>
          <cell r="E61">
            <v>-652736.49429137702</v>
          </cell>
        </row>
        <row r="62">
          <cell r="A62">
            <v>2017</v>
          </cell>
          <cell r="B62" t="str">
            <v>JUN</v>
          </cell>
          <cell r="D62" t="str">
            <v>GLE5MON</v>
          </cell>
          <cell r="E62">
            <v>612111.14599243901</v>
          </cell>
        </row>
        <row r="63">
          <cell r="A63">
            <v>2017</v>
          </cell>
          <cell r="B63" t="str">
            <v>JUN</v>
          </cell>
          <cell r="D63" t="str">
            <v>RES5PRI</v>
          </cell>
          <cell r="E63">
            <v>0</v>
          </cell>
        </row>
        <row r="64">
          <cell r="A64">
            <v>2017</v>
          </cell>
          <cell r="B64" t="str">
            <v>JUN</v>
          </cell>
          <cell r="D64" t="str">
            <v>INT5YER</v>
          </cell>
          <cell r="E64">
            <v>1.0149999999999999E-2</v>
          </cell>
        </row>
        <row r="65">
          <cell r="A65">
            <v>2017</v>
          </cell>
          <cell r="B65" t="str">
            <v>JUN</v>
          </cell>
          <cell r="D65" t="str">
            <v>INT5AMT</v>
          </cell>
          <cell r="E65">
            <v>-552.08452687164595</v>
          </cell>
        </row>
        <row r="66">
          <cell r="A66">
            <v>2017</v>
          </cell>
          <cell r="B66" t="str">
            <v>JUN</v>
          </cell>
          <cell r="D66" t="str">
            <v>TRU5BEG</v>
          </cell>
          <cell r="E66">
            <v>-959068.10955103196</v>
          </cell>
        </row>
        <row r="67">
          <cell r="A67">
            <v>2017</v>
          </cell>
          <cell r="B67" t="str">
            <v>JUN</v>
          </cell>
          <cell r="D67" t="str">
            <v>TRU5END</v>
          </cell>
          <cell r="E67">
            <v>-346404.87903172098</v>
          </cell>
        </row>
        <row r="68">
          <cell r="A68">
            <v>2017</v>
          </cell>
          <cell r="B68" t="str">
            <v>JUN</v>
          </cell>
          <cell r="D68" t="str">
            <v>CIR5002</v>
          </cell>
          <cell r="E68">
            <v>12163519.5</v>
          </cell>
        </row>
        <row r="69">
          <cell r="A69">
            <v>2017</v>
          </cell>
          <cell r="B69" t="str">
            <v>JUN</v>
          </cell>
          <cell r="D69" t="str">
            <v>CIS5001</v>
          </cell>
          <cell r="E69">
            <v>5477504.2199999997</v>
          </cell>
        </row>
        <row r="70">
          <cell r="A70">
            <v>2017</v>
          </cell>
          <cell r="B70" t="str">
            <v>JUN</v>
          </cell>
          <cell r="D70" t="str">
            <v>CIS5002</v>
          </cell>
          <cell r="E70">
            <v>849462.69</v>
          </cell>
        </row>
        <row r="71">
          <cell r="A71">
            <v>2017</v>
          </cell>
          <cell r="B71" t="str">
            <v>JUN</v>
          </cell>
          <cell r="D71" t="str">
            <v>COB5001</v>
          </cell>
          <cell r="E71">
            <v>19628.775806780999</v>
          </cell>
        </row>
        <row r="72">
          <cell r="A72">
            <v>2017</v>
          </cell>
          <cell r="B72" t="str">
            <v>JUN</v>
          </cell>
          <cell r="D72" t="str">
            <v>COB5002</v>
          </cell>
          <cell r="E72">
            <v>4905.99549718457</v>
          </cell>
        </row>
        <row r="73">
          <cell r="A73">
            <v>2017</v>
          </cell>
          <cell r="B73" t="str">
            <v>JUN</v>
          </cell>
          <cell r="D73" t="str">
            <v>COC5001</v>
          </cell>
          <cell r="E73">
            <v>192169.83307338101</v>
          </cell>
        </row>
        <row r="74">
          <cell r="A74">
            <v>2017</v>
          </cell>
          <cell r="B74" t="str">
            <v>JUN</v>
          </cell>
          <cell r="D74" t="str">
            <v>COC5002</v>
          </cell>
          <cell r="E74">
            <v>48030.725147261503</v>
          </cell>
        </row>
        <row r="75">
          <cell r="A75">
            <v>2017</v>
          </cell>
          <cell r="B75" t="str">
            <v>JUN</v>
          </cell>
          <cell r="D75" t="str">
            <v>COE5001</v>
          </cell>
          <cell r="E75">
            <v>975765.67298081506</v>
          </cell>
        </row>
        <row r="76">
          <cell r="A76">
            <v>2017</v>
          </cell>
          <cell r="B76" t="str">
            <v>JUN</v>
          </cell>
          <cell r="D76" t="str">
            <v>COE5002</v>
          </cell>
          <cell r="E76">
            <v>205075.029885756</v>
          </cell>
        </row>
        <row r="77">
          <cell r="A77">
            <v>2017</v>
          </cell>
          <cell r="B77" t="str">
            <v>JUN</v>
          </cell>
          <cell r="D77" t="str">
            <v>CI55001</v>
          </cell>
          <cell r="E77">
            <v>2467411.1800000002</v>
          </cell>
        </row>
        <row r="78">
          <cell r="A78">
            <v>2017</v>
          </cell>
          <cell r="B78" t="str">
            <v>JUN</v>
          </cell>
          <cell r="D78" t="str">
            <v>CI55002</v>
          </cell>
          <cell r="E78">
            <v>10078458.65</v>
          </cell>
        </row>
        <row r="79">
          <cell r="A79">
            <v>2017</v>
          </cell>
          <cell r="B79" t="str">
            <v>JUN</v>
          </cell>
          <cell r="D79" t="str">
            <v>1MC5MON</v>
          </cell>
          <cell r="E79">
            <v>0</v>
          </cell>
        </row>
        <row r="80">
          <cell r="A80">
            <v>2017</v>
          </cell>
          <cell r="B80" t="str">
            <v>JUN</v>
          </cell>
          <cell r="D80" t="str">
            <v>1MC5TOT</v>
          </cell>
          <cell r="E80">
            <v>0</v>
          </cell>
        </row>
        <row r="81">
          <cell r="A81">
            <v>2017</v>
          </cell>
          <cell r="B81" t="str">
            <v>JUN</v>
          </cell>
          <cell r="D81" t="str">
            <v>TRU5MON</v>
          </cell>
          <cell r="E81">
            <v>1455771.75</v>
          </cell>
        </row>
        <row r="82">
          <cell r="A82">
            <v>2017</v>
          </cell>
          <cell r="B82" t="str">
            <v>JUN</v>
          </cell>
          <cell r="D82" t="str">
            <v>TRU5TOT</v>
          </cell>
          <cell r="E82">
            <v>17469261</v>
          </cell>
        </row>
        <row r="83">
          <cell r="A83">
            <v>2017</v>
          </cell>
          <cell r="B83" t="str">
            <v>JUN</v>
          </cell>
          <cell r="D83" t="str">
            <v>2MC5MON</v>
          </cell>
          <cell r="E83">
            <v>0</v>
          </cell>
        </row>
        <row r="84">
          <cell r="A84">
            <v>2017</v>
          </cell>
          <cell r="B84" t="str">
            <v>JUN</v>
          </cell>
          <cell r="D84" t="str">
            <v>RAF5FEE</v>
          </cell>
          <cell r="E84">
            <v>19047.416788800001</v>
          </cell>
        </row>
        <row r="85">
          <cell r="A85">
            <v>2017</v>
          </cell>
          <cell r="B85" t="str">
            <v>JUN</v>
          </cell>
          <cell r="D85" t="str">
            <v>REV5NET</v>
          </cell>
          <cell r="E85">
            <v>26435698.123211201</v>
          </cell>
        </row>
        <row r="86">
          <cell r="A86">
            <v>2017</v>
          </cell>
          <cell r="B86" t="str">
            <v>JUN</v>
          </cell>
          <cell r="D86" t="str">
            <v>REV5MON</v>
          </cell>
          <cell r="E86">
            <v>27891469.873211201</v>
          </cell>
        </row>
        <row r="87">
          <cell r="A87">
            <v>2017</v>
          </cell>
          <cell r="B87" t="str">
            <v>JUN</v>
          </cell>
          <cell r="D87" t="str">
            <v>AM25081</v>
          </cell>
          <cell r="E87">
            <v>0</v>
          </cell>
        </row>
        <row r="88">
          <cell r="A88">
            <v>2017</v>
          </cell>
          <cell r="B88" t="str">
            <v>JUN</v>
          </cell>
          <cell r="D88" t="str">
            <v>AM35081</v>
          </cell>
          <cell r="E88">
            <v>0</v>
          </cell>
        </row>
        <row r="89">
          <cell r="A89">
            <v>2017</v>
          </cell>
          <cell r="B89" t="str">
            <v>JUN</v>
          </cell>
          <cell r="D89" t="str">
            <v>AM55081</v>
          </cell>
          <cell r="E89">
            <v>0</v>
          </cell>
        </row>
        <row r="90">
          <cell r="A90">
            <v>2017</v>
          </cell>
          <cell r="B90" t="str">
            <v>JUN</v>
          </cell>
          <cell r="D90" t="str">
            <v>AM65081</v>
          </cell>
          <cell r="E90">
            <v>9.4999999999999998E-3</v>
          </cell>
        </row>
        <row r="91">
          <cell r="A91">
            <v>2017</v>
          </cell>
          <cell r="B91" t="str">
            <v>JUN</v>
          </cell>
          <cell r="D91" t="str">
            <v>AM75081</v>
          </cell>
          <cell r="E91">
            <v>1.0800000000000001E-2</v>
          </cell>
        </row>
        <row r="92">
          <cell r="A92">
            <v>2017</v>
          </cell>
          <cell r="B92" t="str">
            <v>JUN</v>
          </cell>
          <cell r="D92" t="str">
            <v>AM85081</v>
          </cell>
          <cell r="E92">
            <v>1.0149999999999999E-2</v>
          </cell>
        </row>
        <row r="93">
          <cell r="A93">
            <v>2017</v>
          </cell>
          <cell r="B93" t="str">
            <v>JUN</v>
          </cell>
          <cell r="D93" t="str">
            <v>AM95081</v>
          </cell>
          <cell r="E93">
            <v>8.4579999999999996E-4</v>
          </cell>
        </row>
        <row r="94">
          <cell r="A94">
            <v>2017</v>
          </cell>
          <cell r="B94" t="str">
            <v>JUN</v>
          </cell>
          <cell r="D94" t="str">
            <v>AMA5081</v>
          </cell>
          <cell r="E94">
            <v>0</v>
          </cell>
        </row>
        <row r="95">
          <cell r="A95">
            <v>2017</v>
          </cell>
          <cell r="B95" t="str">
            <v>JUN</v>
          </cell>
          <cell r="D95" t="str">
            <v>AMB5081</v>
          </cell>
          <cell r="E95">
            <v>0.95046580000000003</v>
          </cell>
        </row>
        <row r="96">
          <cell r="A96">
            <v>2017</v>
          </cell>
          <cell r="B96" t="str">
            <v>JUN</v>
          </cell>
          <cell r="D96" t="str">
            <v>AMC5081</v>
          </cell>
          <cell r="E96">
            <v>0</v>
          </cell>
        </row>
        <row r="97">
          <cell r="A97">
            <v>2017</v>
          </cell>
          <cell r="B97" t="str">
            <v>JUN</v>
          </cell>
          <cell r="D97" t="str">
            <v>RR25082</v>
          </cell>
          <cell r="E97">
            <v>756990</v>
          </cell>
        </row>
        <row r="98">
          <cell r="A98">
            <v>2017</v>
          </cell>
          <cell r="B98" t="str">
            <v>JUN</v>
          </cell>
          <cell r="D98" t="str">
            <v>RR25216</v>
          </cell>
          <cell r="E98">
            <v>60868</v>
          </cell>
        </row>
        <row r="99">
          <cell r="A99">
            <v>2017</v>
          </cell>
          <cell r="B99" t="str">
            <v>JUN</v>
          </cell>
          <cell r="D99" t="str">
            <v>RR25217</v>
          </cell>
          <cell r="E99">
            <v>-4647322</v>
          </cell>
        </row>
        <row r="100">
          <cell r="A100">
            <v>2017</v>
          </cell>
          <cell r="B100" t="str">
            <v>JUN</v>
          </cell>
          <cell r="D100" t="str">
            <v>RR25228</v>
          </cell>
          <cell r="E100">
            <v>-4180555.56</v>
          </cell>
        </row>
        <row r="101">
          <cell r="A101">
            <v>2017</v>
          </cell>
          <cell r="B101" t="str">
            <v>JUN</v>
          </cell>
          <cell r="D101" t="str">
            <v>RR35082</v>
          </cell>
          <cell r="E101">
            <v>-14446533</v>
          </cell>
        </row>
        <row r="102">
          <cell r="A102">
            <v>2017</v>
          </cell>
          <cell r="B102" t="str">
            <v>JUN</v>
          </cell>
          <cell r="D102" t="str">
            <v>RR35216</v>
          </cell>
          <cell r="E102">
            <v>-5478157</v>
          </cell>
        </row>
        <row r="103">
          <cell r="A103">
            <v>2017</v>
          </cell>
          <cell r="B103" t="str">
            <v>JUN</v>
          </cell>
          <cell r="D103" t="str">
            <v>RR35217</v>
          </cell>
          <cell r="E103">
            <v>418258977</v>
          </cell>
        </row>
        <row r="104">
          <cell r="A104">
            <v>2017</v>
          </cell>
          <cell r="B104" t="str">
            <v>JUN</v>
          </cell>
          <cell r="D104" t="str">
            <v>RR35228</v>
          </cell>
          <cell r="E104">
            <v>426416666.63999999</v>
          </cell>
        </row>
        <row r="105">
          <cell r="A105">
            <v>2017</v>
          </cell>
          <cell r="B105" t="str">
            <v>JUN</v>
          </cell>
          <cell r="D105" t="str">
            <v>RR45082</v>
          </cell>
          <cell r="E105">
            <v>-14825028</v>
          </cell>
        </row>
        <row r="106">
          <cell r="A106">
            <v>2017</v>
          </cell>
          <cell r="B106" t="str">
            <v>JUN</v>
          </cell>
          <cell r="D106" t="str">
            <v>RR45216</v>
          </cell>
          <cell r="E106">
            <v>-5508591</v>
          </cell>
        </row>
        <row r="107">
          <cell r="A107">
            <v>2017</v>
          </cell>
          <cell r="B107" t="str">
            <v>JUN</v>
          </cell>
          <cell r="D107" t="str">
            <v>RR45217</v>
          </cell>
          <cell r="E107">
            <v>420582638</v>
          </cell>
        </row>
        <row r="108">
          <cell r="A108">
            <v>2017</v>
          </cell>
          <cell r="B108" t="str">
            <v>JUN</v>
          </cell>
          <cell r="D108" t="str">
            <v>RR45228</v>
          </cell>
          <cell r="E108">
            <v>428506944.42000002</v>
          </cell>
        </row>
        <row r="109">
          <cell r="A109">
            <v>2017</v>
          </cell>
          <cell r="B109" t="str">
            <v>JUN</v>
          </cell>
          <cell r="D109" t="str">
            <v>RR85082</v>
          </cell>
          <cell r="E109">
            <v>0.35</v>
          </cell>
        </row>
        <row r="110">
          <cell r="A110">
            <v>2017</v>
          </cell>
          <cell r="B110" t="str">
            <v>JUN</v>
          </cell>
          <cell r="D110" t="str">
            <v>RR85216</v>
          </cell>
          <cell r="E110">
            <v>0.35</v>
          </cell>
        </row>
        <row r="111">
          <cell r="A111">
            <v>2017</v>
          </cell>
          <cell r="B111" t="str">
            <v>JUN</v>
          </cell>
          <cell r="D111" t="str">
            <v>RR85217</v>
          </cell>
          <cell r="E111">
            <v>0.35</v>
          </cell>
        </row>
        <row r="112">
          <cell r="A112">
            <v>2017</v>
          </cell>
          <cell r="B112" t="str">
            <v>JUN</v>
          </cell>
          <cell r="D112" t="str">
            <v>RR85228</v>
          </cell>
          <cell r="E112">
            <v>0.35</v>
          </cell>
        </row>
        <row r="113">
          <cell r="A113">
            <v>2017</v>
          </cell>
          <cell r="B113" t="str">
            <v>JUN</v>
          </cell>
          <cell r="D113" t="str">
            <v>RR95082</v>
          </cell>
          <cell r="E113">
            <v>5.8201058201058198E-2</v>
          </cell>
        </row>
        <row r="114">
          <cell r="A114">
            <v>2017</v>
          </cell>
          <cell r="B114" t="str">
            <v>JUN</v>
          </cell>
          <cell r="D114" t="str">
            <v>RR95216</v>
          </cell>
          <cell r="E114">
            <v>5.8201058201058198E-2</v>
          </cell>
        </row>
        <row r="115">
          <cell r="A115">
            <v>2017</v>
          </cell>
          <cell r="B115" t="str">
            <v>JUN</v>
          </cell>
          <cell r="D115" t="str">
            <v>RR95217</v>
          </cell>
          <cell r="E115">
            <v>5.8201058201058198E-2</v>
          </cell>
        </row>
        <row r="116">
          <cell r="A116">
            <v>2017</v>
          </cell>
          <cell r="B116" t="str">
            <v>JUN</v>
          </cell>
          <cell r="D116" t="str">
            <v>RR95228</v>
          </cell>
          <cell r="E116">
            <v>5.8201058201058198E-2</v>
          </cell>
        </row>
        <row r="117">
          <cell r="A117">
            <v>2017</v>
          </cell>
          <cell r="B117" t="str">
            <v>JUN</v>
          </cell>
          <cell r="D117" t="str">
            <v>RRA5082</v>
          </cell>
          <cell r="E117">
            <v>0.53846153846153799</v>
          </cell>
        </row>
        <row r="118">
          <cell r="A118">
            <v>2017</v>
          </cell>
          <cell r="B118" t="str">
            <v>JUN</v>
          </cell>
          <cell r="D118" t="str">
            <v>RRA5216</v>
          </cell>
          <cell r="E118">
            <v>0.53846153846153799</v>
          </cell>
        </row>
        <row r="119">
          <cell r="A119">
            <v>2017</v>
          </cell>
          <cell r="B119" t="str">
            <v>JUN</v>
          </cell>
          <cell r="D119" t="str">
            <v>RRA5217</v>
          </cell>
          <cell r="E119">
            <v>0.53846153846153799</v>
          </cell>
        </row>
        <row r="120">
          <cell r="A120">
            <v>2017</v>
          </cell>
          <cell r="B120" t="str">
            <v>JUN</v>
          </cell>
          <cell r="D120" t="str">
            <v>RRA5228</v>
          </cell>
          <cell r="E120">
            <v>0.53846153846153799</v>
          </cell>
        </row>
        <row r="121">
          <cell r="A121">
            <v>2017</v>
          </cell>
          <cell r="B121" t="str">
            <v>JUN</v>
          </cell>
          <cell r="D121" t="str">
            <v>RRD5082</v>
          </cell>
          <cell r="E121">
            <v>-33795.995454358897</v>
          </cell>
        </row>
        <row r="122">
          <cell r="A122">
            <v>2017</v>
          </cell>
          <cell r="B122" t="str">
            <v>JUN</v>
          </cell>
          <cell r="D122" t="str">
            <v>RRD5216</v>
          </cell>
          <cell r="E122">
            <v>-12557.704201025599</v>
          </cell>
        </row>
        <row r="123">
          <cell r="A123">
            <v>2017</v>
          </cell>
          <cell r="B123" t="str">
            <v>JUN</v>
          </cell>
          <cell r="D123" t="str">
            <v>RRD5217</v>
          </cell>
          <cell r="E123">
            <v>958784.62570393097</v>
          </cell>
        </row>
        <row r="124">
          <cell r="A124">
            <v>2017</v>
          </cell>
          <cell r="B124" t="str">
            <v>JUN</v>
          </cell>
          <cell r="D124" t="str">
            <v>RRD5228</v>
          </cell>
          <cell r="E124">
            <v>976849.33517694299</v>
          </cell>
        </row>
        <row r="125">
          <cell r="A125">
            <v>2017</v>
          </cell>
          <cell r="B125" t="str">
            <v>JUN</v>
          </cell>
          <cell r="D125" t="str">
            <v>RRF5082</v>
          </cell>
          <cell r="E125">
            <v>-113835.592140854</v>
          </cell>
        </row>
        <row r="126">
          <cell r="A126">
            <v>2017</v>
          </cell>
          <cell r="B126" t="str">
            <v>JUN</v>
          </cell>
          <cell r="D126" t="str">
            <v>RRF5216</v>
          </cell>
          <cell r="E126">
            <v>-42298.315952373203</v>
          </cell>
        </row>
        <row r="127">
          <cell r="A127">
            <v>2017</v>
          </cell>
          <cell r="B127" t="str">
            <v>JUN</v>
          </cell>
          <cell r="D127" t="str">
            <v>RRF5217</v>
          </cell>
          <cell r="E127">
            <v>3229489.5929297698</v>
          </cell>
        </row>
        <row r="128">
          <cell r="A128">
            <v>2017</v>
          </cell>
          <cell r="B128" t="str">
            <v>JUN</v>
          </cell>
          <cell r="D128" t="str">
            <v>RRF5228</v>
          </cell>
          <cell r="E128">
            <v>3290337.2428381699</v>
          </cell>
        </row>
        <row r="129">
          <cell r="A129">
            <v>2017</v>
          </cell>
          <cell r="B129" t="str">
            <v>JUN</v>
          </cell>
          <cell r="D129" t="str">
            <v>RRK5082</v>
          </cell>
          <cell r="E129">
            <v>0</v>
          </cell>
        </row>
        <row r="130">
          <cell r="A130">
            <v>2017</v>
          </cell>
          <cell r="B130" t="str">
            <v>JUN</v>
          </cell>
          <cell r="D130" t="str">
            <v>6660000181</v>
          </cell>
          <cell r="E130">
            <v>0</v>
          </cell>
        </row>
        <row r="131">
          <cell r="A131">
            <v>2017</v>
          </cell>
          <cell r="B131" t="str">
            <v>JUN</v>
          </cell>
          <cell r="D131" t="str">
            <v>BG15217</v>
          </cell>
          <cell r="E131">
            <v>0</v>
          </cell>
        </row>
        <row r="132">
          <cell r="A132">
            <v>2017</v>
          </cell>
          <cell r="B132" t="str">
            <v>JUN</v>
          </cell>
          <cell r="D132" t="str">
            <v>BGD5001</v>
          </cell>
          <cell r="E132">
            <v>0</v>
          </cell>
        </row>
        <row r="133">
          <cell r="A133">
            <v>2017</v>
          </cell>
          <cell r="B133" t="str">
            <v>JUN</v>
          </cell>
          <cell r="D133" t="str">
            <v>BGP5001</v>
          </cell>
          <cell r="E133">
            <v>0</v>
          </cell>
        </row>
        <row r="134">
          <cell r="A134">
            <v>2017</v>
          </cell>
          <cell r="B134" t="str">
            <v>JUN</v>
          </cell>
          <cell r="D134" t="str">
            <v>CI65001</v>
          </cell>
          <cell r="E134">
            <v>0</v>
          </cell>
        </row>
        <row r="135">
          <cell r="A135">
            <v>2017</v>
          </cell>
          <cell r="B135" t="str">
            <v>JUN</v>
          </cell>
          <cell r="D135" t="str">
            <v>CI65002</v>
          </cell>
          <cell r="E135">
            <v>0</v>
          </cell>
        </row>
        <row r="136">
          <cell r="A136">
            <v>2017</v>
          </cell>
          <cell r="B136" t="str">
            <v>JUN</v>
          </cell>
          <cell r="D136" t="str">
            <v>CID5001</v>
          </cell>
          <cell r="E136">
            <v>0</v>
          </cell>
        </row>
        <row r="137">
          <cell r="A137">
            <v>2017</v>
          </cell>
          <cell r="B137" t="str">
            <v>JUN</v>
          </cell>
          <cell r="D137" t="str">
            <v>CID5002</v>
          </cell>
          <cell r="E137">
            <v>0</v>
          </cell>
        </row>
        <row r="138">
          <cell r="A138">
            <v>2017</v>
          </cell>
          <cell r="B138" t="str">
            <v>JUN</v>
          </cell>
          <cell r="D138" t="str">
            <v>CIW5001</v>
          </cell>
          <cell r="E138">
            <v>0</v>
          </cell>
        </row>
        <row r="139">
          <cell r="A139">
            <v>2017</v>
          </cell>
          <cell r="B139" t="str">
            <v>JUN</v>
          </cell>
          <cell r="D139" t="str">
            <v>MAN5001</v>
          </cell>
          <cell r="E139">
            <v>5938824</v>
          </cell>
        </row>
        <row r="140">
          <cell r="A140">
            <v>2017</v>
          </cell>
          <cell r="B140" t="str">
            <v>JUN</v>
          </cell>
          <cell r="D140" t="str">
            <v>MAN5002</v>
          </cell>
          <cell r="E140">
            <v>9639909</v>
          </cell>
        </row>
        <row r="141">
          <cell r="A141">
            <v>2017</v>
          </cell>
          <cell r="B141" t="str">
            <v>JUN</v>
          </cell>
          <cell r="D141" t="str">
            <v>MAN5003</v>
          </cell>
          <cell r="E141">
            <v>0</v>
          </cell>
        </row>
        <row r="142">
          <cell r="A142">
            <v>2017</v>
          </cell>
          <cell r="B142" t="str">
            <v>JUN</v>
          </cell>
          <cell r="D142" t="str">
            <v>MAN5005</v>
          </cell>
          <cell r="E142">
            <v>0</v>
          </cell>
        </row>
        <row r="143">
          <cell r="A143">
            <v>2017</v>
          </cell>
          <cell r="B143" t="str">
            <v>JUN</v>
          </cell>
          <cell r="D143" t="str">
            <v>6350000868</v>
          </cell>
          <cell r="E143">
            <v>-113858.9</v>
          </cell>
        </row>
        <row r="144">
          <cell r="A144">
            <v>2017</v>
          </cell>
          <cell r="B144" t="str">
            <v>JUN</v>
          </cell>
          <cell r="D144" t="str">
            <v>6350000870</v>
          </cell>
          <cell r="E144">
            <v>-79476.14</v>
          </cell>
        </row>
        <row r="145">
          <cell r="A145">
            <v>2017</v>
          </cell>
          <cell r="B145" t="str">
            <v>JUN</v>
          </cell>
          <cell r="D145" t="str">
            <v>UNUC.00001132.01.03.01</v>
          </cell>
          <cell r="E145">
            <v>14044.49</v>
          </cell>
        </row>
        <row r="146">
          <cell r="A146">
            <v>2017</v>
          </cell>
          <cell r="B146" t="str">
            <v>JUN</v>
          </cell>
          <cell r="D146" t="str">
            <v>UCOR.00000301.01.05.01</v>
          </cell>
          <cell r="E146">
            <v>4619618.34</v>
          </cell>
        </row>
        <row r="147">
          <cell r="A147">
            <v>2017</v>
          </cell>
          <cell r="B147" t="str">
            <v>JUN</v>
          </cell>
          <cell r="D147" t="str">
            <v>UCOR.00000622.01.02.01</v>
          </cell>
          <cell r="E147">
            <v>-113461.16</v>
          </cell>
        </row>
        <row r="148">
          <cell r="A148">
            <v>2017</v>
          </cell>
          <cell r="B148" t="str">
            <v>JUN</v>
          </cell>
          <cell r="D148" t="str">
            <v>UNUC.00000001.01.03.01</v>
          </cell>
          <cell r="E148">
            <v>863.29</v>
          </cell>
        </row>
        <row r="149">
          <cell r="A149">
            <v>2017</v>
          </cell>
          <cell r="B149" t="str">
            <v>JUN</v>
          </cell>
          <cell r="D149" t="str">
            <v>UNUC.00000001.01.05.01</v>
          </cell>
          <cell r="E149">
            <v>42831.6</v>
          </cell>
        </row>
        <row r="150">
          <cell r="A150">
            <v>2017</v>
          </cell>
          <cell r="B150" t="str">
            <v>JUN</v>
          </cell>
          <cell r="D150" t="str">
            <v>UNUC.00000002.01.06.01</v>
          </cell>
          <cell r="E150">
            <v>39838.120000000003</v>
          </cell>
        </row>
        <row r="151">
          <cell r="A151">
            <v>2017</v>
          </cell>
          <cell r="B151" t="str">
            <v>JUN</v>
          </cell>
          <cell r="D151" t="str">
            <v>UPGD.00003208.01.01.01</v>
          </cell>
          <cell r="E151">
            <v>33917.019999999997</v>
          </cell>
        </row>
        <row r="152">
          <cell r="A152">
            <v>2017</v>
          </cell>
          <cell r="B152" t="str">
            <v>JUN</v>
          </cell>
          <cell r="D152" t="str">
            <v>UCOR.00000306.01.07.01</v>
          </cell>
          <cell r="E152">
            <v>886609.49</v>
          </cell>
        </row>
        <row r="153">
          <cell r="A153">
            <v>2017</v>
          </cell>
          <cell r="B153" t="str">
            <v>JUN</v>
          </cell>
          <cell r="D153" t="str">
            <v>6350000872</v>
          </cell>
          <cell r="E153">
            <v>-6868.94</v>
          </cell>
        </row>
        <row r="154">
          <cell r="A154">
            <v>2017</v>
          </cell>
          <cell r="B154" t="str">
            <v>JUN</v>
          </cell>
          <cell r="D154" t="str">
            <v>UNUC.00000001.01.06.01</v>
          </cell>
          <cell r="E154">
            <v>7825.95</v>
          </cell>
        </row>
        <row r="155">
          <cell r="A155">
            <v>2017</v>
          </cell>
          <cell r="B155" t="str">
            <v>JUN</v>
          </cell>
          <cell r="D155" t="str">
            <v>UNUC.00000002.01.03.01</v>
          </cell>
          <cell r="E155">
            <v>228495.15</v>
          </cell>
        </row>
        <row r="156">
          <cell r="A156">
            <v>2017</v>
          </cell>
          <cell r="B156" t="str">
            <v>JUN</v>
          </cell>
          <cell r="D156" t="str">
            <v>UNUC.00000002.01.10.01</v>
          </cell>
          <cell r="E156">
            <v>9091.15</v>
          </cell>
        </row>
        <row r="157">
          <cell r="A157">
            <v>2017</v>
          </cell>
          <cell r="B157" t="str">
            <v>JUN</v>
          </cell>
          <cell r="D157" t="str">
            <v>UPGD.00000963.01.01.01</v>
          </cell>
          <cell r="E157">
            <v>3665.41</v>
          </cell>
        </row>
        <row r="158">
          <cell r="A158">
            <v>2017</v>
          </cell>
          <cell r="B158" t="str">
            <v>JUN</v>
          </cell>
          <cell r="D158" t="str">
            <v>UPGD.00003814.01.01.01</v>
          </cell>
          <cell r="E158">
            <v>16291.41</v>
          </cell>
        </row>
        <row r="159">
          <cell r="A159">
            <v>2017</v>
          </cell>
          <cell r="B159" t="str">
            <v>JUN</v>
          </cell>
          <cell r="D159" t="str">
            <v>UNUC.00000937.01.01.01</v>
          </cell>
          <cell r="E159">
            <v>90537.36</v>
          </cell>
        </row>
        <row r="160">
          <cell r="A160">
            <v>2017</v>
          </cell>
          <cell r="B160" t="str">
            <v>JUN</v>
          </cell>
          <cell r="D160" t="str">
            <v>UNUC.00001132.01.01.01</v>
          </cell>
          <cell r="E160">
            <v>1680.81</v>
          </cell>
        </row>
        <row r="161">
          <cell r="A161">
            <v>2017</v>
          </cell>
          <cell r="B161" t="str">
            <v>JUN</v>
          </cell>
          <cell r="D161" t="str">
            <v>UNUC.00000001.01.02.01</v>
          </cell>
          <cell r="E161">
            <v>19661</v>
          </cell>
        </row>
        <row r="162">
          <cell r="A162">
            <v>2017</v>
          </cell>
          <cell r="B162" t="str">
            <v>JUN</v>
          </cell>
          <cell r="D162" t="str">
            <v>UNUC.00000001.01.14.01</v>
          </cell>
          <cell r="E162">
            <v>11936.21</v>
          </cell>
        </row>
        <row r="163">
          <cell r="A163">
            <v>2017</v>
          </cell>
          <cell r="B163" t="str">
            <v>JUN</v>
          </cell>
          <cell r="D163" t="str">
            <v>UNUC.00000002.01.01.01</v>
          </cell>
          <cell r="E163">
            <v>899927.04000000004</v>
          </cell>
        </row>
        <row r="164">
          <cell r="A164">
            <v>2017</v>
          </cell>
          <cell r="B164" t="str">
            <v>JUN</v>
          </cell>
          <cell r="D164" t="str">
            <v>UNUC.00000002.01.13.01</v>
          </cell>
          <cell r="E164">
            <v>41798.29</v>
          </cell>
        </row>
        <row r="165">
          <cell r="A165">
            <v>2017</v>
          </cell>
          <cell r="B165" t="str">
            <v>JUN</v>
          </cell>
          <cell r="D165" t="str">
            <v>UPGD.00000628.01.01.01</v>
          </cell>
          <cell r="E165">
            <v>20644.830000000002</v>
          </cell>
        </row>
        <row r="166">
          <cell r="A166">
            <v>2017</v>
          </cell>
          <cell r="B166" t="str">
            <v>JUN</v>
          </cell>
          <cell r="D166" t="str">
            <v>6350000866</v>
          </cell>
          <cell r="E166">
            <v>-421540</v>
          </cell>
        </row>
        <row r="167">
          <cell r="A167">
            <v>2017</v>
          </cell>
          <cell r="B167" t="str">
            <v>JUN</v>
          </cell>
          <cell r="D167" t="str">
            <v>6350000871</v>
          </cell>
          <cell r="E167">
            <v>-473.72</v>
          </cell>
        </row>
        <row r="168">
          <cell r="A168">
            <v>2017</v>
          </cell>
          <cell r="B168" t="str">
            <v>JUN</v>
          </cell>
          <cell r="D168" t="str">
            <v>UNUC.00001132.01.04.01</v>
          </cell>
          <cell r="E168">
            <v>9844.01</v>
          </cell>
        </row>
        <row r="169">
          <cell r="A169">
            <v>2017</v>
          </cell>
          <cell r="B169" t="str">
            <v>JUN</v>
          </cell>
          <cell r="D169" t="str">
            <v>UNUC.00001134.40.01.01</v>
          </cell>
          <cell r="E169">
            <v>16572</v>
          </cell>
        </row>
        <row r="170">
          <cell r="A170">
            <v>2017</v>
          </cell>
          <cell r="B170" t="str">
            <v>JUN</v>
          </cell>
          <cell r="D170" t="str">
            <v>6690000061</v>
          </cell>
          <cell r="E170">
            <v>-60868</v>
          </cell>
        </row>
        <row r="171">
          <cell r="A171">
            <v>2017</v>
          </cell>
          <cell r="B171" t="str">
            <v>JUN</v>
          </cell>
          <cell r="D171" t="str">
            <v>6360002678</v>
          </cell>
          <cell r="E171">
            <v>4180555.56</v>
          </cell>
        </row>
        <row r="172">
          <cell r="A172">
            <v>2017</v>
          </cell>
          <cell r="B172" t="str">
            <v>JUN</v>
          </cell>
          <cell r="D172" t="str">
            <v>UCOR.00000693.01.01.02</v>
          </cell>
          <cell r="E172">
            <v>0</v>
          </cell>
        </row>
        <row r="173">
          <cell r="A173">
            <v>2017</v>
          </cell>
          <cell r="B173" t="str">
            <v>JUN</v>
          </cell>
          <cell r="D173" t="str">
            <v>UPGD.00001446.03.01.01</v>
          </cell>
          <cell r="E173">
            <v>0</v>
          </cell>
        </row>
        <row r="174">
          <cell r="A174">
            <v>2017</v>
          </cell>
          <cell r="B174" t="str">
            <v>JUN</v>
          </cell>
          <cell r="D174" t="str">
            <v>UPGD.00000635.01.01.01</v>
          </cell>
          <cell r="E174">
            <v>0</v>
          </cell>
        </row>
        <row r="175">
          <cell r="A175">
            <v>2017</v>
          </cell>
          <cell r="B175" t="str">
            <v>JUN</v>
          </cell>
          <cell r="D175" t="str">
            <v>UPGD.00000631.01.01.01</v>
          </cell>
          <cell r="E175">
            <v>0</v>
          </cell>
        </row>
        <row r="176">
          <cell r="A176">
            <v>2017</v>
          </cell>
          <cell r="B176" t="str">
            <v>JUN</v>
          </cell>
          <cell r="D176" t="str">
            <v>UPGD.00001327.01.01.02</v>
          </cell>
          <cell r="E176">
            <v>0</v>
          </cell>
        </row>
        <row r="177">
          <cell r="A177">
            <v>2017</v>
          </cell>
          <cell r="B177" t="str">
            <v>JUN</v>
          </cell>
          <cell r="D177" t="str">
            <v>UNUC.00000003.01.06.01</v>
          </cell>
          <cell r="E177">
            <v>0</v>
          </cell>
        </row>
        <row r="178">
          <cell r="A178">
            <v>2017</v>
          </cell>
          <cell r="B178" t="str">
            <v>JUN</v>
          </cell>
          <cell r="D178" t="str">
            <v>UPGD.00001327.01.01.01</v>
          </cell>
          <cell r="E178">
            <v>0</v>
          </cell>
        </row>
        <row r="179">
          <cell r="A179">
            <v>2017</v>
          </cell>
          <cell r="B179" t="str">
            <v>JUN</v>
          </cell>
          <cell r="D179" t="str">
            <v>UPGD.00000632.01.01.01</v>
          </cell>
          <cell r="E179">
            <v>0</v>
          </cell>
        </row>
        <row r="180">
          <cell r="A180">
            <v>2017</v>
          </cell>
          <cell r="B180" t="str">
            <v>JUN</v>
          </cell>
          <cell r="D180" t="str">
            <v>UPGD.00000399.01.01.01</v>
          </cell>
          <cell r="E180">
            <v>0</v>
          </cell>
        </row>
        <row r="181">
          <cell r="A181">
            <v>2017</v>
          </cell>
          <cell r="B181" t="str">
            <v>JUN</v>
          </cell>
          <cell r="D181" t="str">
            <v>UPGD.00000729.03.01.01</v>
          </cell>
          <cell r="E181">
            <v>0</v>
          </cell>
        </row>
        <row r="182">
          <cell r="A182">
            <v>2017</v>
          </cell>
          <cell r="B182" t="str">
            <v>JUN</v>
          </cell>
          <cell r="D182" t="str">
            <v>UNUC.00000938.01.01.03</v>
          </cell>
          <cell r="E182">
            <v>0</v>
          </cell>
        </row>
        <row r="183">
          <cell r="A183">
            <v>2017</v>
          </cell>
          <cell r="B183" t="str">
            <v>JUN</v>
          </cell>
          <cell r="D183" t="str">
            <v>4405810</v>
          </cell>
          <cell r="E183">
            <v>0</v>
          </cell>
        </row>
        <row r="184">
          <cell r="A184">
            <v>2017</v>
          </cell>
          <cell r="B184" t="str">
            <v>JUN</v>
          </cell>
          <cell r="D184" t="str">
            <v>4405940</v>
          </cell>
          <cell r="E184">
            <v>0</v>
          </cell>
        </row>
        <row r="185">
          <cell r="A185">
            <v>2017</v>
          </cell>
          <cell r="B185" t="str">
            <v>JUN</v>
          </cell>
          <cell r="D185" t="str">
            <v>4405000</v>
          </cell>
          <cell r="E185">
            <v>27729827.219999999</v>
          </cell>
        </row>
        <row r="186">
          <cell r="A186">
            <v>2017</v>
          </cell>
          <cell r="B186" t="str">
            <v>JUN</v>
          </cell>
          <cell r="D186" t="str">
            <v>4405840</v>
          </cell>
          <cell r="E186">
            <v>0</v>
          </cell>
        </row>
        <row r="187">
          <cell r="A187">
            <v>2017</v>
          </cell>
          <cell r="B187" t="str">
            <v>JUN</v>
          </cell>
          <cell r="D187" t="str">
            <v>CI75001</v>
          </cell>
          <cell r="E187">
            <v>107500.55</v>
          </cell>
        </row>
        <row r="188">
          <cell r="A188">
            <v>2017</v>
          </cell>
          <cell r="B188" t="str">
            <v>JUN</v>
          </cell>
          <cell r="D188" t="str">
            <v>CI75002</v>
          </cell>
          <cell r="E188">
            <v>1180285.6200000001</v>
          </cell>
        </row>
        <row r="189">
          <cell r="A189">
            <v>2017</v>
          </cell>
          <cell r="B189" t="str">
            <v>JUN</v>
          </cell>
          <cell r="D189" t="str">
            <v>CI95001</v>
          </cell>
          <cell r="E189">
            <v>0</v>
          </cell>
        </row>
        <row r="190">
          <cell r="A190">
            <v>2017</v>
          </cell>
          <cell r="B190" t="str">
            <v>JUN</v>
          </cell>
          <cell r="D190" t="str">
            <v>CI95002</v>
          </cell>
          <cell r="E190">
            <v>0</v>
          </cell>
        </row>
        <row r="191">
          <cell r="A191">
            <v>2017</v>
          </cell>
          <cell r="B191" t="str">
            <v>JUN</v>
          </cell>
          <cell r="D191" t="str">
            <v>CI15001</v>
          </cell>
          <cell r="E191">
            <v>328476.95</v>
          </cell>
        </row>
        <row r="192">
          <cell r="A192">
            <v>2017</v>
          </cell>
          <cell r="B192" t="str">
            <v>JUN</v>
          </cell>
          <cell r="D192" t="str">
            <v>CI15002</v>
          </cell>
          <cell r="E192">
            <v>43292.37</v>
          </cell>
        </row>
        <row r="193">
          <cell r="A193">
            <v>2017</v>
          </cell>
          <cell r="B193" t="str">
            <v>JUN</v>
          </cell>
          <cell r="D193" t="str">
            <v>CI85001</v>
          </cell>
          <cell r="E193">
            <v>0</v>
          </cell>
        </row>
        <row r="194">
          <cell r="A194">
            <v>2017</v>
          </cell>
          <cell r="B194" t="str">
            <v>JUN</v>
          </cell>
          <cell r="D194" t="str">
            <v>CI85002</v>
          </cell>
          <cell r="E194">
            <v>0</v>
          </cell>
        </row>
        <row r="195">
          <cell r="A195">
            <v>2017</v>
          </cell>
          <cell r="B195" t="str">
            <v>JUN</v>
          </cell>
          <cell r="D195" t="str">
            <v>CIA5001</v>
          </cell>
          <cell r="E195">
            <v>0</v>
          </cell>
        </row>
        <row r="196">
          <cell r="A196">
            <v>2017</v>
          </cell>
          <cell r="B196" t="str">
            <v>JUN</v>
          </cell>
          <cell r="D196" t="str">
            <v>CIA5002</v>
          </cell>
          <cell r="E196">
            <v>0</v>
          </cell>
        </row>
        <row r="197">
          <cell r="A197">
            <v>2017</v>
          </cell>
          <cell r="B197" t="str">
            <v>JUN</v>
          </cell>
          <cell r="D197" t="str">
            <v>CIB5001</v>
          </cell>
          <cell r="E197">
            <v>0</v>
          </cell>
        </row>
        <row r="198">
          <cell r="A198">
            <v>2017</v>
          </cell>
          <cell r="B198" t="str">
            <v>JUN</v>
          </cell>
          <cell r="D198" t="str">
            <v>CIB5002</v>
          </cell>
          <cell r="E198">
            <v>0</v>
          </cell>
        </row>
        <row r="199">
          <cell r="A199">
            <v>2017</v>
          </cell>
          <cell r="B199" t="str">
            <v>JUN</v>
          </cell>
          <cell r="D199" t="str">
            <v>CIC5001</v>
          </cell>
          <cell r="E199">
            <v>0</v>
          </cell>
        </row>
        <row r="200">
          <cell r="A200">
            <v>2017</v>
          </cell>
          <cell r="B200" t="str">
            <v>JUN</v>
          </cell>
          <cell r="D200" t="str">
            <v>CIC5002</v>
          </cell>
          <cell r="E200">
            <v>0</v>
          </cell>
        </row>
        <row r="201">
          <cell r="A201">
            <v>2017</v>
          </cell>
          <cell r="B201" t="str">
            <v>JUN</v>
          </cell>
          <cell r="D201" t="str">
            <v>CI45002</v>
          </cell>
          <cell r="E201">
            <v>-490495.94</v>
          </cell>
        </row>
        <row r="202">
          <cell r="A202">
            <v>2017</v>
          </cell>
          <cell r="B202" t="str">
            <v>JUN</v>
          </cell>
          <cell r="D202" t="str">
            <v>CI45001</v>
          </cell>
          <cell r="E202">
            <v>14331.8</v>
          </cell>
        </row>
        <row r="203">
          <cell r="A203">
            <v>2017</v>
          </cell>
          <cell r="B203" t="str">
            <v>JUN</v>
          </cell>
          <cell r="D203" t="str">
            <v>RRK5216</v>
          </cell>
          <cell r="E203">
            <v>0</v>
          </cell>
        </row>
        <row r="204">
          <cell r="A204">
            <v>2017</v>
          </cell>
          <cell r="B204" t="str">
            <v>JUN</v>
          </cell>
          <cell r="D204" t="str">
            <v>RRK5217</v>
          </cell>
          <cell r="E204">
            <v>0</v>
          </cell>
        </row>
        <row r="205">
          <cell r="A205">
            <v>2017</v>
          </cell>
          <cell r="B205" t="str">
            <v>JUN</v>
          </cell>
          <cell r="D205" t="str">
            <v>RRK5228</v>
          </cell>
          <cell r="E205">
            <v>0</v>
          </cell>
        </row>
        <row r="206">
          <cell r="A206">
            <v>2017</v>
          </cell>
          <cell r="B206" t="str">
            <v>JUN</v>
          </cell>
          <cell r="D206" t="str">
            <v>RRL5082</v>
          </cell>
          <cell r="E206">
            <v>0</v>
          </cell>
        </row>
        <row r="207">
          <cell r="A207">
            <v>2017</v>
          </cell>
          <cell r="B207" t="str">
            <v>JUN</v>
          </cell>
          <cell r="D207" t="str">
            <v>RRL5216</v>
          </cell>
          <cell r="E207">
            <v>0</v>
          </cell>
        </row>
        <row r="208">
          <cell r="A208">
            <v>2017</v>
          </cell>
          <cell r="B208" t="str">
            <v>JUN</v>
          </cell>
          <cell r="D208" t="str">
            <v>RRL5217</v>
          </cell>
          <cell r="E208">
            <v>0</v>
          </cell>
        </row>
        <row r="209">
          <cell r="A209">
            <v>2017</v>
          </cell>
          <cell r="B209" t="str">
            <v>JUN</v>
          </cell>
          <cell r="D209" t="str">
            <v>RRL5228</v>
          </cell>
          <cell r="E209">
            <v>0</v>
          </cell>
        </row>
        <row r="210">
          <cell r="A210">
            <v>2017</v>
          </cell>
          <cell r="B210" t="str">
            <v>JUN</v>
          </cell>
          <cell r="D210" t="str">
            <v>RRS5082</v>
          </cell>
          <cell r="E210">
            <v>-108196.83715263</v>
          </cell>
        </row>
        <row r="211">
          <cell r="A211">
            <v>2017</v>
          </cell>
          <cell r="B211" t="str">
            <v>JUN</v>
          </cell>
          <cell r="D211" t="str">
            <v>RRS5216</v>
          </cell>
          <cell r="E211">
            <v>-40203.102710325198</v>
          </cell>
        </row>
        <row r="212">
          <cell r="A212">
            <v>2017</v>
          </cell>
          <cell r="B212" t="str">
            <v>JUN</v>
          </cell>
          <cell r="D212" t="str">
            <v>RRS5217</v>
          </cell>
          <cell r="E212">
            <v>3069519.4095356702</v>
          </cell>
        </row>
        <row r="213">
          <cell r="A213">
            <v>2017</v>
          </cell>
          <cell r="B213" t="str">
            <v>JUN</v>
          </cell>
          <cell r="D213" t="str">
            <v>RRS5228</v>
          </cell>
          <cell r="E213">
            <v>3127353.0197839802</v>
          </cell>
        </row>
        <row r="214">
          <cell r="A214">
            <v>2017</v>
          </cell>
          <cell r="B214" t="str">
            <v>JUN</v>
          </cell>
          <cell r="D214" t="str">
            <v>CIR5001</v>
          </cell>
          <cell r="E214">
            <v>87204425.469999999</v>
          </cell>
        </row>
        <row r="215">
          <cell r="A215">
            <v>2017</v>
          </cell>
          <cell r="B215" t="str">
            <v>JUN</v>
          </cell>
          <cell r="D215" t="str">
            <v>UPGD.00001282.03.01.01</v>
          </cell>
          <cell r="E215">
            <v>0</v>
          </cell>
        </row>
        <row r="216">
          <cell r="A216">
            <v>2017</v>
          </cell>
          <cell r="B216" t="str">
            <v>JUN</v>
          </cell>
          <cell r="D216" t="str">
            <v>UPGD.00001446.01.01.01</v>
          </cell>
          <cell r="E216">
            <v>0</v>
          </cell>
        </row>
        <row r="217">
          <cell r="A217">
            <v>2017</v>
          </cell>
          <cell r="B217" t="str">
            <v>JUN</v>
          </cell>
          <cell r="D217" t="str">
            <v>UNUC.00000001.01.12.01</v>
          </cell>
          <cell r="E217">
            <v>0</v>
          </cell>
        </row>
        <row r="218">
          <cell r="A218">
            <v>2017</v>
          </cell>
          <cell r="B218" t="str">
            <v>JUN</v>
          </cell>
          <cell r="D218" t="str">
            <v>UNUC.00001058.01.01.01</v>
          </cell>
          <cell r="E218">
            <v>0</v>
          </cell>
        </row>
        <row r="219">
          <cell r="A219">
            <v>2017</v>
          </cell>
          <cell r="B219" t="str">
            <v>JUN</v>
          </cell>
          <cell r="D219" t="str">
            <v>UCOR.00000622.01.02.02</v>
          </cell>
          <cell r="E219">
            <v>0</v>
          </cell>
        </row>
        <row r="220">
          <cell r="A220">
            <v>2017</v>
          </cell>
          <cell r="B220" t="str">
            <v>JUN</v>
          </cell>
          <cell r="D220" t="str">
            <v>UPGD.00005601.03.01.01</v>
          </cell>
          <cell r="E220">
            <v>0</v>
          </cell>
        </row>
        <row r="221">
          <cell r="A221">
            <v>2017</v>
          </cell>
          <cell r="B221" t="str">
            <v>JUN</v>
          </cell>
          <cell r="D221" t="str">
            <v>UPGD.00004447.02.01.01</v>
          </cell>
          <cell r="E221">
            <v>0</v>
          </cell>
        </row>
        <row r="222">
          <cell r="A222">
            <v>2017</v>
          </cell>
          <cell r="B222" t="str">
            <v>JUN</v>
          </cell>
          <cell r="D222" t="str">
            <v>UPGD.00004811.01.01.01</v>
          </cell>
          <cell r="E222">
            <v>0</v>
          </cell>
        </row>
        <row r="223">
          <cell r="A223">
            <v>2017</v>
          </cell>
          <cell r="B223" t="str">
            <v>JUN</v>
          </cell>
          <cell r="D223" t="str">
            <v>UNUC.00000002.01.11.01</v>
          </cell>
          <cell r="E223">
            <v>0</v>
          </cell>
        </row>
        <row r="224">
          <cell r="A224">
            <v>2017</v>
          </cell>
          <cell r="B224" t="str">
            <v>JUN</v>
          </cell>
          <cell r="D224" t="str">
            <v>UPGD.00000634.01.01.01</v>
          </cell>
          <cell r="E224">
            <v>0</v>
          </cell>
        </row>
        <row r="225">
          <cell r="A225">
            <v>2017</v>
          </cell>
          <cell r="B225" t="str">
            <v>JUN</v>
          </cell>
          <cell r="D225" t="str">
            <v>UNUC.00000001.01.04.01</v>
          </cell>
          <cell r="E225">
            <v>0</v>
          </cell>
        </row>
        <row r="226">
          <cell r="A226">
            <v>2017</v>
          </cell>
          <cell r="B226" t="str">
            <v>JUN</v>
          </cell>
          <cell r="D226" t="str">
            <v>UPGD.00000625.03.01.01</v>
          </cell>
          <cell r="E226">
            <v>0</v>
          </cell>
        </row>
        <row r="227">
          <cell r="A227">
            <v>2017</v>
          </cell>
          <cell r="B227" t="str">
            <v>JUN</v>
          </cell>
          <cell r="D227" t="str">
            <v>UNUC.00000002.01.02.01</v>
          </cell>
          <cell r="E227">
            <v>0</v>
          </cell>
        </row>
        <row r="228">
          <cell r="A228">
            <v>2017</v>
          </cell>
          <cell r="B228" t="str">
            <v>JUN</v>
          </cell>
          <cell r="D228" t="str">
            <v>UNUC.00000938.01.01.05</v>
          </cell>
          <cell r="E228">
            <v>0</v>
          </cell>
        </row>
        <row r="229">
          <cell r="A229">
            <v>2017</v>
          </cell>
          <cell r="B229" t="str">
            <v>JUN</v>
          </cell>
          <cell r="D229" t="str">
            <v>UPGD.00000629.01.01.01</v>
          </cell>
          <cell r="E229">
            <v>0</v>
          </cell>
        </row>
        <row r="230">
          <cell r="A230">
            <v>2017</v>
          </cell>
          <cell r="B230" t="str">
            <v>JUN</v>
          </cell>
          <cell r="D230" t="str">
            <v>UNUC.00000001.01.11.01</v>
          </cell>
          <cell r="E230">
            <v>0</v>
          </cell>
        </row>
        <row r="231">
          <cell r="A231">
            <v>2017</v>
          </cell>
          <cell r="B231" t="str">
            <v>JUN</v>
          </cell>
          <cell r="D231" t="str">
            <v>UPGD.00000633.03.01.01</v>
          </cell>
          <cell r="E231">
            <v>0</v>
          </cell>
        </row>
        <row r="232">
          <cell r="A232">
            <v>2017</v>
          </cell>
          <cell r="B232" t="str">
            <v>JUN</v>
          </cell>
          <cell r="D232" t="str">
            <v>UPGD.00000730.01.01.01</v>
          </cell>
          <cell r="E232">
            <v>0</v>
          </cell>
        </row>
        <row r="233">
          <cell r="A233">
            <v>2017</v>
          </cell>
          <cell r="B233" t="str">
            <v>JUN</v>
          </cell>
          <cell r="D233" t="str">
            <v>UPGD.00000728.01.01.01</v>
          </cell>
          <cell r="E233">
            <v>0</v>
          </cell>
        </row>
        <row r="234">
          <cell r="A234">
            <v>2017</v>
          </cell>
          <cell r="B234" t="str">
            <v>JUN</v>
          </cell>
          <cell r="D234" t="str">
            <v>UPGD.00000620.01.01.01</v>
          </cell>
          <cell r="E234">
            <v>0</v>
          </cell>
        </row>
        <row r="235">
          <cell r="A235">
            <v>2017</v>
          </cell>
          <cell r="B235" t="str">
            <v>JUN</v>
          </cell>
          <cell r="D235" t="str">
            <v>UNUC.00001012.01.01.01</v>
          </cell>
          <cell r="E235">
            <v>0</v>
          </cell>
        </row>
        <row r="236">
          <cell r="A236">
            <v>2017</v>
          </cell>
          <cell r="B236" t="str">
            <v>JUN</v>
          </cell>
          <cell r="D236" t="str">
            <v>UNUC.00000003.01.05.01</v>
          </cell>
          <cell r="E236">
            <v>0</v>
          </cell>
        </row>
        <row r="237">
          <cell r="A237">
            <v>2017</v>
          </cell>
          <cell r="B237" t="str">
            <v>JUN</v>
          </cell>
          <cell r="D237" t="str">
            <v>UPGD.00000626.01.01.01</v>
          </cell>
          <cell r="E237">
            <v>0</v>
          </cell>
        </row>
        <row r="238">
          <cell r="A238">
            <v>2017</v>
          </cell>
          <cell r="B238" t="str">
            <v>JUN</v>
          </cell>
          <cell r="D238" t="str">
            <v>UPGD.00004811.03.01.01</v>
          </cell>
          <cell r="E238">
            <v>0</v>
          </cell>
        </row>
        <row r="239">
          <cell r="A239">
            <v>2017</v>
          </cell>
          <cell r="B239" t="str">
            <v>JUN</v>
          </cell>
          <cell r="D239" t="str">
            <v>UNUC.00000001.01.08.01</v>
          </cell>
          <cell r="E239">
            <v>0</v>
          </cell>
        </row>
        <row r="240">
          <cell r="A240">
            <v>2017</v>
          </cell>
          <cell r="B240" t="str">
            <v>JUN</v>
          </cell>
          <cell r="D240" t="str">
            <v>UNUC.00000002.01.09.01</v>
          </cell>
          <cell r="E240">
            <v>0</v>
          </cell>
        </row>
        <row r="241">
          <cell r="A241">
            <v>2017</v>
          </cell>
          <cell r="B241" t="str">
            <v>JUN</v>
          </cell>
          <cell r="D241" t="str">
            <v>UNUC.00000001.01.16.01</v>
          </cell>
          <cell r="E241">
            <v>0</v>
          </cell>
        </row>
        <row r="242">
          <cell r="A242">
            <v>2017</v>
          </cell>
          <cell r="B242" t="str">
            <v>JUN</v>
          </cell>
          <cell r="D242" t="str">
            <v>UNUC.00000001.01.09.01</v>
          </cell>
          <cell r="E242">
            <v>0</v>
          </cell>
        </row>
        <row r="243">
          <cell r="A243">
            <v>2017</v>
          </cell>
          <cell r="B243" t="str">
            <v>JUN</v>
          </cell>
          <cell r="D243" t="str">
            <v>UNUC.00000002.01.14.01</v>
          </cell>
          <cell r="E243">
            <v>0</v>
          </cell>
        </row>
        <row r="244">
          <cell r="A244">
            <v>2017</v>
          </cell>
          <cell r="B244" t="str">
            <v>JUN</v>
          </cell>
          <cell r="D244" t="str">
            <v>UNUC.00000938.01.02.01</v>
          </cell>
          <cell r="E244">
            <v>0</v>
          </cell>
        </row>
        <row r="245">
          <cell r="A245">
            <v>2017</v>
          </cell>
          <cell r="B245" t="str">
            <v>JUN</v>
          </cell>
          <cell r="D245" t="str">
            <v>UPGD.00000729.02.01.01</v>
          </cell>
          <cell r="E245">
            <v>0</v>
          </cell>
        </row>
        <row r="246">
          <cell r="A246">
            <v>2017</v>
          </cell>
          <cell r="B246" t="str">
            <v>JUN</v>
          </cell>
          <cell r="D246" t="str">
            <v>UCOR.00000693.01.01.01</v>
          </cell>
          <cell r="E246">
            <v>0</v>
          </cell>
        </row>
        <row r="247">
          <cell r="A247">
            <v>2017</v>
          </cell>
          <cell r="B247" t="str">
            <v>JUN</v>
          </cell>
          <cell r="D247" t="str">
            <v>UCOR.00000306.01.05.01</v>
          </cell>
          <cell r="E247">
            <v>0</v>
          </cell>
        </row>
        <row r="248">
          <cell r="A248">
            <v>2017</v>
          </cell>
          <cell r="B248" t="str">
            <v>JUN</v>
          </cell>
          <cell r="D248" t="str">
            <v>UNUC.00000969.10.01.01</v>
          </cell>
          <cell r="E248">
            <v>2998.11</v>
          </cell>
        </row>
        <row r="249">
          <cell r="A249">
            <v>2017</v>
          </cell>
          <cell r="B249" t="str">
            <v>JUN</v>
          </cell>
          <cell r="D249" t="str">
            <v>UPGD.00000634.03.01.01</v>
          </cell>
          <cell r="E249">
            <v>9179.16</v>
          </cell>
        </row>
        <row r="250">
          <cell r="A250">
            <v>2017</v>
          </cell>
          <cell r="B250" t="str">
            <v>JUN</v>
          </cell>
          <cell r="D250" t="str">
            <v>UPGD.00000962.01.01.02</v>
          </cell>
          <cell r="E250">
            <v>3799.22</v>
          </cell>
        </row>
        <row r="251">
          <cell r="A251">
            <v>2017</v>
          </cell>
          <cell r="B251" t="str">
            <v>JUN</v>
          </cell>
          <cell r="D251" t="str">
            <v>UNUC.00000001.01.13.01</v>
          </cell>
          <cell r="E251">
            <v>34710.910000000003</v>
          </cell>
        </row>
        <row r="252">
          <cell r="A252">
            <v>2017</v>
          </cell>
          <cell r="B252" t="str">
            <v>JUN</v>
          </cell>
          <cell r="D252" t="str">
            <v>UNUC.00000003.01.01.01</v>
          </cell>
          <cell r="E252">
            <v>56252.59</v>
          </cell>
        </row>
        <row r="253">
          <cell r="A253">
            <v>2017</v>
          </cell>
          <cell r="B253" t="str">
            <v>JUN</v>
          </cell>
          <cell r="D253" t="str">
            <v>UNUC.00000715.01.01.01</v>
          </cell>
          <cell r="E253">
            <v>1222</v>
          </cell>
        </row>
        <row r="254">
          <cell r="A254">
            <v>2017</v>
          </cell>
          <cell r="B254" t="str">
            <v>JUN</v>
          </cell>
          <cell r="D254" t="str">
            <v>UNUC.00000748.01.01.08</v>
          </cell>
          <cell r="E254">
            <v>27083.35</v>
          </cell>
        </row>
        <row r="255">
          <cell r="A255">
            <v>2017</v>
          </cell>
          <cell r="B255" t="str">
            <v>JUN</v>
          </cell>
          <cell r="D255" t="str">
            <v>UNUC.00001057.01.01.01</v>
          </cell>
          <cell r="E255">
            <v>312</v>
          </cell>
        </row>
        <row r="256">
          <cell r="A256">
            <v>2017</v>
          </cell>
          <cell r="B256" t="str">
            <v>JUN</v>
          </cell>
          <cell r="D256" t="str">
            <v>UPGD.00000622.01.01.01</v>
          </cell>
          <cell r="E256">
            <v>-295995</v>
          </cell>
        </row>
        <row r="257">
          <cell r="A257">
            <v>2017</v>
          </cell>
          <cell r="B257" t="str">
            <v>JUN</v>
          </cell>
          <cell r="D257" t="str">
            <v>UPGD.00000633.01.01.01</v>
          </cell>
          <cell r="E257">
            <v>12906.34</v>
          </cell>
        </row>
        <row r="258">
          <cell r="A258">
            <v>2017</v>
          </cell>
          <cell r="B258" t="str">
            <v>JUN</v>
          </cell>
          <cell r="D258" t="str">
            <v>UPGD.00005600.01.01.01</v>
          </cell>
          <cell r="E258">
            <v>4810.7299999999996</v>
          </cell>
        </row>
        <row r="259">
          <cell r="A259">
            <v>2017</v>
          </cell>
          <cell r="B259" t="str">
            <v>JUN</v>
          </cell>
          <cell r="D259" t="str">
            <v>UCOR.00000301.01.06.01</v>
          </cell>
          <cell r="E259">
            <v>-756990</v>
          </cell>
        </row>
        <row r="260">
          <cell r="A260">
            <v>2017</v>
          </cell>
          <cell r="B260" t="str">
            <v>JUN</v>
          </cell>
          <cell r="D260" t="str">
            <v>UNUC.00000002.01.05.01</v>
          </cell>
          <cell r="E260">
            <v>23629.95</v>
          </cell>
        </row>
        <row r="261">
          <cell r="A261">
            <v>2017</v>
          </cell>
          <cell r="B261" t="str">
            <v>JUN</v>
          </cell>
          <cell r="D261" t="str">
            <v>UNUC.00000003.01.07.01</v>
          </cell>
          <cell r="E261">
            <v>19500</v>
          </cell>
        </row>
        <row r="262">
          <cell r="A262">
            <v>2017</v>
          </cell>
          <cell r="B262" t="str">
            <v>JUN</v>
          </cell>
          <cell r="D262" t="str">
            <v>UNUC.00000938.01.01.01</v>
          </cell>
          <cell r="E262">
            <v>6237.96</v>
          </cell>
        </row>
        <row r="263">
          <cell r="A263">
            <v>2017</v>
          </cell>
          <cell r="B263" t="str">
            <v>JUN</v>
          </cell>
          <cell r="D263" t="str">
            <v>UNUC.00001132.01.02.01</v>
          </cell>
          <cell r="E263">
            <v>323.79000000000002</v>
          </cell>
        </row>
        <row r="264">
          <cell r="A264">
            <v>2017</v>
          </cell>
          <cell r="B264" t="str">
            <v>JUN</v>
          </cell>
          <cell r="D264" t="str">
            <v>UCOR.00000301.01.03.01</v>
          </cell>
          <cell r="E264">
            <v>7776267.0199999996</v>
          </cell>
        </row>
        <row r="265">
          <cell r="A265">
            <v>2017</v>
          </cell>
          <cell r="B265" t="str">
            <v>JUN</v>
          </cell>
          <cell r="D265" t="str">
            <v>UNUC.00000001.01.07.01</v>
          </cell>
          <cell r="E265">
            <v>3012.62</v>
          </cell>
        </row>
        <row r="266">
          <cell r="A266">
            <v>2017</v>
          </cell>
          <cell r="B266" t="str">
            <v>JUN</v>
          </cell>
          <cell r="D266" t="str">
            <v>UNUC.00000001.01.10.01</v>
          </cell>
          <cell r="E266">
            <v>9902.0300000000007</v>
          </cell>
        </row>
        <row r="267">
          <cell r="A267">
            <v>2017</v>
          </cell>
          <cell r="B267" t="str">
            <v>JUN</v>
          </cell>
          <cell r="D267" t="str">
            <v>UNUC.00000001.01.15.01</v>
          </cell>
          <cell r="E267">
            <v>187018.75</v>
          </cell>
        </row>
        <row r="268">
          <cell r="A268">
            <v>2017</v>
          </cell>
          <cell r="B268" t="str">
            <v>JUN</v>
          </cell>
          <cell r="D268" t="str">
            <v>UNUC.00000002.01.07.01</v>
          </cell>
          <cell r="E268">
            <v>2425</v>
          </cell>
        </row>
        <row r="269">
          <cell r="A269">
            <v>2017</v>
          </cell>
          <cell r="B269" t="str">
            <v>JUN</v>
          </cell>
          <cell r="D269" t="str">
            <v>UNUC.00000604.01.01.01</v>
          </cell>
          <cell r="E269">
            <v>9889.1299999999992</v>
          </cell>
        </row>
        <row r="270">
          <cell r="A270">
            <v>2017</v>
          </cell>
          <cell r="B270" t="str">
            <v>JUN</v>
          </cell>
          <cell r="D270" t="str">
            <v>UPGD.00000963.01.01.02</v>
          </cell>
          <cell r="E270">
            <v>3665.38</v>
          </cell>
        </row>
        <row r="271">
          <cell r="A271">
            <v>2017</v>
          </cell>
          <cell r="B271" t="str">
            <v>JUN</v>
          </cell>
          <cell r="D271" t="str">
            <v>6350000869</v>
          </cell>
          <cell r="E271">
            <v>86818.8</v>
          </cell>
        </row>
        <row r="272">
          <cell r="A272">
            <v>2017</v>
          </cell>
          <cell r="B272" t="str">
            <v>JUN</v>
          </cell>
          <cell r="D272" t="str">
            <v>6360002520</v>
          </cell>
          <cell r="E272">
            <v>4647322</v>
          </cell>
        </row>
        <row r="273">
          <cell r="A273">
            <v>2017</v>
          </cell>
          <cell r="B273" t="str">
            <v>JUN</v>
          </cell>
          <cell r="D273" t="str">
            <v>6360002521</v>
          </cell>
          <cell r="E273">
            <v>2918525</v>
          </cell>
        </row>
        <row r="274">
          <cell r="A274">
            <v>2017</v>
          </cell>
          <cell r="B274" t="str">
            <v>JUN</v>
          </cell>
          <cell r="D274" t="str">
            <v>UCOR.00000306.01.07.02</v>
          </cell>
          <cell r="E274">
            <v>1189600</v>
          </cell>
        </row>
        <row r="275">
          <cell r="A275">
            <v>2017</v>
          </cell>
          <cell r="B275" t="str">
            <v>JUN</v>
          </cell>
          <cell r="D275" t="str">
            <v>6700000041</v>
          </cell>
          <cell r="E275">
            <v>-7665667.0199999996</v>
          </cell>
        </row>
        <row r="276">
          <cell r="A276">
            <v>2017</v>
          </cell>
          <cell r="B276" t="str">
            <v>JUN</v>
          </cell>
          <cell r="D276" t="str">
            <v>UNUC.00000001.01.01.01</v>
          </cell>
          <cell r="E276">
            <v>709808.98</v>
          </cell>
        </row>
        <row r="277">
          <cell r="A277">
            <v>2017</v>
          </cell>
          <cell r="B277" t="str">
            <v>JUN</v>
          </cell>
          <cell r="D277" t="str">
            <v>UNUC.00000002.01.15.01</v>
          </cell>
          <cell r="E277">
            <v>174705.19</v>
          </cell>
        </row>
        <row r="278">
          <cell r="A278">
            <v>2017</v>
          </cell>
          <cell r="B278" t="str">
            <v>JUN</v>
          </cell>
          <cell r="D278" t="str">
            <v>UNUC.00001174.01.01.01</v>
          </cell>
          <cell r="E278">
            <v>17401.189999999999</v>
          </cell>
        </row>
        <row r="279">
          <cell r="A279">
            <v>2017</v>
          </cell>
          <cell r="B279" t="str">
            <v>JUN</v>
          </cell>
          <cell r="D279" t="str">
            <v>UPGD.00000962.01.01.01</v>
          </cell>
          <cell r="E279">
            <v>3798.68</v>
          </cell>
        </row>
        <row r="280">
          <cell r="A280">
            <v>2017</v>
          </cell>
          <cell r="B280" t="str">
            <v>JUN</v>
          </cell>
          <cell r="D280" t="str">
            <v>UPGD.00003814.03.01.01</v>
          </cell>
          <cell r="E280">
            <v>159.6</v>
          </cell>
        </row>
        <row r="281">
          <cell r="A281">
            <v>2017</v>
          </cell>
          <cell r="B281" t="str">
            <v>JUN</v>
          </cell>
          <cell r="D281" t="str">
            <v>UPGD.00006146.01.01.02</v>
          </cell>
          <cell r="E281">
            <v>-48.07</v>
          </cell>
        </row>
        <row r="282">
          <cell r="A282">
            <v>2017</v>
          </cell>
          <cell r="B282" t="str">
            <v>MAY</v>
          </cell>
          <cell r="D282" t="str">
            <v>MAN5INDIAN</v>
          </cell>
          <cell r="E282">
            <v>-1166125.74</v>
          </cell>
        </row>
        <row r="283">
          <cell r="A283">
            <v>2017</v>
          </cell>
          <cell r="B283" t="str">
            <v>MAY</v>
          </cell>
          <cell r="D283" t="str">
            <v>MAN5WC3</v>
          </cell>
          <cell r="E283">
            <v>0</v>
          </cell>
        </row>
        <row r="284">
          <cell r="A284">
            <v>2017</v>
          </cell>
          <cell r="B284" t="str">
            <v>MAY</v>
          </cell>
          <cell r="D284" t="str">
            <v>XAN5100</v>
          </cell>
          <cell r="E284">
            <v>9.4999999999999998E-3</v>
          </cell>
        </row>
        <row r="285">
          <cell r="A285">
            <v>2017</v>
          </cell>
          <cell r="B285" t="str">
            <v>MAY</v>
          </cell>
          <cell r="D285" t="str">
            <v>XAN5200</v>
          </cell>
          <cell r="E285">
            <v>7.2000000000000005E-4</v>
          </cell>
        </row>
        <row r="286">
          <cell r="A286">
            <v>2017</v>
          </cell>
          <cell r="B286" t="str">
            <v>MAY</v>
          </cell>
          <cell r="D286" t="str">
            <v>XAN5300</v>
          </cell>
          <cell r="E286">
            <v>1.3984E-2</v>
          </cell>
        </row>
        <row r="287">
          <cell r="A287">
            <v>2017</v>
          </cell>
          <cell r="B287" t="str">
            <v>MAY</v>
          </cell>
          <cell r="D287" t="str">
            <v>XAN5400</v>
          </cell>
          <cell r="E287">
            <v>4.8009000000000003E-2</v>
          </cell>
        </row>
        <row r="288">
          <cell r="A288">
            <v>2017</v>
          </cell>
          <cell r="B288" t="str">
            <v>MAY</v>
          </cell>
          <cell r="D288" t="str">
            <v>XAN5500</v>
          </cell>
          <cell r="E288">
            <v>0.35</v>
          </cell>
        </row>
        <row r="289">
          <cell r="A289">
            <v>2017</v>
          </cell>
          <cell r="B289" t="str">
            <v>MAY</v>
          </cell>
          <cell r="D289" t="str">
            <v>XAN5600</v>
          </cell>
          <cell r="E289">
            <v>5.5E-2</v>
          </cell>
        </row>
        <row r="290">
          <cell r="A290">
            <v>2017</v>
          </cell>
          <cell r="B290" t="str">
            <v>MAY</v>
          </cell>
          <cell r="D290" t="str">
            <v>UCOR.00000301.01.06.01Y</v>
          </cell>
          <cell r="E290">
            <v>-756990</v>
          </cell>
        </row>
        <row r="291">
          <cell r="A291">
            <v>2017</v>
          </cell>
          <cell r="B291" t="str">
            <v>MAY</v>
          </cell>
          <cell r="D291" t="str">
            <v>6660000181Y</v>
          </cell>
          <cell r="E291">
            <v>0</v>
          </cell>
        </row>
        <row r="292">
          <cell r="A292">
            <v>2017</v>
          </cell>
          <cell r="B292" t="str">
            <v>MAY</v>
          </cell>
          <cell r="D292" t="str">
            <v>UCOR.00000693.01.01.01Y</v>
          </cell>
          <cell r="E292">
            <v>0</v>
          </cell>
        </row>
        <row r="293">
          <cell r="A293">
            <v>2017</v>
          </cell>
          <cell r="B293" t="str">
            <v>MAY</v>
          </cell>
          <cell r="D293" t="str">
            <v>UCOR.00000693.01.01.02Y</v>
          </cell>
          <cell r="E293">
            <v>0</v>
          </cell>
        </row>
        <row r="294">
          <cell r="A294">
            <v>2017</v>
          </cell>
          <cell r="B294" t="str">
            <v>MAY</v>
          </cell>
          <cell r="D294" t="str">
            <v>UPGD.00005815.01.01.01Y</v>
          </cell>
          <cell r="E294">
            <v>0</v>
          </cell>
        </row>
        <row r="295">
          <cell r="A295">
            <v>2017</v>
          </cell>
          <cell r="B295" t="str">
            <v>MAY</v>
          </cell>
          <cell r="D295" t="str">
            <v>6360002520Y</v>
          </cell>
          <cell r="E295">
            <v>4647322</v>
          </cell>
        </row>
        <row r="296">
          <cell r="A296">
            <v>2017</v>
          </cell>
          <cell r="B296" t="str">
            <v>MAY</v>
          </cell>
          <cell r="D296" t="str">
            <v>6690000061Y</v>
          </cell>
          <cell r="E296">
            <v>-60868</v>
          </cell>
        </row>
        <row r="297">
          <cell r="A297">
            <v>2017</v>
          </cell>
          <cell r="B297" t="str">
            <v>MAY</v>
          </cell>
          <cell r="D297" t="str">
            <v>6360002678Y</v>
          </cell>
          <cell r="E297">
            <v>4180555.56</v>
          </cell>
        </row>
        <row r="298">
          <cell r="A298">
            <v>2017</v>
          </cell>
          <cell r="B298" t="str">
            <v>MAY</v>
          </cell>
          <cell r="D298" t="str">
            <v>CIN5001</v>
          </cell>
          <cell r="E298">
            <v>2453079.38</v>
          </cell>
        </row>
        <row r="299">
          <cell r="A299">
            <v>2017</v>
          </cell>
          <cell r="B299" t="str">
            <v>MAY</v>
          </cell>
          <cell r="D299" t="str">
            <v>CIN5002</v>
          </cell>
          <cell r="E299">
            <v>9726734.9700000007</v>
          </cell>
        </row>
        <row r="300">
          <cell r="A300">
            <v>2017</v>
          </cell>
          <cell r="B300" t="str">
            <v>MAY</v>
          </cell>
          <cell r="D300" t="str">
            <v>CIP5001</v>
          </cell>
          <cell r="E300">
            <v>86992104.640000001</v>
          </cell>
        </row>
        <row r="301">
          <cell r="A301">
            <v>2017</v>
          </cell>
          <cell r="B301" t="str">
            <v>MAY</v>
          </cell>
          <cell r="D301" t="str">
            <v>CIP5002</v>
          </cell>
          <cell r="E301">
            <v>11967399.41</v>
          </cell>
        </row>
        <row r="302">
          <cell r="A302">
            <v>2017</v>
          </cell>
          <cell r="B302" t="str">
            <v>MAY</v>
          </cell>
          <cell r="D302" t="str">
            <v>CIQ5001</v>
          </cell>
          <cell r="E302">
            <v>4820911.62</v>
          </cell>
        </row>
        <row r="303">
          <cell r="A303">
            <v>2017</v>
          </cell>
          <cell r="B303" t="str">
            <v>MAY</v>
          </cell>
          <cell r="D303" t="str">
            <v>CIQ5002</v>
          </cell>
          <cell r="E303">
            <v>762518.06</v>
          </cell>
        </row>
        <row r="304">
          <cell r="A304">
            <v>2017</v>
          </cell>
          <cell r="B304" t="str">
            <v>MAY</v>
          </cell>
          <cell r="D304" t="str">
            <v>XAN5700</v>
          </cell>
          <cell r="E304">
            <v>8.6E-3</v>
          </cell>
        </row>
        <row r="305">
          <cell r="A305">
            <v>2017</v>
          </cell>
          <cell r="B305" t="str">
            <v>MAY</v>
          </cell>
          <cell r="D305" t="str">
            <v>AM45081</v>
          </cell>
          <cell r="E305">
            <v>-113</v>
          </cell>
        </row>
        <row r="306">
          <cell r="A306">
            <v>2017</v>
          </cell>
          <cell r="B306" t="str">
            <v>MAY</v>
          </cell>
          <cell r="D306" t="str">
            <v>AM15081</v>
          </cell>
          <cell r="E306">
            <v>0</v>
          </cell>
        </row>
        <row r="307">
          <cell r="A307">
            <v>2017</v>
          </cell>
          <cell r="B307" t="str">
            <v>MAY</v>
          </cell>
          <cell r="D307" t="str">
            <v>RR15082</v>
          </cell>
          <cell r="E307">
            <v>-15960513</v>
          </cell>
        </row>
        <row r="308">
          <cell r="A308">
            <v>2017</v>
          </cell>
          <cell r="B308" t="str">
            <v>MAY</v>
          </cell>
          <cell r="D308" t="str">
            <v>RR15216</v>
          </cell>
          <cell r="E308">
            <v>-5599893</v>
          </cell>
        </row>
        <row r="309">
          <cell r="A309">
            <v>2017</v>
          </cell>
          <cell r="B309" t="str">
            <v>MAY</v>
          </cell>
          <cell r="D309" t="str">
            <v>RR15217</v>
          </cell>
          <cell r="E309">
            <v>427553621</v>
          </cell>
        </row>
        <row r="310">
          <cell r="A310">
            <v>2017</v>
          </cell>
          <cell r="B310" t="str">
            <v>MAY</v>
          </cell>
          <cell r="D310" t="str">
            <v>RR15228</v>
          </cell>
          <cell r="E310">
            <v>434777777.75999999</v>
          </cell>
        </row>
        <row r="311">
          <cell r="A311">
            <v>2017</v>
          </cell>
          <cell r="B311" t="str">
            <v>MAY</v>
          </cell>
          <cell r="D311" t="str">
            <v>GLB5BEG</v>
          </cell>
          <cell r="E311">
            <v>1789175.87863006</v>
          </cell>
        </row>
        <row r="312">
          <cell r="A312">
            <v>2017</v>
          </cell>
          <cell r="B312" t="str">
            <v>MAY</v>
          </cell>
          <cell r="D312" t="str">
            <v>O/U5YTD</v>
          </cell>
          <cell r="E312">
            <v>-17477716.014765698</v>
          </cell>
        </row>
        <row r="313">
          <cell r="A313">
            <v>2017</v>
          </cell>
          <cell r="B313" t="str">
            <v>MAY</v>
          </cell>
          <cell r="D313" t="str">
            <v>TRU5YTD</v>
          </cell>
          <cell r="E313">
            <v>5823087</v>
          </cell>
        </row>
        <row r="314">
          <cell r="A314">
            <v>2017</v>
          </cell>
          <cell r="B314" t="str">
            <v>MAY</v>
          </cell>
          <cell r="D314" t="str">
            <v>1MC5YTD</v>
          </cell>
          <cell r="E314">
            <v>0</v>
          </cell>
        </row>
        <row r="315">
          <cell r="A315">
            <v>2017</v>
          </cell>
          <cell r="B315" t="str">
            <v>MAY</v>
          </cell>
          <cell r="D315" t="str">
            <v>2MC5YTD</v>
          </cell>
          <cell r="E315">
            <v>0</v>
          </cell>
        </row>
        <row r="316">
          <cell r="A316">
            <v>2017</v>
          </cell>
          <cell r="B316" t="str">
            <v>MAY</v>
          </cell>
          <cell r="D316" t="str">
            <v>3MC5YTD</v>
          </cell>
          <cell r="E316">
            <v>0</v>
          </cell>
        </row>
        <row r="317">
          <cell r="A317">
            <v>2017</v>
          </cell>
          <cell r="B317" t="str">
            <v>MAY</v>
          </cell>
          <cell r="D317" t="str">
            <v>INT5YTD</v>
          </cell>
          <cell r="E317">
            <v>34157.781109328498</v>
          </cell>
        </row>
        <row r="318">
          <cell r="A318">
            <v>2017</v>
          </cell>
          <cell r="B318" t="str">
            <v>MAY</v>
          </cell>
          <cell r="D318" t="str">
            <v>2MC5TOT</v>
          </cell>
          <cell r="E318">
            <v>0</v>
          </cell>
        </row>
        <row r="319">
          <cell r="A319">
            <v>2017</v>
          </cell>
          <cell r="B319" t="str">
            <v>MAY</v>
          </cell>
          <cell r="D319" t="str">
            <v>1MC5MON</v>
          </cell>
          <cell r="E319">
            <v>0</v>
          </cell>
        </row>
        <row r="320">
          <cell r="A320">
            <v>2017</v>
          </cell>
          <cell r="B320" t="str">
            <v>MAY</v>
          </cell>
          <cell r="D320" t="str">
            <v>1MC5TOT</v>
          </cell>
          <cell r="E320">
            <v>0</v>
          </cell>
        </row>
        <row r="321">
          <cell r="A321">
            <v>2017</v>
          </cell>
          <cell r="B321" t="str">
            <v>MAY</v>
          </cell>
          <cell r="D321" t="str">
            <v>TRU5MON</v>
          </cell>
          <cell r="E321">
            <v>1455771.75</v>
          </cell>
        </row>
        <row r="322">
          <cell r="A322">
            <v>2017</v>
          </cell>
          <cell r="B322" t="str">
            <v>MAY</v>
          </cell>
          <cell r="D322" t="str">
            <v>TRU5TOT</v>
          </cell>
          <cell r="E322">
            <v>17469261</v>
          </cell>
        </row>
        <row r="323">
          <cell r="A323">
            <v>2017</v>
          </cell>
          <cell r="B323" t="str">
            <v>MAY</v>
          </cell>
          <cell r="D323" t="str">
            <v>2MC5MON</v>
          </cell>
          <cell r="E323">
            <v>0</v>
          </cell>
        </row>
        <row r="324">
          <cell r="A324">
            <v>2017</v>
          </cell>
          <cell r="B324" t="str">
            <v>MAY</v>
          </cell>
          <cell r="D324" t="str">
            <v>RAF5FEE</v>
          </cell>
          <cell r="E324">
            <v>17429.185979999998</v>
          </cell>
        </row>
        <row r="325">
          <cell r="A325">
            <v>2017</v>
          </cell>
          <cell r="B325" t="str">
            <v>MAY</v>
          </cell>
          <cell r="D325" t="str">
            <v>REV5NET</v>
          </cell>
          <cell r="E325">
            <v>24189773.56402</v>
          </cell>
        </row>
        <row r="326">
          <cell r="A326">
            <v>2017</v>
          </cell>
          <cell r="B326" t="str">
            <v>MAY</v>
          </cell>
          <cell r="D326" t="str">
            <v>REV5MON</v>
          </cell>
          <cell r="E326">
            <v>25645545.31402</v>
          </cell>
        </row>
        <row r="327">
          <cell r="A327">
            <v>2017</v>
          </cell>
          <cell r="B327" t="str">
            <v>MAY</v>
          </cell>
          <cell r="D327" t="str">
            <v>AM25081</v>
          </cell>
          <cell r="E327">
            <v>0</v>
          </cell>
        </row>
        <row r="328">
          <cell r="A328">
            <v>2017</v>
          </cell>
          <cell r="B328" t="str">
            <v>MAY</v>
          </cell>
          <cell r="D328" t="str">
            <v>AM35081</v>
          </cell>
          <cell r="E328">
            <v>0</v>
          </cell>
        </row>
        <row r="329">
          <cell r="A329">
            <v>2017</v>
          </cell>
          <cell r="B329" t="str">
            <v>MAY</v>
          </cell>
          <cell r="D329" t="str">
            <v>AM55081</v>
          </cell>
          <cell r="E329">
            <v>0</v>
          </cell>
        </row>
        <row r="330">
          <cell r="A330">
            <v>2017</v>
          </cell>
          <cell r="B330" t="str">
            <v>MAY</v>
          </cell>
          <cell r="D330" t="str">
            <v>AM65081</v>
          </cell>
          <cell r="E330">
            <v>8.6E-3</v>
          </cell>
        </row>
        <row r="331">
          <cell r="A331">
            <v>2017</v>
          </cell>
          <cell r="B331" t="str">
            <v>MAY</v>
          </cell>
          <cell r="D331" t="str">
            <v>AM75081</v>
          </cell>
          <cell r="E331">
            <v>9.4999999999999998E-3</v>
          </cell>
        </row>
        <row r="332">
          <cell r="A332">
            <v>2017</v>
          </cell>
          <cell r="B332" t="str">
            <v>MAY</v>
          </cell>
          <cell r="D332" t="str">
            <v>AM85081</v>
          </cell>
          <cell r="E332">
            <v>9.0500000000000008E-3</v>
          </cell>
        </row>
        <row r="333">
          <cell r="A333">
            <v>2017</v>
          </cell>
          <cell r="B333" t="str">
            <v>MAY</v>
          </cell>
          <cell r="D333" t="str">
            <v>AM95081</v>
          </cell>
          <cell r="E333">
            <v>7.5420000000000001E-4</v>
          </cell>
        </row>
        <row r="334">
          <cell r="A334">
            <v>2017</v>
          </cell>
          <cell r="B334" t="str">
            <v>MAY</v>
          </cell>
          <cell r="D334" t="str">
            <v>AMA5081</v>
          </cell>
          <cell r="E334">
            <v>0</v>
          </cell>
        </row>
        <row r="335">
          <cell r="A335">
            <v>2017</v>
          </cell>
          <cell r="B335" t="str">
            <v>MAY</v>
          </cell>
          <cell r="D335" t="str">
            <v>AMB5081</v>
          </cell>
          <cell r="E335">
            <v>0.95046580000000003</v>
          </cell>
        </row>
        <row r="336">
          <cell r="A336">
            <v>2017</v>
          </cell>
          <cell r="B336" t="str">
            <v>MAY</v>
          </cell>
          <cell r="D336" t="str">
            <v>AMC5081</v>
          </cell>
          <cell r="E336">
            <v>0</v>
          </cell>
        </row>
        <row r="337">
          <cell r="A337">
            <v>2017</v>
          </cell>
          <cell r="B337" t="str">
            <v>JUN</v>
          </cell>
          <cell r="D337" t="str">
            <v>UPGD.00000630.01.01.01</v>
          </cell>
          <cell r="E337">
            <v>0</v>
          </cell>
        </row>
        <row r="338">
          <cell r="A338">
            <v>2017</v>
          </cell>
          <cell r="B338" t="str">
            <v>JUN</v>
          </cell>
          <cell r="D338" t="str">
            <v>UPGD.00000689.01.01.01</v>
          </cell>
          <cell r="E338">
            <v>0</v>
          </cell>
        </row>
        <row r="339">
          <cell r="A339">
            <v>2017</v>
          </cell>
          <cell r="B339" t="str">
            <v>JUN</v>
          </cell>
          <cell r="D339" t="str">
            <v>UNUC.00000002.01.04.01</v>
          </cell>
          <cell r="E339">
            <v>0</v>
          </cell>
        </row>
        <row r="340">
          <cell r="A340">
            <v>2017</v>
          </cell>
          <cell r="B340" t="str">
            <v>JUN</v>
          </cell>
          <cell r="D340" t="str">
            <v>UNUC.00000914.01.01.01</v>
          </cell>
          <cell r="E340">
            <v>0</v>
          </cell>
        </row>
        <row r="341">
          <cell r="A341">
            <v>2017</v>
          </cell>
          <cell r="B341" t="str">
            <v>JUN</v>
          </cell>
          <cell r="D341" t="str">
            <v>UPGD.00000627.01.01.01</v>
          </cell>
          <cell r="E341">
            <v>0</v>
          </cell>
        </row>
        <row r="342">
          <cell r="A342">
            <v>2017</v>
          </cell>
          <cell r="B342" t="str">
            <v>JUN</v>
          </cell>
          <cell r="D342" t="str">
            <v>UPGD.00005601.01.01.01</v>
          </cell>
          <cell r="E342">
            <v>0</v>
          </cell>
        </row>
        <row r="343">
          <cell r="A343">
            <v>2017</v>
          </cell>
          <cell r="B343" t="str">
            <v>JUN</v>
          </cell>
          <cell r="D343" t="str">
            <v>UPGD.00000631.01.01.02</v>
          </cell>
          <cell r="E343">
            <v>0</v>
          </cell>
        </row>
        <row r="344">
          <cell r="A344">
            <v>2017</v>
          </cell>
          <cell r="B344" t="str">
            <v>JUN</v>
          </cell>
          <cell r="D344" t="str">
            <v>UNUC.00001062.01.01.01</v>
          </cell>
          <cell r="E344">
            <v>0</v>
          </cell>
        </row>
        <row r="345">
          <cell r="A345">
            <v>2017</v>
          </cell>
          <cell r="B345" t="str">
            <v>JUN</v>
          </cell>
          <cell r="D345" t="str">
            <v>UPGD.00001282.02.01.01</v>
          </cell>
          <cell r="E345">
            <v>0</v>
          </cell>
        </row>
        <row r="346">
          <cell r="A346">
            <v>2017</v>
          </cell>
          <cell r="B346" t="str">
            <v>JUN</v>
          </cell>
          <cell r="D346" t="str">
            <v>UPGD.00000621.01.01.01</v>
          </cell>
          <cell r="E346">
            <v>0</v>
          </cell>
        </row>
        <row r="347">
          <cell r="A347">
            <v>2017</v>
          </cell>
          <cell r="B347" t="str">
            <v>JUN</v>
          </cell>
          <cell r="D347" t="str">
            <v>UPGD.00005815.01.01.01</v>
          </cell>
          <cell r="E347">
            <v>0</v>
          </cell>
        </row>
        <row r="348">
          <cell r="A348">
            <v>2017</v>
          </cell>
          <cell r="B348" t="str">
            <v>JUN</v>
          </cell>
          <cell r="D348" t="str">
            <v>UNUC.00000003.01.02.01</v>
          </cell>
          <cell r="E348">
            <v>0</v>
          </cell>
        </row>
        <row r="349">
          <cell r="A349">
            <v>2017</v>
          </cell>
          <cell r="B349" t="str">
            <v>JUN</v>
          </cell>
          <cell r="D349" t="str">
            <v>UPGD.00000636.01.01.01</v>
          </cell>
          <cell r="E349">
            <v>0</v>
          </cell>
        </row>
        <row r="350">
          <cell r="A350">
            <v>2017</v>
          </cell>
          <cell r="B350" t="str">
            <v>JUN</v>
          </cell>
          <cell r="D350" t="str">
            <v>UPGD.00000635.03.01.01</v>
          </cell>
          <cell r="E350">
            <v>0</v>
          </cell>
        </row>
        <row r="351">
          <cell r="A351">
            <v>2017</v>
          </cell>
          <cell r="B351" t="str">
            <v>JUN</v>
          </cell>
          <cell r="D351" t="str">
            <v>UPGD.00000625.01.01.01</v>
          </cell>
          <cell r="E351">
            <v>0</v>
          </cell>
        </row>
        <row r="352">
          <cell r="A352">
            <v>2017</v>
          </cell>
          <cell r="B352" t="str">
            <v>JUN</v>
          </cell>
          <cell r="D352" t="str">
            <v>UPGD.00000625.02.01.01</v>
          </cell>
          <cell r="E352">
            <v>0</v>
          </cell>
        </row>
        <row r="353">
          <cell r="A353">
            <v>2017</v>
          </cell>
          <cell r="B353" t="str">
            <v>JUN</v>
          </cell>
          <cell r="D353" t="str">
            <v>UPGD.00000624.01.01.01</v>
          </cell>
          <cell r="E353">
            <v>0</v>
          </cell>
        </row>
        <row r="354">
          <cell r="A354">
            <v>2017</v>
          </cell>
          <cell r="B354" t="str">
            <v>MAY</v>
          </cell>
          <cell r="D354" t="str">
            <v>RR35082</v>
          </cell>
          <cell r="E354">
            <v>-15203523</v>
          </cell>
        </row>
        <row r="355">
          <cell r="A355">
            <v>2017</v>
          </cell>
          <cell r="B355" t="str">
            <v>MAY</v>
          </cell>
          <cell r="D355" t="str">
            <v>RR35216</v>
          </cell>
          <cell r="E355">
            <v>-5539025</v>
          </cell>
        </row>
        <row r="356">
          <cell r="A356">
            <v>2017</v>
          </cell>
          <cell r="B356" t="str">
            <v>MAY</v>
          </cell>
          <cell r="D356" t="str">
            <v>RR35217</v>
          </cell>
          <cell r="E356">
            <v>422906299</v>
          </cell>
        </row>
        <row r="357">
          <cell r="A357">
            <v>2017</v>
          </cell>
          <cell r="B357" t="str">
            <v>MAY</v>
          </cell>
          <cell r="D357" t="str">
            <v>RR35228</v>
          </cell>
          <cell r="E357">
            <v>430597222.19999999</v>
          </cell>
        </row>
        <row r="358">
          <cell r="A358">
            <v>2017</v>
          </cell>
          <cell r="B358" t="str">
            <v>MAY</v>
          </cell>
          <cell r="D358" t="str">
            <v>RR45082</v>
          </cell>
          <cell r="E358">
            <v>-15582018</v>
          </cell>
        </row>
        <row r="359">
          <cell r="A359">
            <v>2017</v>
          </cell>
          <cell r="B359" t="str">
            <v>MAY</v>
          </cell>
          <cell r="D359" t="str">
            <v>RR45216</v>
          </cell>
          <cell r="E359">
            <v>-5569459</v>
          </cell>
        </row>
        <row r="360">
          <cell r="A360">
            <v>2017</v>
          </cell>
          <cell r="B360" t="str">
            <v>MAY</v>
          </cell>
          <cell r="D360" t="str">
            <v>RR45217</v>
          </cell>
          <cell r="E360">
            <v>425229960</v>
          </cell>
        </row>
        <row r="361">
          <cell r="A361">
            <v>2017</v>
          </cell>
          <cell r="B361" t="str">
            <v>MAY</v>
          </cell>
          <cell r="D361" t="str">
            <v>RR45228</v>
          </cell>
          <cell r="E361">
            <v>432687499.98000002</v>
          </cell>
        </row>
        <row r="362">
          <cell r="A362">
            <v>2017</v>
          </cell>
          <cell r="B362" t="str">
            <v>MAY</v>
          </cell>
          <cell r="D362" t="str">
            <v>RR85082</v>
          </cell>
          <cell r="E362">
            <v>0.35</v>
          </cell>
        </row>
        <row r="363">
          <cell r="A363">
            <v>2017</v>
          </cell>
          <cell r="B363" t="str">
            <v>MAY</v>
          </cell>
          <cell r="D363" t="str">
            <v>RR85216</v>
          </cell>
          <cell r="E363">
            <v>0.35</v>
          </cell>
        </row>
        <row r="364">
          <cell r="A364">
            <v>2017</v>
          </cell>
          <cell r="B364" t="str">
            <v>MAY</v>
          </cell>
          <cell r="D364" t="str">
            <v>RR85217</v>
          </cell>
          <cell r="E364">
            <v>0.35</v>
          </cell>
        </row>
        <row r="365">
          <cell r="A365">
            <v>2017</v>
          </cell>
          <cell r="B365" t="str">
            <v>MAY</v>
          </cell>
          <cell r="D365" t="str">
            <v>RR85228</v>
          </cell>
          <cell r="E365">
            <v>0.35</v>
          </cell>
        </row>
        <row r="366">
          <cell r="A366">
            <v>2017</v>
          </cell>
          <cell r="B366" t="str">
            <v>MAY</v>
          </cell>
          <cell r="D366" t="str">
            <v>RR95082</v>
          </cell>
          <cell r="E366">
            <v>5.8201058201058198E-2</v>
          </cell>
        </row>
        <row r="367">
          <cell r="A367">
            <v>2017</v>
          </cell>
          <cell r="B367" t="str">
            <v>MAY</v>
          </cell>
          <cell r="D367" t="str">
            <v>RR95216</v>
          </cell>
          <cell r="E367">
            <v>5.8201058201058198E-2</v>
          </cell>
        </row>
        <row r="368">
          <cell r="A368">
            <v>2017</v>
          </cell>
          <cell r="B368" t="str">
            <v>MAY</v>
          </cell>
          <cell r="D368" t="str">
            <v>RR95217</v>
          </cell>
          <cell r="E368">
            <v>5.8201058201058198E-2</v>
          </cell>
        </row>
        <row r="369">
          <cell r="A369">
            <v>2017</v>
          </cell>
          <cell r="B369" t="str">
            <v>MAY</v>
          </cell>
          <cell r="D369" t="str">
            <v>RR95228</v>
          </cell>
          <cell r="E369">
            <v>5.8201058201058198E-2</v>
          </cell>
        </row>
        <row r="370">
          <cell r="A370">
            <v>2017</v>
          </cell>
          <cell r="B370" t="str">
            <v>MAY</v>
          </cell>
          <cell r="D370" t="str">
            <v>RRA5082</v>
          </cell>
          <cell r="E370">
            <v>0.53846153846153799</v>
          </cell>
        </row>
        <row r="371">
          <cell r="A371">
            <v>2017</v>
          </cell>
          <cell r="B371" t="str">
            <v>MAY</v>
          </cell>
          <cell r="D371" t="str">
            <v>RRA5216</v>
          </cell>
          <cell r="E371">
            <v>0.53846153846153799</v>
          </cell>
        </row>
        <row r="372">
          <cell r="A372">
            <v>2017</v>
          </cell>
          <cell r="B372" t="str">
            <v>MAY</v>
          </cell>
          <cell r="D372" t="str">
            <v>RRA5217</v>
          </cell>
          <cell r="E372">
            <v>0.53846153846153799</v>
          </cell>
        </row>
        <row r="373">
          <cell r="A373">
            <v>2017</v>
          </cell>
          <cell r="B373" t="str">
            <v>MAY</v>
          </cell>
          <cell r="D373" t="str">
            <v>RRA5228</v>
          </cell>
          <cell r="E373">
            <v>0.53846153846153799</v>
          </cell>
        </row>
        <row r="374">
          <cell r="A374">
            <v>2017</v>
          </cell>
          <cell r="B374" t="str">
            <v>MAY</v>
          </cell>
          <cell r="D374" t="str">
            <v>RRD5082</v>
          </cell>
          <cell r="E374">
            <v>-35521.673854358902</v>
          </cell>
        </row>
        <row r="375">
          <cell r="A375">
            <v>2017</v>
          </cell>
          <cell r="B375" t="str">
            <v>MAY</v>
          </cell>
          <cell r="D375" t="str">
            <v>RRD5216</v>
          </cell>
          <cell r="E375">
            <v>-12696.462431452899</v>
          </cell>
        </row>
        <row r="376">
          <cell r="A376">
            <v>2017</v>
          </cell>
          <cell r="B376" t="str">
            <v>MAY</v>
          </cell>
          <cell r="D376" t="str">
            <v>RRD5217</v>
          </cell>
          <cell r="E376">
            <v>969378.931035897</v>
          </cell>
        </row>
        <row r="377">
          <cell r="A377">
            <v>2017</v>
          </cell>
          <cell r="B377" t="str">
            <v>MAY</v>
          </cell>
          <cell r="D377" t="str">
            <v>RRD5228</v>
          </cell>
          <cell r="E377">
            <v>986379.57260397903</v>
          </cell>
        </row>
        <row r="378">
          <cell r="A378">
            <v>2017</v>
          </cell>
          <cell r="B378" t="str">
            <v>MAY</v>
          </cell>
          <cell r="D378" t="str">
            <v>RRF5082</v>
          </cell>
          <cell r="E378">
            <v>-119648.22230213899</v>
          </cell>
        </row>
        <row r="379">
          <cell r="A379">
            <v>2017</v>
          </cell>
          <cell r="B379" t="str">
            <v>MAY</v>
          </cell>
          <cell r="D379" t="str">
            <v>RRF5216</v>
          </cell>
          <cell r="E379">
            <v>-42765.697519708498</v>
          </cell>
        </row>
        <row r="380">
          <cell r="A380">
            <v>2017</v>
          </cell>
          <cell r="B380" t="str">
            <v>MAY</v>
          </cell>
          <cell r="D380" t="str">
            <v>RRF5217</v>
          </cell>
          <cell r="E380">
            <v>3265174.56106199</v>
          </cell>
        </row>
        <row r="381">
          <cell r="A381">
            <v>2017</v>
          </cell>
          <cell r="B381" t="str">
            <v>MAY</v>
          </cell>
          <cell r="D381" t="str">
            <v>RRF5228</v>
          </cell>
          <cell r="E381">
            <v>3322438.0940237702</v>
          </cell>
        </row>
        <row r="382">
          <cell r="A382">
            <v>2017</v>
          </cell>
          <cell r="B382" t="str">
            <v>MAY</v>
          </cell>
          <cell r="D382" t="str">
            <v>RRK5082</v>
          </cell>
          <cell r="E382">
            <v>0</v>
          </cell>
        </row>
        <row r="383">
          <cell r="A383">
            <v>2017</v>
          </cell>
          <cell r="B383" t="str">
            <v>MAY</v>
          </cell>
          <cell r="D383" t="str">
            <v>RRK5216</v>
          </cell>
          <cell r="E383">
            <v>0</v>
          </cell>
        </row>
        <row r="384">
          <cell r="A384">
            <v>2017</v>
          </cell>
          <cell r="B384" t="str">
            <v>MAY</v>
          </cell>
          <cell r="D384" t="str">
            <v>RRK5217</v>
          </cell>
          <cell r="E384">
            <v>0</v>
          </cell>
        </row>
        <row r="385">
          <cell r="A385">
            <v>2017</v>
          </cell>
          <cell r="B385" t="str">
            <v>MAY</v>
          </cell>
          <cell r="D385" t="str">
            <v>RRK5228</v>
          </cell>
          <cell r="E385">
            <v>0</v>
          </cell>
        </row>
        <row r="386">
          <cell r="A386">
            <v>2017</v>
          </cell>
          <cell r="B386" t="str">
            <v>MAY</v>
          </cell>
          <cell r="D386" t="str">
            <v>RRL5082</v>
          </cell>
          <cell r="E386">
            <v>0</v>
          </cell>
        </row>
        <row r="387">
          <cell r="A387">
            <v>2017</v>
          </cell>
          <cell r="B387" t="str">
            <v>MAY</v>
          </cell>
          <cell r="D387" t="str">
            <v>RRL5216</v>
          </cell>
          <cell r="E387">
            <v>0</v>
          </cell>
        </row>
        <row r="388">
          <cell r="A388">
            <v>2017</v>
          </cell>
          <cell r="B388" t="str">
            <v>MAY</v>
          </cell>
          <cell r="D388" t="str">
            <v>RRL5217</v>
          </cell>
          <cell r="E388">
            <v>0</v>
          </cell>
        </row>
        <row r="389">
          <cell r="A389">
            <v>2017</v>
          </cell>
          <cell r="B389" t="str">
            <v>MAY</v>
          </cell>
          <cell r="D389" t="str">
            <v>RRL5228</v>
          </cell>
          <cell r="E389">
            <v>0</v>
          </cell>
        </row>
        <row r="390">
          <cell r="A390">
            <v>2017</v>
          </cell>
          <cell r="B390" t="str">
            <v>MAY</v>
          </cell>
          <cell r="D390" t="str">
            <v>RRS5082</v>
          </cell>
          <cell r="E390">
            <v>-113721.543328981</v>
          </cell>
        </row>
        <row r="391">
          <cell r="A391">
            <v>2017</v>
          </cell>
          <cell r="B391" t="str">
            <v>MAY</v>
          </cell>
          <cell r="D391" t="str">
            <v>RRS5216</v>
          </cell>
          <cell r="E391">
            <v>-40647.332905627802</v>
          </cell>
        </row>
        <row r="392">
          <cell r="A392">
            <v>2017</v>
          </cell>
          <cell r="B392" t="str">
            <v>MAY</v>
          </cell>
          <cell r="D392" t="str">
            <v>RRS5217</v>
          </cell>
          <cell r="E392">
            <v>3103436.7513194298</v>
          </cell>
        </row>
        <row r="393">
          <cell r="A393">
            <v>2017</v>
          </cell>
          <cell r="B393" t="str">
            <v>MAY</v>
          </cell>
          <cell r="D393" t="str">
            <v>RRS5228</v>
          </cell>
          <cell r="E393">
            <v>3157863.7809867798</v>
          </cell>
        </row>
        <row r="394">
          <cell r="A394">
            <v>2017</v>
          </cell>
          <cell r="B394" t="str">
            <v>MAY</v>
          </cell>
          <cell r="D394" t="str">
            <v>CIR5001</v>
          </cell>
          <cell r="E394">
            <v>87096924.920000002</v>
          </cell>
        </row>
        <row r="395">
          <cell r="A395">
            <v>2017</v>
          </cell>
          <cell r="B395" t="str">
            <v>MAY</v>
          </cell>
          <cell r="D395" t="str">
            <v>CIR5002</v>
          </cell>
          <cell r="E395">
            <v>10983233.880000001</v>
          </cell>
        </row>
        <row r="396">
          <cell r="A396">
            <v>2017</v>
          </cell>
          <cell r="B396" t="str">
            <v>MAY</v>
          </cell>
          <cell r="D396" t="str">
            <v>CIS5001</v>
          </cell>
          <cell r="E396">
            <v>5149027.2699999996</v>
          </cell>
        </row>
        <row r="397">
          <cell r="A397">
            <v>2017</v>
          </cell>
          <cell r="B397" t="str">
            <v>MAY</v>
          </cell>
          <cell r="D397" t="str">
            <v>CIS5002</v>
          </cell>
          <cell r="E397">
            <v>806170.32</v>
          </cell>
        </row>
        <row r="398">
          <cell r="A398">
            <v>2017</v>
          </cell>
          <cell r="B398" t="str">
            <v>MAY</v>
          </cell>
          <cell r="D398" t="str">
            <v>UCOR.00000693.01.01.01</v>
          </cell>
          <cell r="E398">
            <v>0</v>
          </cell>
        </row>
        <row r="399">
          <cell r="A399">
            <v>2017</v>
          </cell>
          <cell r="B399" t="str">
            <v>MAY</v>
          </cell>
          <cell r="D399" t="str">
            <v>UCOR.00000306.01.05.01</v>
          </cell>
          <cell r="E399">
            <v>0</v>
          </cell>
        </row>
        <row r="400">
          <cell r="A400">
            <v>2017</v>
          </cell>
          <cell r="B400" t="str">
            <v>MAY</v>
          </cell>
          <cell r="D400" t="str">
            <v>4405810</v>
          </cell>
          <cell r="E400">
            <v>0</v>
          </cell>
        </row>
        <row r="401">
          <cell r="A401">
            <v>2017</v>
          </cell>
          <cell r="B401" t="str">
            <v>MAY</v>
          </cell>
          <cell r="D401" t="str">
            <v>4405940</v>
          </cell>
          <cell r="E401">
            <v>0</v>
          </cell>
        </row>
        <row r="402">
          <cell r="A402">
            <v>2017</v>
          </cell>
          <cell r="B402" t="str">
            <v>MAY</v>
          </cell>
          <cell r="D402" t="str">
            <v>4405000</v>
          </cell>
          <cell r="E402">
            <v>25373328.489999998</v>
          </cell>
        </row>
        <row r="403">
          <cell r="A403">
            <v>2017</v>
          </cell>
          <cell r="B403" t="str">
            <v>MAY</v>
          </cell>
          <cell r="D403" t="str">
            <v>4405840</v>
          </cell>
          <cell r="E403">
            <v>0</v>
          </cell>
        </row>
        <row r="404">
          <cell r="A404">
            <v>2017</v>
          </cell>
          <cell r="B404" t="str">
            <v>MAY</v>
          </cell>
          <cell r="D404" t="str">
            <v>6660000181</v>
          </cell>
          <cell r="E404">
            <v>0</v>
          </cell>
        </row>
        <row r="405">
          <cell r="A405">
            <v>2017</v>
          </cell>
          <cell r="B405" t="str">
            <v>MAY</v>
          </cell>
          <cell r="D405" t="str">
            <v>BG15217</v>
          </cell>
          <cell r="E405">
            <v>0</v>
          </cell>
        </row>
        <row r="406">
          <cell r="A406">
            <v>2017</v>
          </cell>
          <cell r="B406" t="str">
            <v>MAY</v>
          </cell>
          <cell r="D406" t="str">
            <v>BGD5001</v>
          </cell>
          <cell r="E406">
            <v>0</v>
          </cell>
        </row>
        <row r="407">
          <cell r="A407">
            <v>2017</v>
          </cell>
          <cell r="B407" t="str">
            <v>MAY</v>
          </cell>
          <cell r="D407" t="str">
            <v>BGP5001</v>
          </cell>
          <cell r="E407">
            <v>0</v>
          </cell>
        </row>
        <row r="408">
          <cell r="A408">
            <v>2017</v>
          </cell>
          <cell r="B408" t="str">
            <v>MAY</v>
          </cell>
          <cell r="D408" t="str">
            <v>CI65001</v>
          </cell>
          <cell r="E408">
            <v>0</v>
          </cell>
        </row>
        <row r="409">
          <cell r="A409">
            <v>2017</v>
          </cell>
          <cell r="B409" t="str">
            <v>MAY</v>
          </cell>
          <cell r="D409" t="str">
            <v>CI65002</v>
          </cell>
          <cell r="E409">
            <v>0</v>
          </cell>
        </row>
        <row r="410">
          <cell r="A410">
            <v>2017</v>
          </cell>
          <cell r="B410" t="str">
            <v>MAY</v>
          </cell>
          <cell r="D410" t="str">
            <v>CID5001</v>
          </cell>
          <cell r="E410">
            <v>0</v>
          </cell>
        </row>
        <row r="411">
          <cell r="A411">
            <v>2017</v>
          </cell>
          <cell r="B411" t="str">
            <v>MAY</v>
          </cell>
          <cell r="D411" t="str">
            <v>CID5002</v>
          </cell>
          <cell r="E411">
            <v>0</v>
          </cell>
        </row>
        <row r="412">
          <cell r="A412">
            <v>2017</v>
          </cell>
          <cell r="B412" t="str">
            <v>MAY</v>
          </cell>
          <cell r="D412" t="str">
            <v>CIW5001</v>
          </cell>
          <cell r="E412">
            <v>0</v>
          </cell>
        </row>
        <row r="413">
          <cell r="A413">
            <v>2017</v>
          </cell>
          <cell r="B413" t="str">
            <v>MAY</v>
          </cell>
          <cell r="D413" t="str">
            <v>MAN5001</v>
          </cell>
          <cell r="E413">
            <v>5938824</v>
          </cell>
        </row>
        <row r="414">
          <cell r="A414">
            <v>2017</v>
          </cell>
          <cell r="B414" t="str">
            <v>MAY</v>
          </cell>
          <cell r="D414" t="str">
            <v>MAN5002</v>
          </cell>
          <cell r="E414">
            <v>9639909</v>
          </cell>
        </row>
        <row r="415">
          <cell r="A415">
            <v>2017</v>
          </cell>
          <cell r="B415" t="str">
            <v>MAY</v>
          </cell>
          <cell r="D415" t="str">
            <v>MAN5003</v>
          </cell>
          <cell r="E415">
            <v>0</v>
          </cell>
        </row>
        <row r="416">
          <cell r="A416">
            <v>2017</v>
          </cell>
          <cell r="B416" t="str">
            <v>MAY</v>
          </cell>
          <cell r="D416" t="str">
            <v>MAN5005</v>
          </cell>
          <cell r="E416">
            <v>0</v>
          </cell>
        </row>
        <row r="417">
          <cell r="A417">
            <v>2017</v>
          </cell>
          <cell r="B417" t="str">
            <v>MAY</v>
          </cell>
          <cell r="D417" t="str">
            <v>MAN5006</v>
          </cell>
          <cell r="E417">
            <v>0</v>
          </cell>
        </row>
        <row r="418">
          <cell r="A418">
            <v>2017</v>
          </cell>
          <cell r="B418" t="str">
            <v>MAY</v>
          </cell>
          <cell r="D418" t="str">
            <v>MAN5007</v>
          </cell>
          <cell r="E418">
            <v>0</v>
          </cell>
        </row>
        <row r="419">
          <cell r="A419">
            <v>2017</v>
          </cell>
          <cell r="B419" t="str">
            <v>MAY</v>
          </cell>
          <cell r="D419" t="str">
            <v>MAN5008</v>
          </cell>
          <cell r="E419">
            <v>0</v>
          </cell>
        </row>
        <row r="420">
          <cell r="A420">
            <v>2017</v>
          </cell>
          <cell r="B420" t="str">
            <v>MAY</v>
          </cell>
          <cell r="D420" t="str">
            <v>MAN5009</v>
          </cell>
          <cell r="E420">
            <v>0</v>
          </cell>
        </row>
        <row r="421">
          <cell r="A421">
            <v>2017</v>
          </cell>
          <cell r="B421" t="str">
            <v>MAY</v>
          </cell>
          <cell r="D421" t="str">
            <v>MAN500A</v>
          </cell>
          <cell r="E421">
            <v>0</v>
          </cell>
        </row>
        <row r="422">
          <cell r="A422">
            <v>2017</v>
          </cell>
          <cell r="B422" t="str">
            <v>MAY</v>
          </cell>
          <cell r="D422" t="str">
            <v>MAN500B</v>
          </cell>
          <cell r="E422">
            <v>7586581</v>
          </cell>
        </row>
        <row r="423">
          <cell r="A423">
            <v>2017</v>
          </cell>
          <cell r="B423" t="str">
            <v>MAY</v>
          </cell>
          <cell r="D423" t="str">
            <v>MAN5010</v>
          </cell>
          <cell r="E423">
            <v>0</v>
          </cell>
        </row>
        <row r="424">
          <cell r="A424">
            <v>2017</v>
          </cell>
          <cell r="B424" t="str">
            <v>MAY</v>
          </cell>
          <cell r="D424" t="str">
            <v>MAN5011</v>
          </cell>
          <cell r="E424">
            <v>0.95046580000000003</v>
          </cell>
        </row>
        <row r="425">
          <cell r="A425">
            <v>2017</v>
          </cell>
          <cell r="B425" t="str">
            <v>MAY</v>
          </cell>
          <cell r="D425" t="str">
            <v>MAN5101</v>
          </cell>
          <cell r="E425">
            <v>1890528</v>
          </cell>
        </row>
        <row r="426">
          <cell r="A426">
            <v>2017</v>
          </cell>
          <cell r="B426" t="str">
            <v>MAY</v>
          </cell>
          <cell r="D426" t="str">
            <v>MAN5102</v>
          </cell>
          <cell r="E426">
            <v>0</v>
          </cell>
        </row>
        <row r="427">
          <cell r="A427">
            <v>2017</v>
          </cell>
          <cell r="B427" t="str">
            <v>MAY</v>
          </cell>
          <cell r="D427" t="str">
            <v>MAN510B</v>
          </cell>
          <cell r="E427">
            <v>0</v>
          </cell>
        </row>
        <row r="428">
          <cell r="A428">
            <v>2017</v>
          </cell>
          <cell r="B428" t="str">
            <v>MAY</v>
          </cell>
          <cell r="D428" t="str">
            <v>MAN5CEA</v>
          </cell>
          <cell r="E428">
            <v>0</v>
          </cell>
        </row>
        <row r="429">
          <cell r="A429">
            <v>2017</v>
          </cell>
          <cell r="B429" t="str">
            <v>MAY</v>
          </cell>
          <cell r="D429" t="str">
            <v>MAN5CEL</v>
          </cell>
          <cell r="E429">
            <v>0</v>
          </cell>
        </row>
        <row r="430">
          <cell r="A430">
            <v>2017</v>
          </cell>
          <cell r="B430" t="str">
            <v>MAY</v>
          </cell>
          <cell r="D430" t="str">
            <v>MAN5CEW</v>
          </cell>
          <cell r="E430">
            <v>0</v>
          </cell>
        </row>
        <row r="431">
          <cell r="A431">
            <v>2017</v>
          </cell>
          <cell r="B431" t="str">
            <v>MAY</v>
          </cell>
          <cell r="D431" t="str">
            <v>UNUC.00001132.01.01.01</v>
          </cell>
          <cell r="E431">
            <v>1350</v>
          </cell>
        </row>
        <row r="432">
          <cell r="A432">
            <v>2017</v>
          </cell>
          <cell r="B432" t="str">
            <v>MAY</v>
          </cell>
          <cell r="D432" t="str">
            <v>UNUC.00000001.01.02.01</v>
          </cell>
          <cell r="E432">
            <v>59079</v>
          </cell>
        </row>
        <row r="433">
          <cell r="A433">
            <v>2017</v>
          </cell>
          <cell r="B433" t="str">
            <v>MAY</v>
          </cell>
          <cell r="D433" t="str">
            <v>UNUC.00000002.01.01.01</v>
          </cell>
          <cell r="E433">
            <v>835418.17</v>
          </cell>
        </row>
        <row r="434">
          <cell r="A434">
            <v>2017</v>
          </cell>
          <cell r="B434" t="str">
            <v>MAY</v>
          </cell>
          <cell r="D434" t="str">
            <v>UNUC.00000002.01.13.01</v>
          </cell>
          <cell r="E434">
            <v>45623.43</v>
          </cell>
        </row>
        <row r="435">
          <cell r="A435">
            <v>2017</v>
          </cell>
          <cell r="B435" t="str">
            <v>MAY</v>
          </cell>
          <cell r="D435" t="str">
            <v>UPGD.00000628.01.01.01</v>
          </cell>
          <cell r="E435">
            <v>8727</v>
          </cell>
        </row>
        <row r="436">
          <cell r="A436">
            <v>2017</v>
          </cell>
          <cell r="B436" t="str">
            <v>MAY</v>
          </cell>
          <cell r="D436" t="str">
            <v>6350000866</v>
          </cell>
          <cell r="E436">
            <v>-481938</v>
          </cell>
        </row>
        <row r="437">
          <cell r="A437">
            <v>2017</v>
          </cell>
          <cell r="B437" t="str">
            <v>MAY</v>
          </cell>
          <cell r="D437" t="str">
            <v>6350000871</v>
          </cell>
          <cell r="E437">
            <v>-1786</v>
          </cell>
        </row>
        <row r="438">
          <cell r="A438">
            <v>2017</v>
          </cell>
          <cell r="B438" t="str">
            <v>MAY</v>
          </cell>
          <cell r="D438" t="str">
            <v>UNUC.00001132.01.04.01</v>
          </cell>
          <cell r="E438">
            <v>16157.26</v>
          </cell>
        </row>
        <row r="439">
          <cell r="A439">
            <v>2017</v>
          </cell>
          <cell r="B439" t="str">
            <v>MAY</v>
          </cell>
          <cell r="D439" t="str">
            <v>6690000061</v>
          </cell>
          <cell r="E439">
            <v>-60868</v>
          </cell>
        </row>
        <row r="440">
          <cell r="A440">
            <v>2017</v>
          </cell>
          <cell r="B440" t="str">
            <v>MAY</v>
          </cell>
          <cell r="D440" t="str">
            <v>6360002678</v>
          </cell>
          <cell r="E440">
            <v>4180555.56</v>
          </cell>
        </row>
        <row r="441">
          <cell r="A441">
            <v>2017</v>
          </cell>
          <cell r="B441" t="str">
            <v>MAY</v>
          </cell>
          <cell r="D441" t="str">
            <v>UCOR.00000693.01.01.02</v>
          </cell>
          <cell r="E441">
            <v>0</v>
          </cell>
        </row>
        <row r="442">
          <cell r="A442">
            <v>2017</v>
          </cell>
          <cell r="B442" t="str">
            <v>MAY</v>
          </cell>
          <cell r="D442" t="str">
            <v>UPGD.00001446.03.01.01</v>
          </cell>
          <cell r="E442">
            <v>0</v>
          </cell>
        </row>
        <row r="443">
          <cell r="A443">
            <v>2017</v>
          </cell>
          <cell r="B443" t="str">
            <v>MAY</v>
          </cell>
          <cell r="D443" t="str">
            <v>UPGD.00000635.01.01.01</v>
          </cell>
          <cell r="E443">
            <v>0</v>
          </cell>
        </row>
        <row r="444">
          <cell r="A444">
            <v>2017</v>
          </cell>
          <cell r="B444" t="str">
            <v>MAY</v>
          </cell>
          <cell r="D444" t="str">
            <v>UPGD.00000631.01.01.01</v>
          </cell>
          <cell r="E444">
            <v>0</v>
          </cell>
        </row>
        <row r="445">
          <cell r="A445">
            <v>2017</v>
          </cell>
          <cell r="B445" t="str">
            <v>MAY</v>
          </cell>
          <cell r="D445" t="str">
            <v>UPGD.00001327.01.01.02</v>
          </cell>
          <cell r="E445">
            <v>0</v>
          </cell>
        </row>
        <row r="446">
          <cell r="A446">
            <v>2017</v>
          </cell>
          <cell r="B446" t="str">
            <v>MAY</v>
          </cell>
          <cell r="D446" t="str">
            <v>UNUC.00000003.01.06.01</v>
          </cell>
          <cell r="E446">
            <v>0</v>
          </cell>
        </row>
        <row r="447">
          <cell r="A447">
            <v>2017</v>
          </cell>
          <cell r="B447" t="str">
            <v>MAY</v>
          </cell>
          <cell r="D447" t="str">
            <v>UPGD.00001327.01.01.01</v>
          </cell>
          <cell r="E447">
            <v>0</v>
          </cell>
        </row>
        <row r="448">
          <cell r="A448">
            <v>2017</v>
          </cell>
          <cell r="B448" t="str">
            <v>MAY</v>
          </cell>
          <cell r="D448" t="str">
            <v>UPGD.00000632.01.01.01</v>
          </cell>
          <cell r="E448">
            <v>0</v>
          </cell>
        </row>
        <row r="449">
          <cell r="A449">
            <v>2017</v>
          </cell>
          <cell r="B449" t="str">
            <v>MAY</v>
          </cell>
          <cell r="D449" t="str">
            <v>UPGD.00000399.01.01.01</v>
          </cell>
          <cell r="E449">
            <v>0</v>
          </cell>
        </row>
        <row r="450">
          <cell r="A450">
            <v>2017</v>
          </cell>
          <cell r="B450" t="str">
            <v>MAY</v>
          </cell>
          <cell r="D450" t="str">
            <v>UPGD.00000729.03.01.01</v>
          </cell>
          <cell r="E450">
            <v>0</v>
          </cell>
        </row>
        <row r="451">
          <cell r="A451">
            <v>2017</v>
          </cell>
          <cell r="B451" t="str">
            <v>MAY</v>
          </cell>
          <cell r="D451" t="str">
            <v>UNUC.00000938.01.01.03</v>
          </cell>
          <cell r="E451">
            <v>0</v>
          </cell>
        </row>
        <row r="452">
          <cell r="A452">
            <v>2017</v>
          </cell>
          <cell r="B452" t="str">
            <v>MAY</v>
          </cell>
          <cell r="D452" t="str">
            <v>UPGD.00000630.01.01.01</v>
          </cell>
          <cell r="E452">
            <v>0</v>
          </cell>
        </row>
        <row r="453">
          <cell r="A453">
            <v>2017</v>
          </cell>
          <cell r="B453" t="str">
            <v>MAY</v>
          </cell>
          <cell r="D453" t="str">
            <v>UPGD.00000689.01.01.01</v>
          </cell>
          <cell r="E453">
            <v>0</v>
          </cell>
        </row>
        <row r="454">
          <cell r="A454">
            <v>2017</v>
          </cell>
          <cell r="B454" t="str">
            <v>MAY</v>
          </cell>
          <cell r="D454" t="str">
            <v>UNUC.00000002.01.04.01</v>
          </cell>
          <cell r="E454">
            <v>0</v>
          </cell>
        </row>
        <row r="455">
          <cell r="A455">
            <v>2017</v>
          </cell>
          <cell r="B455" t="str">
            <v>MAY</v>
          </cell>
          <cell r="D455" t="str">
            <v>UNUC.00000914.01.01.01</v>
          </cell>
          <cell r="E455">
            <v>0</v>
          </cell>
        </row>
        <row r="456">
          <cell r="A456">
            <v>2017</v>
          </cell>
          <cell r="B456" t="str">
            <v>MAY</v>
          </cell>
          <cell r="D456" t="str">
            <v>UPGD.00000627.01.01.01</v>
          </cell>
          <cell r="E456">
            <v>0</v>
          </cell>
        </row>
        <row r="457">
          <cell r="A457">
            <v>2017</v>
          </cell>
          <cell r="B457" t="str">
            <v>MAY</v>
          </cell>
          <cell r="D457" t="str">
            <v>UPGD.00005601.01.01.01</v>
          </cell>
          <cell r="E457">
            <v>0</v>
          </cell>
        </row>
        <row r="458">
          <cell r="A458">
            <v>2017</v>
          </cell>
          <cell r="B458" t="str">
            <v>MAY</v>
          </cell>
          <cell r="D458" t="str">
            <v>O/U5MON</v>
          </cell>
          <cell r="E458">
            <v>-1292785.15382033</v>
          </cell>
        </row>
        <row r="459">
          <cell r="A459">
            <v>2017</v>
          </cell>
          <cell r="B459" t="str">
            <v>MAY</v>
          </cell>
          <cell r="D459" t="str">
            <v>EXP5TOT</v>
          </cell>
          <cell r="E459">
            <v>26938330.467840299</v>
          </cell>
        </row>
        <row r="460">
          <cell r="A460">
            <v>2017</v>
          </cell>
          <cell r="B460" t="str">
            <v>MAY</v>
          </cell>
          <cell r="D460" t="str">
            <v>LIN5LOS</v>
          </cell>
          <cell r="E460">
            <v>0</v>
          </cell>
        </row>
        <row r="461">
          <cell r="A461">
            <v>2017</v>
          </cell>
          <cell r="B461" t="str">
            <v>MAY</v>
          </cell>
          <cell r="D461" t="str">
            <v>REV5TOT</v>
          </cell>
          <cell r="E461">
            <v>25645545.31402</v>
          </cell>
        </row>
        <row r="462">
          <cell r="A462">
            <v>2017</v>
          </cell>
          <cell r="B462" t="str">
            <v>MAY</v>
          </cell>
          <cell r="D462" t="str">
            <v>RES5PMO</v>
          </cell>
          <cell r="E462">
            <v>0</v>
          </cell>
        </row>
        <row r="463">
          <cell r="A463">
            <v>2017</v>
          </cell>
          <cell r="B463" t="str">
            <v>MAY</v>
          </cell>
          <cell r="D463" t="str">
            <v>GLB5END</v>
          </cell>
          <cell r="E463">
            <v>-959068.10955103196</v>
          </cell>
        </row>
        <row r="464">
          <cell r="A464">
            <v>2017</v>
          </cell>
          <cell r="B464" t="str">
            <v>MAY</v>
          </cell>
          <cell r="D464" t="str">
            <v>INT5MON</v>
          </cell>
          <cell r="E464">
            <v>7.5420000000000001E-4</v>
          </cell>
        </row>
        <row r="465">
          <cell r="A465">
            <v>2017</v>
          </cell>
          <cell r="B465" t="str">
            <v>MAY</v>
          </cell>
          <cell r="D465" t="str">
            <v>ADJ5PRI</v>
          </cell>
          <cell r="E465">
            <v>0</v>
          </cell>
        </row>
        <row r="466">
          <cell r="A466">
            <v>2017</v>
          </cell>
          <cell r="B466" t="str">
            <v>MAY</v>
          </cell>
          <cell r="D466" t="str">
            <v>AVG5AMT</v>
          </cell>
          <cell r="E466">
            <v>414897.42671989999</v>
          </cell>
        </row>
        <row r="467">
          <cell r="A467">
            <v>2017</v>
          </cell>
          <cell r="B467" t="str">
            <v>MAY</v>
          </cell>
          <cell r="D467" t="str">
            <v>GLE5MON</v>
          </cell>
          <cell r="E467">
            <v>-2748243.98818109</v>
          </cell>
        </row>
        <row r="468">
          <cell r="A468">
            <v>2017</v>
          </cell>
          <cell r="B468" t="str">
            <v>MAY</v>
          </cell>
          <cell r="D468" t="str">
            <v>RES5PRI</v>
          </cell>
          <cell r="E468">
            <v>0</v>
          </cell>
        </row>
        <row r="469">
          <cell r="A469">
            <v>2017</v>
          </cell>
          <cell r="B469" t="str">
            <v>MAY</v>
          </cell>
          <cell r="D469" t="str">
            <v>INT5YER</v>
          </cell>
          <cell r="E469">
            <v>9.0500000000000008E-3</v>
          </cell>
        </row>
        <row r="470">
          <cell r="A470">
            <v>2017</v>
          </cell>
          <cell r="B470" t="str">
            <v>MAY</v>
          </cell>
          <cell r="D470" t="str">
            <v>INT5AMT</v>
          </cell>
          <cell r="E470">
            <v>312.91563923214801</v>
          </cell>
        </row>
        <row r="471">
          <cell r="A471">
            <v>2017</v>
          </cell>
          <cell r="B471" t="str">
            <v>MAY</v>
          </cell>
          <cell r="D471" t="str">
            <v>TRU5BEG</v>
          </cell>
          <cell r="E471">
            <v>1789175.87863006</v>
          </cell>
        </row>
        <row r="472">
          <cell r="A472">
            <v>2017</v>
          </cell>
          <cell r="B472" t="str">
            <v>MAY</v>
          </cell>
          <cell r="D472" t="str">
            <v>TRU5END</v>
          </cell>
          <cell r="E472">
            <v>-959381.02519026503</v>
          </cell>
        </row>
        <row r="473">
          <cell r="A473">
            <v>2017</v>
          </cell>
          <cell r="B473" t="str">
            <v>MAY</v>
          </cell>
          <cell r="D473" t="str">
            <v>CI75001</v>
          </cell>
          <cell r="E473">
            <v>104820.28</v>
          </cell>
        </row>
        <row r="474">
          <cell r="A474">
            <v>2017</v>
          </cell>
          <cell r="B474" t="str">
            <v>MAY</v>
          </cell>
          <cell r="D474" t="str">
            <v>CI75002</v>
          </cell>
          <cell r="E474">
            <v>-984165.53</v>
          </cell>
        </row>
        <row r="475">
          <cell r="A475">
            <v>2017</v>
          </cell>
          <cell r="B475" t="str">
            <v>MAY</v>
          </cell>
          <cell r="D475" t="str">
            <v>CI95001</v>
          </cell>
          <cell r="E475">
            <v>0</v>
          </cell>
        </row>
        <row r="476">
          <cell r="A476">
            <v>2017</v>
          </cell>
          <cell r="B476" t="str">
            <v>MAY</v>
          </cell>
          <cell r="D476" t="str">
            <v>CI95002</v>
          </cell>
          <cell r="E476">
            <v>0</v>
          </cell>
        </row>
        <row r="477">
          <cell r="A477">
            <v>2017</v>
          </cell>
          <cell r="B477" t="str">
            <v>MAY</v>
          </cell>
          <cell r="D477" t="str">
            <v>CI15001</v>
          </cell>
          <cell r="E477">
            <v>328115.65000000002</v>
          </cell>
        </row>
        <row r="478">
          <cell r="A478">
            <v>2017</v>
          </cell>
          <cell r="B478" t="str">
            <v>MAY</v>
          </cell>
          <cell r="D478" t="str">
            <v>CI15002</v>
          </cell>
          <cell r="E478">
            <v>43157.97</v>
          </cell>
        </row>
        <row r="479">
          <cell r="A479">
            <v>2017</v>
          </cell>
          <cell r="B479" t="str">
            <v>MAY</v>
          </cell>
          <cell r="D479" t="str">
            <v>CI85001</v>
          </cell>
          <cell r="E479">
            <v>0</v>
          </cell>
        </row>
        <row r="480">
          <cell r="A480">
            <v>2017</v>
          </cell>
          <cell r="B480" t="str">
            <v>MAY</v>
          </cell>
          <cell r="D480" t="str">
            <v>CI85002</v>
          </cell>
          <cell r="E480">
            <v>0</v>
          </cell>
        </row>
        <row r="481">
          <cell r="A481">
            <v>2017</v>
          </cell>
          <cell r="B481" t="str">
            <v>MAY</v>
          </cell>
          <cell r="D481" t="str">
            <v>CIA5001</v>
          </cell>
          <cell r="E481">
            <v>0</v>
          </cell>
        </row>
        <row r="482">
          <cell r="A482">
            <v>2017</v>
          </cell>
          <cell r="B482" t="str">
            <v>MAY</v>
          </cell>
          <cell r="D482" t="str">
            <v>CIA5002</v>
          </cell>
          <cell r="E482">
            <v>494.29</v>
          </cell>
        </row>
        <row r="483">
          <cell r="A483">
            <v>2017</v>
          </cell>
          <cell r="B483" t="str">
            <v>MAY</v>
          </cell>
          <cell r="D483" t="str">
            <v>CIB5001</v>
          </cell>
          <cell r="E483">
            <v>0</v>
          </cell>
        </row>
        <row r="484">
          <cell r="A484">
            <v>2017</v>
          </cell>
          <cell r="B484" t="str">
            <v>MAY</v>
          </cell>
          <cell r="D484" t="str">
            <v>CIB5002</v>
          </cell>
          <cell r="E484">
            <v>0</v>
          </cell>
        </row>
        <row r="485">
          <cell r="A485">
            <v>2017</v>
          </cell>
          <cell r="B485" t="str">
            <v>MAY</v>
          </cell>
          <cell r="D485" t="str">
            <v>CIC5001</v>
          </cell>
          <cell r="E485">
            <v>0</v>
          </cell>
        </row>
        <row r="486">
          <cell r="A486">
            <v>2017</v>
          </cell>
          <cell r="B486" t="str">
            <v>MAY</v>
          </cell>
          <cell r="D486" t="str">
            <v>CIC5002</v>
          </cell>
          <cell r="E486">
            <v>0</v>
          </cell>
        </row>
        <row r="487">
          <cell r="A487">
            <v>2017</v>
          </cell>
          <cell r="B487" t="str">
            <v>MAY</v>
          </cell>
          <cell r="D487" t="str">
            <v>CI45001</v>
          </cell>
          <cell r="E487">
            <v>0</v>
          </cell>
        </row>
        <row r="488">
          <cell r="A488">
            <v>2017</v>
          </cell>
          <cell r="B488" t="str">
            <v>MAY</v>
          </cell>
          <cell r="D488" t="str">
            <v>CI45002</v>
          </cell>
          <cell r="E488">
            <v>842219.62</v>
          </cell>
        </row>
        <row r="489">
          <cell r="A489">
            <v>2017</v>
          </cell>
          <cell r="B489" t="str">
            <v>MAY</v>
          </cell>
          <cell r="D489" t="str">
            <v>COB5001</v>
          </cell>
          <cell r="E489">
            <v>19678.8317383994</v>
          </cell>
        </row>
        <row r="490">
          <cell r="A490">
            <v>2017</v>
          </cell>
          <cell r="B490" t="str">
            <v>MAY</v>
          </cell>
          <cell r="D490" t="str">
            <v>COB5002</v>
          </cell>
          <cell r="E490">
            <v>4852.33513191358</v>
          </cell>
        </row>
        <row r="491">
          <cell r="A491">
            <v>2017</v>
          </cell>
          <cell r="B491" t="str">
            <v>MAY</v>
          </cell>
          <cell r="D491" t="str">
            <v>COC5001</v>
          </cell>
          <cell r="E491">
            <v>192659.89114516901</v>
          </cell>
        </row>
        <row r="492">
          <cell r="A492">
            <v>2017</v>
          </cell>
          <cell r="B492" t="str">
            <v>MAY</v>
          </cell>
          <cell r="D492" t="str">
            <v>COC5002</v>
          </cell>
          <cell r="E492">
            <v>47505.378913839297</v>
          </cell>
        </row>
        <row r="493">
          <cell r="A493">
            <v>2017</v>
          </cell>
          <cell r="B493" t="str">
            <v>MAY</v>
          </cell>
          <cell r="D493" t="str">
            <v>COE5001</v>
          </cell>
          <cell r="E493">
            <v>977055.04342372995</v>
          </cell>
        </row>
        <row r="494">
          <cell r="A494">
            <v>2017</v>
          </cell>
          <cell r="B494" t="str">
            <v>MAY</v>
          </cell>
          <cell r="D494" t="str">
            <v>COE5002</v>
          </cell>
          <cell r="E494">
            <v>203171.097763486</v>
          </cell>
        </row>
        <row r="495">
          <cell r="A495">
            <v>2017</v>
          </cell>
          <cell r="B495" t="str">
            <v>MAY</v>
          </cell>
          <cell r="D495" t="str">
            <v>CI55001</v>
          </cell>
          <cell r="E495">
            <v>2453079.38</v>
          </cell>
        </row>
        <row r="496">
          <cell r="A496">
            <v>2017</v>
          </cell>
          <cell r="B496" t="str">
            <v>MAY</v>
          </cell>
          <cell r="D496" t="str">
            <v>CI55002</v>
          </cell>
          <cell r="E496">
            <v>10568954.59</v>
          </cell>
        </row>
        <row r="497">
          <cell r="A497">
            <v>2017</v>
          </cell>
          <cell r="B497" t="str">
            <v>MAY</v>
          </cell>
          <cell r="D497" t="str">
            <v>RR25082</v>
          </cell>
          <cell r="E497">
            <v>756990</v>
          </cell>
        </row>
        <row r="498">
          <cell r="A498">
            <v>2017</v>
          </cell>
          <cell r="B498" t="str">
            <v>MAY</v>
          </cell>
          <cell r="D498" t="str">
            <v>RR25216</v>
          </cell>
          <cell r="E498">
            <v>60868</v>
          </cell>
        </row>
        <row r="499">
          <cell r="A499">
            <v>2017</v>
          </cell>
          <cell r="B499" t="str">
            <v>MAY</v>
          </cell>
          <cell r="D499" t="str">
            <v>RR25217</v>
          </cell>
          <cell r="E499">
            <v>-4647322</v>
          </cell>
        </row>
        <row r="500">
          <cell r="A500">
            <v>2017</v>
          </cell>
          <cell r="B500" t="str">
            <v>MAY</v>
          </cell>
          <cell r="D500" t="str">
            <v>RR25228</v>
          </cell>
          <cell r="E500">
            <v>-4180555.56</v>
          </cell>
        </row>
        <row r="501">
          <cell r="A501">
            <v>2017</v>
          </cell>
          <cell r="B501" t="str">
            <v>MAY</v>
          </cell>
          <cell r="D501" t="str">
            <v>UNUC.00000001.01.11.01</v>
          </cell>
          <cell r="E501">
            <v>0</v>
          </cell>
        </row>
        <row r="502">
          <cell r="A502">
            <v>2017</v>
          </cell>
          <cell r="B502" t="str">
            <v>MAY</v>
          </cell>
          <cell r="D502" t="str">
            <v>UPGD.00000633.03.01.01</v>
          </cell>
          <cell r="E502">
            <v>0</v>
          </cell>
        </row>
        <row r="503">
          <cell r="A503">
            <v>2017</v>
          </cell>
          <cell r="B503" t="str">
            <v>MAY</v>
          </cell>
          <cell r="D503" t="str">
            <v>UPGD.00000730.01.01.01</v>
          </cell>
          <cell r="E503">
            <v>0</v>
          </cell>
        </row>
        <row r="504">
          <cell r="A504">
            <v>2017</v>
          </cell>
          <cell r="B504" t="str">
            <v>MAY</v>
          </cell>
          <cell r="D504" t="str">
            <v>UPGD.00000728.01.01.01</v>
          </cell>
          <cell r="E504">
            <v>0</v>
          </cell>
        </row>
        <row r="505">
          <cell r="A505">
            <v>2017</v>
          </cell>
          <cell r="B505" t="str">
            <v>MAY</v>
          </cell>
          <cell r="D505" t="str">
            <v>UPGD.00000620.01.01.01</v>
          </cell>
          <cell r="E505">
            <v>0</v>
          </cell>
        </row>
        <row r="506">
          <cell r="A506">
            <v>2017</v>
          </cell>
          <cell r="B506" t="str">
            <v>MAY</v>
          </cell>
          <cell r="D506" t="str">
            <v>UNUC.00001012.01.01.01</v>
          </cell>
          <cell r="E506">
            <v>0</v>
          </cell>
        </row>
        <row r="507">
          <cell r="A507">
            <v>2017</v>
          </cell>
          <cell r="B507" t="str">
            <v>MAY</v>
          </cell>
          <cell r="D507" t="str">
            <v>UNUC.00000003.01.05.01</v>
          </cell>
          <cell r="E507">
            <v>0</v>
          </cell>
        </row>
        <row r="508">
          <cell r="A508">
            <v>2017</v>
          </cell>
          <cell r="B508" t="str">
            <v>MAY</v>
          </cell>
          <cell r="D508" t="str">
            <v>UNUC.00000715.01.01.01</v>
          </cell>
          <cell r="E508">
            <v>0</v>
          </cell>
        </row>
        <row r="509">
          <cell r="A509">
            <v>2017</v>
          </cell>
          <cell r="B509" t="str">
            <v>MAY</v>
          </cell>
          <cell r="D509" t="str">
            <v>UNUC.00001134.40.01.01</v>
          </cell>
          <cell r="E509">
            <v>0</v>
          </cell>
        </row>
        <row r="510">
          <cell r="A510">
            <v>2017</v>
          </cell>
          <cell r="B510" t="str">
            <v>MAY</v>
          </cell>
          <cell r="D510" t="str">
            <v>UPGD.00000626.01.01.01</v>
          </cell>
          <cell r="E510">
            <v>0</v>
          </cell>
        </row>
        <row r="511">
          <cell r="A511">
            <v>2017</v>
          </cell>
          <cell r="B511" t="str">
            <v>MAY</v>
          </cell>
          <cell r="D511" t="str">
            <v>UPGD.00000622.01.01.01</v>
          </cell>
          <cell r="E511">
            <v>0</v>
          </cell>
        </row>
        <row r="512">
          <cell r="A512">
            <v>2017</v>
          </cell>
          <cell r="B512" t="str">
            <v>MAY</v>
          </cell>
          <cell r="D512" t="str">
            <v>UPGD.00004811.03.01.01</v>
          </cell>
          <cell r="E512">
            <v>0</v>
          </cell>
        </row>
        <row r="513">
          <cell r="A513">
            <v>2017</v>
          </cell>
          <cell r="B513" t="str">
            <v>MAY</v>
          </cell>
          <cell r="D513" t="str">
            <v>UNUC.00000001.01.08.01</v>
          </cell>
          <cell r="E513">
            <v>0</v>
          </cell>
        </row>
        <row r="514">
          <cell r="A514">
            <v>2017</v>
          </cell>
          <cell r="B514" t="str">
            <v>MAY</v>
          </cell>
          <cell r="D514" t="str">
            <v>UNUC.00000001.01.14.01</v>
          </cell>
          <cell r="E514">
            <v>0</v>
          </cell>
        </row>
        <row r="515">
          <cell r="A515">
            <v>2017</v>
          </cell>
          <cell r="B515" t="str">
            <v>MAY</v>
          </cell>
          <cell r="D515" t="str">
            <v>UNUC.00000002.01.09.01</v>
          </cell>
          <cell r="E515">
            <v>0</v>
          </cell>
        </row>
        <row r="516">
          <cell r="A516">
            <v>2017</v>
          </cell>
          <cell r="B516" t="str">
            <v>MAY</v>
          </cell>
          <cell r="D516" t="str">
            <v>UNUC.00000001.01.16.01</v>
          </cell>
          <cell r="E516">
            <v>0</v>
          </cell>
        </row>
        <row r="517">
          <cell r="A517">
            <v>2017</v>
          </cell>
          <cell r="B517" t="str">
            <v>MAY</v>
          </cell>
          <cell r="D517" t="str">
            <v>UNUC.00000001.01.09.01</v>
          </cell>
          <cell r="E517">
            <v>0</v>
          </cell>
        </row>
        <row r="518">
          <cell r="A518">
            <v>2017</v>
          </cell>
          <cell r="B518" t="str">
            <v>MAY</v>
          </cell>
          <cell r="D518" t="str">
            <v>UNUC.00000002.01.14.01</v>
          </cell>
          <cell r="E518">
            <v>0</v>
          </cell>
        </row>
        <row r="519">
          <cell r="A519">
            <v>2017</v>
          </cell>
          <cell r="B519" t="str">
            <v>MAY</v>
          </cell>
          <cell r="D519" t="str">
            <v>UNUC.00000938.01.02.01</v>
          </cell>
          <cell r="E519">
            <v>0</v>
          </cell>
        </row>
        <row r="520">
          <cell r="A520">
            <v>2017</v>
          </cell>
          <cell r="B520" t="str">
            <v>MAY</v>
          </cell>
          <cell r="D520" t="str">
            <v>UPGD.00000729.02.01.01</v>
          </cell>
          <cell r="E520">
            <v>0</v>
          </cell>
        </row>
        <row r="521">
          <cell r="A521">
            <v>2017</v>
          </cell>
          <cell r="B521" t="str">
            <v>MAY</v>
          </cell>
          <cell r="D521" t="str">
            <v>UNUC.00000969.10.01.01</v>
          </cell>
          <cell r="E521">
            <v>18.940000000000001</v>
          </cell>
        </row>
        <row r="522">
          <cell r="A522">
            <v>2017</v>
          </cell>
          <cell r="B522" t="str">
            <v>MAY</v>
          </cell>
          <cell r="D522" t="str">
            <v>UPGD.00000962.01.01.02</v>
          </cell>
          <cell r="E522">
            <v>3965.06</v>
          </cell>
        </row>
        <row r="523">
          <cell r="A523">
            <v>2017</v>
          </cell>
          <cell r="B523" t="str">
            <v>MAY</v>
          </cell>
          <cell r="D523" t="str">
            <v>UNUC.00000001.01.13.01</v>
          </cell>
          <cell r="E523">
            <v>35793.07</v>
          </cell>
        </row>
        <row r="524">
          <cell r="A524">
            <v>2017</v>
          </cell>
          <cell r="B524" t="str">
            <v>MAY</v>
          </cell>
          <cell r="D524" t="str">
            <v>UNUC.00000003.01.01.01</v>
          </cell>
          <cell r="E524">
            <v>56236.24</v>
          </cell>
        </row>
        <row r="525">
          <cell r="A525">
            <v>2017</v>
          </cell>
          <cell r="B525" t="str">
            <v>MAY</v>
          </cell>
          <cell r="D525" t="str">
            <v>UNUC.00001057.01.01.01</v>
          </cell>
          <cell r="E525">
            <v>2443</v>
          </cell>
        </row>
        <row r="526">
          <cell r="A526">
            <v>2017</v>
          </cell>
          <cell r="B526" t="str">
            <v>MAY</v>
          </cell>
          <cell r="D526" t="str">
            <v>UPGD.00000633.01.01.01</v>
          </cell>
          <cell r="E526">
            <v>29045.17</v>
          </cell>
        </row>
        <row r="527">
          <cell r="A527">
            <v>2017</v>
          </cell>
          <cell r="B527" t="str">
            <v>MAY</v>
          </cell>
          <cell r="D527" t="str">
            <v>UPGD.00005600.01.01.01</v>
          </cell>
          <cell r="E527">
            <v>4195.1000000000004</v>
          </cell>
        </row>
        <row r="528">
          <cell r="A528">
            <v>2017</v>
          </cell>
          <cell r="B528" t="str">
            <v>MAY</v>
          </cell>
          <cell r="D528" t="str">
            <v>UCOR.00000301.01.06.01</v>
          </cell>
          <cell r="E528">
            <v>-756990</v>
          </cell>
        </row>
        <row r="529">
          <cell r="A529">
            <v>2017</v>
          </cell>
          <cell r="B529" t="str">
            <v>MAY</v>
          </cell>
          <cell r="D529" t="str">
            <v>UNUC.00000002.01.05.01</v>
          </cell>
          <cell r="E529">
            <v>253826.97</v>
          </cell>
        </row>
        <row r="530">
          <cell r="A530">
            <v>2017</v>
          </cell>
          <cell r="B530" t="str">
            <v>MAY</v>
          </cell>
          <cell r="D530" t="str">
            <v>UNUC.00000003.01.07.01</v>
          </cell>
          <cell r="E530">
            <v>25265</v>
          </cell>
        </row>
        <row r="531">
          <cell r="A531">
            <v>2017</v>
          </cell>
          <cell r="B531" t="str">
            <v>MAY</v>
          </cell>
          <cell r="D531" t="str">
            <v>UNUC.00000938.01.01.01</v>
          </cell>
          <cell r="E531">
            <v>860</v>
          </cell>
        </row>
        <row r="532">
          <cell r="A532">
            <v>2017</v>
          </cell>
          <cell r="B532" t="str">
            <v>MAY</v>
          </cell>
          <cell r="D532" t="str">
            <v>UNUC.00001132.01.02.01</v>
          </cell>
          <cell r="E532">
            <v>17037.71</v>
          </cell>
        </row>
        <row r="533">
          <cell r="A533">
            <v>2017</v>
          </cell>
          <cell r="B533" t="str">
            <v>MAY</v>
          </cell>
          <cell r="D533" t="str">
            <v>UCOR.00000301.01.03.01</v>
          </cell>
          <cell r="E533">
            <v>7779421.4900000002</v>
          </cell>
        </row>
        <row r="534">
          <cell r="A534">
            <v>2017</v>
          </cell>
          <cell r="B534" t="str">
            <v>MAY</v>
          </cell>
          <cell r="D534" t="str">
            <v>UNUC.00000001.01.07.01</v>
          </cell>
          <cell r="E534">
            <v>2675</v>
          </cell>
        </row>
        <row r="535">
          <cell r="A535">
            <v>2017</v>
          </cell>
          <cell r="B535" t="str">
            <v>MAY</v>
          </cell>
          <cell r="D535" t="str">
            <v>UNUC.00000001.01.15.01</v>
          </cell>
          <cell r="E535">
            <v>131061.79</v>
          </cell>
        </row>
        <row r="536">
          <cell r="A536">
            <v>2017</v>
          </cell>
          <cell r="B536" t="str">
            <v>MAY</v>
          </cell>
          <cell r="D536" t="str">
            <v>UNUC.00000002.01.07.01</v>
          </cell>
          <cell r="E536">
            <v>2425</v>
          </cell>
        </row>
        <row r="537">
          <cell r="A537">
            <v>2017</v>
          </cell>
          <cell r="B537" t="str">
            <v>MAY</v>
          </cell>
          <cell r="D537" t="str">
            <v>UNUC.00000604.01.01.01</v>
          </cell>
          <cell r="E537">
            <v>7067.08</v>
          </cell>
        </row>
        <row r="538">
          <cell r="A538">
            <v>2017</v>
          </cell>
          <cell r="B538" t="str">
            <v>MAY</v>
          </cell>
          <cell r="D538" t="str">
            <v>UNUC.00001058.01.01.01</v>
          </cell>
          <cell r="E538">
            <v>2295</v>
          </cell>
        </row>
        <row r="539">
          <cell r="A539">
            <v>2017</v>
          </cell>
          <cell r="B539" t="str">
            <v>MAY</v>
          </cell>
          <cell r="D539" t="str">
            <v>UPGD.00000963.01.01.02</v>
          </cell>
          <cell r="E539">
            <v>7513.72</v>
          </cell>
        </row>
        <row r="540">
          <cell r="A540">
            <v>2017</v>
          </cell>
          <cell r="B540" t="str">
            <v>MAY</v>
          </cell>
          <cell r="D540" t="str">
            <v>6350000869</v>
          </cell>
          <cell r="E540">
            <v>288639.14</v>
          </cell>
        </row>
        <row r="541">
          <cell r="A541">
            <v>2017</v>
          </cell>
          <cell r="B541" t="str">
            <v>MAY</v>
          </cell>
          <cell r="D541" t="str">
            <v>6360002520</v>
          </cell>
          <cell r="E541">
            <v>4647322</v>
          </cell>
        </row>
        <row r="542">
          <cell r="A542">
            <v>2017</v>
          </cell>
          <cell r="B542" t="str">
            <v>MAY</v>
          </cell>
          <cell r="D542" t="str">
            <v>6360002521</v>
          </cell>
          <cell r="E542">
            <v>2918525</v>
          </cell>
        </row>
        <row r="543">
          <cell r="A543">
            <v>2017</v>
          </cell>
          <cell r="B543" t="str">
            <v>MAY</v>
          </cell>
          <cell r="D543" t="str">
            <v>UCOR.00000306.01.07.02</v>
          </cell>
          <cell r="E543">
            <v>1149200</v>
          </cell>
        </row>
        <row r="544">
          <cell r="A544">
            <v>2017</v>
          </cell>
          <cell r="B544" t="str">
            <v>MAY</v>
          </cell>
          <cell r="D544" t="str">
            <v>6700000041</v>
          </cell>
          <cell r="E544">
            <v>-7668821.4900000002</v>
          </cell>
        </row>
        <row r="545">
          <cell r="A545">
            <v>2017</v>
          </cell>
          <cell r="B545" t="str">
            <v>MAY</v>
          </cell>
          <cell r="D545" t="str">
            <v>UNUC.00000001.01.01.01</v>
          </cell>
          <cell r="E545">
            <v>683559.03</v>
          </cell>
        </row>
        <row r="546">
          <cell r="A546">
            <v>2017</v>
          </cell>
          <cell r="B546" t="str">
            <v>MAY</v>
          </cell>
          <cell r="D546" t="str">
            <v>UNUC.00000002.01.15.01</v>
          </cell>
          <cell r="E546">
            <v>226638.62</v>
          </cell>
        </row>
        <row r="547">
          <cell r="A547">
            <v>2017</v>
          </cell>
          <cell r="B547" t="str">
            <v>MAY</v>
          </cell>
          <cell r="D547" t="str">
            <v>UNUC.00001174.01.01.01</v>
          </cell>
          <cell r="E547">
            <v>14955.11</v>
          </cell>
        </row>
        <row r="548">
          <cell r="A548">
            <v>2017</v>
          </cell>
          <cell r="B548" t="str">
            <v>MAY</v>
          </cell>
          <cell r="D548" t="str">
            <v>UPGD.00000962.01.01.01</v>
          </cell>
          <cell r="E548">
            <v>3964.31</v>
          </cell>
        </row>
        <row r="549">
          <cell r="A549">
            <v>2017</v>
          </cell>
          <cell r="B549" t="str">
            <v>MAY</v>
          </cell>
          <cell r="D549" t="str">
            <v>UPGD.00003814.03.01.01</v>
          </cell>
          <cell r="E549">
            <v>267.75</v>
          </cell>
        </row>
        <row r="550">
          <cell r="A550">
            <v>2017</v>
          </cell>
          <cell r="B550" t="str">
            <v>MAY</v>
          </cell>
          <cell r="D550" t="str">
            <v>UPGD.00006146.01.01.02</v>
          </cell>
          <cell r="E550">
            <v>2583.98</v>
          </cell>
        </row>
        <row r="551">
          <cell r="A551">
            <v>2017</v>
          </cell>
          <cell r="B551" t="str">
            <v>MAY</v>
          </cell>
          <cell r="D551" t="str">
            <v>6350000868</v>
          </cell>
          <cell r="E551">
            <v>-86805.23</v>
          </cell>
        </row>
        <row r="552">
          <cell r="A552">
            <v>2017</v>
          </cell>
          <cell r="B552" t="str">
            <v>MAY</v>
          </cell>
          <cell r="D552" t="str">
            <v>6350000870</v>
          </cell>
          <cell r="E552">
            <v>-264286.38</v>
          </cell>
        </row>
        <row r="553">
          <cell r="A553">
            <v>2017</v>
          </cell>
          <cell r="B553" t="str">
            <v>MAY</v>
          </cell>
          <cell r="D553" t="str">
            <v>UNUC.00001132.01.03.01</v>
          </cell>
          <cell r="E553">
            <v>13251.38</v>
          </cell>
        </row>
        <row r="554">
          <cell r="A554">
            <v>2017</v>
          </cell>
          <cell r="B554" t="str">
            <v>MAY</v>
          </cell>
          <cell r="D554" t="str">
            <v>UCOR.00000301.01.05.01</v>
          </cell>
          <cell r="E554">
            <v>6069640.0999999996</v>
          </cell>
        </row>
        <row r="555">
          <cell r="A555">
            <v>2017</v>
          </cell>
          <cell r="B555" t="str">
            <v>MAY</v>
          </cell>
          <cell r="D555" t="str">
            <v>UCOR.00000622.01.02.01</v>
          </cell>
          <cell r="E555">
            <v>-109336.78</v>
          </cell>
        </row>
        <row r="556">
          <cell r="A556">
            <v>2017</v>
          </cell>
          <cell r="B556" t="str">
            <v>MAY</v>
          </cell>
          <cell r="D556" t="str">
            <v>UNUC.00000001.01.03.01</v>
          </cell>
          <cell r="E556">
            <v>59.16</v>
          </cell>
        </row>
        <row r="557">
          <cell r="A557">
            <v>2017</v>
          </cell>
          <cell r="B557" t="str">
            <v>MAY</v>
          </cell>
          <cell r="D557" t="str">
            <v>UNUC.00000001.01.05.01</v>
          </cell>
          <cell r="E557">
            <v>127260.26</v>
          </cell>
        </row>
        <row r="558">
          <cell r="A558">
            <v>2017</v>
          </cell>
          <cell r="B558" t="str">
            <v>MAY</v>
          </cell>
          <cell r="D558" t="str">
            <v>UNUC.00000002.01.06.01</v>
          </cell>
          <cell r="E558">
            <v>13132.98</v>
          </cell>
        </row>
        <row r="559">
          <cell r="A559">
            <v>2017</v>
          </cell>
          <cell r="B559" t="str">
            <v>MAY</v>
          </cell>
          <cell r="D559" t="str">
            <v>UPGD.00003208.01.01.01</v>
          </cell>
          <cell r="E559">
            <v>393371.25</v>
          </cell>
        </row>
        <row r="560">
          <cell r="A560">
            <v>2017</v>
          </cell>
          <cell r="B560" t="str">
            <v>MAY</v>
          </cell>
          <cell r="D560" t="str">
            <v>UCOR.00000306.01.07.01</v>
          </cell>
          <cell r="E560">
            <v>-346.63</v>
          </cell>
        </row>
        <row r="561">
          <cell r="A561">
            <v>2017</v>
          </cell>
          <cell r="B561" t="str">
            <v>MAY</v>
          </cell>
          <cell r="D561" t="str">
            <v>6350000872</v>
          </cell>
          <cell r="E561">
            <v>-22566.76</v>
          </cell>
        </row>
        <row r="562">
          <cell r="A562">
            <v>2017</v>
          </cell>
          <cell r="B562" t="str">
            <v>MAY</v>
          </cell>
          <cell r="D562" t="str">
            <v>UNUC.00000001.01.06.01</v>
          </cell>
          <cell r="E562">
            <v>2294.6999999999998</v>
          </cell>
        </row>
        <row r="563">
          <cell r="A563">
            <v>2017</v>
          </cell>
          <cell r="B563" t="str">
            <v>MAY</v>
          </cell>
          <cell r="D563" t="str">
            <v>UNUC.00000002.01.03.01</v>
          </cell>
          <cell r="E563">
            <v>1065</v>
          </cell>
        </row>
        <row r="564">
          <cell r="A564">
            <v>2017</v>
          </cell>
          <cell r="B564" t="str">
            <v>MAY</v>
          </cell>
          <cell r="D564" t="str">
            <v>UNUC.00000002.01.10.01</v>
          </cell>
          <cell r="E564">
            <v>9900</v>
          </cell>
        </row>
        <row r="565">
          <cell r="A565">
            <v>2017</v>
          </cell>
          <cell r="B565" t="str">
            <v>MAY</v>
          </cell>
          <cell r="D565" t="str">
            <v>UPGD.00000963.01.01.01</v>
          </cell>
          <cell r="E565">
            <v>7514.51</v>
          </cell>
        </row>
        <row r="566">
          <cell r="A566">
            <v>2017</v>
          </cell>
          <cell r="B566" t="str">
            <v>MAY</v>
          </cell>
          <cell r="D566" t="str">
            <v>UPGD.00003814.01.01.01</v>
          </cell>
          <cell r="E566">
            <v>17252.900000000001</v>
          </cell>
        </row>
        <row r="567">
          <cell r="A567">
            <v>2017</v>
          </cell>
          <cell r="B567" t="str">
            <v>MAY</v>
          </cell>
          <cell r="D567" t="str">
            <v>UNUC.00000937.01.01.01</v>
          </cell>
          <cell r="E567">
            <v>92108.14</v>
          </cell>
        </row>
        <row r="568">
          <cell r="A568">
            <v>2017</v>
          </cell>
          <cell r="B568" t="str">
            <v>APR</v>
          </cell>
          <cell r="D568" t="str">
            <v>1MC5TOT</v>
          </cell>
          <cell r="E568">
            <v>0</v>
          </cell>
        </row>
        <row r="569">
          <cell r="A569">
            <v>2017</v>
          </cell>
          <cell r="B569" t="str">
            <v>APR</v>
          </cell>
          <cell r="D569" t="str">
            <v>TRU5MON</v>
          </cell>
          <cell r="E569">
            <v>1455771.75</v>
          </cell>
        </row>
        <row r="570">
          <cell r="A570">
            <v>2017</v>
          </cell>
          <cell r="B570" t="str">
            <v>APR</v>
          </cell>
          <cell r="D570" t="str">
            <v>TRU5TOT</v>
          </cell>
          <cell r="E570">
            <v>17469261</v>
          </cell>
        </row>
        <row r="571">
          <cell r="A571">
            <v>2017</v>
          </cell>
          <cell r="B571" t="str">
            <v>APR</v>
          </cell>
          <cell r="D571" t="str">
            <v>2MC5MON</v>
          </cell>
          <cell r="E571">
            <v>0</v>
          </cell>
        </row>
        <row r="572">
          <cell r="A572">
            <v>2017</v>
          </cell>
          <cell r="B572" t="str">
            <v>APR</v>
          </cell>
          <cell r="D572" t="str">
            <v>RAF5FEE</v>
          </cell>
          <cell r="E572">
            <v>15602.413176</v>
          </cell>
        </row>
        <row r="573">
          <cell r="A573">
            <v>2017</v>
          </cell>
          <cell r="B573" t="str">
            <v>APR</v>
          </cell>
          <cell r="D573" t="str">
            <v>REV5NET</v>
          </cell>
          <cell r="E573">
            <v>21654415.886824001</v>
          </cell>
        </row>
        <row r="574">
          <cell r="A574">
            <v>2017</v>
          </cell>
          <cell r="B574" t="str">
            <v>APR</v>
          </cell>
          <cell r="D574" t="str">
            <v>REV5MON</v>
          </cell>
          <cell r="E574">
            <v>23110187.636824001</v>
          </cell>
        </row>
        <row r="575">
          <cell r="A575">
            <v>2017</v>
          </cell>
          <cell r="B575" t="str">
            <v>APR</v>
          </cell>
          <cell r="D575" t="str">
            <v>AM25081</v>
          </cell>
          <cell r="E575">
            <v>0</v>
          </cell>
        </row>
        <row r="576">
          <cell r="A576">
            <v>2017</v>
          </cell>
          <cell r="B576" t="str">
            <v>APR</v>
          </cell>
          <cell r="D576" t="str">
            <v>AM35081</v>
          </cell>
          <cell r="E576">
            <v>0</v>
          </cell>
        </row>
        <row r="577">
          <cell r="A577">
            <v>2017</v>
          </cell>
          <cell r="B577" t="str">
            <v>APR</v>
          </cell>
          <cell r="D577" t="str">
            <v>AM55081</v>
          </cell>
          <cell r="E577">
            <v>0</v>
          </cell>
        </row>
        <row r="578">
          <cell r="A578">
            <v>2017</v>
          </cell>
          <cell r="B578" t="str">
            <v>APR</v>
          </cell>
          <cell r="D578" t="str">
            <v>AM65081</v>
          </cell>
          <cell r="E578">
            <v>9.4000000000000004E-3</v>
          </cell>
        </row>
        <row r="579">
          <cell r="A579">
            <v>2017</v>
          </cell>
          <cell r="B579" t="str">
            <v>APR</v>
          </cell>
          <cell r="D579" t="str">
            <v>AM75081</v>
          </cell>
          <cell r="E579">
            <v>8.6E-3</v>
          </cell>
        </row>
        <row r="580">
          <cell r="A580">
            <v>2017</v>
          </cell>
          <cell r="B580" t="str">
            <v>APR</v>
          </cell>
          <cell r="D580" t="str">
            <v>AM85081</v>
          </cell>
          <cell r="E580">
            <v>8.9999999999999993E-3</v>
          </cell>
        </row>
        <row r="581">
          <cell r="A581">
            <v>2017</v>
          </cell>
          <cell r="B581" t="str">
            <v>APR</v>
          </cell>
          <cell r="D581" t="str">
            <v>AM95081</v>
          </cell>
          <cell r="E581">
            <v>7.5000000000000002E-4</v>
          </cell>
        </row>
        <row r="582">
          <cell r="A582">
            <v>2017</v>
          </cell>
          <cell r="B582" t="str">
            <v>APR</v>
          </cell>
          <cell r="D582" t="str">
            <v>AMA5081</v>
          </cell>
          <cell r="E582">
            <v>0</v>
          </cell>
        </row>
        <row r="583">
          <cell r="A583">
            <v>2017</v>
          </cell>
          <cell r="B583" t="str">
            <v>APR</v>
          </cell>
          <cell r="D583" t="str">
            <v>AMB5081</v>
          </cell>
          <cell r="E583">
            <v>0.95046580000000003</v>
          </cell>
        </row>
        <row r="584">
          <cell r="A584">
            <v>2017</v>
          </cell>
          <cell r="B584" t="str">
            <v>APR</v>
          </cell>
          <cell r="D584" t="str">
            <v>AMC5081</v>
          </cell>
          <cell r="E584">
            <v>0</v>
          </cell>
        </row>
        <row r="585">
          <cell r="A585">
            <v>2017</v>
          </cell>
          <cell r="B585" t="str">
            <v>APR</v>
          </cell>
          <cell r="D585" t="str">
            <v>RR25082</v>
          </cell>
          <cell r="E585">
            <v>756990</v>
          </cell>
        </row>
        <row r="586">
          <cell r="A586">
            <v>2017</v>
          </cell>
          <cell r="B586" t="str">
            <v>APR</v>
          </cell>
          <cell r="D586" t="str">
            <v>RR25216</v>
          </cell>
          <cell r="E586">
            <v>60868</v>
          </cell>
        </row>
        <row r="587">
          <cell r="A587">
            <v>2017</v>
          </cell>
          <cell r="B587" t="str">
            <v>APR</v>
          </cell>
          <cell r="D587" t="str">
            <v>RR25217</v>
          </cell>
          <cell r="E587">
            <v>-4647322</v>
          </cell>
        </row>
        <row r="588">
          <cell r="A588">
            <v>2017</v>
          </cell>
          <cell r="B588" t="str">
            <v>APR</v>
          </cell>
          <cell r="D588" t="str">
            <v>RR25228</v>
          </cell>
          <cell r="E588">
            <v>-4180555.56</v>
          </cell>
        </row>
        <row r="589">
          <cell r="A589">
            <v>2017</v>
          </cell>
          <cell r="B589" t="str">
            <v>APR</v>
          </cell>
          <cell r="D589" t="str">
            <v>RR35082</v>
          </cell>
          <cell r="E589">
            <v>-15960513</v>
          </cell>
        </row>
        <row r="590">
          <cell r="A590">
            <v>2017</v>
          </cell>
          <cell r="B590" t="str">
            <v>APR</v>
          </cell>
          <cell r="D590" t="str">
            <v>RR35216</v>
          </cell>
          <cell r="E590">
            <v>-5599893</v>
          </cell>
        </row>
        <row r="591">
          <cell r="A591">
            <v>2017</v>
          </cell>
          <cell r="B591" t="str">
            <v>APR</v>
          </cell>
          <cell r="D591" t="str">
            <v>RR35217</v>
          </cell>
          <cell r="E591">
            <v>427553621</v>
          </cell>
        </row>
        <row r="592">
          <cell r="A592">
            <v>2017</v>
          </cell>
          <cell r="B592" t="str">
            <v>APR</v>
          </cell>
          <cell r="D592" t="str">
            <v>RR35228</v>
          </cell>
          <cell r="E592">
            <v>434777777.75999999</v>
          </cell>
        </row>
        <row r="593">
          <cell r="A593">
            <v>2017</v>
          </cell>
          <cell r="B593" t="str">
            <v>APR</v>
          </cell>
          <cell r="D593" t="str">
            <v>RR45082</v>
          </cell>
          <cell r="E593">
            <v>-16339008</v>
          </cell>
        </row>
        <row r="594">
          <cell r="A594">
            <v>2017</v>
          </cell>
          <cell r="B594" t="str">
            <v>APR</v>
          </cell>
          <cell r="D594" t="str">
            <v>RR45216</v>
          </cell>
          <cell r="E594">
            <v>-5630327</v>
          </cell>
        </row>
        <row r="595">
          <cell r="A595">
            <v>2017</v>
          </cell>
          <cell r="B595" t="str">
            <v>APR</v>
          </cell>
          <cell r="D595" t="str">
            <v>RR45217</v>
          </cell>
          <cell r="E595">
            <v>429877282</v>
          </cell>
        </row>
        <row r="596">
          <cell r="A596">
            <v>2017</v>
          </cell>
          <cell r="B596" t="str">
            <v>APR</v>
          </cell>
          <cell r="D596" t="str">
            <v>RR45228</v>
          </cell>
          <cell r="E596">
            <v>436868055.54000002</v>
          </cell>
        </row>
        <row r="597">
          <cell r="A597">
            <v>2017</v>
          </cell>
          <cell r="B597" t="str">
            <v>APR</v>
          </cell>
          <cell r="D597" t="str">
            <v>INT5MON</v>
          </cell>
          <cell r="E597">
            <v>7.5000000000000002E-4</v>
          </cell>
        </row>
        <row r="598">
          <cell r="A598">
            <v>2017</v>
          </cell>
          <cell r="B598" t="str">
            <v>APR</v>
          </cell>
          <cell r="D598" t="str">
            <v>REV5TOT</v>
          </cell>
          <cell r="E598">
            <v>23110187.636824001</v>
          </cell>
        </row>
        <row r="599">
          <cell r="A599">
            <v>2017</v>
          </cell>
          <cell r="B599" t="str">
            <v>APR</v>
          </cell>
          <cell r="D599" t="str">
            <v>RES5PMO</v>
          </cell>
          <cell r="E599">
            <v>0</v>
          </cell>
        </row>
        <row r="600">
          <cell r="A600">
            <v>2017</v>
          </cell>
          <cell r="B600" t="str">
            <v>APR</v>
          </cell>
          <cell r="D600" t="str">
            <v>GLB5END</v>
          </cell>
          <cell r="E600">
            <v>1789175.87863006</v>
          </cell>
        </row>
        <row r="601">
          <cell r="A601">
            <v>2017</v>
          </cell>
          <cell r="B601" t="str">
            <v>APR</v>
          </cell>
          <cell r="D601" t="str">
            <v>ADJ5PRI</v>
          </cell>
          <cell r="E601">
            <v>0</v>
          </cell>
        </row>
        <row r="602">
          <cell r="A602">
            <v>2017</v>
          </cell>
          <cell r="B602" t="str">
            <v>APR</v>
          </cell>
          <cell r="D602" t="str">
            <v>AVG5AMT</v>
          </cell>
          <cell r="E602">
            <v>4443744.5486792699</v>
          </cell>
        </row>
        <row r="603">
          <cell r="A603">
            <v>2017</v>
          </cell>
          <cell r="B603" t="str">
            <v>APR</v>
          </cell>
          <cell r="D603" t="str">
            <v>GLE5MON</v>
          </cell>
          <cell r="E603">
            <v>-5312470.1485099196</v>
          </cell>
        </row>
        <row r="604">
          <cell r="A604">
            <v>2017</v>
          </cell>
          <cell r="B604" t="str">
            <v>APR</v>
          </cell>
          <cell r="D604" t="str">
            <v>RES5PRI</v>
          </cell>
          <cell r="E604">
            <v>0</v>
          </cell>
        </row>
        <row r="605">
          <cell r="A605">
            <v>2017</v>
          </cell>
          <cell r="B605" t="str">
            <v>APR</v>
          </cell>
          <cell r="D605" t="str">
            <v>INT5YER</v>
          </cell>
          <cell r="E605">
            <v>8.9999999999999993E-3</v>
          </cell>
        </row>
        <row r="606">
          <cell r="A606">
            <v>2017</v>
          </cell>
          <cell r="B606" t="str">
            <v>APR</v>
          </cell>
          <cell r="D606" t="str">
            <v>INT5AMT</v>
          </cell>
          <cell r="E606">
            <v>3332.8084115094498</v>
          </cell>
        </row>
        <row r="607">
          <cell r="A607">
            <v>2017</v>
          </cell>
          <cell r="B607" t="str">
            <v>APR</v>
          </cell>
          <cell r="D607" t="str">
            <v>TRU5BEG</v>
          </cell>
          <cell r="E607">
            <v>7101646.0271399897</v>
          </cell>
        </row>
        <row r="608">
          <cell r="A608">
            <v>2017</v>
          </cell>
          <cell r="B608" t="str">
            <v>APR</v>
          </cell>
          <cell r="D608" t="str">
            <v>TRU5END</v>
          </cell>
          <cell r="E608">
            <v>1785843.07021855</v>
          </cell>
        </row>
        <row r="609">
          <cell r="A609">
            <v>2017</v>
          </cell>
          <cell r="B609" t="str">
            <v>MAY</v>
          </cell>
          <cell r="D609" t="str">
            <v>UNUC.00000001.01.10.01</v>
          </cell>
          <cell r="E609">
            <v>0</v>
          </cell>
        </row>
        <row r="610">
          <cell r="A610">
            <v>2017</v>
          </cell>
          <cell r="B610" t="str">
            <v>MAY</v>
          </cell>
          <cell r="D610" t="str">
            <v>UPGD.00000631.01.01.02</v>
          </cell>
          <cell r="E610">
            <v>0</v>
          </cell>
        </row>
        <row r="611">
          <cell r="A611">
            <v>2017</v>
          </cell>
          <cell r="B611" t="str">
            <v>MAY</v>
          </cell>
          <cell r="D611" t="str">
            <v>UNUC.00001062.01.01.01</v>
          </cell>
          <cell r="E611">
            <v>0</v>
          </cell>
        </row>
        <row r="612">
          <cell r="A612">
            <v>2017</v>
          </cell>
          <cell r="B612" t="str">
            <v>MAY</v>
          </cell>
          <cell r="D612" t="str">
            <v>UPGD.00001282.02.01.01</v>
          </cell>
          <cell r="E612">
            <v>0</v>
          </cell>
        </row>
        <row r="613">
          <cell r="A613">
            <v>2017</v>
          </cell>
          <cell r="B613" t="str">
            <v>MAY</v>
          </cell>
          <cell r="D613" t="str">
            <v>UPGD.00000621.01.01.01</v>
          </cell>
          <cell r="E613">
            <v>0</v>
          </cell>
        </row>
        <row r="614">
          <cell r="A614">
            <v>2017</v>
          </cell>
          <cell r="B614" t="str">
            <v>MAY</v>
          </cell>
          <cell r="D614" t="str">
            <v>UPGD.00000634.03.01.01</v>
          </cell>
          <cell r="E614">
            <v>0</v>
          </cell>
        </row>
        <row r="615">
          <cell r="A615">
            <v>2017</v>
          </cell>
          <cell r="B615" t="str">
            <v>MAY</v>
          </cell>
          <cell r="D615" t="str">
            <v>UNUC.00000748.01.01.08</v>
          </cell>
          <cell r="E615">
            <v>0</v>
          </cell>
        </row>
        <row r="616">
          <cell r="A616">
            <v>2017</v>
          </cell>
          <cell r="B616" t="str">
            <v>MAY</v>
          </cell>
          <cell r="D616" t="str">
            <v>UPGD.00005815.01.01.01</v>
          </cell>
          <cell r="E616">
            <v>0</v>
          </cell>
        </row>
        <row r="617">
          <cell r="A617">
            <v>2017</v>
          </cell>
          <cell r="B617" t="str">
            <v>MAY</v>
          </cell>
          <cell r="D617" t="str">
            <v>UNUC.00000003.01.02.01</v>
          </cell>
          <cell r="E617">
            <v>0</v>
          </cell>
        </row>
        <row r="618">
          <cell r="A618">
            <v>2017</v>
          </cell>
          <cell r="B618" t="str">
            <v>MAY</v>
          </cell>
          <cell r="D618" t="str">
            <v>UPGD.00000636.01.01.01</v>
          </cell>
          <cell r="E618">
            <v>0</v>
          </cell>
        </row>
        <row r="619">
          <cell r="A619">
            <v>2017</v>
          </cell>
          <cell r="B619" t="str">
            <v>MAY</v>
          </cell>
          <cell r="D619" t="str">
            <v>UPGD.00000635.03.01.01</v>
          </cell>
          <cell r="E619">
            <v>0</v>
          </cell>
        </row>
        <row r="620">
          <cell r="A620">
            <v>2017</v>
          </cell>
          <cell r="B620" t="str">
            <v>MAY</v>
          </cell>
          <cell r="D620" t="str">
            <v>UPGD.00000625.01.01.01</v>
          </cell>
          <cell r="E620">
            <v>0</v>
          </cell>
        </row>
        <row r="621">
          <cell r="A621">
            <v>2017</v>
          </cell>
          <cell r="B621" t="str">
            <v>MAY</v>
          </cell>
          <cell r="D621" t="str">
            <v>UPGD.00000625.02.01.01</v>
          </cell>
          <cell r="E621">
            <v>0</v>
          </cell>
        </row>
        <row r="622">
          <cell r="A622">
            <v>2017</v>
          </cell>
          <cell r="B622" t="str">
            <v>MAY</v>
          </cell>
          <cell r="D622" t="str">
            <v>UPGD.00000624.01.01.01</v>
          </cell>
          <cell r="E622">
            <v>0</v>
          </cell>
        </row>
        <row r="623">
          <cell r="A623">
            <v>2017</v>
          </cell>
          <cell r="B623" t="str">
            <v>MAY</v>
          </cell>
          <cell r="D623" t="str">
            <v>UPGD.00001282.03.01.01</v>
          </cell>
          <cell r="E623">
            <v>0</v>
          </cell>
        </row>
        <row r="624">
          <cell r="A624">
            <v>2017</v>
          </cell>
          <cell r="B624" t="str">
            <v>MAY</v>
          </cell>
          <cell r="D624" t="str">
            <v>UPGD.00001446.01.01.01</v>
          </cell>
          <cell r="E624">
            <v>0</v>
          </cell>
        </row>
        <row r="625">
          <cell r="A625">
            <v>2017</v>
          </cell>
          <cell r="B625" t="str">
            <v>MAY</v>
          </cell>
          <cell r="D625" t="str">
            <v>UNUC.00000001.01.12.01</v>
          </cell>
          <cell r="E625">
            <v>0</v>
          </cell>
        </row>
        <row r="626">
          <cell r="A626">
            <v>2017</v>
          </cell>
          <cell r="B626" t="str">
            <v>MAY</v>
          </cell>
          <cell r="D626" t="str">
            <v>UCOR.00000622.01.02.02</v>
          </cell>
          <cell r="E626">
            <v>0</v>
          </cell>
        </row>
        <row r="627">
          <cell r="A627">
            <v>2017</v>
          </cell>
          <cell r="B627" t="str">
            <v>MAY</v>
          </cell>
          <cell r="D627" t="str">
            <v>UPGD.00005601.03.01.01</v>
          </cell>
          <cell r="E627">
            <v>0</v>
          </cell>
        </row>
        <row r="628">
          <cell r="A628">
            <v>2017</v>
          </cell>
          <cell r="B628" t="str">
            <v>MAY</v>
          </cell>
          <cell r="D628" t="str">
            <v>UPGD.00004447.02.01.01</v>
          </cell>
          <cell r="E628">
            <v>0</v>
          </cell>
        </row>
        <row r="629">
          <cell r="A629">
            <v>2017</v>
          </cell>
          <cell r="B629" t="str">
            <v>MAY</v>
          </cell>
          <cell r="D629" t="str">
            <v>UPGD.00004811.01.01.01</v>
          </cell>
          <cell r="E629">
            <v>0</v>
          </cell>
        </row>
        <row r="630">
          <cell r="A630">
            <v>2017</v>
          </cell>
          <cell r="B630" t="str">
            <v>MAY</v>
          </cell>
          <cell r="D630" t="str">
            <v>UNUC.00000002.01.11.01</v>
          </cell>
          <cell r="E630">
            <v>0</v>
          </cell>
        </row>
        <row r="631">
          <cell r="A631">
            <v>2017</v>
          </cell>
          <cell r="B631" t="str">
            <v>MAY</v>
          </cell>
          <cell r="D631" t="str">
            <v>UPGD.00000634.01.01.01</v>
          </cell>
          <cell r="E631">
            <v>0</v>
          </cell>
        </row>
        <row r="632">
          <cell r="A632">
            <v>2017</v>
          </cell>
          <cell r="B632" t="str">
            <v>MAY</v>
          </cell>
          <cell r="D632" t="str">
            <v>UNUC.00000001.01.04.01</v>
          </cell>
          <cell r="E632">
            <v>0</v>
          </cell>
        </row>
        <row r="633">
          <cell r="A633">
            <v>2017</v>
          </cell>
          <cell r="B633" t="str">
            <v>MAY</v>
          </cell>
          <cell r="D633" t="str">
            <v>UPGD.00000625.03.01.01</v>
          </cell>
          <cell r="E633">
            <v>0</v>
          </cell>
        </row>
        <row r="634">
          <cell r="A634">
            <v>2017</v>
          </cell>
          <cell r="B634" t="str">
            <v>MAY</v>
          </cell>
          <cell r="D634" t="str">
            <v>UNUC.00000002.01.02.01</v>
          </cell>
          <cell r="E634">
            <v>0</v>
          </cell>
        </row>
        <row r="635">
          <cell r="A635">
            <v>2017</v>
          </cell>
          <cell r="B635" t="str">
            <v>MAY</v>
          </cell>
          <cell r="D635" t="str">
            <v>UNUC.00000938.01.01.05</v>
          </cell>
          <cell r="E635">
            <v>0</v>
          </cell>
        </row>
        <row r="636">
          <cell r="A636">
            <v>2017</v>
          </cell>
          <cell r="B636" t="str">
            <v>MAY</v>
          </cell>
          <cell r="D636" t="str">
            <v>UPGD.00000629.01.01.01</v>
          </cell>
          <cell r="E636">
            <v>0</v>
          </cell>
        </row>
        <row r="637">
          <cell r="A637">
            <v>2017</v>
          </cell>
          <cell r="B637" t="str">
            <v>APR</v>
          </cell>
          <cell r="D637" t="str">
            <v>RRL5216</v>
          </cell>
          <cell r="E637">
            <v>0</v>
          </cell>
        </row>
        <row r="638">
          <cell r="A638">
            <v>2017</v>
          </cell>
          <cell r="B638" t="str">
            <v>APR</v>
          </cell>
          <cell r="D638" t="str">
            <v>RRL5217</v>
          </cell>
          <cell r="E638">
            <v>0</v>
          </cell>
        </row>
        <row r="639">
          <cell r="A639">
            <v>2017</v>
          </cell>
          <cell r="B639" t="str">
            <v>APR</v>
          </cell>
          <cell r="D639" t="str">
            <v>RRL5228</v>
          </cell>
          <cell r="E639">
            <v>0</v>
          </cell>
        </row>
        <row r="640">
          <cell r="A640">
            <v>2017</v>
          </cell>
          <cell r="B640" t="str">
            <v>APR</v>
          </cell>
          <cell r="D640" t="str">
            <v>RRS5082</v>
          </cell>
          <cell r="E640">
            <v>-119246.249505331</v>
          </cell>
        </row>
        <row r="641">
          <cell r="A641">
            <v>2017</v>
          </cell>
          <cell r="B641" t="str">
            <v>APR</v>
          </cell>
          <cell r="D641" t="str">
            <v>RRS5216</v>
          </cell>
          <cell r="E641">
            <v>-41091.563100930303</v>
          </cell>
        </row>
        <row r="642">
          <cell r="A642">
            <v>2017</v>
          </cell>
          <cell r="B642" t="str">
            <v>APR</v>
          </cell>
          <cell r="D642" t="str">
            <v>RRS5217</v>
          </cell>
          <cell r="E642">
            <v>3137354.09310319</v>
          </cell>
        </row>
        <row r="643">
          <cell r="A643">
            <v>2017</v>
          </cell>
          <cell r="B643" t="str">
            <v>APR</v>
          </cell>
          <cell r="D643" t="str">
            <v>RRS5228</v>
          </cell>
          <cell r="E643">
            <v>3188374.5421895799</v>
          </cell>
        </row>
        <row r="644">
          <cell r="A644">
            <v>2017</v>
          </cell>
          <cell r="B644" t="str">
            <v>APR</v>
          </cell>
          <cell r="D644" t="str">
            <v>CIR5001</v>
          </cell>
          <cell r="E644">
            <v>86992104.640000001</v>
          </cell>
        </row>
        <row r="645">
          <cell r="A645">
            <v>2017</v>
          </cell>
          <cell r="B645" t="str">
            <v>APR</v>
          </cell>
          <cell r="D645" t="str">
            <v>CIR5002</v>
          </cell>
          <cell r="E645">
            <v>11967399.41</v>
          </cell>
        </row>
        <row r="646">
          <cell r="A646">
            <v>2017</v>
          </cell>
          <cell r="B646" t="str">
            <v>APR</v>
          </cell>
          <cell r="D646" t="str">
            <v>CIS5001</v>
          </cell>
          <cell r="E646">
            <v>4820911.62</v>
          </cell>
        </row>
        <row r="647">
          <cell r="A647">
            <v>2017</v>
          </cell>
          <cell r="B647" t="str">
            <v>APR</v>
          </cell>
          <cell r="D647" t="str">
            <v>CIS5002</v>
          </cell>
          <cell r="E647">
            <v>762518.06</v>
          </cell>
        </row>
        <row r="648">
          <cell r="A648">
            <v>2017</v>
          </cell>
          <cell r="B648" t="str">
            <v>APR</v>
          </cell>
          <cell r="D648" t="str">
            <v>6660000181</v>
          </cell>
          <cell r="E648">
            <v>0</v>
          </cell>
        </row>
        <row r="649">
          <cell r="A649">
            <v>2017</v>
          </cell>
          <cell r="B649" t="str">
            <v>APR</v>
          </cell>
          <cell r="D649" t="str">
            <v>BG15217</v>
          </cell>
          <cell r="E649">
            <v>0</v>
          </cell>
        </row>
        <row r="650">
          <cell r="A650">
            <v>2017</v>
          </cell>
          <cell r="B650" t="str">
            <v>APR</v>
          </cell>
          <cell r="D650" t="str">
            <v>BGD5001</v>
          </cell>
          <cell r="E650">
            <v>0</v>
          </cell>
        </row>
        <row r="651">
          <cell r="A651">
            <v>2017</v>
          </cell>
          <cell r="B651" t="str">
            <v>APR</v>
          </cell>
          <cell r="D651" t="str">
            <v>BGP5001</v>
          </cell>
          <cell r="E651">
            <v>0</v>
          </cell>
        </row>
        <row r="652">
          <cell r="A652">
            <v>2017</v>
          </cell>
          <cell r="B652" t="str">
            <v>APR</v>
          </cell>
          <cell r="D652" t="str">
            <v>CI65001</v>
          </cell>
          <cell r="E652">
            <v>0</v>
          </cell>
        </row>
        <row r="653">
          <cell r="A653">
            <v>2017</v>
          </cell>
          <cell r="B653" t="str">
            <v>APR</v>
          </cell>
          <cell r="D653" t="str">
            <v>CI65002</v>
          </cell>
          <cell r="E653">
            <v>0</v>
          </cell>
        </row>
        <row r="654">
          <cell r="A654">
            <v>2017</v>
          </cell>
          <cell r="B654" t="str">
            <v>APR</v>
          </cell>
          <cell r="D654" t="str">
            <v>CID5001</v>
          </cell>
          <cell r="E654">
            <v>0</v>
          </cell>
        </row>
        <row r="655">
          <cell r="A655">
            <v>2017</v>
          </cell>
          <cell r="B655" t="str">
            <v>APR</v>
          </cell>
          <cell r="D655" t="str">
            <v>CID5002</v>
          </cell>
          <cell r="E655">
            <v>0</v>
          </cell>
        </row>
        <row r="656">
          <cell r="A656">
            <v>2017</v>
          </cell>
          <cell r="B656" t="str">
            <v>APR</v>
          </cell>
          <cell r="D656" t="str">
            <v>CIW5001</v>
          </cell>
          <cell r="E656">
            <v>0</v>
          </cell>
        </row>
        <row r="657">
          <cell r="A657">
            <v>2017</v>
          </cell>
          <cell r="B657" t="str">
            <v>APR</v>
          </cell>
          <cell r="D657" t="str">
            <v>MAN5001</v>
          </cell>
          <cell r="E657">
            <v>5938824</v>
          </cell>
        </row>
        <row r="658">
          <cell r="A658">
            <v>2017</v>
          </cell>
          <cell r="B658" t="str">
            <v>APR</v>
          </cell>
          <cell r="D658" t="str">
            <v>MAN5002</v>
          </cell>
          <cell r="E658">
            <v>9639909</v>
          </cell>
        </row>
        <row r="659">
          <cell r="A659">
            <v>2017</v>
          </cell>
          <cell r="B659" t="str">
            <v>APR</v>
          </cell>
          <cell r="D659" t="str">
            <v>MAN5003</v>
          </cell>
          <cell r="E659">
            <v>0</v>
          </cell>
        </row>
        <row r="660">
          <cell r="A660">
            <v>2017</v>
          </cell>
          <cell r="B660" t="str">
            <v>APR</v>
          </cell>
          <cell r="D660" t="str">
            <v>MAN5005</v>
          </cell>
          <cell r="E660">
            <v>0</v>
          </cell>
        </row>
        <row r="661">
          <cell r="A661">
            <v>2017</v>
          </cell>
          <cell r="B661" t="str">
            <v>APR</v>
          </cell>
          <cell r="D661" t="str">
            <v>MAN5006</v>
          </cell>
          <cell r="E661">
            <v>0</v>
          </cell>
        </row>
        <row r="662">
          <cell r="A662">
            <v>2017</v>
          </cell>
          <cell r="B662" t="str">
            <v>APR</v>
          </cell>
          <cell r="D662" t="str">
            <v>MAN5007</v>
          </cell>
          <cell r="E662">
            <v>0</v>
          </cell>
        </row>
        <row r="663">
          <cell r="A663">
            <v>2017</v>
          </cell>
          <cell r="B663" t="str">
            <v>APR</v>
          </cell>
          <cell r="D663" t="str">
            <v>MAN5008</v>
          </cell>
          <cell r="E663">
            <v>0</v>
          </cell>
        </row>
        <row r="664">
          <cell r="A664">
            <v>2017</v>
          </cell>
          <cell r="B664" t="str">
            <v>APR</v>
          </cell>
          <cell r="D664" t="str">
            <v>MAN5009</v>
          </cell>
          <cell r="E664">
            <v>0</v>
          </cell>
        </row>
        <row r="665">
          <cell r="A665">
            <v>2017</v>
          </cell>
          <cell r="B665" t="str">
            <v>APR</v>
          </cell>
          <cell r="D665" t="str">
            <v>MAN500A</v>
          </cell>
          <cell r="E665">
            <v>0</v>
          </cell>
        </row>
        <row r="666">
          <cell r="A666">
            <v>2017</v>
          </cell>
          <cell r="B666" t="str">
            <v>APR</v>
          </cell>
          <cell r="D666" t="str">
            <v>MAN500B</v>
          </cell>
          <cell r="E666">
            <v>7586581</v>
          </cell>
        </row>
        <row r="667">
          <cell r="A667">
            <v>2017</v>
          </cell>
          <cell r="B667" t="str">
            <v>APR</v>
          </cell>
          <cell r="D667" t="str">
            <v>MAN5010</v>
          </cell>
          <cell r="E667">
            <v>0</v>
          </cell>
        </row>
        <row r="668">
          <cell r="A668">
            <v>2017</v>
          </cell>
          <cell r="B668" t="str">
            <v>APR</v>
          </cell>
          <cell r="D668" t="str">
            <v>MAN5011</v>
          </cell>
          <cell r="E668">
            <v>0.95046580000000003</v>
          </cell>
        </row>
        <row r="669">
          <cell r="A669">
            <v>2017</v>
          </cell>
          <cell r="B669" t="str">
            <v>APR</v>
          </cell>
          <cell r="D669" t="str">
            <v>MAN5101</v>
          </cell>
          <cell r="E669">
            <v>1890528</v>
          </cell>
        </row>
        <row r="670">
          <cell r="A670">
            <v>2017</v>
          </cell>
          <cell r="B670" t="str">
            <v>APR</v>
          </cell>
          <cell r="D670" t="str">
            <v>MAN5102</v>
          </cell>
          <cell r="E670">
            <v>0</v>
          </cell>
        </row>
        <row r="671">
          <cell r="A671">
            <v>2017</v>
          </cell>
          <cell r="B671" t="str">
            <v>APR</v>
          </cell>
          <cell r="D671" t="str">
            <v>MAN510B</v>
          </cell>
          <cell r="E671">
            <v>0</v>
          </cell>
        </row>
        <row r="672">
          <cell r="A672">
            <v>2017</v>
          </cell>
          <cell r="B672" t="str">
            <v>APR</v>
          </cell>
          <cell r="D672" t="str">
            <v>MAN5CEA</v>
          </cell>
          <cell r="E672">
            <v>0</v>
          </cell>
        </row>
        <row r="673">
          <cell r="A673">
            <v>2017</v>
          </cell>
          <cell r="B673" t="str">
            <v>APR</v>
          </cell>
          <cell r="D673" t="str">
            <v>MAN5CEL</v>
          </cell>
          <cell r="E673">
            <v>0</v>
          </cell>
        </row>
        <row r="674">
          <cell r="A674">
            <v>2017</v>
          </cell>
          <cell r="B674" t="str">
            <v>APR</v>
          </cell>
          <cell r="D674" t="str">
            <v>MAN5CEW</v>
          </cell>
          <cell r="E674">
            <v>0</v>
          </cell>
        </row>
        <row r="675">
          <cell r="A675">
            <v>2017</v>
          </cell>
          <cell r="B675" t="str">
            <v>APR</v>
          </cell>
          <cell r="D675" t="str">
            <v>MAN5INDIAN</v>
          </cell>
          <cell r="E675">
            <v>-1042944.34</v>
          </cell>
        </row>
        <row r="676">
          <cell r="A676">
            <v>2017</v>
          </cell>
          <cell r="B676" t="str">
            <v>APR</v>
          </cell>
          <cell r="D676" t="str">
            <v>MAN5WC3</v>
          </cell>
          <cell r="E676">
            <v>0</v>
          </cell>
        </row>
        <row r="677">
          <cell r="A677">
            <v>2017</v>
          </cell>
          <cell r="B677" t="str">
            <v>APR</v>
          </cell>
          <cell r="D677" t="str">
            <v>XAN5100</v>
          </cell>
          <cell r="E677">
            <v>8.6E-3</v>
          </cell>
        </row>
        <row r="678">
          <cell r="A678">
            <v>2017</v>
          </cell>
          <cell r="B678" t="str">
            <v>APR</v>
          </cell>
          <cell r="D678" t="str">
            <v>XAN5200</v>
          </cell>
          <cell r="E678">
            <v>7.2000000000000005E-4</v>
          </cell>
        </row>
        <row r="679">
          <cell r="A679">
            <v>2017</v>
          </cell>
          <cell r="B679" t="str">
            <v>APR</v>
          </cell>
          <cell r="D679" t="str">
            <v>XAN5300</v>
          </cell>
          <cell r="E679">
            <v>1.3984E-2</v>
          </cell>
        </row>
        <row r="680">
          <cell r="A680">
            <v>2017</v>
          </cell>
          <cell r="B680" t="str">
            <v>APR</v>
          </cell>
          <cell r="D680" t="str">
            <v>XAN5400</v>
          </cell>
          <cell r="E680">
            <v>4.8009000000000003E-2</v>
          </cell>
        </row>
        <row r="681">
          <cell r="A681">
            <v>2017</v>
          </cell>
          <cell r="B681" t="str">
            <v>APR</v>
          </cell>
          <cell r="D681" t="str">
            <v>XAN5500</v>
          </cell>
          <cell r="E681">
            <v>0.35</v>
          </cell>
        </row>
        <row r="682">
          <cell r="A682">
            <v>2017</v>
          </cell>
          <cell r="B682" t="str">
            <v>APR</v>
          </cell>
          <cell r="D682" t="str">
            <v>XAN5600</v>
          </cell>
          <cell r="E682">
            <v>5.5E-2</v>
          </cell>
        </row>
        <row r="683">
          <cell r="A683">
            <v>2017</v>
          </cell>
          <cell r="B683" t="str">
            <v>APR</v>
          </cell>
          <cell r="D683" t="str">
            <v>UCOR.00000301.01.06.01Y</v>
          </cell>
          <cell r="E683">
            <v>-756990</v>
          </cell>
        </row>
        <row r="684">
          <cell r="A684">
            <v>2017</v>
          </cell>
          <cell r="B684" t="str">
            <v>APR</v>
          </cell>
          <cell r="D684" t="str">
            <v>6660000181Y</v>
          </cell>
          <cell r="E684">
            <v>0</v>
          </cell>
        </row>
        <row r="685">
          <cell r="A685">
            <v>2017</v>
          </cell>
          <cell r="B685" t="str">
            <v>APR</v>
          </cell>
          <cell r="D685" t="str">
            <v>UCOR.00000693.01.01.01Y</v>
          </cell>
          <cell r="E685">
            <v>0</v>
          </cell>
        </row>
        <row r="686">
          <cell r="A686">
            <v>2017</v>
          </cell>
          <cell r="B686" t="str">
            <v>APR</v>
          </cell>
          <cell r="D686" t="str">
            <v>UCOR.00000693.01.01.02Y</v>
          </cell>
          <cell r="E686">
            <v>0</v>
          </cell>
        </row>
        <row r="687">
          <cell r="A687">
            <v>2017</v>
          </cell>
          <cell r="B687" t="str">
            <v>APR</v>
          </cell>
          <cell r="D687" t="str">
            <v>UPGD.00005815.01.01.01Y</v>
          </cell>
          <cell r="E687">
            <v>0</v>
          </cell>
        </row>
        <row r="688">
          <cell r="A688">
            <v>2017</v>
          </cell>
          <cell r="B688" t="str">
            <v>APR</v>
          </cell>
          <cell r="D688" t="str">
            <v>6360002520Y</v>
          </cell>
          <cell r="E688">
            <v>4647322</v>
          </cell>
        </row>
        <row r="689">
          <cell r="A689">
            <v>2017</v>
          </cell>
          <cell r="B689" t="str">
            <v>APR</v>
          </cell>
          <cell r="D689" t="str">
            <v>6690000061Y</v>
          </cell>
          <cell r="E689">
            <v>-60868</v>
          </cell>
        </row>
        <row r="690">
          <cell r="A690">
            <v>2017</v>
          </cell>
          <cell r="B690" t="str">
            <v>APR</v>
          </cell>
          <cell r="D690" t="str">
            <v>RRL5082</v>
          </cell>
          <cell r="E690">
            <v>0</v>
          </cell>
        </row>
        <row r="691">
          <cell r="A691">
            <v>2017</v>
          </cell>
          <cell r="B691" t="str">
            <v>APR</v>
          </cell>
          <cell r="D691" t="str">
            <v>6360002678Y</v>
          </cell>
          <cell r="E691">
            <v>4180555.56</v>
          </cell>
        </row>
        <row r="692">
          <cell r="A692">
            <v>2017</v>
          </cell>
          <cell r="B692" t="str">
            <v>APR</v>
          </cell>
          <cell r="D692" t="str">
            <v>CIP5001</v>
          </cell>
          <cell r="E692">
            <v>84961242.209999993</v>
          </cell>
        </row>
        <row r="693">
          <cell r="A693">
            <v>2017</v>
          </cell>
          <cell r="B693" t="str">
            <v>APR</v>
          </cell>
          <cell r="D693" t="str">
            <v>CIP5002</v>
          </cell>
          <cell r="E693">
            <v>11746186.210000001</v>
          </cell>
        </row>
        <row r="694">
          <cell r="A694">
            <v>2017</v>
          </cell>
          <cell r="B694" t="str">
            <v>APR</v>
          </cell>
          <cell r="D694" t="str">
            <v>CIQ5001</v>
          </cell>
          <cell r="E694">
            <v>4497162.68</v>
          </cell>
        </row>
        <row r="695">
          <cell r="A695">
            <v>2017</v>
          </cell>
          <cell r="B695" t="str">
            <v>APR</v>
          </cell>
          <cell r="D695" t="str">
            <v>CIQ5002</v>
          </cell>
          <cell r="E695">
            <v>495578.44</v>
          </cell>
        </row>
        <row r="696">
          <cell r="A696">
            <v>2017</v>
          </cell>
          <cell r="B696" t="str">
            <v>APR</v>
          </cell>
          <cell r="D696" t="str">
            <v>CIN5001</v>
          </cell>
          <cell r="E696">
            <v>2751353.07</v>
          </cell>
        </row>
        <row r="697">
          <cell r="A697">
            <v>2017</v>
          </cell>
          <cell r="B697" t="str">
            <v>APR</v>
          </cell>
          <cell r="D697" t="str">
            <v>CIN5002</v>
          </cell>
          <cell r="E697">
            <v>9123514.8100000005</v>
          </cell>
        </row>
        <row r="698">
          <cell r="A698">
            <v>2017</v>
          </cell>
          <cell r="B698" t="str">
            <v>APR</v>
          </cell>
          <cell r="D698" t="str">
            <v>AM15081</v>
          </cell>
          <cell r="E698">
            <v>0</v>
          </cell>
        </row>
        <row r="699">
          <cell r="A699">
            <v>2017</v>
          </cell>
          <cell r="B699" t="str">
            <v>APR</v>
          </cell>
          <cell r="D699" t="str">
            <v>RR15082</v>
          </cell>
          <cell r="E699">
            <v>-16717503</v>
          </cell>
        </row>
        <row r="700">
          <cell r="A700">
            <v>2017</v>
          </cell>
          <cell r="B700" t="str">
            <v>APR</v>
          </cell>
          <cell r="D700" t="str">
            <v>RR15216</v>
          </cell>
          <cell r="E700">
            <v>-5660761</v>
          </cell>
        </row>
        <row r="701">
          <cell r="A701">
            <v>2017</v>
          </cell>
          <cell r="B701" t="str">
            <v>APR</v>
          </cell>
          <cell r="D701" t="str">
            <v>RR15217</v>
          </cell>
          <cell r="E701">
            <v>432200943</v>
          </cell>
        </row>
        <row r="702">
          <cell r="A702">
            <v>2017</v>
          </cell>
          <cell r="B702" t="str">
            <v>APR</v>
          </cell>
          <cell r="D702" t="str">
            <v>RR15228</v>
          </cell>
          <cell r="E702">
            <v>438958333.31999999</v>
          </cell>
        </row>
        <row r="703">
          <cell r="A703">
            <v>2017</v>
          </cell>
          <cell r="B703" t="str">
            <v>APR</v>
          </cell>
          <cell r="D703" t="str">
            <v>XAN5700</v>
          </cell>
          <cell r="E703">
            <v>9.4000000000000004E-3</v>
          </cell>
        </row>
        <row r="704">
          <cell r="A704">
            <v>2017</v>
          </cell>
          <cell r="B704" t="str">
            <v>APR</v>
          </cell>
          <cell r="D704" t="str">
            <v>AM45081</v>
          </cell>
          <cell r="E704">
            <v>-112</v>
          </cell>
        </row>
        <row r="705">
          <cell r="A705">
            <v>2017</v>
          </cell>
          <cell r="B705" t="str">
            <v>APR</v>
          </cell>
          <cell r="D705" t="str">
            <v>GLB5BEG</v>
          </cell>
          <cell r="E705">
            <v>7101646.0271399897</v>
          </cell>
        </row>
        <row r="706">
          <cell r="A706">
            <v>2017</v>
          </cell>
          <cell r="B706" t="str">
            <v>APR</v>
          </cell>
          <cell r="D706" t="str">
            <v>O/U5YTD</v>
          </cell>
          <cell r="E706">
            <v>-13617684.8078443</v>
          </cell>
        </row>
        <row r="707">
          <cell r="A707">
            <v>2017</v>
          </cell>
          <cell r="B707" t="str">
            <v>APR</v>
          </cell>
          <cell r="D707" t="str">
            <v>TRU5YTD</v>
          </cell>
          <cell r="E707">
            <v>4367315.25</v>
          </cell>
        </row>
        <row r="708">
          <cell r="A708">
            <v>2017</v>
          </cell>
          <cell r="B708" t="str">
            <v>APR</v>
          </cell>
          <cell r="D708" t="str">
            <v>1MC5YTD</v>
          </cell>
          <cell r="E708">
            <v>0</v>
          </cell>
        </row>
        <row r="709">
          <cell r="A709">
            <v>2017</v>
          </cell>
          <cell r="B709" t="str">
            <v>APR</v>
          </cell>
          <cell r="D709" t="str">
            <v>2MC5YTD</v>
          </cell>
          <cell r="E709">
            <v>0</v>
          </cell>
        </row>
        <row r="710">
          <cell r="A710">
            <v>2017</v>
          </cell>
          <cell r="B710" t="str">
            <v>APR</v>
          </cell>
          <cell r="D710" t="str">
            <v>3MC5YTD</v>
          </cell>
          <cell r="E710">
            <v>0</v>
          </cell>
        </row>
        <row r="711">
          <cell r="A711">
            <v>2017</v>
          </cell>
          <cell r="B711" t="str">
            <v>APR</v>
          </cell>
          <cell r="D711" t="str">
            <v>INT5YTD</v>
          </cell>
          <cell r="E711">
            <v>30824.972697819001</v>
          </cell>
        </row>
        <row r="712">
          <cell r="A712">
            <v>2017</v>
          </cell>
          <cell r="B712" t="str">
            <v>APR</v>
          </cell>
          <cell r="D712" t="str">
            <v>2MC5TOT</v>
          </cell>
          <cell r="E712">
            <v>0</v>
          </cell>
        </row>
        <row r="713">
          <cell r="A713">
            <v>2017</v>
          </cell>
          <cell r="B713" t="str">
            <v>APR</v>
          </cell>
          <cell r="D713" t="str">
            <v>1MC5MON</v>
          </cell>
          <cell r="E713">
            <v>0</v>
          </cell>
        </row>
        <row r="714">
          <cell r="A714">
            <v>2017</v>
          </cell>
          <cell r="B714" t="str">
            <v>APR</v>
          </cell>
          <cell r="D714" t="str">
            <v>6350000872</v>
          </cell>
          <cell r="E714">
            <v>-50425</v>
          </cell>
        </row>
        <row r="715">
          <cell r="A715">
            <v>2017</v>
          </cell>
          <cell r="B715" t="str">
            <v>APR</v>
          </cell>
          <cell r="D715" t="str">
            <v>UNUC.00000001.01.06.01</v>
          </cell>
          <cell r="E715">
            <v>7418.85</v>
          </cell>
        </row>
        <row r="716">
          <cell r="A716">
            <v>2017</v>
          </cell>
          <cell r="B716" t="str">
            <v>APR</v>
          </cell>
          <cell r="D716" t="str">
            <v>UNUC.00000002.01.03.01</v>
          </cell>
          <cell r="E716">
            <v>51013.08</v>
          </cell>
        </row>
        <row r="717">
          <cell r="A717">
            <v>2017</v>
          </cell>
          <cell r="B717" t="str">
            <v>APR</v>
          </cell>
          <cell r="D717" t="str">
            <v>UNUC.00000002.01.10.01</v>
          </cell>
          <cell r="E717">
            <v>304.82</v>
          </cell>
        </row>
        <row r="718">
          <cell r="A718">
            <v>2017</v>
          </cell>
          <cell r="B718" t="str">
            <v>APR</v>
          </cell>
          <cell r="D718" t="str">
            <v>UNUC.00001012.01.01.01</v>
          </cell>
          <cell r="E718">
            <v>24789</v>
          </cell>
        </row>
        <row r="719">
          <cell r="A719">
            <v>2017</v>
          </cell>
          <cell r="B719" t="str">
            <v>APR</v>
          </cell>
          <cell r="D719" t="str">
            <v>UPGD.00000963.01.01.01</v>
          </cell>
          <cell r="E719">
            <v>11633.97</v>
          </cell>
        </row>
        <row r="720">
          <cell r="A720">
            <v>2017</v>
          </cell>
          <cell r="B720" t="str">
            <v>APR</v>
          </cell>
          <cell r="D720" t="str">
            <v>UPGD.00003814.01.01.01</v>
          </cell>
          <cell r="E720">
            <v>42678.45</v>
          </cell>
        </row>
        <row r="721">
          <cell r="A721">
            <v>2017</v>
          </cell>
          <cell r="B721" t="str">
            <v>APR</v>
          </cell>
          <cell r="D721" t="str">
            <v>UNUC.00000937.01.01.01</v>
          </cell>
          <cell r="E721">
            <v>25834.29</v>
          </cell>
        </row>
        <row r="722">
          <cell r="A722">
            <v>2017</v>
          </cell>
          <cell r="B722" t="str">
            <v>APR</v>
          </cell>
          <cell r="D722" t="str">
            <v>UPGD.00000729.03.01.01</v>
          </cell>
          <cell r="E722">
            <v>0</v>
          </cell>
        </row>
        <row r="723">
          <cell r="A723">
            <v>2017</v>
          </cell>
          <cell r="B723" t="str">
            <v>APR</v>
          </cell>
          <cell r="D723" t="str">
            <v>UNUC.00000938.01.01.03</v>
          </cell>
          <cell r="E723">
            <v>0</v>
          </cell>
        </row>
        <row r="724">
          <cell r="A724">
            <v>2017</v>
          </cell>
          <cell r="B724" t="str">
            <v>APR</v>
          </cell>
          <cell r="D724" t="str">
            <v>UPGD.00000962.01.01.02</v>
          </cell>
          <cell r="E724">
            <v>0</v>
          </cell>
        </row>
        <row r="725">
          <cell r="A725">
            <v>2017</v>
          </cell>
          <cell r="B725" t="str">
            <v>APR</v>
          </cell>
          <cell r="D725" t="str">
            <v>UPGD.00000630.01.01.01</v>
          </cell>
          <cell r="E725">
            <v>0</v>
          </cell>
        </row>
        <row r="726">
          <cell r="A726">
            <v>2017</v>
          </cell>
          <cell r="B726" t="str">
            <v>APR</v>
          </cell>
          <cell r="D726" t="str">
            <v>UPGD.00000689.01.01.01</v>
          </cell>
          <cell r="E726">
            <v>0</v>
          </cell>
        </row>
        <row r="727">
          <cell r="A727">
            <v>2017</v>
          </cell>
          <cell r="B727" t="str">
            <v>APR</v>
          </cell>
          <cell r="D727" t="str">
            <v>UNUC.00000002.01.04.01</v>
          </cell>
          <cell r="E727">
            <v>0</v>
          </cell>
        </row>
        <row r="728">
          <cell r="A728">
            <v>2017</v>
          </cell>
          <cell r="B728" t="str">
            <v>APR</v>
          </cell>
          <cell r="D728" t="str">
            <v>UPGD.00000627.01.01.01</v>
          </cell>
          <cell r="E728">
            <v>0</v>
          </cell>
        </row>
        <row r="729">
          <cell r="A729">
            <v>2017</v>
          </cell>
          <cell r="B729" t="str">
            <v>APR</v>
          </cell>
          <cell r="D729" t="str">
            <v>UPGD.00005601.01.01.01</v>
          </cell>
          <cell r="E729">
            <v>0</v>
          </cell>
        </row>
        <row r="730">
          <cell r="A730">
            <v>2017</v>
          </cell>
          <cell r="B730" t="str">
            <v>APR</v>
          </cell>
          <cell r="D730" t="str">
            <v>UNUC.00000001.01.10.01</v>
          </cell>
          <cell r="E730">
            <v>0</v>
          </cell>
        </row>
        <row r="731">
          <cell r="A731">
            <v>2017</v>
          </cell>
          <cell r="B731" t="str">
            <v>APR</v>
          </cell>
          <cell r="D731" t="str">
            <v>CI75002</v>
          </cell>
          <cell r="E731">
            <v>221213.2</v>
          </cell>
        </row>
        <row r="732">
          <cell r="A732">
            <v>2017</v>
          </cell>
          <cell r="B732" t="str">
            <v>APR</v>
          </cell>
          <cell r="D732" t="str">
            <v>CI75001</v>
          </cell>
          <cell r="E732">
            <v>2030862.43</v>
          </cell>
        </row>
        <row r="733">
          <cell r="A733">
            <v>2017</v>
          </cell>
          <cell r="B733" t="str">
            <v>APR</v>
          </cell>
          <cell r="D733" t="str">
            <v>CI95002</v>
          </cell>
          <cell r="E733">
            <v>0</v>
          </cell>
        </row>
        <row r="734">
          <cell r="A734">
            <v>2017</v>
          </cell>
          <cell r="B734" t="str">
            <v>APR</v>
          </cell>
          <cell r="D734" t="str">
            <v>CI95001</v>
          </cell>
          <cell r="E734">
            <v>0</v>
          </cell>
        </row>
        <row r="735">
          <cell r="A735">
            <v>2017</v>
          </cell>
          <cell r="B735" t="str">
            <v>APR</v>
          </cell>
          <cell r="D735" t="str">
            <v>CI15002</v>
          </cell>
          <cell r="E735">
            <v>44271.49</v>
          </cell>
        </row>
        <row r="736">
          <cell r="A736">
            <v>2017</v>
          </cell>
          <cell r="B736" t="str">
            <v>APR</v>
          </cell>
          <cell r="D736" t="str">
            <v>CI15001</v>
          </cell>
          <cell r="E736">
            <v>323748.94</v>
          </cell>
        </row>
        <row r="737">
          <cell r="A737">
            <v>2017</v>
          </cell>
          <cell r="B737" t="str">
            <v>APR</v>
          </cell>
          <cell r="D737" t="str">
            <v>CI85002</v>
          </cell>
          <cell r="E737">
            <v>0</v>
          </cell>
        </row>
        <row r="738">
          <cell r="A738">
            <v>2017</v>
          </cell>
          <cell r="B738" t="str">
            <v>APR</v>
          </cell>
          <cell r="D738" t="str">
            <v>CI85001</v>
          </cell>
          <cell r="E738">
            <v>0</v>
          </cell>
        </row>
        <row r="739">
          <cell r="A739">
            <v>2017</v>
          </cell>
          <cell r="B739" t="str">
            <v>APR</v>
          </cell>
          <cell r="D739" t="str">
            <v>CIA5002</v>
          </cell>
          <cell r="E739">
            <v>222668.13</v>
          </cell>
        </row>
        <row r="740">
          <cell r="A740">
            <v>2017</v>
          </cell>
          <cell r="B740" t="str">
            <v>APR</v>
          </cell>
          <cell r="D740" t="str">
            <v>CIA5001</v>
          </cell>
          <cell r="E740">
            <v>0</v>
          </cell>
        </row>
        <row r="741">
          <cell r="A741">
            <v>2017</v>
          </cell>
          <cell r="B741" t="str">
            <v>APR</v>
          </cell>
          <cell r="D741" t="str">
            <v>CIB5002</v>
          </cell>
          <cell r="E741">
            <v>0</v>
          </cell>
        </row>
        <row r="742">
          <cell r="A742">
            <v>2017</v>
          </cell>
          <cell r="B742" t="str">
            <v>APR</v>
          </cell>
          <cell r="D742" t="str">
            <v>CIB5001</v>
          </cell>
          <cell r="E742">
            <v>0</v>
          </cell>
        </row>
        <row r="743">
          <cell r="A743">
            <v>2017</v>
          </cell>
          <cell r="B743" t="str">
            <v>APR</v>
          </cell>
          <cell r="D743" t="str">
            <v>CIC5002</v>
          </cell>
          <cell r="E743">
            <v>0</v>
          </cell>
        </row>
        <row r="744">
          <cell r="A744">
            <v>2017</v>
          </cell>
          <cell r="B744" t="str">
            <v>APR</v>
          </cell>
          <cell r="D744" t="str">
            <v>CIC5001</v>
          </cell>
          <cell r="E744">
            <v>0</v>
          </cell>
        </row>
        <row r="745">
          <cell r="A745">
            <v>2017</v>
          </cell>
          <cell r="B745" t="str">
            <v>APR</v>
          </cell>
          <cell r="D745" t="str">
            <v>CI45002</v>
          </cell>
          <cell r="E745">
            <v>603220.16</v>
          </cell>
        </row>
        <row r="746">
          <cell r="A746">
            <v>2017</v>
          </cell>
          <cell r="B746" t="str">
            <v>APR</v>
          </cell>
          <cell r="D746" t="str">
            <v>CI45001</v>
          </cell>
          <cell r="E746">
            <v>-298273.69</v>
          </cell>
        </row>
        <row r="747">
          <cell r="A747">
            <v>2017</v>
          </cell>
          <cell r="B747" t="str">
            <v>APR</v>
          </cell>
          <cell r="D747" t="str">
            <v>O/U5MON</v>
          </cell>
          <cell r="E747">
            <v>-3860031.2069214298</v>
          </cell>
        </row>
        <row r="748">
          <cell r="A748">
            <v>2017</v>
          </cell>
          <cell r="B748" t="str">
            <v>APR</v>
          </cell>
          <cell r="D748" t="str">
            <v>EXP5TOT</v>
          </cell>
          <cell r="E748">
            <v>26970218.843745399</v>
          </cell>
        </row>
        <row r="749">
          <cell r="A749">
            <v>2017</v>
          </cell>
          <cell r="B749" t="str">
            <v>APR</v>
          </cell>
          <cell r="D749" t="str">
            <v>LIN5LOS</v>
          </cell>
          <cell r="E749">
            <v>0</v>
          </cell>
        </row>
        <row r="750">
          <cell r="A750">
            <v>2017</v>
          </cell>
          <cell r="B750" t="str">
            <v>APR</v>
          </cell>
          <cell r="D750" t="str">
            <v>4405810</v>
          </cell>
          <cell r="E750">
            <v>0</v>
          </cell>
        </row>
        <row r="751">
          <cell r="A751">
            <v>2017</v>
          </cell>
          <cell r="B751" t="str">
            <v>APR</v>
          </cell>
          <cell r="D751" t="str">
            <v>4405940</v>
          </cell>
          <cell r="E751">
            <v>0</v>
          </cell>
        </row>
        <row r="752">
          <cell r="A752">
            <v>2017</v>
          </cell>
          <cell r="B752" t="str">
            <v>APR</v>
          </cell>
          <cell r="D752" t="str">
            <v>4405000</v>
          </cell>
          <cell r="E752">
            <v>22712962.640000001</v>
          </cell>
        </row>
        <row r="753">
          <cell r="A753">
            <v>2017</v>
          </cell>
          <cell r="B753" t="str">
            <v>APR</v>
          </cell>
          <cell r="D753" t="str">
            <v>4405840</v>
          </cell>
          <cell r="E753">
            <v>0</v>
          </cell>
        </row>
        <row r="754">
          <cell r="A754">
            <v>2017</v>
          </cell>
          <cell r="B754" t="str">
            <v>APR</v>
          </cell>
          <cell r="D754" t="str">
            <v>COB5001</v>
          </cell>
          <cell r="E754">
            <v>19540.804257682499</v>
          </cell>
        </row>
        <row r="755">
          <cell r="A755">
            <v>2017</v>
          </cell>
          <cell r="B755" t="str">
            <v>APR</v>
          </cell>
          <cell r="D755" t="str">
            <v>COB5002</v>
          </cell>
          <cell r="E755">
            <v>4809.0370425987303</v>
          </cell>
        </row>
        <row r="756">
          <cell r="A756">
            <v>2017</v>
          </cell>
          <cell r="B756" t="str">
            <v>APR</v>
          </cell>
          <cell r="D756" t="str">
            <v>COC5001</v>
          </cell>
          <cell r="E756">
            <v>191308.573152136</v>
          </cell>
        </row>
        <row r="757">
          <cell r="A757">
            <v>2017</v>
          </cell>
          <cell r="B757" t="str">
            <v>APR</v>
          </cell>
          <cell r="D757" t="str">
            <v>COC5002</v>
          </cell>
          <cell r="E757">
            <v>47081.481535931598</v>
          </cell>
        </row>
        <row r="758">
          <cell r="A758">
            <v>2017</v>
          </cell>
          <cell r="B758" t="str">
            <v>APR</v>
          </cell>
          <cell r="D758" t="str">
            <v>COE5001</v>
          </cell>
          <cell r="E758">
            <v>968136.66741006903</v>
          </cell>
        </row>
        <row r="759">
          <cell r="A759">
            <v>2017</v>
          </cell>
          <cell r="B759" t="str">
            <v>APR</v>
          </cell>
          <cell r="D759" t="str">
            <v>COE5002</v>
          </cell>
          <cell r="E759">
            <v>202856.797444175</v>
          </cell>
        </row>
        <row r="760">
          <cell r="A760">
            <v>2017</v>
          </cell>
          <cell r="B760" t="str">
            <v>APR</v>
          </cell>
          <cell r="D760" t="str">
            <v>CI55001</v>
          </cell>
          <cell r="E760">
            <v>2453079.38</v>
          </cell>
        </row>
        <row r="761">
          <cell r="A761">
            <v>2017</v>
          </cell>
          <cell r="B761" t="str">
            <v>APR</v>
          </cell>
          <cell r="D761" t="str">
            <v>CI55002</v>
          </cell>
          <cell r="E761">
            <v>9726734.9700000007</v>
          </cell>
        </row>
        <row r="762">
          <cell r="A762">
            <v>2017</v>
          </cell>
          <cell r="B762" t="str">
            <v>APR</v>
          </cell>
          <cell r="D762" t="str">
            <v>RR85217</v>
          </cell>
          <cell r="E762">
            <v>0.35</v>
          </cell>
        </row>
        <row r="763">
          <cell r="A763">
            <v>2017</v>
          </cell>
          <cell r="B763" t="str">
            <v>APR</v>
          </cell>
          <cell r="D763" t="str">
            <v>RR85082</v>
          </cell>
          <cell r="E763">
            <v>0.35</v>
          </cell>
        </row>
        <row r="764">
          <cell r="A764">
            <v>2017</v>
          </cell>
          <cell r="B764" t="str">
            <v>APR</v>
          </cell>
          <cell r="D764" t="str">
            <v>RR85216</v>
          </cell>
          <cell r="E764">
            <v>0.35</v>
          </cell>
        </row>
        <row r="765">
          <cell r="A765">
            <v>2017</v>
          </cell>
          <cell r="B765" t="str">
            <v>APR</v>
          </cell>
          <cell r="D765" t="str">
            <v>RR85228</v>
          </cell>
          <cell r="E765">
            <v>0.35</v>
          </cell>
        </row>
        <row r="766">
          <cell r="A766">
            <v>2017</v>
          </cell>
          <cell r="B766" t="str">
            <v>APR</v>
          </cell>
          <cell r="D766" t="str">
            <v>RR95082</v>
          </cell>
          <cell r="E766">
            <v>5.8201058201058198E-2</v>
          </cell>
        </row>
        <row r="767">
          <cell r="A767">
            <v>2017</v>
          </cell>
          <cell r="B767" t="str">
            <v>APR</v>
          </cell>
          <cell r="D767" t="str">
            <v>RR95216</v>
          </cell>
          <cell r="E767">
            <v>5.8201058201058198E-2</v>
          </cell>
        </row>
        <row r="768">
          <cell r="A768">
            <v>2017</v>
          </cell>
          <cell r="B768" t="str">
            <v>APR</v>
          </cell>
          <cell r="D768" t="str">
            <v>RR95217</v>
          </cell>
          <cell r="E768">
            <v>5.8201058201058198E-2</v>
          </cell>
        </row>
        <row r="769">
          <cell r="A769">
            <v>2017</v>
          </cell>
          <cell r="B769" t="str">
            <v>APR</v>
          </cell>
          <cell r="D769" t="str">
            <v>RR95228</v>
          </cell>
          <cell r="E769">
            <v>5.8201058201058198E-2</v>
          </cell>
        </row>
        <row r="770">
          <cell r="A770">
            <v>2017</v>
          </cell>
          <cell r="B770" t="str">
            <v>APR</v>
          </cell>
          <cell r="D770" t="str">
            <v>RRA5082</v>
          </cell>
          <cell r="E770">
            <v>0.53846153846153799</v>
          </cell>
        </row>
        <row r="771">
          <cell r="A771">
            <v>2017</v>
          </cell>
          <cell r="B771" t="str">
            <v>APR</v>
          </cell>
          <cell r="D771" t="str">
            <v>RRA5216</v>
          </cell>
          <cell r="E771">
            <v>0.53846153846153799</v>
          </cell>
        </row>
        <row r="772">
          <cell r="A772">
            <v>2017</v>
          </cell>
          <cell r="B772" t="str">
            <v>APR</v>
          </cell>
          <cell r="D772" t="str">
            <v>RRA5217</v>
          </cell>
          <cell r="E772">
            <v>0.53846153846153799</v>
          </cell>
        </row>
        <row r="773">
          <cell r="A773">
            <v>2017</v>
          </cell>
          <cell r="B773" t="str">
            <v>APR</v>
          </cell>
          <cell r="D773" t="str">
            <v>RRA5228</v>
          </cell>
          <cell r="E773">
            <v>0.53846153846153799</v>
          </cell>
        </row>
        <row r="774">
          <cell r="A774">
            <v>2017</v>
          </cell>
          <cell r="B774" t="str">
            <v>APR</v>
          </cell>
          <cell r="D774" t="str">
            <v>RRD5082</v>
          </cell>
          <cell r="E774">
            <v>-37247.352254358899</v>
          </cell>
        </row>
        <row r="775">
          <cell r="A775">
            <v>2017</v>
          </cell>
          <cell r="B775" t="str">
            <v>APR</v>
          </cell>
          <cell r="D775" t="str">
            <v>RRD5216</v>
          </cell>
          <cell r="E775">
            <v>-12835.220661880299</v>
          </cell>
        </row>
        <row r="776">
          <cell r="A776">
            <v>2017</v>
          </cell>
          <cell r="B776" t="str">
            <v>APR</v>
          </cell>
          <cell r="D776" t="str">
            <v>RRD5217</v>
          </cell>
          <cell r="E776">
            <v>979973.23636786302</v>
          </cell>
        </row>
        <row r="777">
          <cell r="A777">
            <v>2017</v>
          </cell>
          <cell r="B777" t="str">
            <v>APR</v>
          </cell>
          <cell r="D777" t="str">
            <v>RRD5228</v>
          </cell>
          <cell r="E777">
            <v>995909.81003101496</v>
          </cell>
        </row>
        <row r="778">
          <cell r="A778">
            <v>2017</v>
          </cell>
          <cell r="B778" t="str">
            <v>APR</v>
          </cell>
          <cell r="D778" t="str">
            <v>RRF5082</v>
          </cell>
          <cell r="E778">
            <v>-125460.85246342501</v>
          </cell>
        </row>
        <row r="779">
          <cell r="A779">
            <v>2017</v>
          </cell>
          <cell r="B779" t="str">
            <v>APR</v>
          </cell>
          <cell r="D779" t="str">
            <v>UCOR.00000306.01.07.01</v>
          </cell>
          <cell r="E779">
            <v>233.66</v>
          </cell>
        </row>
        <row r="780">
          <cell r="A780">
            <v>2017</v>
          </cell>
          <cell r="B780" t="str">
            <v>APR</v>
          </cell>
          <cell r="D780" t="str">
            <v>RRF5216</v>
          </cell>
          <cell r="E780">
            <v>-43233.0790870438</v>
          </cell>
        </row>
        <row r="781">
          <cell r="A781">
            <v>2017</v>
          </cell>
          <cell r="B781" t="str">
            <v>APR</v>
          </cell>
          <cell r="D781" t="str">
            <v>RRF5217</v>
          </cell>
          <cell r="E781">
            <v>3300859.5291941999</v>
          </cell>
        </row>
        <row r="782">
          <cell r="A782">
            <v>2017</v>
          </cell>
          <cell r="B782" t="str">
            <v>APR</v>
          </cell>
          <cell r="D782" t="str">
            <v>RRF5228</v>
          </cell>
          <cell r="E782">
            <v>3354538.94520937</v>
          </cell>
        </row>
        <row r="783">
          <cell r="A783">
            <v>2017</v>
          </cell>
          <cell r="B783" t="str">
            <v>APR</v>
          </cell>
          <cell r="D783" t="str">
            <v>RRK5082</v>
          </cell>
          <cell r="E783">
            <v>0</v>
          </cell>
        </row>
        <row r="784">
          <cell r="A784">
            <v>2017</v>
          </cell>
          <cell r="B784" t="str">
            <v>APR</v>
          </cell>
          <cell r="D784" t="str">
            <v>RRK5216</v>
          </cell>
          <cell r="E784">
            <v>0</v>
          </cell>
        </row>
        <row r="785">
          <cell r="A785">
            <v>2017</v>
          </cell>
          <cell r="B785" t="str">
            <v>APR</v>
          </cell>
          <cell r="D785" t="str">
            <v>RRK5217</v>
          </cell>
          <cell r="E785">
            <v>0</v>
          </cell>
        </row>
        <row r="786">
          <cell r="A786">
            <v>2017</v>
          </cell>
          <cell r="B786" t="str">
            <v>APR</v>
          </cell>
          <cell r="D786" t="str">
            <v>RRK5228</v>
          </cell>
          <cell r="E786">
            <v>0</v>
          </cell>
        </row>
        <row r="787">
          <cell r="A787">
            <v>2017</v>
          </cell>
          <cell r="B787" t="str">
            <v>APR</v>
          </cell>
          <cell r="D787" t="str">
            <v>UNUC.00000001.01.14.01</v>
          </cell>
          <cell r="E787">
            <v>0</v>
          </cell>
        </row>
        <row r="788">
          <cell r="A788">
            <v>2017</v>
          </cell>
          <cell r="B788" t="str">
            <v>APR</v>
          </cell>
          <cell r="D788" t="str">
            <v>UNUC.00000002.01.09.01</v>
          </cell>
          <cell r="E788">
            <v>0</v>
          </cell>
        </row>
        <row r="789">
          <cell r="A789">
            <v>2017</v>
          </cell>
          <cell r="B789" t="str">
            <v>APR</v>
          </cell>
          <cell r="D789" t="str">
            <v>UNUC.00000001.01.16.01</v>
          </cell>
          <cell r="E789">
            <v>0</v>
          </cell>
        </row>
        <row r="790">
          <cell r="A790">
            <v>2017</v>
          </cell>
          <cell r="B790" t="str">
            <v>APR</v>
          </cell>
          <cell r="D790" t="str">
            <v>UNUC.00000001.01.09.01</v>
          </cell>
          <cell r="E790">
            <v>0</v>
          </cell>
        </row>
        <row r="791">
          <cell r="A791">
            <v>2017</v>
          </cell>
          <cell r="B791" t="str">
            <v>APR</v>
          </cell>
          <cell r="D791" t="str">
            <v>UNUC.00000002.01.14.01</v>
          </cell>
          <cell r="E791">
            <v>0</v>
          </cell>
        </row>
        <row r="792">
          <cell r="A792">
            <v>2017</v>
          </cell>
          <cell r="B792" t="str">
            <v>APR</v>
          </cell>
          <cell r="D792" t="str">
            <v>UNUC.00000938.01.02.01</v>
          </cell>
          <cell r="E792">
            <v>0</v>
          </cell>
        </row>
        <row r="793">
          <cell r="A793">
            <v>2017</v>
          </cell>
          <cell r="B793" t="str">
            <v>APR</v>
          </cell>
          <cell r="D793" t="str">
            <v>UPGD.00000729.02.01.01</v>
          </cell>
          <cell r="E793">
            <v>0</v>
          </cell>
        </row>
        <row r="794">
          <cell r="A794">
            <v>2017</v>
          </cell>
          <cell r="B794" t="str">
            <v>APR</v>
          </cell>
          <cell r="D794" t="str">
            <v>UCOR.00000693.01.01.01</v>
          </cell>
          <cell r="E794">
            <v>0</v>
          </cell>
        </row>
        <row r="795">
          <cell r="A795">
            <v>2017</v>
          </cell>
          <cell r="B795" t="str">
            <v>APR</v>
          </cell>
          <cell r="D795" t="str">
            <v>UCOR.00000306.01.05.01</v>
          </cell>
          <cell r="E795">
            <v>0</v>
          </cell>
        </row>
        <row r="796">
          <cell r="A796">
            <v>2017</v>
          </cell>
          <cell r="B796" t="str">
            <v>APR</v>
          </cell>
          <cell r="D796" t="str">
            <v>UNUC.00000002.01.13.01</v>
          </cell>
          <cell r="E796">
            <v>39665.08</v>
          </cell>
        </row>
        <row r="797">
          <cell r="A797">
            <v>2017</v>
          </cell>
          <cell r="B797" t="str">
            <v>APR</v>
          </cell>
          <cell r="D797" t="str">
            <v>UNUC.00001132.01.01.01</v>
          </cell>
          <cell r="E797">
            <v>1398.75</v>
          </cell>
        </row>
        <row r="798">
          <cell r="A798">
            <v>2017</v>
          </cell>
          <cell r="B798" t="str">
            <v>APR</v>
          </cell>
          <cell r="D798" t="str">
            <v>UNUC.00000001.01.02.01</v>
          </cell>
          <cell r="E798">
            <v>59081</v>
          </cell>
        </row>
        <row r="799">
          <cell r="A799">
            <v>2017</v>
          </cell>
          <cell r="B799" t="str">
            <v>APR</v>
          </cell>
          <cell r="D799" t="str">
            <v>UNUC.00000002.01.01.01</v>
          </cell>
          <cell r="E799">
            <v>944180.45</v>
          </cell>
        </row>
        <row r="800">
          <cell r="A800">
            <v>2017</v>
          </cell>
          <cell r="B800" t="str">
            <v>APR</v>
          </cell>
          <cell r="D800" t="str">
            <v>UPGD.00000628.01.01.01</v>
          </cell>
          <cell r="E800">
            <v>14899.25</v>
          </cell>
        </row>
        <row r="801">
          <cell r="A801">
            <v>2017</v>
          </cell>
          <cell r="B801" t="str">
            <v>APR</v>
          </cell>
          <cell r="D801" t="str">
            <v>6350000866</v>
          </cell>
          <cell r="E801">
            <v>-116280</v>
          </cell>
        </row>
        <row r="802">
          <cell r="A802">
            <v>2017</v>
          </cell>
          <cell r="B802" t="str">
            <v>APR</v>
          </cell>
          <cell r="D802" t="str">
            <v>6350000871</v>
          </cell>
          <cell r="E802">
            <v>-5018.5600000000004</v>
          </cell>
        </row>
        <row r="803">
          <cell r="A803">
            <v>2017</v>
          </cell>
          <cell r="B803" t="str">
            <v>APR</v>
          </cell>
          <cell r="D803" t="str">
            <v>UNUC.00001132.01.04.01</v>
          </cell>
          <cell r="E803">
            <v>9032.2800000000007</v>
          </cell>
        </row>
        <row r="804">
          <cell r="A804">
            <v>2017</v>
          </cell>
          <cell r="B804" t="str">
            <v>APR</v>
          </cell>
          <cell r="D804" t="str">
            <v>6690000061</v>
          </cell>
          <cell r="E804">
            <v>-60868</v>
          </cell>
        </row>
        <row r="805">
          <cell r="A805">
            <v>2017</v>
          </cell>
          <cell r="B805" t="str">
            <v>APR</v>
          </cell>
          <cell r="D805" t="str">
            <v>6360002678</v>
          </cell>
          <cell r="E805">
            <v>4180555.56</v>
          </cell>
        </row>
        <row r="806">
          <cell r="A806">
            <v>2017</v>
          </cell>
          <cell r="B806" t="str">
            <v>APR</v>
          </cell>
          <cell r="D806" t="str">
            <v>UCOR.00000693.01.01.02</v>
          </cell>
          <cell r="E806">
            <v>0</v>
          </cell>
        </row>
        <row r="807">
          <cell r="A807">
            <v>2017</v>
          </cell>
          <cell r="B807" t="str">
            <v>APR</v>
          </cell>
          <cell r="D807" t="str">
            <v>UPGD.00001446.03.01.01</v>
          </cell>
          <cell r="E807">
            <v>0</v>
          </cell>
        </row>
        <row r="808">
          <cell r="A808">
            <v>2017</v>
          </cell>
          <cell r="B808" t="str">
            <v>APR</v>
          </cell>
          <cell r="D808" t="str">
            <v>UPGD.00000635.01.01.01</v>
          </cell>
          <cell r="E808">
            <v>0</v>
          </cell>
        </row>
        <row r="809">
          <cell r="A809">
            <v>2017</v>
          </cell>
          <cell r="B809" t="str">
            <v>APR</v>
          </cell>
          <cell r="D809" t="str">
            <v>UPGD.00000631.01.01.01</v>
          </cell>
          <cell r="E809">
            <v>0</v>
          </cell>
        </row>
        <row r="810">
          <cell r="A810">
            <v>2017</v>
          </cell>
          <cell r="B810" t="str">
            <v>APR</v>
          </cell>
          <cell r="D810" t="str">
            <v>UPGD.00001327.01.01.02</v>
          </cell>
          <cell r="E810">
            <v>0</v>
          </cell>
        </row>
        <row r="811">
          <cell r="A811">
            <v>2017</v>
          </cell>
          <cell r="B811" t="str">
            <v>APR</v>
          </cell>
          <cell r="D811" t="str">
            <v>UNUC.00000003.01.06.01</v>
          </cell>
          <cell r="E811">
            <v>0</v>
          </cell>
        </row>
        <row r="812">
          <cell r="A812">
            <v>2017</v>
          </cell>
          <cell r="B812" t="str">
            <v>APR</v>
          </cell>
          <cell r="D812" t="str">
            <v>UPGD.00001327.01.01.01</v>
          </cell>
          <cell r="E812">
            <v>0</v>
          </cell>
        </row>
        <row r="813">
          <cell r="A813">
            <v>2017</v>
          </cell>
          <cell r="B813" t="str">
            <v>APR</v>
          </cell>
          <cell r="D813" t="str">
            <v>UPGD.00000632.01.01.01</v>
          </cell>
          <cell r="E813">
            <v>0</v>
          </cell>
        </row>
        <row r="814">
          <cell r="A814">
            <v>2017</v>
          </cell>
          <cell r="B814" t="str">
            <v>APR</v>
          </cell>
          <cell r="D814" t="str">
            <v>UPGD.00000399.01.01.01</v>
          </cell>
          <cell r="E814">
            <v>0</v>
          </cell>
        </row>
        <row r="815">
          <cell r="A815">
            <v>2017</v>
          </cell>
          <cell r="B815" t="str">
            <v>APR</v>
          </cell>
          <cell r="D815" t="str">
            <v>UNUC.00000969.10.01.01</v>
          </cell>
          <cell r="E815">
            <v>71075.56</v>
          </cell>
        </row>
        <row r="816">
          <cell r="A816">
            <v>2017</v>
          </cell>
          <cell r="B816" t="str">
            <v>APR</v>
          </cell>
          <cell r="D816" t="str">
            <v>UNUC.00000001.01.13.01</v>
          </cell>
          <cell r="E816">
            <v>31118.53</v>
          </cell>
        </row>
        <row r="817">
          <cell r="A817">
            <v>2017</v>
          </cell>
          <cell r="B817" t="str">
            <v>APR</v>
          </cell>
          <cell r="D817" t="str">
            <v>UNUC.00000003.01.01.01</v>
          </cell>
          <cell r="E817">
            <v>58623.74</v>
          </cell>
        </row>
        <row r="818">
          <cell r="A818">
            <v>2017</v>
          </cell>
          <cell r="B818" t="str">
            <v>APR</v>
          </cell>
          <cell r="D818" t="str">
            <v>UNUC.00000715.01.01.01</v>
          </cell>
          <cell r="E818">
            <v>26</v>
          </cell>
        </row>
        <row r="819">
          <cell r="A819">
            <v>2017</v>
          </cell>
          <cell r="B819" t="str">
            <v>APR</v>
          </cell>
          <cell r="D819" t="str">
            <v>UNUC.00001057.01.01.01</v>
          </cell>
          <cell r="E819">
            <v>3402</v>
          </cell>
        </row>
        <row r="820">
          <cell r="A820">
            <v>2017</v>
          </cell>
          <cell r="B820" t="str">
            <v>APR</v>
          </cell>
          <cell r="D820" t="str">
            <v>UPGD.00000633.01.01.01</v>
          </cell>
          <cell r="E820">
            <v>24661.79</v>
          </cell>
        </row>
        <row r="821">
          <cell r="A821">
            <v>2017</v>
          </cell>
          <cell r="B821" t="str">
            <v>APR</v>
          </cell>
          <cell r="D821" t="str">
            <v>UPGD.00005600.01.01.01</v>
          </cell>
          <cell r="E821">
            <v>5309.1</v>
          </cell>
        </row>
        <row r="822">
          <cell r="A822">
            <v>2017</v>
          </cell>
          <cell r="B822" t="str">
            <v>APR</v>
          </cell>
          <cell r="D822" t="str">
            <v>UCOR.00000301.01.06.01</v>
          </cell>
          <cell r="E822">
            <v>-756990</v>
          </cell>
        </row>
        <row r="823">
          <cell r="A823">
            <v>2017</v>
          </cell>
          <cell r="B823" t="str">
            <v>APR</v>
          </cell>
          <cell r="D823" t="str">
            <v>UNUC.00000003.01.07.01</v>
          </cell>
          <cell r="E823">
            <v>19650</v>
          </cell>
        </row>
        <row r="824">
          <cell r="A824">
            <v>2017</v>
          </cell>
          <cell r="B824" t="str">
            <v>APR</v>
          </cell>
          <cell r="D824" t="str">
            <v>UNUC.00000914.01.01.01</v>
          </cell>
          <cell r="E824">
            <v>19125</v>
          </cell>
        </row>
        <row r="825">
          <cell r="A825">
            <v>2017</v>
          </cell>
          <cell r="B825" t="str">
            <v>APR</v>
          </cell>
          <cell r="D825" t="str">
            <v>UNUC.00000938.01.01.01</v>
          </cell>
          <cell r="E825">
            <v>2832.5</v>
          </cell>
        </row>
        <row r="826">
          <cell r="A826">
            <v>2017</v>
          </cell>
          <cell r="B826" t="str">
            <v>APR</v>
          </cell>
          <cell r="D826" t="str">
            <v>UNUC.00001132.01.02.01</v>
          </cell>
          <cell r="E826">
            <v>17099.16</v>
          </cell>
        </row>
        <row r="827">
          <cell r="A827">
            <v>2017</v>
          </cell>
          <cell r="B827" t="str">
            <v>APR</v>
          </cell>
          <cell r="D827" t="str">
            <v>UCOR.00000301.01.03.01</v>
          </cell>
          <cell r="E827">
            <v>7773112.5499999998</v>
          </cell>
        </row>
        <row r="828">
          <cell r="A828">
            <v>2017</v>
          </cell>
          <cell r="B828" t="str">
            <v>APR</v>
          </cell>
          <cell r="D828" t="str">
            <v>UNUC.00000001.01.07.01</v>
          </cell>
          <cell r="E828">
            <v>3944.22</v>
          </cell>
        </row>
        <row r="829">
          <cell r="A829">
            <v>2017</v>
          </cell>
          <cell r="B829" t="str">
            <v>APR</v>
          </cell>
          <cell r="D829" t="str">
            <v>UNUC.00000001.01.15.01</v>
          </cell>
          <cell r="E829">
            <v>168156.25</v>
          </cell>
        </row>
        <row r="830">
          <cell r="A830">
            <v>2017</v>
          </cell>
          <cell r="B830" t="str">
            <v>APR</v>
          </cell>
          <cell r="D830" t="str">
            <v>UNUC.00000002.01.07.01</v>
          </cell>
          <cell r="E830">
            <v>2425</v>
          </cell>
        </row>
        <row r="831">
          <cell r="A831">
            <v>2017</v>
          </cell>
          <cell r="B831" t="str">
            <v>APR</v>
          </cell>
          <cell r="D831" t="str">
            <v>UNUC.00000604.01.01.01</v>
          </cell>
          <cell r="E831">
            <v>6964.56</v>
          </cell>
        </row>
        <row r="832">
          <cell r="A832">
            <v>2017</v>
          </cell>
          <cell r="B832" t="str">
            <v>APR</v>
          </cell>
          <cell r="D832" t="str">
            <v>UNUC.00001058.01.01.01</v>
          </cell>
          <cell r="E832">
            <v>2825</v>
          </cell>
        </row>
        <row r="833">
          <cell r="A833">
            <v>2017</v>
          </cell>
          <cell r="B833" t="str">
            <v>APR</v>
          </cell>
          <cell r="D833" t="str">
            <v>UPGD.00000963.01.01.02</v>
          </cell>
          <cell r="E833">
            <v>11633.17</v>
          </cell>
        </row>
        <row r="834">
          <cell r="A834">
            <v>2017</v>
          </cell>
          <cell r="B834" t="str">
            <v>APR</v>
          </cell>
          <cell r="D834" t="str">
            <v>6350000869</v>
          </cell>
          <cell r="E834">
            <v>739225</v>
          </cell>
        </row>
        <row r="835">
          <cell r="A835">
            <v>2017</v>
          </cell>
          <cell r="B835" t="str">
            <v>APR</v>
          </cell>
          <cell r="D835" t="str">
            <v>6360002520</v>
          </cell>
          <cell r="E835">
            <v>4647322</v>
          </cell>
        </row>
        <row r="836">
          <cell r="A836">
            <v>2017</v>
          </cell>
          <cell r="B836" t="str">
            <v>APR</v>
          </cell>
          <cell r="D836" t="str">
            <v>6360002521</v>
          </cell>
          <cell r="E836">
            <v>2918525</v>
          </cell>
        </row>
        <row r="837">
          <cell r="A837">
            <v>2017</v>
          </cell>
          <cell r="B837" t="str">
            <v>APR</v>
          </cell>
          <cell r="D837" t="str">
            <v>UCOR.00000306.01.07.02</v>
          </cell>
          <cell r="E837">
            <v>1149200</v>
          </cell>
        </row>
        <row r="838">
          <cell r="A838">
            <v>2017</v>
          </cell>
          <cell r="B838" t="str">
            <v>APR</v>
          </cell>
          <cell r="D838" t="str">
            <v>6700000041</v>
          </cell>
          <cell r="E838">
            <v>-7662512.5499999998</v>
          </cell>
        </row>
        <row r="839">
          <cell r="A839">
            <v>2017</v>
          </cell>
          <cell r="B839" t="str">
            <v>APR</v>
          </cell>
          <cell r="D839" t="str">
            <v>UNUC.00000001.01.01.01</v>
          </cell>
          <cell r="E839">
            <v>795328.18</v>
          </cell>
        </row>
        <row r="840">
          <cell r="A840">
            <v>2017</v>
          </cell>
          <cell r="B840" t="str">
            <v>APR</v>
          </cell>
          <cell r="D840" t="str">
            <v>UNUC.00000002.01.15.01</v>
          </cell>
          <cell r="E840">
            <v>142247.4</v>
          </cell>
        </row>
        <row r="841">
          <cell r="A841">
            <v>2017</v>
          </cell>
          <cell r="B841" t="str">
            <v>APR</v>
          </cell>
          <cell r="D841" t="str">
            <v>UNUC.00001174.01.01.01</v>
          </cell>
          <cell r="E841">
            <v>23387.55</v>
          </cell>
        </row>
        <row r="842">
          <cell r="A842">
            <v>2017</v>
          </cell>
          <cell r="B842" t="str">
            <v>APR</v>
          </cell>
          <cell r="D842" t="str">
            <v>UPGD.00003814.03.01.01</v>
          </cell>
          <cell r="E842">
            <v>1561.46</v>
          </cell>
        </row>
        <row r="843">
          <cell r="A843">
            <v>2017</v>
          </cell>
          <cell r="B843" t="str">
            <v>APR</v>
          </cell>
          <cell r="D843" t="str">
            <v>6350000868</v>
          </cell>
          <cell r="E843">
            <v>-288638.84000000003</v>
          </cell>
        </row>
        <row r="844">
          <cell r="A844">
            <v>2017</v>
          </cell>
          <cell r="B844" t="str">
            <v>APR</v>
          </cell>
          <cell r="D844" t="str">
            <v>6350000870</v>
          </cell>
          <cell r="E844">
            <v>-683781.44</v>
          </cell>
        </row>
        <row r="845">
          <cell r="A845">
            <v>2017</v>
          </cell>
          <cell r="B845" t="str">
            <v>APR</v>
          </cell>
          <cell r="D845" t="str">
            <v>UNUC.00001132.01.03.01</v>
          </cell>
          <cell r="E845">
            <v>12123.32</v>
          </cell>
        </row>
        <row r="846">
          <cell r="A846">
            <v>2017</v>
          </cell>
          <cell r="B846" t="str">
            <v>APR</v>
          </cell>
          <cell r="D846" t="str">
            <v>UCOR.00000301.01.05.01</v>
          </cell>
          <cell r="E846">
            <v>5736578.7199999997</v>
          </cell>
        </row>
        <row r="847">
          <cell r="A847">
            <v>2017</v>
          </cell>
          <cell r="B847" t="str">
            <v>APR</v>
          </cell>
          <cell r="D847" t="str">
            <v>UCOR.00000622.01.02.01</v>
          </cell>
          <cell r="E847">
            <v>-104007.8</v>
          </cell>
        </row>
        <row r="848">
          <cell r="A848">
            <v>2017</v>
          </cell>
          <cell r="B848" t="str">
            <v>APR</v>
          </cell>
          <cell r="D848" t="str">
            <v>UNUC.00000001.01.03.01</v>
          </cell>
          <cell r="E848">
            <v>7864.5</v>
          </cell>
        </row>
        <row r="849">
          <cell r="A849">
            <v>2017</v>
          </cell>
          <cell r="B849" t="str">
            <v>APR</v>
          </cell>
          <cell r="D849" t="str">
            <v>UNUC.00000001.01.05.01</v>
          </cell>
          <cell r="E849">
            <v>20254.009999999998</v>
          </cell>
        </row>
        <row r="850">
          <cell r="A850">
            <v>2017</v>
          </cell>
          <cell r="B850" t="str">
            <v>APR</v>
          </cell>
          <cell r="D850" t="str">
            <v>UNUC.00000002.01.02.01</v>
          </cell>
          <cell r="E850">
            <v>177244</v>
          </cell>
        </row>
        <row r="851">
          <cell r="A851">
            <v>2017</v>
          </cell>
          <cell r="B851" t="str">
            <v>APR</v>
          </cell>
          <cell r="D851" t="str">
            <v>UPGD.00004811.03.01.01</v>
          </cell>
          <cell r="E851">
            <v>0</v>
          </cell>
        </row>
        <row r="852">
          <cell r="A852">
            <v>2017</v>
          </cell>
          <cell r="B852" t="str">
            <v>APR</v>
          </cell>
          <cell r="D852" t="str">
            <v>UNUC.00000001.01.08.01</v>
          </cell>
          <cell r="E852">
            <v>0</v>
          </cell>
        </row>
        <row r="853">
          <cell r="A853">
            <v>2017</v>
          </cell>
          <cell r="B853" t="str">
            <v>APR</v>
          </cell>
          <cell r="D853" t="str">
            <v>UNUC.00000002.01.06.01</v>
          </cell>
          <cell r="E853">
            <v>10359.08</v>
          </cell>
        </row>
        <row r="854">
          <cell r="A854">
            <v>2017</v>
          </cell>
          <cell r="B854" t="str">
            <v>APR</v>
          </cell>
          <cell r="D854" t="str">
            <v>UPGD.00003208.01.01.01</v>
          </cell>
          <cell r="E854">
            <v>430692.29</v>
          </cell>
        </row>
        <row r="855">
          <cell r="A855">
            <v>2017</v>
          </cell>
          <cell r="B855" t="str">
            <v>MAR</v>
          </cell>
          <cell r="D855" t="str">
            <v>CI75004</v>
          </cell>
          <cell r="E855">
            <v>249853266.31</v>
          </cell>
        </row>
        <row r="856">
          <cell r="A856">
            <v>2017</v>
          </cell>
          <cell r="B856" t="str">
            <v>MAR</v>
          </cell>
          <cell r="D856" t="str">
            <v>CI75006</v>
          </cell>
          <cell r="E856">
            <v>249853266.31</v>
          </cell>
        </row>
        <row r="857">
          <cell r="A857">
            <v>2017</v>
          </cell>
          <cell r="B857" t="str">
            <v>MAR</v>
          </cell>
          <cell r="D857" t="str">
            <v>CI95008</v>
          </cell>
          <cell r="E857">
            <v>28685.31</v>
          </cell>
        </row>
        <row r="858">
          <cell r="A858">
            <v>2017</v>
          </cell>
          <cell r="B858" t="str">
            <v>MAR</v>
          </cell>
          <cell r="D858" t="str">
            <v>CI95001</v>
          </cell>
          <cell r="E858">
            <v>0</v>
          </cell>
        </row>
        <row r="859">
          <cell r="A859">
            <v>2017</v>
          </cell>
          <cell r="B859" t="str">
            <v>MAR</v>
          </cell>
          <cell r="D859" t="str">
            <v>CI95003</v>
          </cell>
          <cell r="E859">
            <v>28685.31</v>
          </cell>
        </row>
        <row r="860">
          <cell r="A860">
            <v>2017</v>
          </cell>
          <cell r="B860" t="str">
            <v>MAR</v>
          </cell>
          <cell r="D860" t="str">
            <v>CI95007</v>
          </cell>
          <cell r="E860">
            <v>57370.62</v>
          </cell>
        </row>
        <row r="861">
          <cell r="A861">
            <v>2017</v>
          </cell>
          <cell r="B861" t="str">
            <v>MAR</v>
          </cell>
          <cell r="D861" t="str">
            <v>CI95005</v>
          </cell>
          <cell r="E861">
            <v>28685.31</v>
          </cell>
        </row>
        <row r="862">
          <cell r="A862">
            <v>2017</v>
          </cell>
          <cell r="B862" t="str">
            <v>MAR</v>
          </cell>
          <cell r="D862" t="str">
            <v>CI95002</v>
          </cell>
          <cell r="E862">
            <v>0</v>
          </cell>
        </row>
        <row r="863">
          <cell r="A863">
            <v>2017</v>
          </cell>
          <cell r="B863" t="str">
            <v>MAR</v>
          </cell>
          <cell r="D863" t="str">
            <v>CI95004</v>
          </cell>
          <cell r="E863">
            <v>28685.31</v>
          </cell>
        </row>
        <row r="864">
          <cell r="A864">
            <v>2017</v>
          </cell>
          <cell r="B864" t="str">
            <v>MAR</v>
          </cell>
          <cell r="D864" t="str">
            <v>CI95006</v>
          </cell>
          <cell r="E864">
            <v>28685.31</v>
          </cell>
        </row>
        <row r="865">
          <cell r="A865">
            <v>2017</v>
          </cell>
          <cell r="B865" t="str">
            <v>MAR</v>
          </cell>
          <cell r="D865" t="str">
            <v>CI15008</v>
          </cell>
          <cell r="E865">
            <v>150193124.77000001</v>
          </cell>
        </row>
        <row r="866">
          <cell r="A866">
            <v>2017</v>
          </cell>
          <cell r="B866" t="str">
            <v>MAR</v>
          </cell>
          <cell r="D866" t="str">
            <v>CI15001</v>
          </cell>
          <cell r="E866">
            <v>319880.81</v>
          </cell>
        </row>
        <row r="867">
          <cell r="A867">
            <v>2017</v>
          </cell>
          <cell r="B867" t="str">
            <v>MAR</v>
          </cell>
          <cell r="D867" t="str">
            <v>CI15003</v>
          </cell>
          <cell r="E867">
            <v>150193124.77000001</v>
          </cell>
        </row>
        <row r="868">
          <cell r="A868">
            <v>2017</v>
          </cell>
          <cell r="B868" t="str">
            <v>MAR</v>
          </cell>
          <cell r="D868" t="str">
            <v>CI15007</v>
          </cell>
          <cell r="E868">
            <v>300386249.54000002</v>
          </cell>
        </row>
        <row r="869">
          <cell r="A869">
            <v>2017</v>
          </cell>
          <cell r="B869" t="str">
            <v>MAR</v>
          </cell>
          <cell r="D869" t="str">
            <v>CI15005</v>
          </cell>
          <cell r="E869">
            <v>150193124.77000001</v>
          </cell>
        </row>
        <row r="870">
          <cell r="A870">
            <v>2017</v>
          </cell>
          <cell r="B870" t="str">
            <v>MAR</v>
          </cell>
          <cell r="D870" t="str">
            <v>CI15002</v>
          </cell>
          <cell r="E870">
            <v>43910.98</v>
          </cell>
        </row>
        <row r="871">
          <cell r="A871">
            <v>2017</v>
          </cell>
          <cell r="B871" t="str">
            <v>MAR</v>
          </cell>
          <cell r="D871" t="str">
            <v>CI15004</v>
          </cell>
          <cell r="E871">
            <v>150193124.77000001</v>
          </cell>
        </row>
        <row r="872">
          <cell r="A872">
            <v>2017</v>
          </cell>
          <cell r="B872" t="str">
            <v>MAR</v>
          </cell>
          <cell r="D872" t="str">
            <v>CI15006</v>
          </cell>
          <cell r="E872">
            <v>150193124.77000001</v>
          </cell>
        </row>
        <row r="873">
          <cell r="A873">
            <v>2017</v>
          </cell>
          <cell r="B873" t="str">
            <v>MAR</v>
          </cell>
          <cell r="D873" t="str">
            <v>CI85008</v>
          </cell>
          <cell r="E873">
            <v>-89990815.219999999</v>
          </cell>
        </row>
        <row r="874">
          <cell r="A874">
            <v>2017</v>
          </cell>
          <cell r="B874" t="str">
            <v>MAR</v>
          </cell>
          <cell r="D874" t="str">
            <v>CI85001</v>
          </cell>
          <cell r="E874">
            <v>0</v>
          </cell>
        </row>
        <row r="875">
          <cell r="A875">
            <v>2017</v>
          </cell>
          <cell r="B875" t="str">
            <v>MAR</v>
          </cell>
          <cell r="D875" t="str">
            <v>CI85003</v>
          </cell>
          <cell r="E875">
            <v>-89990815.219999999</v>
          </cell>
        </row>
        <row r="876">
          <cell r="A876">
            <v>2017</v>
          </cell>
          <cell r="B876" t="str">
            <v>MAR</v>
          </cell>
          <cell r="D876" t="str">
            <v>CI85007</v>
          </cell>
          <cell r="E876">
            <v>-179981630.44</v>
          </cell>
        </row>
        <row r="877">
          <cell r="A877">
            <v>2017</v>
          </cell>
          <cell r="B877" t="str">
            <v>MAR</v>
          </cell>
          <cell r="D877" t="str">
            <v>CI85005</v>
          </cell>
          <cell r="E877">
            <v>-89990815.219999999</v>
          </cell>
        </row>
        <row r="878">
          <cell r="A878">
            <v>2017</v>
          </cell>
          <cell r="B878" t="str">
            <v>MAR</v>
          </cell>
          <cell r="D878" t="str">
            <v>CI85002</v>
          </cell>
          <cell r="E878">
            <v>0</v>
          </cell>
        </row>
        <row r="879">
          <cell r="A879">
            <v>2017</v>
          </cell>
          <cell r="B879" t="str">
            <v>MAR</v>
          </cell>
          <cell r="D879" t="str">
            <v>CI85004</v>
          </cell>
          <cell r="E879">
            <v>-89990815.219999999</v>
          </cell>
        </row>
        <row r="880">
          <cell r="A880">
            <v>2017</v>
          </cell>
          <cell r="B880" t="str">
            <v>MAR</v>
          </cell>
          <cell r="D880" t="str">
            <v>CI85006</v>
          </cell>
          <cell r="E880">
            <v>-89990815.219999999</v>
          </cell>
        </row>
        <row r="881">
          <cell r="A881">
            <v>2017</v>
          </cell>
          <cell r="B881" t="str">
            <v>MAR</v>
          </cell>
          <cell r="D881" t="str">
            <v>CIA5008</v>
          </cell>
          <cell r="E881">
            <v>-33231740.239999998</v>
          </cell>
        </row>
        <row r="882">
          <cell r="A882">
            <v>2017</v>
          </cell>
          <cell r="B882" t="str">
            <v>MAR</v>
          </cell>
          <cell r="D882" t="str">
            <v>CIA5001</v>
          </cell>
          <cell r="E882">
            <v>0</v>
          </cell>
        </row>
        <row r="883">
          <cell r="A883">
            <v>2017</v>
          </cell>
          <cell r="B883" t="str">
            <v>MAR</v>
          </cell>
          <cell r="D883" t="str">
            <v>CIA5003</v>
          </cell>
          <cell r="E883">
            <v>-33231740.239999998</v>
          </cell>
        </row>
        <row r="884">
          <cell r="A884">
            <v>2017</v>
          </cell>
          <cell r="B884" t="str">
            <v>MAR</v>
          </cell>
          <cell r="D884" t="str">
            <v>CIA5007</v>
          </cell>
          <cell r="E884">
            <v>-66463480.479999997</v>
          </cell>
        </row>
        <row r="885">
          <cell r="A885">
            <v>2017</v>
          </cell>
          <cell r="B885" t="str">
            <v>MAR</v>
          </cell>
          <cell r="D885" t="str">
            <v>CIA5005</v>
          </cell>
          <cell r="E885">
            <v>-33231740.239999998</v>
          </cell>
        </row>
        <row r="886">
          <cell r="A886">
            <v>2017</v>
          </cell>
          <cell r="B886" t="str">
            <v>MAR</v>
          </cell>
          <cell r="D886" t="str">
            <v>CIA5002</v>
          </cell>
          <cell r="E886">
            <v>0</v>
          </cell>
        </row>
        <row r="887">
          <cell r="A887">
            <v>2017</v>
          </cell>
          <cell r="B887" t="str">
            <v>MAR</v>
          </cell>
          <cell r="D887" t="str">
            <v>CIA5004</v>
          </cell>
          <cell r="E887">
            <v>-33231740.239999998</v>
          </cell>
        </row>
        <row r="888">
          <cell r="A888">
            <v>2017</v>
          </cell>
          <cell r="B888" t="str">
            <v>APR</v>
          </cell>
          <cell r="D888" t="str">
            <v>UPGD.00000631.01.01.02</v>
          </cell>
          <cell r="E888">
            <v>0</v>
          </cell>
        </row>
        <row r="889">
          <cell r="A889">
            <v>2017</v>
          </cell>
          <cell r="B889" t="str">
            <v>APR</v>
          </cell>
          <cell r="D889" t="str">
            <v>UNUC.00001062.01.01.01</v>
          </cell>
          <cell r="E889">
            <v>0</v>
          </cell>
        </row>
        <row r="890">
          <cell r="A890">
            <v>2017</v>
          </cell>
          <cell r="B890" t="str">
            <v>APR</v>
          </cell>
          <cell r="D890" t="str">
            <v>UPGD.00001282.02.01.01</v>
          </cell>
          <cell r="E890">
            <v>0</v>
          </cell>
        </row>
        <row r="891">
          <cell r="A891">
            <v>2017</v>
          </cell>
          <cell r="B891" t="str">
            <v>APR</v>
          </cell>
          <cell r="D891" t="str">
            <v>UPGD.00000621.01.01.01</v>
          </cell>
          <cell r="E891">
            <v>0</v>
          </cell>
        </row>
        <row r="892">
          <cell r="A892">
            <v>2017</v>
          </cell>
          <cell r="B892" t="str">
            <v>APR</v>
          </cell>
          <cell r="D892" t="str">
            <v>UPGD.00000634.03.01.01</v>
          </cell>
          <cell r="E892">
            <v>0</v>
          </cell>
        </row>
        <row r="893">
          <cell r="A893">
            <v>2017</v>
          </cell>
          <cell r="B893" t="str">
            <v>APR</v>
          </cell>
          <cell r="D893" t="str">
            <v>UPGD.00000962.01.01.01</v>
          </cell>
          <cell r="E893">
            <v>0</v>
          </cell>
        </row>
        <row r="894">
          <cell r="A894">
            <v>2017</v>
          </cell>
          <cell r="B894" t="str">
            <v>APR</v>
          </cell>
          <cell r="D894" t="str">
            <v>UNUC.00000748.01.01.08</v>
          </cell>
          <cell r="E894">
            <v>0</v>
          </cell>
        </row>
        <row r="895">
          <cell r="A895">
            <v>2017</v>
          </cell>
          <cell r="B895" t="str">
            <v>APR</v>
          </cell>
          <cell r="D895" t="str">
            <v>UPGD.00005815.01.01.01</v>
          </cell>
          <cell r="E895">
            <v>0</v>
          </cell>
        </row>
        <row r="896">
          <cell r="A896">
            <v>2017</v>
          </cell>
          <cell r="B896" t="str">
            <v>APR</v>
          </cell>
          <cell r="D896" t="str">
            <v>UNUC.00000003.01.02.01</v>
          </cell>
          <cell r="E896">
            <v>0</v>
          </cell>
        </row>
        <row r="897">
          <cell r="A897">
            <v>2017</v>
          </cell>
          <cell r="B897" t="str">
            <v>APR</v>
          </cell>
          <cell r="D897" t="str">
            <v>UPGD.00000636.01.01.01</v>
          </cell>
          <cell r="E897">
            <v>0</v>
          </cell>
        </row>
        <row r="898">
          <cell r="A898">
            <v>2017</v>
          </cell>
          <cell r="B898" t="str">
            <v>APR</v>
          </cell>
          <cell r="D898" t="str">
            <v>UPGD.00000635.03.01.01</v>
          </cell>
          <cell r="E898">
            <v>0</v>
          </cell>
        </row>
        <row r="899">
          <cell r="A899">
            <v>2017</v>
          </cell>
          <cell r="B899" t="str">
            <v>APR</v>
          </cell>
          <cell r="D899" t="str">
            <v>UPGD.00000625.01.01.01</v>
          </cell>
          <cell r="E899">
            <v>0</v>
          </cell>
        </row>
        <row r="900">
          <cell r="A900">
            <v>2017</v>
          </cell>
          <cell r="B900" t="str">
            <v>APR</v>
          </cell>
          <cell r="D900" t="str">
            <v>UPGD.00000625.02.01.01</v>
          </cell>
          <cell r="E900">
            <v>0</v>
          </cell>
        </row>
        <row r="901">
          <cell r="A901">
            <v>2017</v>
          </cell>
          <cell r="B901" t="str">
            <v>APR</v>
          </cell>
          <cell r="D901" t="str">
            <v>UPGD.00000624.01.01.01</v>
          </cell>
          <cell r="E901">
            <v>0</v>
          </cell>
        </row>
        <row r="902">
          <cell r="A902">
            <v>2017</v>
          </cell>
          <cell r="B902" t="str">
            <v>APR</v>
          </cell>
          <cell r="D902" t="str">
            <v>UPGD.00001282.03.01.01</v>
          </cell>
          <cell r="E902">
            <v>0</v>
          </cell>
        </row>
        <row r="903">
          <cell r="A903">
            <v>2017</v>
          </cell>
          <cell r="B903" t="str">
            <v>APR</v>
          </cell>
          <cell r="D903" t="str">
            <v>UPGD.00001446.01.01.01</v>
          </cell>
          <cell r="E903">
            <v>0</v>
          </cell>
        </row>
        <row r="904">
          <cell r="A904">
            <v>2017</v>
          </cell>
          <cell r="B904" t="str">
            <v>APR</v>
          </cell>
          <cell r="D904" t="str">
            <v>UNUC.00000001.01.12.01</v>
          </cell>
          <cell r="E904">
            <v>0</v>
          </cell>
        </row>
        <row r="905">
          <cell r="A905">
            <v>2017</v>
          </cell>
          <cell r="B905" t="str">
            <v>APR</v>
          </cell>
          <cell r="D905" t="str">
            <v>UCOR.00000622.01.02.02</v>
          </cell>
          <cell r="E905">
            <v>0</v>
          </cell>
        </row>
        <row r="906">
          <cell r="A906">
            <v>2017</v>
          </cell>
          <cell r="B906" t="str">
            <v>APR</v>
          </cell>
          <cell r="D906" t="str">
            <v>UPGD.00005601.03.01.01</v>
          </cell>
          <cell r="E906">
            <v>0</v>
          </cell>
        </row>
        <row r="907">
          <cell r="A907">
            <v>2017</v>
          </cell>
          <cell r="B907" t="str">
            <v>APR</v>
          </cell>
          <cell r="D907" t="str">
            <v>UPGD.00004447.02.01.01</v>
          </cell>
          <cell r="E907">
            <v>0</v>
          </cell>
        </row>
        <row r="908">
          <cell r="A908">
            <v>2017</v>
          </cell>
          <cell r="B908" t="str">
            <v>APR</v>
          </cell>
          <cell r="D908" t="str">
            <v>UPGD.00004811.01.01.01</v>
          </cell>
          <cell r="E908">
            <v>0</v>
          </cell>
        </row>
        <row r="909">
          <cell r="A909">
            <v>2017</v>
          </cell>
          <cell r="B909" t="str">
            <v>APR</v>
          </cell>
          <cell r="D909" t="str">
            <v>UNUC.00000002.01.11.01</v>
          </cell>
          <cell r="E909">
            <v>0</v>
          </cell>
        </row>
        <row r="910">
          <cell r="A910">
            <v>2017</v>
          </cell>
          <cell r="B910" t="str">
            <v>APR</v>
          </cell>
          <cell r="D910" t="str">
            <v>UPGD.00000634.01.01.01</v>
          </cell>
          <cell r="E910">
            <v>0</v>
          </cell>
        </row>
        <row r="911">
          <cell r="A911">
            <v>2017</v>
          </cell>
          <cell r="B911" t="str">
            <v>APR</v>
          </cell>
          <cell r="D911" t="str">
            <v>UNUC.00000001.01.04.01</v>
          </cell>
          <cell r="E911">
            <v>0</v>
          </cell>
        </row>
        <row r="912">
          <cell r="A912">
            <v>2017</v>
          </cell>
          <cell r="B912" t="str">
            <v>APR</v>
          </cell>
          <cell r="D912" t="str">
            <v>UPGD.00000625.03.01.01</v>
          </cell>
          <cell r="E912">
            <v>0</v>
          </cell>
        </row>
        <row r="913">
          <cell r="A913">
            <v>2017</v>
          </cell>
          <cell r="B913" t="str">
            <v>APR</v>
          </cell>
          <cell r="D913" t="str">
            <v>UNUC.00000938.01.01.05</v>
          </cell>
          <cell r="E913">
            <v>0</v>
          </cell>
        </row>
        <row r="914">
          <cell r="A914">
            <v>2017</v>
          </cell>
          <cell r="B914" t="str">
            <v>APR</v>
          </cell>
          <cell r="D914" t="str">
            <v>UPGD.00000629.01.01.01</v>
          </cell>
          <cell r="E914">
            <v>0</v>
          </cell>
        </row>
        <row r="915">
          <cell r="A915">
            <v>2017</v>
          </cell>
          <cell r="B915" t="str">
            <v>APR</v>
          </cell>
          <cell r="D915" t="str">
            <v>UNUC.00000001.01.11.01</v>
          </cell>
          <cell r="E915">
            <v>0</v>
          </cell>
        </row>
        <row r="916">
          <cell r="A916">
            <v>2017</v>
          </cell>
          <cell r="B916" t="str">
            <v>APR</v>
          </cell>
          <cell r="D916" t="str">
            <v>UPGD.00000633.03.01.01</v>
          </cell>
          <cell r="E916">
            <v>0</v>
          </cell>
        </row>
        <row r="917">
          <cell r="A917">
            <v>2017</v>
          </cell>
          <cell r="B917" t="str">
            <v>APR</v>
          </cell>
          <cell r="D917" t="str">
            <v>UPGD.00000730.01.01.01</v>
          </cell>
          <cell r="E917">
            <v>0</v>
          </cell>
        </row>
        <row r="918">
          <cell r="A918">
            <v>2017</v>
          </cell>
          <cell r="B918" t="str">
            <v>APR</v>
          </cell>
          <cell r="D918" t="str">
            <v>UPGD.00000728.01.01.01</v>
          </cell>
          <cell r="E918">
            <v>0</v>
          </cell>
        </row>
        <row r="919">
          <cell r="A919">
            <v>2017</v>
          </cell>
          <cell r="B919" t="str">
            <v>APR</v>
          </cell>
          <cell r="D919" t="str">
            <v>UPGD.00000620.01.01.01</v>
          </cell>
          <cell r="E919">
            <v>0</v>
          </cell>
        </row>
        <row r="920">
          <cell r="A920">
            <v>2017</v>
          </cell>
          <cell r="B920" t="str">
            <v>APR</v>
          </cell>
          <cell r="D920" t="str">
            <v>UNUC.00000003.01.05.01</v>
          </cell>
          <cell r="E920">
            <v>0</v>
          </cell>
        </row>
        <row r="921">
          <cell r="A921">
            <v>2017</v>
          </cell>
          <cell r="B921" t="str">
            <v>MAR</v>
          </cell>
          <cell r="D921" t="str">
            <v>CI75005</v>
          </cell>
          <cell r="E921">
            <v>249853266.31</v>
          </cell>
        </row>
        <row r="922">
          <cell r="A922">
            <v>2017</v>
          </cell>
          <cell r="B922" t="str">
            <v>MAR</v>
          </cell>
          <cell r="D922" t="str">
            <v>CI75002</v>
          </cell>
          <cell r="E922">
            <v>47368.17</v>
          </cell>
        </row>
        <row r="923">
          <cell r="A923">
            <v>2017</v>
          </cell>
          <cell r="B923" t="str">
            <v>APR</v>
          </cell>
          <cell r="D923" t="str">
            <v>UNUC.00001134.40.01.01</v>
          </cell>
          <cell r="E923">
            <v>0</v>
          </cell>
        </row>
        <row r="924">
          <cell r="A924">
            <v>2017</v>
          </cell>
          <cell r="B924" t="str">
            <v>APR</v>
          </cell>
          <cell r="D924" t="str">
            <v>UPGD.00000626.01.01.01</v>
          </cell>
          <cell r="E924">
            <v>0</v>
          </cell>
        </row>
        <row r="925">
          <cell r="A925">
            <v>2017</v>
          </cell>
          <cell r="B925" t="str">
            <v>APR</v>
          </cell>
          <cell r="D925" t="str">
            <v>UPGD.00000622.01.01.01</v>
          </cell>
          <cell r="E925">
            <v>0</v>
          </cell>
        </row>
        <row r="926">
          <cell r="A926">
            <v>2017</v>
          </cell>
          <cell r="B926" t="str">
            <v>APR</v>
          </cell>
          <cell r="D926" t="str">
            <v>UNUC.00000002.01.05.01</v>
          </cell>
          <cell r="E926">
            <v>0</v>
          </cell>
        </row>
        <row r="927">
          <cell r="A927">
            <v>2017</v>
          </cell>
          <cell r="B927" t="str">
            <v>MAR</v>
          </cell>
          <cell r="D927" t="str">
            <v>RR15216</v>
          </cell>
          <cell r="E927">
            <v>-5721629</v>
          </cell>
        </row>
        <row r="928">
          <cell r="A928">
            <v>2017</v>
          </cell>
          <cell r="B928" t="str">
            <v>MAR</v>
          </cell>
          <cell r="D928" t="str">
            <v>RR15217</v>
          </cell>
          <cell r="E928">
            <v>436848265</v>
          </cell>
        </row>
        <row r="929">
          <cell r="A929">
            <v>2017</v>
          </cell>
          <cell r="B929" t="str">
            <v>MAR</v>
          </cell>
          <cell r="D929" t="str">
            <v>RR15228</v>
          </cell>
          <cell r="E929">
            <v>443138888.88</v>
          </cell>
        </row>
        <row r="930">
          <cell r="A930">
            <v>2017</v>
          </cell>
          <cell r="B930" t="str">
            <v>MAR</v>
          </cell>
          <cell r="D930" t="str">
            <v>CIP5001</v>
          </cell>
          <cell r="E930">
            <v>84929023.420000002</v>
          </cell>
        </row>
        <row r="931">
          <cell r="A931">
            <v>2017</v>
          </cell>
          <cell r="B931" t="str">
            <v>MAR</v>
          </cell>
          <cell r="D931" t="str">
            <v>CIP5002</v>
          </cell>
          <cell r="E931">
            <v>11698818.039999999</v>
          </cell>
        </row>
        <row r="932">
          <cell r="A932">
            <v>2017</v>
          </cell>
          <cell r="B932" t="str">
            <v>MAR</v>
          </cell>
          <cell r="D932" t="str">
            <v>CIQ5001</v>
          </cell>
          <cell r="E932">
            <v>4177281.87</v>
          </cell>
        </row>
        <row r="933">
          <cell r="A933">
            <v>2017</v>
          </cell>
          <cell r="B933" t="str">
            <v>MAR</v>
          </cell>
          <cell r="D933" t="str">
            <v>CIQ5002</v>
          </cell>
          <cell r="E933">
            <v>451667.46</v>
          </cell>
        </row>
        <row r="934">
          <cell r="A934">
            <v>2017</v>
          </cell>
          <cell r="B934" t="str">
            <v>MAR</v>
          </cell>
          <cell r="D934" t="str">
            <v>CIN5001</v>
          </cell>
          <cell r="E934">
            <v>1068628.96</v>
          </cell>
        </row>
        <row r="935">
          <cell r="A935">
            <v>2017</v>
          </cell>
          <cell r="B935" t="str">
            <v>MAR</v>
          </cell>
          <cell r="D935" t="str">
            <v>CIN5002</v>
          </cell>
          <cell r="E935">
            <v>8809438.5999999996</v>
          </cell>
        </row>
        <row r="936">
          <cell r="A936">
            <v>2017</v>
          </cell>
          <cell r="B936" t="str">
            <v>MAR</v>
          </cell>
          <cell r="D936" t="str">
            <v>GLB5BEG</v>
          </cell>
          <cell r="E936">
            <v>14169014.671760499</v>
          </cell>
        </row>
        <row r="937">
          <cell r="A937">
            <v>2017</v>
          </cell>
          <cell r="B937" t="str">
            <v>MAR</v>
          </cell>
          <cell r="D937" t="str">
            <v>O/U5YTD</v>
          </cell>
          <cell r="E937">
            <v>-7999088.9789539296</v>
          </cell>
        </row>
        <row r="938">
          <cell r="A938">
            <v>2017</v>
          </cell>
          <cell r="B938" t="str">
            <v>MAR</v>
          </cell>
          <cell r="D938" t="str">
            <v>TRU5YTD</v>
          </cell>
          <cell r="E938">
            <v>2911543.5</v>
          </cell>
        </row>
        <row r="939">
          <cell r="A939">
            <v>2017</v>
          </cell>
          <cell r="B939" t="str">
            <v>MAR</v>
          </cell>
          <cell r="D939" t="str">
            <v>UPGD.00000962.01.01.01</v>
          </cell>
          <cell r="E939">
            <v>0</v>
          </cell>
        </row>
        <row r="940">
          <cell r="A940">
            <v>2017</v>
          </cell>
          <cell r="B940" t="str">
            <v>MAR</v>
          </cell>
          <cell r="D940" t="str">
            <v>UPGD.00001282.02.01.01</v>
          </cell>
          <cell r="E940">
            <v>0</v>
          </cell>
        </row>
        <row r="941">
          <cell r="A941">
            <v>2017</v>
          </cell>
          <cell r="B941" t="str">
            <v>MAR</v>
          </cell>
          <cell r="D941" t="str">
            <v>UPGD.00000621.01.01.01</v>
          </cell>
          <cell r="E941">
            <v>0</v>
          </cell>
        </row>
        <row r="942">
          <cell r="A942">
            <v>2017</v>
          </cell>
          <cell r="B942" t="str">
            <v>MAR</v>
          </cell>
          <cell r="D942" t="str">
            <v>UPGD.00000634.03.01.01</v>
          </cell>
          <cell r="E942">
            <v>0</v>
          </cell>
        </row>
        <row r="943">
          <cell r="A943">
            <v>2017</v>
          </cell>
          <cell r="B943" t="str">
            <v>MAR</v>
          </cell>
          <cell r="D943" t="str">
            <v>UNUC.00000748.01.01.08</v>
          </cell>
          <cell r="E943">
            <v>0</v>
          </cell>
        </row>
        <row r="944">
          <cell r="A944">
            <v>2017</v>
          </cell>
          <cell r="B944" t="str">
            <v>MAR</v>
          </cell>
          <cell r="D944" t="str">
            <v>UPGD.00005815.01.01.01</v>
          </cell>
          <cell r="E944">
            <v>0</v>
          </cell>
        </row>
        <row r="945">
          <cell r="A945">
            <v>2017</v>
          </cell>
          <cell r="B945" t="str">
            <v>MAR</v>
          </cell>
          <cell r="D945" t="str">
            <v>UNUC.00000003.01.02.01</v>
          </cell>
          <cell r="E945">
            <v>0</v>
          </cell>
        </row>
        <row r="946">
          <cell r="A946">
            <v>2017</v>
          </cell>
          <cell r="B946" t="str">
            <v>MAR</v>
          </cell>
          <cell r="D946" t="str">
            <v>UPGD.00000636.01.01.01</v>
          </cell>
          <cell r="E946">
            <v>0</v>
          </cell>
        </row>
        <row r="947">
          <cell r="A947">
            <v>2017</v>
          </cell>
          <cell r="B947" t="str">
            <v>MAR</v>
          </cell>
          <cell r="D947" t="str">
            <v>UPGD.00000635.03.01.01</v>
          </cell>
          <cell r="E947">
            <v>0</v>
          </cell>
        </row>
        <row r="948">
          <cell r="A948">
            <v>2017</v>
          </cell>
          <cell r="B948" t="str">
            <v>MAR</v>
          </cell>
          <cell r="D948" t="str">
            <v>UPGD.00000625.01.01.01</v>
          </cell>
          <cell r="E948">
            <v>0</v>
          </cell>
        </row>
        <row r="949">
          <cell r="A949">
            <v>2017</v>
          </cell>
          <cell r="B949" t="str">
            <v>MAR</v>
          </cell>
          <cell r="D949" t="str">
            <v>UPGD.00000625.02.01.01</v>
          </cell>
          <cell r="E949">
            <v>0</v>
          </cell>
        </row>
        <row r="950">
          <cell r="A950">
            <v>2017</v>
          </cell>
          <cell r="B950" t="str">
            <v>MAR</v>
          </cell>
          <cell r="D950" t="str">
            <v>UPGD.00001282.03.01.01</v>
          </cell>
          <cell r="E950">
            <v>0</v>
          </cell>
        </row>
        <row r="951">
          <cell r="A951">
            <v>2017</v>
          </cell>
          <cell r="B951" t="str">
            <v>MAR</v>
          </cell>
          <cell r="D951" t="str">
            <v>UPGD.00001446.01.01.01</v>
          </cell>
          <cell r="E951">
            <v>0</v>
          </cell>
        </row>
        <row r="952">
          <cell r="A952">
            <v>2017</v>
          </cell>
          <cell r="B952" t="str">
            <v>MAR</v>
          </cell>
          <cell r="D952" t="str">
            <v>UNUC.00000001.01.12.01</v>
          </cell>
          <cell r="E952">
            <v>0</v>
          </cell>
        </row>
        <row r="953">
          <cell r="A953">
            <v>2017</v>
          </cell>
          <cell r="B953" t="str">
            <v>MAR</v>
          </cell>
          <cell r="D953" t="str">
            <v>UCOR.00000622.01.02.02</v>
          </cell>
          <cell r="E953">
            <v>0</v>
          </cell>
        </row>
        <row r="954">
          <cell r="A954">
            <v>2017</v>
          </cell>
          <cell r="B954" t="str">
            <v>MAR</v>
          </cell>
          <cell r="D954" t="str">
            <v>UPGD.00005601.03.01.01</v>
          </cell>
          <cell r="E954">
            <v>0</v>
          </cell>
        </row>
        <row r="955">
          <cell r="A955">
            <v>2017</v>
          </cell>
          <cell r="B955" t="str">
            <v>MAR</v>
          </cell>
          <cell r="D955" t="str">
            <v>UPGD.00004447.02.01.01</v>
          </cell>
          <cell r="E955">
            <v>0</v>
          </cell>
        </row>
        <row r="956">
          <cell r="A956">
            <v>2017</v>
          </cell>
          <cell r="B956" t="str">
            <v>MAR</v>
          </cell>
          <cell r="D956" t="str">
            <v>UPGD.00004811.01.01.01</v>
          </cell>
          <cell r="E956">
            <v>0</v>
          </cell>
        </row>
        <row r="957">
          <cell r="A957">
            <v>2017</v>
          </cell>
          <cell r="B957" t="str">
            <v>MAR</v>
          </cell>
          <cell r="D957" t="str">
            <v>UNUC.00000002.01.11.01</v>
          </cell>
          <cell r="E957">
            <v>0</v>
          </cell>
        </row>
        <row r="958">
          <cell r="A958">
            <v>2017</v>
          </cell>
          <cell r="B958" t="str">
            <v>MAR</v>
          </cell>
          <cell r="D958" t="str">
            <v>UPGD.00000634.01.01.01</v>
          </cell>
          <cell r="E958">
            <v>0</v>
          </cell>
        </row>
        <row r="959">
          <cell r="A959">
            <v>2017</v>
          </cell>
          <cell r="B959" t="str">
            <v>MAR</v>
          </cell>
          <cell r="D959" t="str">
            <v>UNUC.00000001.01.04.01</v>
          </cell>
          <cell r="E959">
            <v>0</v>
          </cell>
        </row>
        <row r="960">
          <cell r="A960">
            <v>2017</v>
          </cell>
          <cell r="B960" t="str">
            <v>MAR</v>
          </cell>
          <cell r="D960" t="str">
            <v>UPGD.00000625.03.01.01</v>
          </cell>
          <cell r="E960">
            <v>0</v>
          </cell>
        </row>
        <row r="961">
          <cell r="A961">
            <v>2017</v>
          </cell>
          <cell r="B961" t="str">
            <v>MAR</v>
          </cell>
          <cell r="D961" t="str">
            <v>UNUC.00000002.01.02.01</v>
          </cell>
          <cell r="E961">
            <v>0</v>
          </cell>
        </row>
        <row r="962">
          <cell r="A962">
            <v>2017</v>
          </cell>
          <cell r="B962" t="str">
            <v>MAR</v>
          </cell>
          <cell r="D962" t="str">
            <v>UNUC.00000938.01.01.05</v>
          </cell>
          <cell r="E962">
            <v>0</v>
          </cell>
        </row>
        <row r="963">
          <cell r="A963">
            <v>2017</v>
          </cell>
          <cell r="B963" t="str">
            <v>MAR</v>
          </cell>
          <cell r="D963" t="str">
            <v>UPGD.00000629.01.01.01</v>
          </cell>
          <cell r="E963">
            <v>0</v>
          </cell>
        </row>
        <row r="964">
          <cell r="A964">
            <v>2017</v>
          </cell>
          <cell r="B964" t="str">
            <v>MAR</v>
          </cell>
          <cell r="D964" t="str">
            <v>UNUC.00000001.01.11.01</v>
          </cell>
          <cell r="E964">
            <v>0</v>
          </cell>
        </row>
        <row r="965">
          <cell r="A965">
            <v>2017</v>
          </cell>
          <cell r="B965" t="str">
            <v>MAR</v>
          </cell>
          <cell r="D965" t="str">
            <v>UPGD.00000633.03.01.01</v>
          </cell>
          <cell r="E965">
            <v>0</v>
          </cell>
        </row>
        <row r="966">
          <cell r="A966">
            <v>2017</v>
          </cell>
          <cell r="B966" t="str">
            <v>MAR</v>
          </cell>
          <cell r="D966" t="str">
            <v>UPGD.00000730.01.01.01</v>
          </cell>
          <cell r="E966">
            <v>0</v>
          </cell>
        </row>
        <row r="967">
          <cell r="A967">
            <v>2017</v>
          </cell>
          <cell r="B967" t="str">
            <v>MAR</v>
          </cell>
          <cell r="D967" t="str">
            <v>UPGD.00000728.01.01.01</v>
          </cell>
          <cell r="E967">
            <v>0</v>
          </cell>
        </row>
        <row r="968">
          <cell r="A968">
            <v>2017</v>
          </cell>
          <cell r="B968" t="str">
            <v>MAR</v>
          </cell>
          <cell r="D968" t="str">
            <v>UPGD.00000620.01.01.01</v>
          </cell>
          <cell r="E968">
            <v>0</v>
          </cell>
        </row>
        <row r="969">
          <cell r="A969">
            <v>2017</v>
          </cell>
          <cell r="B969" t="str">
            <v>MAR</v>
          </cell>
          <cell r="D969" t="str">
            <v>UNUC.00001012.01.01.01</v>
          </cell>
          <cell r="E969">
            <v>0</v>
          </cell>
        </row>
        <row r="970">
          <cell r="A970">
            <v>2017</v>
          </cell>
          <cell r="B970" t="str">
            <v>MAR</v>
          </cell>
          <cell r="D970" t="str">
            <v>UNUC.00000003.01.05.01</v>
          </cell>
          <cell r="E970">
            <v>0</v>
          </cell>
        </row>
        <row r="971">
          <cell r="A971">
            <v>2017</v>
          </cell>
          <cell r="B971" t="str">
            <v>MAR</v>
          </cell>
          <cell r="D971" t="str">
            <v>UNUC.00000715.01.01.01</v>
          </cell>
          <cell r="E971">
            <v>0</v>
          </cell>
        </row>
        <row r="972">
          <cell r="A972">
            <v>2017</v>
          </cell>
          <cell r="B972" t="str">
            <v>MAR</v>
          </cell>
          <cell r="D972" t="str">
            <v>UNUC.00001134.40.01.01</v>
          </cell>
          <cell r="E972">
            <v>0</v>
          </cell>
        </row>
        <row r="973">
          <cell r="A973">
            <v>2017</v>
          </cell>
          <cell r="B973" t="str">
            <v>MAR</v>
          </cell>
          <cell r="D973" t="str">
            <v>UPGD.00000626.01.01.01</v>
          </cell>
          <cell r="E973">
            <v>0</v>
          </cell>
        </row>
        <row r="974">
          <cell r="A974">
            <v>2017</v>
          </cell>
          <cell r="B974" t="str">
            <v>MAR</v>
          </cell>
          <cell r="D974" t="str">
            <v>UPGD.00000622.01.01.01</v>
          </cell>
          <cell r="E974">
            <v>0</v>
          </cell>
        </row>
        <row r="975">
          <cell r="A975">
            <v>2017</v>
          </cell>
          <cell r="B975" t="str">
            <v>MAR</v>
          </cell>
          <cell r="D975" t="str">
            <v>UPGD.00004811.03.01.01</v>
          </cell>
          <cell r="E975">
            <v>0</v>
          </cell>
        </row>
        <row r="976">
          <cell r="A976">
            <v>2017</v>
          </cell>
          <cell r="B976" t="str">
            <v>MAR</v>
          </cell>
          <cell r="D976" t="str">
            <v>UNUC.00000001.01.08.01</v>
          </cell>
          <cell r="E976">
            <v>0</v>
          </cell>
        </row>
        <row r="977">
          <cell r="A977">
            <v>2017</v>
          </cell>
          <cell r="B977" t="str">
            <v>MAR</v>
          </cell>
          <cell r="D977" t="str">
            <v>UNUC.00000001.01.14.01</v>
          </cell>
          <cell r="E977">
            <v>0</v>
          </cell>
        </row>
        <row r="978">
          <cell r="A978">
            <v>2017</v>
          </cell>
          <cell r="B978" t="str">
            <v>MAR</v>
          </cell>
          <cell r="D978" t="str">
            <v>UNUC.00000002.01.09.01</v>
          </cell>
          <cell r="E978">
            <v>0</v>
          </cell>
        </row>
        <row r="979">
          <cell r="A979">
            <v>2017</v>
          </cell>
          <cell r="B979" t="str">
            <v>MAR</v>
          </cell>
          <cell r="D979" t="str">
            <v>UNUC.00000001.01.16.01</v>
          </cell>
          <cell r="E979">
            <v>0</v>
          </cell>
        </row>
        <row r="980">
          <cell r="A980">
            <v>2017</v>
          </cell>
          <cell r="B980" t="str">
            <v>MAR</v>
          </cell>
          <cell r="D980" t="str">
            <v>UNUC.00000001.01.09.01</v>
          </cell>
          <cell r="E980">
            <v>0</v>
          </cell>
        </row>
        <row r="981">
          <cell r="A981">
            <v>2017</v>
          </cell>
          <cell r="B981" t="str">
            <v>MAR</v>
          </cell>
          <cell r="D981" t="str">
            <v>UNUC.00000002.01.14.01</v>
          </cell>
          <cell r="E981">
            <v>0</v>
          </cell>
        </row>
        <row r="982">
          <cell r="A982">
            <v>2017</v>
          </cell>
          <cell r="B982" t="str">
            <v>MAR</v>
          </cell>
          <cell r="D982" t="str">
            <v>UNUC.00000938.01.02.01</v>
          </cell>
          <cell r="E982">
            <v>0</v>
          </cell>
        </row>
        <row r="983">
          <cell r="A983">
            <v>2017</v>
          </cell>
          <cell r="B983" t="str">
            <v>MAR</v>
          </cell>
          <cell r="D983" t="str">
            <v>UPGD.00000729.02.01.01</v>
          </cell>
          <cell r="E983">
            <v>0</v>
          </cell>
        </row>
        <row r="984">
          <cell r="A984">
            <v>2017</v>
          </cell>
          <cell r="B984" t="str">
            <v>MAR</v>
          </cell>
          <cell r="D984" t="str">
            <v>UNUC.00000002.01.10.01</v>
          </cell>
          <cell r="E984">
            <v>0</v>
          </cell>
        </row>
        <row r="985">
          <cell r="A985">
            <v>2017</v>
          </cell>
          <cell r="B985" t="str">
            <v>MAR</v>
          </cell>
          <cell r="D985" t="str">
            <v>UCOR.00000693.01.01.01</v>
          </cell>
          <cell r="E985">
            <v>0</v>
          </cell>
        </row>
        <row r="986">
          <cell r="A986">
            <v>2017</v>
          </cell>
          <cell r="B986" t="str">
            <v>MAR</v>
          </cell>
          <cell r="D986" t="str">
            <v>UCOR.00000306.01.05.01</v>
          </cell>
          <cell r="E986">
            <v>0</v>
          </cell>
        </row>
        <row r="987">
          <cell r="A987">
            <v>2017</v>
          </cell>
          <cell r="B987" t="str">
            <v>MAR</v>
          </cell>
          <cell r="D987" t="str">
            <v>4405810</v>
          </cell>
          <cell r="E987">
            <v>0</v>
          </cell>
        </row>
        <row r="988">
          <cell r="A988">
            <v>2017</v>
          </cell>
          <cell r="B988" t="str">
            <v>MAR</v>
          </cell>
          <cell r="D988" t="str">
            <v>4405940</v>
          </cell>
          <cell r="E988">
            <v>0</v>
          </cell>
        </row>
        <row r="989">
          <cell r="A989">
            <v>2017</v>
          </cell>
          <cell r="B989" t="str">
            <v>MAR</v>
          </cell>
          <cell r="D989" t="str">
            <v>4405000</v>
          </cell>
          <cell r="E989">
            <v>20872184.260000002</v>
          </cell>
        </row>
        <row r="990">
          <cell r="A990">
            <v>2017</v>
          </cell>
          <cell r="B990" t="str">
            <v>MAR</v>
          </cell>
          <cell r="D990" t="str">
            <v>4405840</v>
          </cell>
          <cell r="E990">
            <v>0</v>
          </cell>
        </row>
        <row r="991">
          <cell r="A991">
            <v>2017</v>
          </cell>
          <cell r="B991" t="str">
            <v>MAR</v>
          </cell>
          <cell r="D991" t="str">
            <v>CI75008</v>
          </cell>
          <cell r="E991">
            <v>249853266.31</v>
          </cell>
        </row>
        <row r="992">
          <cell r="A992">
            <v>2017</v>
          </cell>
          <cell r="B992" t="str">
            <v>MAR</v>
          </cell>
          <cell r="D992" t="str">
            <v>CI75001</v>
          </cell>
          <cell r="E992">
            <v>32218.79</v>
          </cell>
        </row>
        <row r="993">
          <cell r="A993">
            <v>2017</v>
          </cell>
          <cell r="B993" t="str">
            <v>MAR</v>
          </cell>
          <cell r="D993" t="str">
            <v>CI75003</v>
          </cell>
          <cell r="E993">
            <v>249853266.31</v>
          </cell>
        </row>
        <row r="994">
          <cell r="A994">
            <v>2017</v>
          </cell>
          <cell r="B994" t="str">
            <v>MAR</v>
          </cell>
          <cell r="D994" t="str">
            <v>CI75007</v>
          </cell>
          <cell r="E994">
            <v>499706532.62</v>
          </cell>
        </row>
        <row r="995">
          <cell r="A995">
            <v>2017</v>
          </cell>
          <cell r="B995" t="str">
            <v>MAR</v>
          </cell>
          <cell r="D995" t="str">
            <v>AM15081</v>
          </cell>
          <cell r="E995">
            <v>0</v>
          </cell>
        </row>
        <row r="996">
          <cell r="A996">
            <v>2017</v>
          </cell>
          <cell r="B996" t="str">
            <v>MAR</v>
          </cell>
          <cell r="D996" t="str">
            <v>RR15082</v>
          </cell>
          <cell r="E996">
            <v>-17474493</v>
          </cell>
        </row>
        <row r="997">
          <cell r="A997">
            <v>2017</v>
          </cell>
          <cell r="B997" t="str">
            <v>MAR</v>
          </cell>
          <cell r="D997" t="str">
            <v>RR45217</v>
          </cell>
          <cell r="E997">
            <v>434524604</v>
          </cell>
        </row>
        <row r="998">
          <cell r="A998">
            <v>2017</v>
          </cell>
          <cell r="B998" t="str">
            <v>MAR</v>
          </cell>
          <cell r="D998" t="str">
            <v>RR45228</v>
          </cell>
          <cell r="E998">
            <v>441048611.10000002</v>
          </cell>
        </row>
        <row r="999">
          <cell r="A999">
            <v>2017</v>
          </cell>
          <cell r="B999" t="str">
            <v>MAR</v>
          </cell>
          <cell r="D999" t="str">
            <v>RR85082</v>
          </cell>
          <cell r="E999">
            <v>0.35</v>
          </cell>
        </row>
        <row r="1000">
          <cell r="A1000">
            <v>2017</v>
          </cell>
          <cell r="B1000" t="str">
            <v>MAR</v>
          </cell>
          <cell r="D1000" t="str">
            <v>RR85216</v>
          </cell>
          <cell r="E1000">
            <v>0.35</v>
          </cell>
        </row>
        <row r="1001">
          <cell r="A1001">
            <v>2017</v>
          </cell>
          <cell r="B1001" t="str">
            <v>MAR</v>
          </cell>
          <cell r="D1001" t="str">
            <v>RR85217</v>
          </cell>
          <cell r="E1001">
            <v>0.35</v>
          </cell>
        </row>
        <row r="1002">
          <cell r="A1002">
            <v>2017</v>
          </cell>
          <cell r="B1002" t="str">
            <v>MAR</v>
          </cell>
          <cell r="D1002" t="str">
            <v>RR85228</v>
          </cell>
          <cell r="E1002">
            <v>0.35</v>
          </cell>
        </row>
        <row r="1003">
          <cell r="A1003">
            <v>2017</v>
          </cell>
          <cell r="B1003" t="str">
            <v>MAR</v>
          </cell>
          <cell r="D1003" t="str">
            <v>RR95082</v>
          </cell>
          <cell r="E1003">
            <v>5.8201058201058198E-2</v>
          </cell>
        </row>
        <row r="1004">
          <cell r="A1004">
            <v>2017</v>
          </cell>
          <cell r="B1004" t="str">
            <v>MAR</v>
          </cell>
          <cell r="D1004" t="str">
            <v>RR95216</v>
          </cell>
          <cell r="E1004">
            <v>5.8201058201058198E-2</v>
          </cell>
        </row>
        <row r="1005">
          <cell r="A1005">
            <v>2017</v>
          </cell>
          <cell r="B1005" t="str">
            <v>MAR</v>
          </cell>
          <cell r="D1005" t="str">
            <v>RR95217</v>
          </cell>
          <cell r="E1005">
            <v>5.8201058201058198E-2</v>
          </cell>
        </row>
        <row r="1006">
          <cell r="A1006">
            <v>2017</v>
          </cell>
          <cell r="B1006" t="str">
            <v>MAR</v>
          </cell>
          <cell r="D1006" t="str">
            <v>RR95228</v>
          </cell>
          <cell r="E1006">
            <v>5.8201058201058198E-2</v>
          </cell>
        </row>
        <row r="1007">
          <cell r="A1007">
            <v>2017</v>
          </cell>
          <cell r="B1007" t="str">
            <v>MAR</v>
          </cell>
          <cell r="D1007" t="str">
            <v>RRA5082</v>
          </cell>
          <cell r="E1007">
            <v>0.53846153846153799</v>
          </cell>
        </row>
        <row r="1008">
          <cell r="A1008">
            <v>2017</v>
          </cell>
          <cell r="B1008" t="str">
            <v>MAR</v>
          </cell>
          <cell r="D1008" t="str">
            <v>RRA5216</v>
          </cell>
          <cell r="E1008">
            <v>0.53846153846153799</v>
          </cell>
        </row>
        <row r="1009">
          <cell r="A1009">
            <v>2017</v>
          </cell>
          <cell r="B1009" t="str">
            <v>MAR</v>
          </cell>
          <cell r="D1009" t="str">
            <v>RRA5217</v>
          </cell>
          <cell r="E1009">
            <v>0.53846153846153799</v>
          </cell>
        </row>
        <row r="1010">
          <cell r="A1010">
            <v>2017</v>
          </cell>
          <cell r="B1010" t="str">
            <v>MAR</v>
          </cell>
          <cell r="D1010" t="str">
            <v>RRA5228</v>
          </cell>
          <cell r="E1010">
            <v>0.53846153846153799</v>
          </cell>
        </row>
        <row r="1011">
          <cell r="A1011">
            <v>2017</v>
          </cell>
          <cell r="B1011" t="str">
            <v>MAR</v>
          </cell>
          <cell r="D1011" t="str">
            <v>RRD5082</v>
          </cell>
          <cell r="E1011">
            <v>-38973.030654358903</v>
          </cell>
        </row>
        <row r="1012">
          <cell r="A1012">
            <v>2017</v>
          </cell>
          <cell r="B1012" t="str">
            <v>MAR</v>
          </cell>
          <cell r="D1012" t="str">
            <v>RRD5216</v>
          </cell>
          <cell r="E1012">
            <v>-12973.978892307599</v>
          </cell>
        </row>
        <row r="1013">
          <cell r="A1013">
            <v>2017</v>
          </cell>
          <cell r="B1013" t="str">
            <v>MAR</v>
          </cell>
          <cell r="D1013" t="str">
            <v>RRD5217</v>
          </cell>
          <cell r="E1013">
            <v>990567.54169982905</v>
          </cell>
        </row>
        <row r="1014">
          <cell r="A1014">
            <v>2017</v>
          </cell>
          <cell r="B1014" t="str">
            <v>MAR</v>
          </cell>
          <cell r="D1014" t="str">
            <v>RRD5228</v>
          </cell>
          <cell r="E1014">
            <v>1005440.04745805</v>
          </cell>
        </row>
        <row r="1015">
          <cell r="A1015">
            <v>2017</v>
          </cell>
          <cell r="B1015" t="str">
            <v>MAR</v>
          </cell>
          <cell r="D1015" t="str">
            <v>RRF5082</v>
          </cell>
          <cell r="E1015">
            <v>-131273.482624711</v>
          </cell>
        </row>
        <row r="1016">
          <cell r="A1016">
            <v>2017</v>
          </cell>
          <cell r="B1016" t="str">
            <v>MAR</v>
          </cell>
          <cell r="D1016" t="str">
            <v>RRF5216</v>
          </cell>
          <cell r="E1016">
            <v>-43700.460654379101</v>
          </cell>
        </row>
        <row r="1017">
          <cell r="A1017">
            <v>2017</v>
          </cell>
          <cell r="B1017" t="str">
            <v>MAR</v>
          </cell>
          <cell r="D1017" t="str">
            <v>RRF5217</v>
          </cell>
          <cell r="E1017">
            <v>3336544.4973264202</v>
          </cell>
        </row>
        <row r="1018">
          <cell r="A1018">
            <v>2017</v>
          </cell>
          <cell r="B1018" t="str">
            <v>MAR</v>
          </cell>
          <cell r="D1018" t="str">
            <v>RRF5228</v>
          </cell>
          <cell r="E1018">
            <v>3386639.7963949698</v>
          </cell>
        </row>
        <row r="1019">
          <cell r="A1019">
            <v>2017</v>
          </cell>
          <cell r="B1019" t="str">
            <v>MAR</v>
          </cell>
          <cell r="D1019" t="str">
            <v>RRK5082</v>
          </cell>
          <cell r="E1019">
            <v>0</v>
          </cell>
        </row>
        <row r="1020">
          <cell r="A1020">
            <v>2017</v>
          </cell>
          <cell r="B1020" t="str">
            <v>MAR</v>
          </cell>
          <cell r="D1020" t="str">
            <v>RRK5216</v>
          </cell>
          <cell r="E1020">
            <v>0</v>
          </cell>
        </row>
        <row r="1021">
          <cell r="A1021">
            <v>2017</v>
          </cell>
          <cell r="B1021" t="str">
            <v>MAR</v>
          </cell>
          <cell r="D1021" t="str">
            <v>RRK5217</v>
          </cell>
          <cell r="E1021">
            <v>0</v>
          </cell>
        </row>
        <row r="1022">
          <cell r="A1022">
            <v>2017</v>
          </cell>
          <cell r="B1022" t="str">
            <v>MAR</v>
          </cell>
          <cell r="D1022" t="str">
            <v>RRK5228</v>
          </cell>
          <cell r="E1022">
            <v>0</v>
          </cell>
        </row>
        <row r="1023">
          <cell r="A1023">
            <v>2017</v>
          </cell>
          <cell r="B1023" t="str">
            <v>MAR</v>
          </cell>
          <cell r="D1023" t="str">
            <v>RRL5082</v>
          </cell>
          <cell r="E1023">
            <v>0</v>
          </cell>
        </row>
        <row r="1024">
          <cell r="A1024">
            <v>2017</v>
          </cell>
          <cell r="B1024" t="str">
            <v>MAR</v>
          </cell>
          <cell r="D1024" t="str">
            <v>RRL5216</v>
          </cell>
          <cell r="E1024">
            <v>0</v>
          </cell>
        </row>
        <row r="1025">
          <cell r="A1025">
            <v>2017</v>
          </cell>
          <cell r="B1025" t="str">
            <v>MAR</v>
          </cell>
          <cell r="D1025" t="str">
            <v>RRL5217</v>
          </cell>
          <cell r="E1025">
            <v>0</v>
          </cell>
        </row>
        <row r="1026">
          <cell r="A1026">
            <v>2017</v>
          </cell>
          <cell r="B1026" t="str">
            <v>MAR</v>
          </cell>
          <cell r="D1026" t="str">
            <v>RRL5228</v>
          </cell>
          <cell r="E1026">
            <v>0</v>
          </cell>
        </row>
        <row r="1027">
          <cell r="A1027">
            <v>2017</v>
          </cell>
          <cell r="B1027" t="str">
            <v>MAR</v>
          </cell>
          <cell r="D1027" t="str">
            <v>6660000181</v>
          </cell>
          <cell r="E1027">
            <v>0</v>
          </cell>
        </row>
        <row r="1028">
          <cell r="A1028">
            <v>2017</v>
          </cell>
          <cell r="B1028" t="str">
            <v>MAR</v>
          </cell>
          <cell r="D1028" t="str">
            <v>BG15217</v>
          </cell>
          <cell r="E1028">
            <v>436848265</v>
          </cell>
        </row>
        <row r="1029">
          <cell r="A1029">
            <v>2017</v>
          </cell>
          <cell r="B1029" t="str">
            <v>MAR</v>
          </cell>
          <cell r="D1029" t="str">
            <v>BGD5001</v>
          </cell>
          <cell r="E1029">
            <v>0</v>
          </cell>
        </row>
        <row r="1030">
          <cell r="A1030">
            <v>2017</v>
          </cell>
          <cell r="B1030" t="str">
            <v>MAR</v>
          </cell>
          <cell r="D1030" t="str">
            <v>BGP5001</v>
          </cell>
          <cell r="E1030">
            <v>0</v>
          </cell>
        </row>
        <row r="1031">
          <cell r="A1031">
            <v>2017</v>
          </cell>
          <cell r="B1031" t="str">
            <v>MAR</v>
          </cell>
          <cell r="D1031" t="str">
            <v>CI65001</v>
          </cell>
          <cell r="E1031">
            <v>0</v>
          </cell>
        </row>
        <row r="1032">
          <cell r="A1032">
            <v>2017</v>
          </cell>
          <cell r="B1032" t="str">
            <v>MAR</v>
          </cell>
          <cell r="D1032" t="str">
            <v>CI65002</v>
          </cell>
          <cell r="E1032">
            <v>0</v>
          </cell>
        </row>
        <row r="1033">
          <cell r="A1033">
            <v>2017</v>
          </cell>
          <cell r="B1033" t="str">
            <v>MAR</v>
          </cell>
          <cell r="D1033" t="str">
            <v>CID5001</v>
          </cell>
          <cell r="E1033">
            <v>0</v>
          </cell>
        </row>
        <row r="1034">
          <cell r="A1034">
            <v>2017</v>
          </cell>
          <cell r="B1034" t="str">
            <v>MAR</v>
          </cell>
          <cell r="D1034" t="str">
            <v>CID5002</v>
          </cell>
          <cell r="E1034">
            <v>0</v>
          </cell>
        </row>
        <row r="1035">
          <cell r="A1035">
            <v>2017</v>
          </cell>
          <cell r="B1035" t="str">
            <v>MAR</v>
          </cell>
          <cell r="D1035" t="str">
            <v>CIW5001</v>
          </cell>
          <cell r="E1035">
            <v>0</v>
          </cell>
        </row>
        <row r="1036">
          <cell r="A1036">
            <v>2017</v>
          </cell>
          <cell r="B1036" t="str">
            <v>MAR</v>
          </cell>
          <cell r="D1036" t="str">
            <v>MAN5001</v>
          </cell>
          <cell r="E1036">
            <v>5938824</v>
          </cell>
        </row>
        <row r="1037">
          <cell r="A1037">
            <v>2017</v>
          </cell>
          <cell r="B1037" t="str">
            <v>MAR</v>
          </cell>
          <cell r="D1037" t="str">
            <v>MAN5002</v>
          </cell>
          <cell r="E1037">
            <v>9639909</v>
          </cell>
        </row>
        <row r="1038">
          <cell r="A1038">
            <v>2017</v>
          </cell>
          <cell r="B1038" t="str">
            <v>MAR</v>
          </cell>
          <cell r="D1038" t="str">
            <v>MAN5003</v>
          </cell>
          <cell r="E1038">
            <v>0</v>
          </cell>
        </row>
        <row r="1039">
          <cell r="A1039">
            <v>2017</v>
          </cell>
          <cell r="B1039" t="str">
            <v>MAR</v>
          </cell>
          <cell r="D1039" t="str">
            <v>MAN5005</v>
          </cell>
          <cell r="E1039">
            <v>0</v>
          </cell>
        </row>
        <row r="1040">
          <cell r="A1040">
            <v>2017</v>
          </cell>
          <cell r="B1040" t="str">
            <v>MAR</v>
          </cell>
          <cell r="D1040" t="str">
            <v>MAN5006</v>
          </cell>
          <cell r="E1040">
            <v>0</v>
          </cell>
        </row>
        <row r="1041">
          <cell r="A1041">
            <v>2017</v>
          </cell>
          <cell r="B1041" t="str">
            <v>MAR</v>
          </cell>
          <cell r="D1041" t="str">
            <v>MAN5007</v>
          </cell>
          <cell r="E1041">
            <v>0</v>
          </cell>
        </row>
        <row r="1042">
          <cell r="A1042">
            <v>2017</v>
          </cell>
          <cell r="B1042" t="str">
            <v>MAR</v>
          </cell>
          <cell r="D1042" t="str">
            <v>MAN5008</v>
          </cell>
          <cell r="E1042">
            <v>0</v>
          </cell>
        </row>
        <row r="1043">
          <cell r="A1043">
            <v>2017</v>
          </cell>
          <cell r="B1043" t="str">
            <v>MAR</v>
          </cell>
          <cell r="D1043" t="str">
            <v>MAN5009</v>
          </cell>
          <cell r="E1043">
            <v>0</v>
          </cell>
        </row>
        <row r="1044">
          <cell r="A1044">
            <v>2017</v>
          </cell>
          <cell r="B1044" t="str">
            <v>MAR</v>
          </cell>
          <cell r="D1044" t="str">
            <v>MAN500A</v>
          </cell>
          <cell r="E1044">
            <v>0</v>
          </cell>
        </row>
        <row r="1045">
          <cell r="A1045">
            <v>2017</v>
          </cell>
          <cell r="B1045" t="str">
            <v>MAR</v>
          </cell>
          <cell r="D1045" t="str">
            <v>MAN500B</v>
          </cell>
          <cell r="E1045">
            <v>7586581</v>
          </cell>
        </row>
        <row r="1046">
          <cell r="A1046">
            <v>2017</v>
          </cell>
          <cell r="B1046" t="str">
            <v>MAR</v>
          </cell>
          <cell r="D1046" t="str">
            <v>MAN5010</v>
          </cell>
          <cell r="E1046">
            <v>0</v>
          </cell>
        </row>
        <row r="1047">
          <cell r="A1047">
            <v>2017</v>
          </cell>
          <cell r="B1047" t="str">
            <v>MAR</v>
          </cell>
          <cell r="D1047" t="str">
            <v>MAN5011</v>
          </cell>
          <cell r="E1047">
            <v>0.95046580000000003</v>
          </cell>
        </row>
        <row r="1048">
          <cell r="A1048">
            <v>2017</v>
          </cell>
          <cell r="B1048" t="str">
            <v>MAR</v>
          </cell>
          <cell r="D1048" t="str">
            <v>MAN5101</v>
          </cell>
          <cell r="E1048">
            <v>1890528</v>
          </cell>
        </row>
        <row r="1049">
          <cell r="A1049">
            <v>2017</v>
          </cell>
          <cell r="B1049" t="str">
            <v>MAR</v>
          </cell>
          <cell r="D1049" t="str">
            <v>MAN5102</v>
          </cell>
          <cell r="E1049">
            <v>0</v>
          </cell>
        </row>
        <row r="1050">
          <cell r="A1050">
            <v>2017</v>
          </cell>
          <cell r="B1050" t="str">
            <v>MAR</v>
          </cell>
          <cell r="D1050" t="str">
            <v>MAN510B</v>
          </cell>
          <cell r="E1050">
            <v>0</v>
          </cell>
        </row>
        <row r="1051">
          <cell r="A1051">
            <v>2017</v>
          </cell>
          <cell r="B1051" t="str">
            <v>MAR</v>
          </cell>
          <cell r="D1051" t="str">
            <v>MAN5CEA</v>
          </cell>
          <cell r="E1051">
            <v>0</v>
          </cell>
        </row>
        <row r="1052">
          <cell r="A1052">
            <v>2017</v>
          </cell>
          <cell r="B1052" t="str">
            <v>MAR</v>
          </cell>
          <cell r="D1052" t="str">
            <v>MAN5CEL</v>
          </cell>
          <cell r="E1052">
            <v>0</v>
          </cell>
        </row>
        <row r="1053">
          <cell r="A1053">
            <v>2017</v>
          </cell>
          <cell r="B1053" t="str">
            <v>MAR</v>
          </cell>
          <cell r="D1053" t="str">
            <v>MAN5CEW</v>
          </cell>
          <cell r="E1053">
            <v>0</v>
          </cell>
        </row>
        <row r="1054">
          <cell r="A1054">
            <v>2017</v>
          </cell>
          <cell r="B1054" t="str">
            <v>MAR</v>
          </cell>
          <cell r="D1054" t="str">
            <v>MAN5INDIAN</v>
          </cell>
          <cell r="E1054">
            <v>-959095.53</v>
          </cell>
        </row>
        <row r="1055">
          <cell r="A1055">
            <v>2017</v>
          </cell>
          <cell r="B1055" t="str">
            <v>MAR</v>
          </cell>
          <cell r="D1055" t="str">
            <v>MAN5WC3</v>
          </cell>
          <cell r="E1055">
            <v>0</v>
          </cell>
        </row>
        <row r="1056">
          <cell r="A1056">
            <v>2017</v>
          </cell>
          <cell r="B1056" t="str">
            <v>MAR</v>
          </cell>
          <cell r="D1056" t="str">
            <v>XAN5100</v>
          </cell>
          <cell r="E1056">
            <v>9.4000000000000004E-3</v>
          </cell>
        </row>
        <row r="1057">
          <cell r="A1057">
            <v>2017</v>
          </cell>
          <cell r="B1057" t="str">
            <v>MAR</v>
          </cell>
          <cell r="D1057" t="str">
            <v>XAN5200</v>
          </cell>
          <cell r="E1057">
            <v>7.2000000000000005E-4</v>
          </cell>
        </row>
        <row r="1058">
          <cell r="A1058">
            <v>2017</v>
          </cell>
          <cell r="B1058" t="str">
            <v>MAR</v>
          </cell>
          <cell r="D1058" t="str">
            <v>XAN5300</v>
          </cell>
          <cell r="E1058">
            <v>1.3984E-2</v>
          </cell>
        </row>
        <row r="1059">
          <cell r="A1059">
            <v>2017</v>
          </cell>
          <cell r="B1059" t="str">
            <v>MAR</v>
          </cell>
          <cell r="D1059" t="str">
            <v>XAN5400</v>
          </cell>
          <cell r="E1059">
            <v>4.8009000000000003E-2</v>
          </cell>
        </row>
        <row r="1060">
          <cell r="A1060">
            <v>2017</v>
          </cell>
          <cell r="B1060" t="str">
            <v>MAR</v>
          </cell>
          <cell r="D1060" t="str">
            <v>XAN5500</v>
          </cell>
          <cell r="E1060">
            <v>0.35</v>
          </cell>
        </row>
        <row r="1061">
          <cell r="A1061">
            <v>2017</v>
          </cell>
          <cell r="B1061" t="str">
            <v>MAR</v>
          </cell>
          <cell r="D1061" t="str">
            <v>RR45082</v>
          </cell>
          <cell r="E1061">
            <v>-17095998</v>
          </cell>
        </row>
        <row r="1062">
          <cell r="A1062">
            <v>2017</v>
          </cell>
          <cell r="B1062" t="str">
            <v>MAR</v>
          </cell>
          <cell r="D1062" t="str">
            <v>RR45216</v>
          </cell>
          <cell r="E1062">
            <v>-5691195</v>
          </cell>
        </row>
        <row r="1063">
          <cell r="A1063">
            <v>2017</v>
          </cell>
          <cell r="B1063" t="str">
            <v>MAR</v>
          </cell>
          <cell r="D1063" t="str">
            <v>XAN5600</v>
          </cell>
          <cell r="E1063">
            <v>5.5E-2</v>
          </cell>
        </row>
        <row r="1064">
          <cell r="A1064">
            <v>2017</v>
          </cell>
          <cell r="B1064" t="str">
            <v>MAR</v>
          </cell>
          <cell r="D1064" t="str">
            <v>UCOR.00000301.01.06.01Y</v>
          </cell>
          <cell r="E1064">
            <v>-756990</v>
          </cell>
        </row>
        <row r="1065">
          <cell r="A1065">
            <v>2017</v>
          </cell>
          <cell r="B1065" t="str">
            <v>MAR</v>
          </cell>
          <cell r="D1065" t="str">
            <v>6660000181Y</v>
          </cell>
          <cell r="E1065">
            <v>0</v>
          </cell>
        </row>
        <row r="1066">
          <cell r="A1066">
            <v>2017</v>
          </cell>
          <cell r="B1066" t="str">
            <v>MAR</v>
          </cell>
          <cell r="D1066" t="str">
            <v>UCOR.00000693.01.01.01Y</v>
          </cell>
          <cell r="E1066">
            <v>0</v>
          </cell>
        </row>
        <row r="1067">
          <cell r="A1067">
            <v>2017</v>
          </cell>
          <cell r="B1067" t="str">
            <v>MAR</v>
          </cell>
          <cell r="D1067" t="str">
            <v>UCOR.00000693.01.01.02Y</v>
          </cell>
          <cell r="E1067">
            <v>0</v>
          </cell>
        </row>
        <row r="1068">
          <cell r="A1068">
            <v>2017</v>
          </cell>
          <cell r="B1068" t="str">
            <v>MAR</v>
          </cell>
          <cell r="D1068" t="str">
            <v>UPGD.00005815.01.01.01Y</v>
          </cell>
          <cell r="E1068">
            <v>0</v>
          </cell>
        </row>
        <row r="1069">
          <cell r="A1069">
            <v>2017</v>
          </cell>
          <cell r="B1069" t="str">
            <v>MAR</v>
          </cell>
          <cell r="D1069" t="str">
            <v>6360002520Y</v>
          </cell>
          <cell r="E1069">
            <v>4647322</v>
          </cell>
        </row>
        <row r="1070">
          <cell r="A1070">
            <v>2017</v>
          </cell>
          <cell r="B1070" t="str">
            <v>MAR</v>
          </cell>
          <cell r="D1070" t="str">
            <v>6690000061Y</v>
          </cell>
          <cell r="E1070">
            <v>-60868</v>
          </cell>
        </row>
        <row r="1071">
          <cell r="A1071">
            <v>2017</v>
          </cell>
          <cell r="B1071" t="str">
            <v>MAR</v>
          </cell>
          <cell r="D1071" t="str">
            <v>6360002678Y</v>
          </cell>
          <cell r="E1071">
            <v>4180555.56</v>
          </cell>
        </row>
        <row r="1072">
          <cell r="A1072">
            <v>2017</v>
          </cell>
          <cell r="B1072" t="str">
            <v>MAR</v>
          </cell>
          <cell r="D1072" t="str">
            <v>XAN5700</v>
          </cell>
          <cell r="E1072">
            <v>6.4000000000000003E-3</v>
          </cell>
        </row>
        <row r="1073">
          <cell r="A1073">
            <v>2017</v>
          </cell>
          <cell r="B1073" t="str">
            <v>MAR</v>
          </cell>
          <cell r="D1073" t="str">
            <v>AM45081</v>
          </cell>
          <cell r="E1073">
            <v>-111</v>
          </cell>
        </row>
        <row r="1074">
          <cell r="A1074">
            <v>2017</v>
          </cell>
          <cell r="B1074" t="str">
            <v>MAR</v>
          </cell>
          <cell r="D1074" t="str">
            <v>UNUC.00001062.01.01.01</v>
          </cell>
          <cell r="E1074">
            <v>0</v>
          </cell>
        </row>
        <row r="1075">
          <cell r="A1075">
            <v>2017</v>
          </cell>
          <cell r="B1075" t="str">
            <v>MAR</v>
          </cell>
          <cell r="D1075" t="str">
            <v>CIB5003</v>
          </cell>
          <cell r="E1075">
            <v>49231700.25</v>
          </cell>
        </row>
        <row r="1076">
          <cell r="A1076">
            <v>2017</v>
          </cell>
          <cell r="B1076" t="str">
            <v>MAR</v>
          </cell>
          <cell r="D1076" t="str">
            <v>CIA5006</v>
          </cell>
          <cell r="E1076">
            <v>-33231740.239999998</v>
          </cell>
        </row>
        <row r="1077">
          <cell r="A1077">
            <v>2017</v>
          </cell>
          <cell r="B1077" t="str">
            <v>MAR</v>
          </cell>
          <cell r="D1077" t="str">
            <v>CIB5008</v>
          </cell>
          <cell r="E1077">
            <v>49231700.25</v>
          </cell>
        </row>
        <row r="1078">
          <cell r="A1078">
            <v>2017</v>
          </cell>
          <cell r="B1078" t="str">
            <v>MAR</v>
          </cell>
          <cell r="D1078" t="str">
            <v>CIB5001</v>
          </cell>
          <cell r="E1078">
            <v>0</v>
          </cell>
        </row>
        <row r="1079">
          <cell r="A1079">
            <v>2017</v>
          </cell>
          <cell r="B1079" t="str">
            <v>MAR</v>
          </cell>
          <cell r="D1079" t="str">
            <v>CIB5007</v>
          </cell>
          <cell r="E1079">
            <v>98463400.5</v>
          </cell>
        </row>
        <row r="1080">
          <cell r="A1080">
            <v>2017</v>
          </cell>
          <cell r="B1080" t="str">
            <v>MAR</v>
          </cell>
          <cell r="D1080" t="str">
            <v>CIB5005</v>
          </cell>
          <cell r="E1080">
            <v>49231700.25</v>
          </cell>
        </row>
        <row r="1081">
          <cell r="A1081">
            <v>2017</v>
          </cell>
          <cell r="B1081" t="str">
            <v>MAR</v>
          </cell>
          <cell r="D1081" t="str">
            <v>CIB5002</v>
          </cell>
          <cell r="E1081">
            <v>0</v>
          </cell>
        </row>
        <row r="1082">
          <cell r="A1082">
            <v>2017</v>
          </cell>
          <cell r="B1082" t="str">
            <v>MAR</v>
          </cell>
          <cell r="D1082" t="str">
            <v>CIB5004</v>
          </cell>
          <cell r="E1082">
            <v>49231700.25</v>
          </cell>
        </row>
        <row r="1083">
          <cell r="A1083">
            <v>2017</v>
          </cell>
          <cell r="B1083" t="str">
            <v>MAR</v>
          </cell>
          <cell r="D1083" t="str">
            <v>CIB5006</v>
          </cell>
          <cell r="E1083">
            <v>49231700.25</v>
          </cell>
        </row>
        <row r="1084">
          <cell r="A1084">
            <v>2017</v>
          </cell>
          <cell r="B1084" t="str">
            <v>MAR</v>
          </cell>
          <cell r="D1084" t="str">
            <v>CIC5008</v>
          </cell>
          <cell r="E1084">
            <v>-8525237.9199999999</v>
          </cell>
        </row>
        <row r="1085">
          <cell r="A1085">
            <v>2017</v>
          </cell>
          <cell r="B1085" t="str">
            <v>MAR</v>
          </cell>
          <cell r="D1085" t="str">
            <v>CIC5001</v>
          </cell>
          <cell r="E1085">
            <v>0</v>
          </cell>
        </row>
        <row r="1086">
          <cell r="A1086">
            <v>2017</v>
          </cell>
          <cell r="B1086" t="str">
            <v>MAR</v>
          </cell>
          <cell r="D1086" t="str">
            <v>CIC5003</v>
          </cell>
          <cell r="E1086">
            <v>-8525237.9199999999</v>
          </cell>
        </row>
        <row r="1087">
          <cell r="A1087">
            <v>2017</v>
          </cell>
          <cell r="B1087" t="str">
            <v>MAR</v>
          </cell>
          <cell r="D1087" t="str">
            <v>CIC5007</v>
          </cell>
          <cell r="E1087">
            <v>-17050475.84</v>
          </cell>
        </row>
        <row r="1088">
          <cell r="A1088">
            <v>2017</v>
          </cell>
          <cell r="B1088" t="str">
            <v>MAR</v>
          </cell>
          <cell r="D1088" t="str">
            <v>CIC5005</v>
          </cell>
          <cell r="E1088">
            <v>-8525237.9199999999</v>
          </cell>
        </row>
        <row r="1089">
          <cell r="A1089">
            <v>2017</v>
          </cell>
          <cell r="B1089" t="str">
            <v>MAR</v>
          </cell>
          <cell r="D1089" t="str">
            <v>CIC5002</v>
          </cell>
          <cell r="E1089">
            <v>0</v>
          </cell>
        </row>
        <row r="1090">
          <cell r="A1090">
            <v>2017</v>
          </cell>
          <cell r="B1090" t="str">
            <v>MAR</v>
          </cell>
          <cell r="D1090" t="str">
            <v>CIC5004</v>
          </cell>
          <cell r="E1090">
            <v>-8525237.9199999999</v>
          </cell>
        </row>
        <row r="1091">
          <cell r="A1091">
            <v>2017</v>
          </cell>
          <cell r="B1091" t="str">
            <v>MAR</v>
          </cell>
          <cell r="D1091" t="str">
            <v>CIC5006</v>
          </cell>
          <cell r="E1091">
            <v>-8525237.9199999999</v>
          </cell>
        </row>
        <row r="1092">
          <cell r="A1092">
            <v>2017</v>
          </cell>
          <cell r="B1092" t="str">
            <v>MAR</v>
          </cell>
          <cell r="D1092" t="str">
            <v>CI45001</v>
          </cell>
          <cell r="E1092">
            <v>1682724.11</v>
          </cell>
        </row>
        <row r="1093">
          <cell r="A1093">
            <v>2017</v>
          </cell>
          <cell r="B1093" t="str">
            <v>MAR</v>
          </cell>
          <cell r="D1093" t="str">
            <v>CI45002</v>
          </cell>
          <cell r="E1093">
            <v>314076.21000000002</v>
          </cell>
        </row>
        <row r="1094">
          <cell r="A1094">
            <v>2017</v>
          </cell>
          <cell r="B1094" t="str">
            <v>MAR</v>
          </cell>
          <cell r="D1094" t="str">
            <v>RRS5082</v>
          </cell>
          <cell r="E1094">
            <v>-124770.955681682</v>
          </cell>
        </row>
        <row r="1095">
          <cell r="A1095">
            <v>2017</v>
          </cell>
          <cell r="B1095" t="str">
            <v>MAR</v>
          </cell>
          <cell r="D1095" t="str">
            <v>RRS5216</v>
          </cell>
          <cell r="E1095">
            <v>-41535.7932962329</v>
          </cell>
        </row>
        <row r="1096">
          <cell r="A1096">
            <v>2017</v>
          </cell>
          <cell r="B1096" t="str">
            <v>MAR</v>
          </cell>
          <cell r="D1096" t="str">
            <v>RRS5217</v>
          </cell>
          <cell r="E1096">
            <v>3171271.4348869501</v>
          </cell>
        </row>
        <row r="1097">
          <cell r="A1097">
            <v>2017</v>
          </cell>
          <cell r="B1097" t="str">
            <v>MAR</v>
          </cell>
          <cell r="D1097" t="str">
            <v>RRS5228</v>
          </cell>
          <cell r="E1097">
            <v>3218885.30339238</v>
          </cell>
        </row>
        <row r="1098">
          <cell r="A1098">
            <v>2017</v>
          </cell>
          <cell r="B1098" t="str">
            <v>MAR</v>
          </cell>
          <cell r="D1098" t="str">
            <v>CIR5001</v>
          </cell>
          <cell r="E1098">
            <v>84961242.209999993</v>
          </cell>
        </row>
        <row r="1099">
          <cell r="A1099">
            <v>2017</v>
          </cell>
          <cell r="B1099" t="str">
            <v>MAR</v>
          </cell>
          <cell r="D1099" t="str">
            <v>CIR5002</v>
          </cell>
          <cell r="E1099">
            <v>11746186.210000001</v>
          </cell>
        </row>
        <row r="1100">
          <cell r="A1100">
            <v>2017</v>
          </cell>
          <cell r="B1100" t="str">
            <v>MAR</v>
          </cell>
          <cell r="D1100" t="str">
            <v>CIS5001</v>
          </cell>
          <cell r="E1100">
            <v>4497162.68</v>
          </cell>
        </row>
        <row r="1101">
          <cell r="A1101">
            <v>2017</v>
          </cell>
          <cell r="B1101" t="str">
            <v>MAR</v>
          </cell>
          <cell r="D1101" t="str">
            <v>CIS5002</v>
          </cell>
          <cell r="E1101">
            <v>495578.44</v>
          </cell>
        </row>
        <row r="1102">
          <cell r="A1102">
            <v>2017</v>
          </cell>
          <cell r="B1102" t="str">
            <v>MAR</v>
          </cell>
          <cell r="D1102" t="str">
            <v>COB5001</v>
          </cell>
          <cell r="E1102">
            <v>19214.358867479801</v>
          </cell>
        </row>
        <row r="1103">
          <cell r="A1103">
            <v>2017</v>
          </cell>
          <cell r="B1103" t="str">
            <v>MAR</v>
          </cell>
          <cell r="D1103" t="str">
            <v>COB5002</v>
          </cell>
          <cell r="E1103">
            <v>4707.1616605912304</v>
          </cell>
        </row>
        <row r="1104">
          <cell r="A1104">
            <v>2017</v>
          </cell>
          <cell r="B1104" t="str">
            <v>MAR</v>
          </cell>
          <cell r="D1104" t="str">
            <v>COC5001</v>
          </cell>
          <cell r="E1104">
            <v>188112.60429700499</v>
          </cell>
        </row>
        <row r="1105">
          <cell r="A1105">
            <v>2017</v>
          </cell>
          <cell r="B1105" t="str">
            <v>MAR</v>
          </cell>
          <cell r="D1105" t="str">
            <v>COC5002</v>
          </cell>
          <cell r="E1105">
            <v>46084.1001736205</v>
          </cell>
        </row>
        <row r="1106">
          <cell r="A1106">
            <v>2017</v>
          </cell>
          <cell r="B1106" t="str">
            <v>MAR</v>
          </cell>
          <cell r="D1106" t="str">
            <v>COE5001</v>
          </cell>
          <cell r="E1106">
            <v>953503.50438776996</v>
          </cell>
        </row>
        <row r="1107">
          <cell r="A1107">
            <v>2017</v>
          </cell>
          <cell r="B1107" t="str">
            <v>MAR</v>
          </cell>
          <cell r="D1107" t="str">
            <v>COE5002</v>
          </cell>
          <cell r="E1107">
            <v>199136.79184587899</v>
          </cell>
        </row>
        <row r="1108">
          <cell r="A1108">
            <v>2017</v>
          </cell>
          <cell r="B1108" t="str">
            <v>MAR</v>
          </cell>
          <cell r="D1108" t="str">
            <v>CI55001</v>
          </cell>
          <cell r="E1108">
            <v>2751353.07</v>
          </cell>
        </row>
        <row r="1109">
          <cell r="A1109">
            <v>2017</v>
          </cell>
          <cell r="B1109" t="str">
            <v>MAR</v>
          </cell>
          <cell r="D1109" t="str">
            <v>CI55002</v>
          </cell>
          <cell r="E1109">
            <v>9123514.8100000005</v>
          </cell>
        </row>
        <row r="1110">
          <cell r="A1110">
            <v>2017</v>
          </cell>
          <cell r="B1110" t="str">
            <v>MAR</v>
          </cell>
          <cell r="D1110" t="str">
            <v>INT5YER</v>
          </cell>
          <cell r="E1110">
            <v>7.9000000000000008E-3</v>
          </cell>
        </row>
        <row r="1111">
          <cell r="A1111">
            <v>2017</v>
          </cell>
          <cell r="B1111" t="str">
            <v>MAR</v>
          </cell>
          <cell r="D1111" t="str">
            <v>INT5AMT</v>
          </cell>
          <cell r="E1111">
            <v>6998.9342698281898</v>
          </cell>
        </row>
        <row r="1112">
          <cell r="A1112">
            <v>2017</v>
          </cell>
          <cell r="B1112" t="str">
            <v>MAR</v>
          </cell>
          <cell r="D1112" t="str">
            <v>TRU5BEG</v>
          </cell>
          <cell r="E1112">
            <v>14169014.671760499</v>
          </cell>
        </row>
        <row r="1113">
          <cell r="A1113">
            <v>2017</v>
          </cell>
          <cell r="B1113" t="str">
            <v>MAR</v>
          </cell>
          <cell r="D1113" t="str">
            <v>TRU5END</v>
          </cell>
          <cell r="E1113">
            <v>7094647.09287016</v>
          </cell>
        </row>
        <row r="1114">
          <cell r="A1114">
            <v>2017</v>
          </cell>
          <cell r="B1114" t="str">
            <v>MAR</v>
          </cell>
          <cell r="D1114" t="str">
            <v>INT5YTD</v>
          </cell>
          <cell r="E1114">
            <v>23826.038427990799</v>
          </cell>
        </row>
        <row r="1115">
          <cell r="A1115">
            <v>2017</v>
          </cell>
          <cell r="B1115" t="str">
            <v>MAR</v>
          </cell>
          <cell r="D1115" t="str">
            <v>1MC5YTD</v>
          </cell>
          <cell r="E1115">
            <v>0</v>
          </cell>
        </row>
        <row r="1116">
          <cell r="A1116">
            <v>2017</v>
          </cell>
          <cell r="B1116" t="str">
            <v>MAR</v>
          </cell>
          <cell r="D1116" t="str">
            <v>2MC5YTD</v>
          </cell>
          <cell r="E1116">
            <v>0</v>
          </cell>
        </row>
        <row r="1117">
          <cell r="A1117">
            <v>2017</v>
          </cell>
          <cell r="B1117" t="str">
            <v>MAR</v>
          </cell>
          <cell r="D1117" t="str">
            <v>3MC5YTD</v>
          </cell>
          <cell r="E1117">
            <v>0</v>
          </cell>
        </row>
        <row r="1118">
          <cell r="A1118">
            <v>2017</v>
          </cell>
          <cell r="B1118" t="str">
            <v>MAR</v>
          </cell>
          <cell r="D1118" t="str">
            <v>6360000992</v>
          </cell>
          <cell r="E1118">
            <v>72040.72</v>
          </cell>
        </row>
        <row r="1119">
          <cell r="A1119">
            <v>2017</v>
          </cell>
          <cell r="B1119" t="str">
            <v>MAR</v>
          </cell>
          <cell r="D1119" t="str">
            <v>2MC5TOT</v>
          </cell>
          <cell r="E1119">
            <v>0</v>
          </cell>
        </row>
        <row r="1120">
          <cell r="A1120">
            <v>2017</v>
          </cell>
          <cell r="B1120" t="str">
            <v>MAR</v>
          </cell>
          <cell r="D1120" t="str">
            <v>1MC5MON</v>
          </cell>
          <cell r="E1120">
            <v>0</v>
          </cell>
        </row>
        <row r="1121">
          <cell r="A1121">
            <v>2017</v>
          </cell>
          <cell r="B1121" t="str">
            <v>MAR</v>
          </cell>
          <cell r="D1121" t="str">
            <v>1MC5TOT</v>
          </cell>
          <cell r="E1121">
            <v>0</v>
          </cell>
        </row>
        <row r="1122">
          <cell r="A1122">
            <v>2017</v>
          </cell>
          <cell r="B1122" t="str">
            <v>MAR</v>
          </cell>
          <cell r="D1122" t="str">
            <v>TRU5MON</v>
          </cell>
          <cell r="E1122">
            <v>1455771.75</v>
          </cell>
        </row>
        <row r="1123">
          <cell r="A1123">
            <v>2017</v>
          </cell>
          <cell r="B1123" t="str">
            <v>MAR</v>
          </cell>
          <cell r="D1123" t="str">
            <v>TRU5TOT</v>
          </cell>
          <cell r="E1123">
            <v>17469261</v>
          </cell>
        </row>
        <row r="1124">
          <cell r="A1124">
            <v>2017</v>
          </cell>
          <cell r="B1124" t="str">
            <v>MAR</v>
          </cell>
          <cell r="D1124" t="str">
            <v>2MC5MON</v>
          </cell>
          <cell r="E1124">
            <v>0</v>
          </cell>
        </row>
        <row r="1125">
          <cell r="A1125">
            <v>2017</v>
          </cell>
          <cell r="B1125" t="str">
            <v>MAR</v>
          </cell>
          <cell r="D1125" t="str">
            <v>RAF5FEE</v>
          </cell>
          <cell r="E1125">
            <v>14337.423885599999</v>
          </cell>
        </row>
        <row r="1126">
          <cell r="A1126">
            <v>2017</v>
          </cell>
          <cell r="B1126" t="str">
            <v>MAR</v>
          </cell>
          <cell r="D1126" t="str">
            <v>REV5NET</v>
          </cell>
          <cell r="E1126">
            <v>19898751.306114402</v>
          </cell>
        </row>
        <row r="1127">
          <cell r="A1127">
            <v>2017</v>
          </cell>
          <cell r="B1127" t="str">
            <v>MAR</v>
          </cell>
          <cell r="D1127" t="str">
            <v>REV5MON</v>
          </cell>
          <cell r="E1127">
            <v>21354523.056114402</v>
          </cell>
        </row>
        <row r="1128">
          <cell r="A1128">
            <v>2017</v>
          </cell>
          <cell r="B1128" t="str">
            <v>MAR</v>
          </cell>
          <cell r="D1128" t="str">
            <v>AM25081</v>
          </cell>
          <cell r="E1128">
            <v>0</v>
          </cell>
        </row>
        <row r="1129">
          <cell r="A1129">
            <v>2017</v>
          </cell>
          <cell r="B1129" t="str">
            <v>MAR</v>
          </cell>
          <cell r="D1129" t="str">
            <v>AM35081</v>
          </cell>
          <cell r="E1129">
            <v>0</v>
          </cell>
        </row>
        <row r="1130">
          <cell r="A1130">
            <v>2017</v>
          </cell>
          <cell r="B1130" t="str">
            <v>MAR</v>
          </cell>
          <cell r="D1130" t="str">
            <v>AM55081</v>
          </cell>
          <cell r="E1130">
            <v>0</v>
          </cell>
        </row>
        <row r="1131">
          <cell r="A1131">
            <v>2017</v>
          </cell>
          <cell r="B1131" t="str">
            <v>MAR</v>
          </cell>
          <cell r="D1131" t="str">
            <v>AM65081</v>
          </cell>
          <cell r="E1131">
            <v>6.4000000000000003E-3</v>
          </cell>
        </row>
        <row r="1132">
          <cell r="A1132">
            <v>2017</v>
          </cell>
          <cell r="B1132" t="str">
            <v>MAR</v>
          </cell>
          <cell r="D1132" t="str">
            <v>AM75081</v>
          </cell>
          <cell r="E1132">
            <v>9.4000000000000004E-3</v>
          </cell>
        </row>
        <row r="1133">
          <cell r="A1133">
            <v>2017</v>
          </cell>
          <cell r="B1133" t="str">
            <v>MAR</v>
          </cell>
          <cell r="D1133" t="str">
            <v>AM85081</v>
          </cell>
          <cell r="E1133">
            <v>7.9000000000000008E-3</v>
          </cell>
        </row>
        <row r="1134">
          <cell r="A1134">
            <v>2017</v>
          </cell>
          <cell r="B1134" t="str">
            <v>MAR</v>
          </cell>
          <cell r="D1134" t="str">
            <v>AM95081</v>
          </cell>
          <cell r="E1134">
            <v>6.5830000000000001E-4</v>
          </cell>
        </row>
        <row r="1135">
          <cell r="A1135">
            <v>2017</v>
          </cell>
          <cell r="B1135" t="str">
            <v>MAR</v>
          </cell>
          <cell r="D1135" t="str">
            <v>AMA5081</v>
          </cell>
          <cell r="E1135">
            <v>0</v>
          </cell>
        </row>
        <row r="1136">
          <cell r="A1136">
            <v>2017</v>
          </cell>
          <cell r="B1136" t="str">
            <v>MAR</v>
          </cell>
          <cell r="D1136" t="str">
            <v>AMB5081</v>
          </cell>
          <cell r="E1136">
            <v>0.95046580000000003</v>
          </cell>
        </row>
        <row r="1137">
          <cell r="A1137">
            <v>2017</v>
          </cell>
          <cell r="B1137" t="str">
            <v>MAR</v>
          </cell>
          <cell r="D1137" t="str">
            <v>AMC5081</v>
          </cell>
          <cell r="E1137">
            <v>0</v>
          </cell>
        </row>
        <row r="1138">
          <cell r="A1138">
            <v>2017</v>
          </cell>
          <cell r="B1138" t="str">
            <v>MAR</v>
          </cell>
          <cell r="D1138" t="str">
            <v>UPGD.00000631.01.01.02</v>
          </cell>
          <cell r="E1138">
            <v>0</v>
          </cell>
        </row>
        <row r="1139">
          <cell r="A1139">
            <v>2017</v>
          </cell>
          <cell r="B1139" t="str">
            <v>MAR</v>
          </cell>
          <cell r="D1139" t="str">
            <v>RR25082</v>
          </cell>
          <cell r="E1139">
            <v>756990</v>
          </cell>
        </row>
        <row r="1140">
          <cell r="A1140">
            <v>2017</v>
          </cell>
          <cell r="B1140" t="str">
            <v>MAR</v>
          </cell>
          <cell r="D1140" t="str">
            <v>RR25216</v>
          </cell>
          <cell r="E1140">
            <v>60868</v>
          </cell>
        </row>
        <row r="1141">
          <cell r="A1141">
            <v>2017</v>
          </cell>
          <cell r="B1141" t="str">
            <v>MAR</v>
          </cell>
          <cell r="D1141" t="str">
            <v>RR25217</v>
          </cell>
          <cell r="E1141">
            <v>-4647322</v>
          </cell>
        </row>
        <row r="1142">
          <cell r="A1142">
            <v>2017</v>
          </cell>
          <cell r="B1142" t="str">
            <v>MAR</v>
          </cell>
          <cell r="D1142" t="str">
            <v>RR25228</v>
          </cell>
          <cell r="E1142">
            <v>-4180555.56</v>
          </cell>
        </row>
        <row r="1143">
          <cell r="A1143">
            <v>2017</v>
          </cell>
          <cell r="B1143" t="str">
            <v>MAR</v>
          </cell>
          <cell r="D1143" t="str">
            <v>RR35082</v>
          </cell>
          <cell r="E1143">
            <v>-16717503</v>
          </cell>
        </row>
        <row r="1144">
          <cell r="A1144">
            <v>2017</v>
          </cell>
          <cell r="B1144" t="str">
            <v>MAR</v>
          </cell>
          <cell r="D1144" t="str">
            <v>RR35216</v>
          </cell>
          <cell r="E1144">
            <v>-5660761</v>
          </cell>
        </row>
        <row r="1145">
          <cell r="A1145">
            <v>2017</v>
          </cell>
          <cell r="B1145" t="str">
            <v>MAR</v>
          </cell>
          <cell r="D1145" t="str">
            <v>RR35217</v>
          </cell>
          <cell r="E1145">
            <v>432200943</v>
          </cell>
        </row>
        <row r="1146">
          <cell r="A1146">
            <v>2017</v>
          </cell>
          <cell r="B1146" t="str">
            <v>MAR</v>
          </cell>
          <cell r="D1146" t="str">
            <v>RR35228</v>
          </cell>
          <cell r="E1146">
            <v>438958333.31999999</v>
          </cell>
        </row>
        <row r="1147">
          <cell r="A1147">
            <v>2017</v>
          </cell>
          <cell r="B1147" t="str">
            <v>MAR</v>
          </cell>
          <cell r="D1147" t="str">
            <v>UPGD.00005600.01.01.01</v>
          </cell>
          <cell r="E1147">
            <v>5072.34</v>
          </cell>
        </row>
        <row r="1148">
          <cell r="A1148">
            <v>2017</v>
          </cell>
          <cell r="B1148" t="str">
            <v>MAR</v>
          </cell>
          <cell r="D1148" t="str">
            <v>UCOR.00000301.01.06.01</v>
          </cell>
          <cell r="E1148">
            <v>-756990</v>
          </cell>
        </row>
        <row r="1149">
          <cell r="A1149">
            <v>2017</v>
          </cell>
          <cell r="B1149" t="str">
            <v>MAR</v>
          </cell>
          <cell r="D1149" t="str">
            <v>UNUC.00000002.01.05.01</v>
          </cell>
          <cell r="E1149">
            <v>1215.3800000000001</v>
          </cell>
        </row>
        <row r="1150">
          <cell r="A1150">
            <v>2017</v>
          </cell>
          <cell r="B1150" t="str">
            <v>MAR</v>
          </cell>
          <cell r="D1150" t="str">
            <v>UNUC.00000003.01.07.01</v>
          </cell>
          <cell r="E1150">
            <v>20979</v>
          </cell>
        </row>
        <row r="1151">
          <cell r="A1151">
            <v>2017</v>
          </cell>
          <cell r="B1151" t="str">
            <v>MAR</v>
          </cell>
          <cell r="D1151" t="str">
            <v>UNUC.00000938.01.01.01</v>
          </cell>
          <cell r="E1151">
            <v>12774.58</v>
          </cell>
        </row>
        <row r="1152">
          <cell r="A1152">
            <v>2017</v>
          </cell>
          <cell r="B1152" t="str">
            <v>MAR</v>
          </cell>
          <cell r="D1152" t="str">
            <v>UCOR.00000301.01.03.01</v>
          </cell>
          <cell r="E1152">
            <v>7772594.9400000004</v>
          </cell>
        </row>
        <row r="1153">
          <cell r="A1153">
            <v>2017</v>
          </cell>
          <cell r="B1153" t="str">
            <v>MAR</v>
          </cell>
          <cell r="D1153" t="str">
            <v>UNUC.00000001.01.07.01</v>
          </cell>
          <cell r="E1153">
            <v>2675</v>
          </cell>
        </row>
        <row r="1154">
          <cell r="A1154">
            <v>2017</v>
          </cell>
          <cell r="B1154" t="str">
            <v>MAR</v>
          </cell>
          <cell r="D1154" t="str">
            <v>UNUC.00000001.01.15.01</v>
          </cell>
          <cell r="E1154">
            <v>97654.74</v>
          </cell>
        </row>
        <row r="1155">
          <cell r="A1155">
            <v>2017</v>
          </cell>
          <cell r="B1155" t="str">
            <v>MAR</v>
          </cell>
          <cell r="D1155" t="str">
            <v>UNUC.00000002.01.07.01</v>
          </cell>
          <cell r="E1155">
            <v>2425</v>
          </cell>
        </row>
        <row r="1156">
          <cell r="A1156">
            <v>2017</v>
          </cell>
          <cell r="B1156" t="str">
            <v>MAR</v>
          </cell>
          <cell r="D1156" t="str">
            <v>UNUC.00000604.01.01.01</v>
          </cell>
          <cell r="E1156">
            <v>11541.44</v>
          </cell>
        </row>
        <row r="1157">
          <cell r="A1157">
            <v>2017</v>
          </cell>
          <cell r="B1157" t="str">
            <v>MAR</v>
          </cell>
          <cell r="D1157" t="str">
            <v>UNUC.00001058.01.01.01</v>
          </cell>
          <cell r="E1157">
            <v>4106</v>
          </cell>
        </row>
        <row r="1158">
          <cell r="A1158">
            <v>2017</v>
          </cell>
          <cell r="B1158" t="str">
            <v>MAR</v>
          </cell>
          <cell r="D1158" t="str">
            <v>UPGD.00000963.01.01.02</v>
          </cell>
          <cell r="E1158">
            <v>14300.56</v>
          </cell>
        </row>
        <row r="1159">
          <cell r="A1159">
            <v>2017</v>
          </cell>
          <cell r="B1159" t="str">
            <v>MAR</v>
          </cell>
          <cell r="D1159" t="str">
            <v>6350000869</v>
          </cell>
          <cell r="E1159">
            <v>908067.4</v>
          </cell>
        </row>
        <row r="1160">
          <cell r="A1160">
            <v>2017</v>
          </cell>
          <cell r="B1160" t="str">
            <v>MAR</v>
          </cell>
          <cell r="D1160" t="str">
            <v>6360002520</v>
          </cell>
          <cell r="E1160">
            <v>4647322</v>
          </cell>
        </row>
        <row r="1161">
          <cell r="A1161">
            <v>2017</v>
          </cell>
          <cell r="B1161" t="str">
            <v>MAR</v>
          </cell>
          <cell r="D1161" t="str">
            <v>6360002521</v>
          </cell>
          <cell r="E1161">
            <v>2918525</v>
          </cell>
        </row>
        <row r="1162">
          <cell r="A1162">
            <v>2017</v>
          </cell>
          <cell r="B1162" t="str">
            <v>MAR</v>
          </cell>
          <cell r="D1162" t="str">
            <v>UCOR.00000306.01.07.02</v>
          </cell>
          <cell r="E1162">
            <v>1149200</v>
          </cell>
        </row>
        <row r="1163">
          <cell r="A1163">
            <v>2017</v>
          </cell>
          <cell r="B1163" t="str">
            <v>MAR</v>
          </cell>
          <cell r="D1163" t="str">
            <v>6700000041</v>
          </cell>
          <cell r="E1163">
            <v>-7662512.5499999998</v>
          </cell>
        </row>
        <row r="1164">
          <cell r="A1164">
            <v>2017</v>
          </cell>
          <cell r="B1164" t="str">
            <v>MAR</v>
          </cell>
          <cell r="D1164" t="str">
            <v>UNUC.00000001.01.01.01</v>
          </cell>
          <cell r="E1164">
            <v>807176.94</v>
          </cell>
        </row>
        <row r="1165">
          <cell r="A1165">
            <v>2017</v>
          </cell>
          <cell r="B1165" t="str">
            <v>MAR</v>
          </cell>
          <cell r="D1165" t="str">
            <v>UNUC.00000002.01.15.01</v>
          </cell>
          <cell r="E1165">
            <v>183101.16</v>
          </cell>
        </row>
        <row r="1166">
          <cell r="A1166">
            <v>2017</v>
          </cell>
          <cell r="B1166" t="str">
            <v>MAR</v>
          </cell>
          <cell r="D1166" t="str">
            <v>UNUC.00001174.01.01.01</v>
          </cell>
          <cell r="E1166">
            <v>24296.53</v>
          </cell>
        </row>
        <row r="1167">
          <cell r="A1167">
            <v>2017</v>
          </cell>
          <cell r="B1167" t="str">
            <v>MAR</v>
          </cell>
          <cell r="D1167" t="str">
            <v>6350000868</v>
          </cell>
          <cell r="E1167">
            <v>-739238.87</v>
          </cell>
        </row>
        <row r="1168">
          <cell r="A1168">
            <v>2017</v>
          </cell>
          <cell r="B1168" t="str">
            <v>MAR</v>
          </cell>
          <cell r="D1168" t="str">
            <v>6350000870</v>
          </cell>
          <cell r="E1168">
            <v>-841114.45</v>
          </cell>
        </row>
        <row r="1169">
          <cell r="A1169">
            <v>2017</v>
          </cell>
          <cell r="B1169" t="str">
            <v>MAR</v>
          </cell>
          <cell r="D1169" t="str">
            <v>UNUC.00001132.01.03.01</v>
          </cell>
          <cell r="E1169">
            <v>17445.03</v>
          </cell>
        </row>
        <row r="1170">
          <cell r="A1170">
            <v>2017</v>
          </cell>
          <cell r="B1170" t="str">
            <v>MAR</v>
          </cell>
          <cell r="D1170" t="str">
            <v>UCOR.00000301.01.05.01</v>
          </cell>
          <cell r="E1170">
            <v>6182132.7599999998</v>
          </cell>
        </row>
        <row r="1171">
          <cell r="A1171">
            <v>2017</v>
          </cell>
          <cell r="B1171" t="str">
            <v>MAR</v>
          </cell>
          <cell r="D1171" t="str">
            <v>UCOR.00000622.01.02.01</v>
          </cell>
          <cell r="E1171">
            <v>-85058.15</v>
          </cell>
        </row>
        <row r="1172">
          <cell r="A1172">
            <v>2017</v>
          </cell>
          <cell r="B1172" t="str">
            <v>MAR</v>
          </cell>
          <cell r="D1172" t="str">
            <v>UNUC.00000001.01.05.01</v>
          </cell>
          <cell r="E1172">
            <v>52292.56</v>
          </cell>
        </row>
        <row r="1173">
          <cell r="A1173">
            <v>2017</v>
          </cell>
          <cell r="B1173" t="str">
            <v>MAR</v>
          </cell>
          <cell r="D1173" t="str">
            <v>UNUC.00000002.01.06.01</v>
          </cell>
          <cell r="E1173">
            <v>3411.47</v>
          </cell>
        </row>
        <row r="1174">
          <cell r="A1174">
            <v>2017</v>
          </cell>
          <cell r="B1174" t="str">
            <v>MAR</v>
          </cell>
          <cell r="D1174" t="str">
            <v>UPGD.00003208.01.01.01</v>
          </cell>
          <cell r="E1174">
            <v>572756.12</v>
          </cell>
        </row>
        <row r="1175">
          <cell r="A1175">
            <v>2017</v>
          </cell>
          <cell r="B1175" t="str">
            <v>MAR</v>
          </cell>
          <cell r="D1175" t="str">
            <v>UCOR.00000306.01.07.01</v>
          </cell>
          <cell r="E1175">
            <v>35500.82</v>
          </cell>
        </row>
        <row r="1176">
          <cell r="A1176">
            <v>2017</v>
          </cell>
          <cell r="B1176" t="str">
            <v>MAR</v>
          </cell>
          <cell r="D1176" t="str">
            <v>6350000872</v>
          </cell>
          <cell r="E1176">
            <v>-60677.13</v>
          </cell>
        </row>
        <row r="1177">
          <cell r="A1177">
            <v>2017</v>
          </cell>
          <cell r="B1177" t="str">
            <v>MAR</v>
          </cell>
          <cell r="D1177" t="str">
            <v>UNUC.00000001.01.06.01</v>
          </cell>
          <cell r="E1177">
            <v>-2158.48</v>
          </cell>
        </row>
        <row r="1178">
          <cell r="A1178">
            <v>2017</v>
          </cell>
          <cell r="B1178" t="str">
            <v>MAR</v>
          </cell>
          <cell r="D1178" t="str">
            <v>UPGD.00000963.01.01.01</v>
          </cell>
          <cell r="E1178">
            <v>14301.22</v>
          </cell>
        </row>
        <row r="1179">
          <cell r="A1179">
            <v>2017</v>
          </cell>
          <cell r="B1179" t="str">
            <v>MAR</v>
          </cell>
          <cell r="D1179" t="str">
            <v>UPGD.00003814.01.01.01</v>
          </cell>
          <cell r="E1179">
            <v>32758.639999999999</v>
          </cell>
        </row>
        <row r="1180">
          <cell r="A1180">
            <v>2017</v>
          </cell>
          <cell r="B1180" t="str">
            <v>MAR</v>
          </cell>
          <cell r="D1180" t="str">
            <v>UNUC.00000937.01.01.01</v>
          </cell>
          <cell r="E1180">
            <v>28495.85</v>
          </cell>
        </row>
        <row r="1181">
          <cell r="A1181">
            <v>2017</v>
          </cell>
          <cell r="B1181" t="str">
            <v>MAR</v>
          </cell>
          <cell r="D1181" t="str">
            <v>UNUC.00001132.01.01.01</v>
          </cell>
          <cell r="E1181">
            <v>950</v>
          </cell>
        </row>
        <row r="1182">
          <cell r="A1182">
            <v>2017</v>
          </cell>
          <cell r="B1182" t="str">
            <v>MAR</v>
          </cell>
          <cell r="D1182" t="str">
            <v>UNUC.00000001.01.02.01</v>
          </cell>
          <cell r="E1182">
            <v>59081</v>
          </cell>
        </row>
        <row r="1183">
          <cell r="A1183">
            <v>2017</v>
          </cell>
          <cell r="B1183" t="str">
            <v>MAR</v>
          </cell>
          <cell r="D1183" t="str">
            <v>UNUC.00000002.01.01.01</v>
          </cell>
          <cell r="E1183">
            <v>894988.11</v>
          </cell>
        </row>
        <row r="1184">
          <cell r="A1184">
            <v>2017</v>
          </cell>
          <cell r="B1184" t="str">
            <v>MAR</v>
          </cell>
          <cell r="D1184" t="str">
            <v>UNUC.00000002.01.13.01</v>
          </cell>
          <cell r="E1184">
            <v>54586.84</v>
          </cell>
        </row>
        <row r="1185">
          <cell r="A1185">
            <v>2017</v>
          </cell>
          <cell r="B1185" t="str">
            <v>MAR</v>
          </cell>
          <cell r="D1185" t="str">
            <v>UPGD.00000624.01.01.01</v>
          </cell>
          <cell r="E1185">
            <v>-2.37</v>
          </cell>
        </row>
        <row r="1186">
          <cell r="A1186">
            <v>2017</v>
          </cell>
          <cell r="B1186" t="str">
            <v>MAR</v>
          </cell>
          <cell r="D1186" t="str">
            <v>UPGD.00000628.01.01.01</v>
          </cell>
          <cell r="E1186">
            <v>11586.66</v>
          </cell>
        </row>
        <row r="1187">
          <cell r="A1187">
            <v>2017</v>
          </cell>
          <cell r="B1187" t="str">
            <v>MAR</v>
          </cell>
          <cell r="D1187" t="str">
            <v>6350000866</v>
          </cell>
          <cell r="E1187">
            <v>-17298</v>
          </cell>
        </row>
        <row r="1188">
          <cell r="A1188">
            <v>2017</v>
          </cell>
          <cell r="B1188" t="str">
            <v>MAR</v>
          </cell>
          <cell r="D1188" t="str">
            <v>6350000871</v>
          </cell>
          <cell r="E1188">
            <v>-6275.82</v>
          </cell>
        </row>
        <row r="1189">
          <cell r="A1189">
            <v>2017</v>
          </cell>
          <cell r="B1189" t="str">
            <v>MAR</v>
          </cell>
          <cell r="D1189" t="str">
            <v>UNUC.00001132.01.04.01</v>
          </cell>
          <cell r="E1189">
            <v>10462.17</v>
          </cell>
        </row>
        <row r="1190">
          <cell r="A1190">
            <v>2017</v>
          </cell>
          <cell r="B1190" t="str">
            <v>MAR</v>
          </cell>
          <cell r="D1190" t="str">
            <v>6690000061</v>
          </cell>
          <cell r="E1190">
            <v>-60868</v>
          </cell>
        </row>
        <row r="1191">
          <cell r="A1191">
            <v>2017</v>
          </cell>
          <cell r="B1191" t="str">
            <v>MAR</v>
          </cell>
          <cell r="D1191" t="str">
            <v>6360002678</v>
          </cell>
          <cell r="E1191">
            <v>4180555.56</v>
          </cell>
        </row>
        <row r="1192">
          <cell r="A1192">
            <v>2017</v>
          </cell>
          <cell r="B1192" t="str">
            <v>MAR</v>
          </cell>
          <cell r="D1192" t="str">
            <v>6360000992</v>
          </cell>
          <cell r="E1192">
            <v>-72040.72</v>
          </cell>
        </row>
        <row r="1193">
          <cell r="A1193">
            <v>2017</v>
          </cell>
          <cell r="B1193" t="str">
            <v>MAR</v>
          </cell>
          <cell r="D1193" t="str">
            <v>UCOR.00000693.01.01.02</v>
          </cell>
          <cell r="E1193">
            <v>0</v>
          </cell>
        </row>
        <row r="1194">
          <cell r="A1194">
            <v>2017</v>
          </cell>
          <cell r="B1194" t="str">
            <v>MAR</v>
          </cell>
          <cell r="D1194" t="str">
            <v>UPGD.00001446.03.01.01</v>
          </cell>
          <cell r="E1194">
            <v>0</v>
          </cell>
        </row>
        <row r="1195">
          <cell r="A1195">
            <v>2017</v>
          </cell>
          <cell r="B1195" t="str">
            <v>MAR</v>
          </cell>
          <cell r="D1195" t="str">
            <v>UPGD.00000635.01.01.01</v>
          </cell>
          <cell r="E1195">
            <v>0</v>
          </cell>
        </row>
        <row r="1196">
          <cell r="A1196">
            <v>2017</v>
          </cell>
          <cell r="B1196" t="str">
            <v>MAR</v>
          </cell>
          <cell r="D1196" t="str">
            <v>UPGD.00000631.01.01.01</v>
          </cell>
          <cell r="E1196">
            <v>0</v>
          </cell>
        </row>
        <row r="1197">
          <cell r="A1197">
            <v>2017</v>
          </cell>
          <cell r="B1197" t="str">
            <v>MAR</v>
          </cell>
          <cell r="D1197" t="str">
            <v>UNUC.00000002.01.03.01</v>
          </cell>
          <cell r="E1197">
            <v>0</v>
          </cell>
        </row>
        <row r="1198">
          <cell r="A1198">
            <v>2017</v>
          </cell>
          <cell r="B1198" t="str">
            <v>MAR</v>
          </cell>
          <cell r="D1198" t="str">
            <v>UPGD.00001327.01.01.02</v>
          </cell>
          <cell r="E1198">
            <v>0</v>
          </cell>
        </row>
        <row r="1199">
          <cell r="A1199">
            <v>2017</v>
          </cell>
          <cell r="B1199" t="str">
            <v>MAR</v>
          </cell>
          <cell r="D1199" t="str">
            <v>UNUC.00000003.01.06.01</v>
          </cell>
          <cell r="E1199">
            <v>0</v>
          </cell>
        </row>
        <row r="1200">
          <cell r="A1200">
            <v>2017</v>
          </cell>
          <cell r="B1200" t="str">
            <v>MAR</v>
          </cell>
          <cell r="D1200" t="str">
            <v>UPGD.00001327.01.01.01</v>
          </cell>
          <cell r="E1200">
            <v>0</v>
          </cell>
        </row>
        <row r="1201">
          <cell r="A1201">
            <v>2017</v>
          </cell>
          <cell r="B1201" t="str">
            <v>MAR</v>
          </cell>
          <cell r="D1201" t="str">
            <v>UPGD.00000632.01.01.01</v>
          </cell>
          <cell r="E1201">
            <v>0</v>
          </cell>
        </row>
        <row r="1202">
          <cell r="A1202">
            <v>2017</v>
          </cell>
          <cell r="B1202" t="str">
            <v>MAR</v>
          </cell>
          <cell r="D1202" t="str">
            <v>UPGD.00000399.01.01.01</v>
          </cell>
          <cell r="E1202">
            <v>0</v>
          </cell>
        </row>
        <row r="1203">
          <cell r="A1203">
            <v>2017</v>
          </cell>
          <cell r="B1203" t="str">
            <v>MAR</v>
          </cell>
          <cell r="D1203" t="str">
            <v>UPGD.00000729.03.01.01</v>
          </cell>
          <cell r="E1203">
            <v>0</v>
          </cell>
        </row>
        <row r="1204">
          <cell r="A1204">
            <v>2017</v>
          </cell>
          <cell r="B1204" t="str">
            <v>MAR</v>
          </cell>
          <cell r="D1204" t="str">
            <v>UNUC.00000938.01.01.03</v>
          </cell>
          <cell r="E1204">
            <v>0</v>
          </cell>
        </row>
        <row r="1205">
          <cell r="A1205">
            <v>2017</v>
          </cell>
          <cell r="B1205" t="str">
            <v>MAR</v>
          </cell>
          <cell r="D1205" t="str">
            <v>UPGD.00000962.01.01.02</v>
          </cell>
          <cell r="E1205">
            <v>0</v>
          </cell>
        </row>
        <row r="1206">
          <cell r="A1206">
            <v>2017</v>
          </cell>
          <cell r="B1206" t="str">
            <v>MAR</v>
          </cell>
          <cell r="D1206" t="str">
            <v>UPGD.00000630.01.01.01</v>
          </cell>
          <cell r="E1206">
            <v>0</v>
          </cell>
        </row>
        <row r="1207">
          <cell r="A1207">
            <v>2017</v>
          </cell>
          <cell r="B1207" t="str">
            <v>MAR</v>
          </cell>
          <cell r="D1207" t="str">
            <v>UPGD.00000689.01.01.01</v>
          </cell>
          <cell r="E1207">
            <v>0</v>
          </cell>
        </row>
        <row r="1208">
          <cell r="A1208">
            <v>2017</v>
          </cell>
          <cell r="B1208" t="str">
            <v>MAR</v>
          </cell>
          <cell r="D1208" t="str">
            <v>UNUC.00000002.01.04.01</v>
          </cell>
          <cell r="E1208">
            <v>0</v>
          </cell>
        </row>
        <row r="1209">
          <cell r="A1209">
            <v>2017</v>
          </cell>
          <cell r="B1209" t="str">
            <v>MAR</v>
          </cell>
          <cell r="D1209" t="str">
            <v>UNUC.00000914.01.01.01</v>
          </cell>
          <cell r="E1209">
            <v>0</v>
          </cell>
        </row>
        <row r="1210">
          <cell r="A1210">
            <v>2017</v>
          </cell>
          <cell r="B1210" t="str">
            <v>MAR</v>
          </cell>
          <cell r="D1210" t="str">
            <v>UPGD.00000627.01.01.01</v>
          </cell>
          <cell r="E1210">
            <v>0</v>
          </cell>
        </row>
        <row r="1211">
          <cell r="A1211">
            <v>2017</v>
          </cell>
          <cell r="B1211" t="str">
            <v>MAR</v>
          </cell>
          <cell r="D1211" t="str">
            <v>UPGD.00005601.01.01.01</v>
          </cell>
          <cell r="E1211">
            <v>0</v>
          </cell>
        </row>
        <row r="1212">
          <cell r="A1212">
            <v>2017</v>
          </cell>
          <cell r="B1212" t="str">
            <v>MAR</v>
          </cell>
          <cell r="D1212" t="str">
            <v>UNUC.00000001.01.10.01</v>
          </cell>
          <cell r="E1212">
            <v>0</v>
          </cell>
        </row>
        <row r="1213">
          <cell r="A1213">
            <v>2017</v>
          </cell>
          <cell r="B1213" t="str">
            <v>MAR</v>
          </cell>
          <cell r="D1213" t="str">
            <v>UNUC.00000001.01.03.01</v>
          </cell>
          <cell r="E1213">
            <v>0</v>
          </cell>
        </row>
        <row r="1214">
          <cell r="A1214">
            <v>2017</v>
          </cell>
          <cell r="B1214" t="str">
            <v>MAR</v>
          </cell>
          <cell r="D1214" t="str">
            <v>UPGD.00000633.01.01.01</v>
          </cell>
          <cell r="E1214">
            <v>103144.9</v>
          </cell>
        </row>
        <row r="1215">
          <cell r="A1215">
            <v>2017</v>
          </cell>
          <cell r="B1215" t="str">
            <v>FEB</v>
          </cell>
          <cell r="D1215" t="str">
            <v>RRA5082</v>
          </cell>
          <cell r="E1215">
            <v>0.53846153846153799</v>
          </cell>
        </row>
        <row r="1216">
          <cell r="A1216">
            <v>2017</v>
          </cell>
          <cell r="B1216" t="str">
            <v>FEB</v>
          </cell>
          <cell r="D1216" t="str">
            <v>RRA5216</v>
          </cell>
          <cell r="E1216">
            <v>0.53846153846153799</v>
          </cell>
        </row>
        <row r="1217">
          <cell r="A1217">
            <v>2017</v>
          </cell>
          <cell r="B1217" t="str">
            <v>FEB</v>
          </cell>
          <cell r="D1217" t="str">
            <v>RRA5217</v>
          </cell>
          <cell r="E1217">
            <v>0.53846153846153799</v>
          </cell>
        </row>
        <row r="1218">
          <cell r="A1218">
            <v>2017</v>
          </cell>
          <cell r="B1218" t="str">
            <v>FEB</v>
          </cell>
          <cell r="D1218" t="str">
            <v>RRA5228</v>
          </cell>
          <cell r="E1218">
            <v>0.53846153846153799</v>
          </cell>
        </row>
        <row r="1219">
          <cell r="A1219">
            <v>2017</v>
          </cell>
          <cell r="B1219" t="str">
            <v>FEB</v>
          </cell>
          <cell r="D1219" t="str">
            <v>RRD5082</v>
          </cell>
          <cell r="E1219">
            <v>-40698.7090543589</v>
          </cell>
        </row>
        <row r="1220">
          <cell r="A1220">
            <v>2017</v>
          </cell>
          <cell r="B1220" t="str">
            <v>FEB</v>
          </cell>
          <cell r="D1220" t="str">
            <v>RRD5216</v>
          </cell>
          <cell r="E1220">
            <v>-13112.737122735</v>
          </cell>
        </row>
        <row r="1221">
          <cell r="A1221">
            <v>2017</v>
          </cell>
          <cell r="B1221" t="str">
            <v>FEB</v>
          </cell>
          <cell r="D1221" t="str">
            <v>RRD5217</v>
          </cell>
          <cell r="E1221">
            <v>1001161.8470317899</v>
          </cell>
        </row>
        <row r="1222">
          <cell r="A1222">
            <v>2017</v>
          </cell>
          <cell r="B1222" t="str">
            <v>FEB</v>
          </cell>
          <cell r="D1222" t="str">
            <v>RRD5228</v>
          </cell>
          <cell r="E1222">
            <v>1014970.2848850799</v>
          </cell>
        </row>
        <row r="1223">
          <cell r="A1223">
            <v>2017</v>
          </cell>
          <cell r="B1223" t="str">
            <v>FEB</v>
          </cell>
          <cell r="D1223" t="str">
            <v>RRF5082</v>
          </cell>
          <cell r="E1223">
            <v>-137086.11278599699</v>
          </cell>
        </row>
        <row r="1224">
          <cell r="A1224">
            <v>2017</v>
          </cell>
          <cell r="B1224" t="str">
            <v>FEB</v>
          </cell>
          <cell r="D1224" t="str">
            <v>RRF5216</v>
          </cell>
          <cell r="E1224">
            <v>-44167.842221714403</v>
          </cell>
        </row>
        <row r="1225">
          <cell r="A1225">
            <v>2017</v>
          </cell>
          <cell r="B1225" t="str">
            <v>FEB</v>
          </cell>
          <cell r="D1225" t="str">
            <v>RRF5217</v>
          </cell>
          <cell r="E1225">
            <v>3372229.4654586399</v>
          </cell>
        </row>
        <row r="1226">
          <cell r="A1226">
            <v>2017</v>
          </cell>
          <cell r="B1226" t="str">
            <v>FEB</v>
          </cell>
          <cell r="D1226" t="str">
            <v>RRF5228</v>
          </cell>
          <cell r="E1226">
            <v>3418740.6475805701</v>
          </cell>
        </row>
        <row r="1227">
          <cell r="A1227">
            <v>2017</v>
          </cell>
          <cell r="B1227" t="str">
            <v>FEB</v>
          </cell>
          <cell r="D1227" t="str">
            <v>RRK5082</v>
          </cell>
          <cell r="E1227">
            <v>0</v>
          </cell>
        </row>
        <row r="1228">
          <cell r="A1228">
            <v>2017</v>
          </cell>
          <cell r="B1228" t="str">
            <v>FEB</v>
          </cell>
          <cell r="D1228" t="str">
            <v>RRK5216</v>
          </cell>
          <cell r="E1228">
            <v>0</v>
          </cell>
        </row>
        <row r="1229">
          <cell r="A1229">
            <v>2017</v>
          </cell>
          <cell r="B1229" t="str">
            <v>FEB</v>
          </cell>
          <cell r="D1229" t="str">
            <v>RRK5217</v>
          </cell>
          <cell r="E1229">
            <v>0</v>
          </cell>
        </row>
        <row r="1230">
          <cell r="A1230">
            <v>2017</v>
          </cell>
          <cell r="B1230" t="str">
            <v>FEB</v>
          </cell>
          <cell r="D1230" t="str">
            <v>RRK5228</v>
          </cell>
          <cell r="E1230">
            <v>0</v>
          </cell>
        </row>
        <row r="1231">
          <cell r="A1231">
            <v>2017</v>
          </cell>
          <cell r="B1231" t="str">
            <v>FEB</v>
          </cell>
          <cell r="D1231" t="str">
            <v>RRL5082</v>
          </cell>
          <cell r="E1231">
            <v>0</v>
          </cell>
        </row>
        <row r="1232">
          <cell r="A1232">
            <v>2017</v>
          </cell>
          <cell r="B1232" t="str">
            <v>FEB</v>
          </cell>
          <cell r="D1232" t="str">
            <v>RRL5216</v>
          </cell>
          <cell r="E1232">
            <v>0</v>
          </cell>
        </row>
        <row r="1233">
          <cell r="A1233">
            <v>2017</v>
          </cell>
          <cell r="B1233" t="str">
            <v>FEB</v>
          </cell>
          <cell r="D1233" t="str">
            <v>RRL5217</v>
          </cell>
          <cell r="E1233">
            <v>0</v>
          </cell>
        </row>
        <row r="1234">
          <cell r="A1234">
            <v>2017</v>
          </cell>
          <cell r="B1234" t="str">
            <v>FEB</v>
          </cell>
          <cell r="D1234" t="str">
            <v>RRL5228</v>
          </cell>
          <cell r="E1234">
            <v>0</v>
          </cell>
        </row>
        <row r="1235">
          <cell r="A1235">
            <v>2017</v>
          </cell>
          <cell r="B1235" t="str">
            <v>FEB</v>
          </cell>
          <cell r="D1235" t="str">
            <v>RRS5082</v>
          </cell>
          <cell r="E1235">
            <v>-130295.66185803201</v>
          </cell>
        </row>
        <row r="1236">
          <cell r="A1236">
            <v>2017</v>
          </cell>
          <cell r="B1236" t="str">
            <v>FEB</v>
          </cell>
          <cell r="D1236" t="str">
            <v>RRS5216</v>
          </cell>
          <cell r="E1236">
            <v>-41980.023491535503</v>
          </cell>
        </row>
        <row r="1237">
          <cell r="A1237">
            <v>2017</v>
          </cell>
          <cell r="B1237" t="str">
            <v>FEB</v>
          </cell>
          <cell r="D1237" t="str">
            <v>RRS5217</v>
          </cell>
          <cell r="E1237">
            <v>3205188.77667072</v>
          </cell>
        </row>
        <row r="1238">
          <cell r="A1238">
            <v>2017</v>
          </cell>
          <cell r="B1238" t="str">
            <v>FEB</v>
          </cell>
          <cell r="D1238" t="str">
            <v>RRS5228</v>
          </cell>
          <cell r="E1238">
            <v>3249396.0645951801</v>
          </cell>
        </row>
        <row r="1239">
          <cell r="A1239">
            <v>2017</v>
          </cell>
          <cell r="B1239" t="str">
            <v>FEB</v>
          </cell>
          <cell r="D1239" t="str">
            <v>CIR5001</v>
          </cell>
          <cell r="E1239">
            <v>84929023.420000002</v>
          </cell>
        </row>
        <row r="1240">
          <cell r="A1240">
            <v>2017</v>
          </cell>
          <cell r="B1240" t="str">
            <v>FEB</v>
          </cell>
          <cell r="D1240" t="str">
            <v>CIR5002</v>
          </cell>
          <cell r="E1240">
            <v>11698818.039999999</v>
          </cell>
        </row>
        <row r="1241">
          <cell r="A1241">
            <v>2017</v>
          </cell>
          <cell r="B1241" t="str">
            <v>FEB</v>
          </cell>
          <cell r="D1241" t="str">
            <v>CIS5001</v>
          </cell>
          <cell r="E1241">
            <v>4177281.87</v>
          </cell>
        </row>
        <row r="1242">
          <cell r="A1242">
            <v>2017</v>
          </cell>
          <cell r="B1242" t="str">
            <v>FEB</v>
          </cell>
          <cell r="D1242" t="str">
            <v>CIS5002</v>
          </cell>
          <cell r="E1242">
            <v>451667.46</v>
          </cell>
        </row>
        <row r="1243">
          <cell r="A1243">
            <v>2017</v>
          </cell>
          <cell r="B1243" t="str">
            <v>FEB</v>
          </cell>
          <cell r="D1243" t="str">
            <v>COB5001</v>
          </cell>
          <cell r="E1243">
            <v>19095.511067963798</v>
          </cell>
        </row>
        <row r="1244">
          <cell r="A1244">
            <v>2017</v>
          </cell>
          <cell r="B1244" t="str">
            <v>FEB</v>
          </cell>
          <cell r="D1244" t="str">
            <v>COB5002</v>
          </cell>
          <cell r="E1244">
            <v>4651.1103973420904</v>
          </cell>
        </row>
        <row r="1245">
          <cell r="A1245">
            <v>2017</v>
          </cell>
          <cell r="B1245" t="str">
            <v>FEB</v>
          </cell>
          <cell r="D1245" t="str">
            <v>COC5001</v>
          </cell>
          <cell r="E1245">
            <v>186949.05940663899</v>
          </cell>
        </row>
        <row r="1246">
          <cell r="A1246">
            <v>2017</v>
          </cell>
          <cell r="B1246" t="str">
            <v>FEB</v>
          </cell>
          <cell r="D1246" t="str">
            <v>COC5002</v>
          </cell>
          <cell r="E1246">
            <v>45535.346547405097</v>
          </cell>
        </row>
        <row r="1247">
          <cell r="A1247">
            <v>2017</v>
          </cell>
          <cell r="B1247" t="str">
            <v>FEB</v>
          </cell>
          <cell r="D1247" t="str">
            <v>COE5001</v>
          </cell>
          <cell r="E1247">
            <v>949622.62751972396</v>
          </cell>
        </row>
        <row r="1248">
          <cell r="A1248">
            <v>2017</v>
          </cell>
          <cell r="B1248" t="str">
            <v>FEB</v>
          </cell>
          <cell r="D1248" t="str">
            <v>COE5002</v>
          </cell>
          <cell r="E1248">
            <v>197221.39622800401</v>
          </cell>
        </row>
        <row r="1249">
          <cell r="A1249">
            <v>2017</v>
          </cell>
          <cell r="B1249" t="str">
            <v>FEB</v>
          </cell>
          <cell r="D1249" t="str">
            <v>CI55001</v>
          </cell>
          <cell r="E1249">
            <v>1068628.96</v>
          </cell>
        </row>
        <row r="1250">
          <cell r="A1250">
            <v>2017</v>
          </cell>
          <cell r="B1250" t="str">
            <v>FEB</v>
          </cell>
          <cell r="D1250" t="str">
            <v>CI55002</v>
          </cell>
          <cell r="E1250">
            <v>8809438.5999999996</v>
          </cell>
        </row>
        <row r="1251">
          <cell r="A1251">
            <v>2017</v>
          </cell>
          <cell r="B1251" t="str">
            <v>FEB</v>
          </cell>
          <cell r="D1251" t="str">
            <v>O/U5MON</v>
          </cell>
          <cell r="E1251">
            <v>-4867842.8637474701</v>
          </cell>
        </row>
        <row r="1252">
          <cell r="A1252">
            <v>2017</v>
          </cell>
          <cell r="B1252" t="str">
            <v>FEB</v>
          </cell>
          <cell r="D1252" t="str">
            <v>EXP5TOT</v>
          </cell>
          <cell r="E1252">
            <v>25407142.453673799</v>
          </cell>
        </row>
        <row r="1253">
          <cell r="A1253">
            <v>2017</v>
          </cell>
          <cell r="B1253" t="str">
            <v>FEB</v>
          </cell>
          <cell r="D1253" t="str">
            <v>LIN5LOS</v>
          </cell>
          <cell r="E1253">
            <v>0</v>
          </cell>
        </row>
        <row r="1254">
          <cell r="A1254">
            <v>2017</v>
          </cell>
          <cell r="B1254" t="str">
            <v>FEB</v>
          </cell>
          <cell r="D1254" t="str">
            <v>REV5TOT</v>
          </cell>
          <cell r="E1254">
            <v>20539299.589926399</v>
          </cell>
        </row>
        <row r="1255">
          <cell r="A1255">
            <v>2017</v>
          </cell>
          <cell r="B1255" t="str">
            <v>FEB</v>
          </cell>
          <cell r="D1255" t="str">
            <v>RES5PMO</v>
          </cell>
          <cell r="E1255">
            <v>-66486.447235633997</v>
          </cell>
        </row>
        <row r="1256">
          <cell r="A1256">
            <v>2017</v>
          </cell>
          <cell r="B1256" t="str">
            <v>FEB</v>
          </cell>
          <cell r="D1256" t="str">
            <v>GLB5END</v>
          </cell>
          <cell r="E1256">
            <v>14169014.671760499</v>
          </cell>
        </row>
        <row r="1257">
          <cell r="A1257">
            <v>2017</v>
          </cell>
          <cell r="B1257" t="str">
            <v>FEB</v>
          </cell>
          <cell r="D1257" t="str">
            <v>INT5MON</v>
          </cell>
          <cell r="E1257">
            <v>5.7499999999999999E-4</v>
          </cell>
        </row>
        <row r="1258">
          <cell r="A1258">
            <v>2017</v>
          </cell>
          <cell r="B1258" t="str">
            <v>FEB</v>
          </cell>
          <cell r="D1258" t="str">
            <v>ADJ5PRI</v>
          </cell>
          <cell r="E1258">
            <v>0</v>
          </cell>
        </row>
        <row r="1259">
          <cell r="A1259">
            <v>2017</v>
          </cell>
          <cell r="B1259" t="str">
            <v>FEB</v>
          </cell>
          <cell r="D1259" t="str">
            <v>AVG5AMT</v>
          </cell>
          <cell r="E1259">
            <v>17320862.4827067</v>
          </cell>
        </row>
        <row r="1260">
          <cell r="A1260">
            <v>2017</v>
          </cell>
          <cell r="B1260" t="str">
            <v>FEB</v>
          </cell>
          <cell r="D1260" t="str">
            <v>GLE5MON</v>
          </cell>
          <cell r="E1260">
            <v>-6313655.1178199202</v>
          </cell>
        </row>
        <row r="1261">
          <cell r="A1261">
            <v>2017</v>
          </cell>
          <cell r="B1261" t="str">
            <v>FEB</v>
          </cell>
          <cell r="D1261" t="str">
            <v>RES5PRI</v>
          </cell>
          <cell r="E1261">
            <v>0</v>
          </cell>
        </row>
        <row r="1262">
          <cell r="A1262">
            <v>2017</v>
          </cell>
          <cell r="B1262" t="str">
            <v>FEB</v>
          </cell>
          <cell r="D1262" t="str">
            <v>INT5YER</v>
          </cell>
          <cell r="E1262">
            <v>6.8999999999999999E-3</v>
          </cell>
        </row>
        <row r="1263">
          <cell r="A1263">
            <v>2017</v>
          </cell>
          <cell r="B1263" t="str">
            <v>FEB</v>
          </cell>
          <cell r="D1263" t="str">
            <v>INT5AMT</v>
          </cell>
          <cell r="E1263">
            <v>9959.4959275563597</v>
          </cell>
        </row>
        <row r="1264">
          <cell r="A1264">
            <v>2017</v>
          </cell>
          <cell r="B1264" t="str">
            <v>FEB</v>
          </cell>
          <cell r="D1264" t="str">
            <v>TRU5BEG</v>
          </cell>
          <cell r="E1264">
            <v>20482669.789580401</v>
          </cell>
        </row>
        <row r="1265">
          <cell r="A1265">
            <v>2017</v>
          </cell>
          <cell r="B1265" t="str">
            <v>FEB</v>
          </cell>
          <cell r="D1265" t="str">
            <v>TRU5END</v>
          </cell>
          <cell r="E1265">
            <v>14159055.175832899</v>
          </cell>
        </row>
        <row r="1266">
          <cell r="A1266">
            <v>2017</v>
          </cell>
          <cell r="B1266" t="str">
            <v>MAR</v>
          </cell>
          <cell r="D1266" t="str">
            <v>O/U5MON</v>
          </cell>
          <cell r="E1266">
            <v>-5618595.82889036</v>
          </cell>
        </row>
        <row r="1267">
          <cell r="A1267">
            <v>2017</v>
          </cell>
          <cell r="B1267" t="str">
            <v>MAR</v>
          </cell>
          <cell r="D1267" t="str">
            <v>EXP5TOT</v>
          </cell>
          <cell r="E1267">
            <v>26973118.885004699</v>
          </cell>
        </row>
        <row r="1268">
          <cell r="A1268">
            <v>2017</v>
          </cell>
          <cell r="B1268" t="str">
            <v>MAR</v>
          </cell>
          <cell r="D1268" t="str">
            <v>LIN5LOS</v>
          </cell>
          <cell r="E1268">
            <v>0</v>
          </cell>
        </row>
        <row r="1269">
          <cell r="A1269">
            <v>2017</v>
          </cell>
          <cell r="B1269" t="str">
            <v>MAR</v>
          </cell>
          <cell r="D1269" t="str">
            <v>REV5TOT</v>
          </cell>
          <cell r="E1269">
            <v>21354523.056114402</v>
          </cell>
        </row>
        <row r="1270">
          <cell r="A1270">
            <v>2017</v>
          </cell>
          <cell r="B1270" t="str">
            <v>MAR</v>
          </cell>
          <cell r="D1270" t="str">
            <v>RES5PMO</v>
          </cell>
          <cell r="E1270">
            <v>0</v>
          </cell>
        </row>
        <row r="1271">
          <cell r="A1271">
            <v>2017</v>
          </cell>
          <cell r="B1271" t="str">
            <v>MAR</v>
          </cell>
          <cell r="D1271" t="str">
            <v>GLB5END</v>
          </cell>
          <cell r="E1271">
            <v>7101646.0271399897</v>
          </cell>
        </row>
        <row r="1272">
          <cell r="A1272">
            <v>2017</v>
          </cell>
          <cell r="B1272" t="str">
            <v>MAR</v>
          </cell>
          <cell r="D1272" t="str">
            <v>INT5MON</v>
          </cell>
          <cell r="E1272">
            <v>6.5830000000000001E-4</v>
          </cell>
        </row>
        <row r="1273">
          <cell r="A1273">
            <v>2017</v>
          </cell>
          <cell r="B1273" t="str">
            <v>MAR</v>
          </cell>
          <cell r="D1273" t="str">
            <v>ADJ5PRI</v>
          </cell>
          <cell r="E1273">
            <v>0</v>
          </cell>
        </row>
        <row r="1274">
          <cell r="A1274">
            <v>2017</v>
          </cell>
          <cell r="B1274" t="str">
            <v>MAR</v>
          </cell>
          <cell r="D1274" t="str">
            <v>AVG5AMT</v>
          </cell>
          <cell r="E1274">
            <v>10631830.8823153</v>
          </cell>
        </row>
        <row r="1275">
          <cell r="A1275">
            <v>2017</v>
          </cell>
          <cell r="B1275" t="str">
            <v>MAR</v>
          </cell>
          <cell r="D1275" t="str">
            <v>GLE5MON</v>
          </cell>
          <cell r="E1275">
            <v>-7067368.6446205396</v>
          </cell>
        </row>
        <row r="1276">
          <cell r="A1276">
            <v>2017</v>
          </cell>
          <cell r="B1276" t="str">
            <v>MAR</v>
          </cell>
          <cell r="D1276" t="str">
            <v>RES5PRI</v>
          </cell>
          <cell r="E1276">
            <v>0</v>
          </cell>
        </row>
        <row r="1277">
          <cell r="A1277">
            <v>2017</v>
          </cell>
          <cell r="B1277" t="str">
            <v>MAR</v>
          </cell>
          <cell r="D1277" t="str">
            <v>UNUC.00000969.10.01.01</v>
          </cell>
          <cell r="E1277">
            <v>-21776.26</v>
          </cell>
        </row>
        <row r="1278">
          <cell r="A1278">
            <v>2017</v>
          </cell>
          <cell r="B1278" t="str">
            <v>MAR</v>
          </cell>
          <cell r="D1278" t="str">
            <v>UNUC.00000001.01.13.01</v>
          </cell>
          <cell r="E1278">
            <v>40997.78</v>
          </cell>
        </row>
        <row r="1279">
          <cell r="A1279">
            <v>2017</v>
          </cell>
          <cell r="B1279" t="str">
            <v>MAR</v>
          </cell>
          <cell r="D1279" t="str">
            <v>UNUC.00000003.01.01.01</v>
          </cell>
          <cell r="E1279">
            <v>52758.06</v>
          </cell>
        </row>
        <row r="1280">
          <cell r="A1280">
            <v>2017</v>
          </cell>
          <cell r="B1280" t="str">
            <v>MAR</v>
          </cell>
          <cell r="D1280" t="str">
            <v>UNUC.00001057.01.01.01</v>
          </cell>
          <cell r="E1280">
            <v>728</v>
          </cell>
        </row>
        <row r="1281">
          <cell r="A1281">
            <v>2017</v>
          </cell>
          <cell r="B1281" t="str">
            <v>FEB</v>
          </cell>
          <cell r="D1281" t="str">
            <v>RR95217</v>
          </cell>
          <cell r="E1281">
            <v>5.8201058201058198E-2</v>
          </cell>
        </row>
        <row r="1282">
          <cell r="A1282">
            <v>2017</v>
          </cell>
          <cell r="B1282" t="str">
            <v>FEB</v>
          </cell>
          <cell r="D1282" t="str">
            <v>RR95228</v>
          </cell>
          <cell r="E1282">
            <v>5.8201058201058198E-2</v>
          </cell>
        </row>
        <row r="1283">
          <cell r="A1283">
            <v>2017</v>
          </cell>
          <cell r="B1283" t="str">
            <v>FEB</v>
          </cell>
          <cell r="D1283" t="str">
            <v>MAN510B</v>
          </cell>
          <cell r="E1283">
            <v>0</v>
          </cell>
        </row>
        <row r="1284">
          <cell r="A1284">
            <v>2017</v>
          </cell>
          <cell r="B1284" t="str">
            <v>FEB</v>
          </cell>
          <cell r="D1284" t="str">
            <v>MAN5CEA</v>
          </cell>
          <cell r="E1284">
            <v>0</v>
          </cell>
        </row>
        <row r="1285">
          <cell r="A1285">
            <v>2017</v>
          </cell>
          <cell r="B1285" t="str">
            <v>FEB</v>
          </cell>
          <cell r="D1285" t="str">
            <v>MAN5CEL</v>
          </cell>
          <cell r="E1285">
            <v>0</v>
          </cell>
        </row>
        <row r="1286">
          <cell r="A1286">
            <v>2017</v>
          </cell>
          <cell r="B1286" t="str">
            <v>FEB</v>
          </cell>
          <cell r="D1286" t="str">
            <v>MAN5CEW</v>
          </cell>
          <cell r="E1286">
            <v>0</v>
          </cell>
        </row>
        <row r="1287">
          <cell r="A1287">
            <v>2017</v>
          </cell>
          <cell r="B1287" t="str">
            <v>FEB</v>
          </cell>
          <cell r="D1287" t="str">
            <v>MAN5INDIAN</v>
          </cell>
          <cell r="E1287">
            <v>-919425.44</v>
          </cell>
        </row>
        <row r="1288">
          <cell r="A1288">
            <v>2017</v>
          </cell>
          <cell r="B1288" t="str">
            <v>FEB</v>
          </cell>
          <cell r="D1288" t="str">
            <v>MAN5WC3</v>
          </cell>
          <cell r="E1288">
            <v>0</v>
          </cell>
        </row>
        <row r="1289">
          <cell r="A1289">
            <v>2017</v>
          </cell>
          <cell r="B1289" t="str">
            <v>FEB</v>
          </cell>
          <cell r="D1289" t="str">
            <v>XAN5100</v>
          </cell>
          <cell r="E1289">
            <v>6.4000000000000003E-3</v>
          </cell>
        </row>
        <row r="1290">
          <cell r="A1290">
            <v>2017</v>
          </cell>
          <cell r="B1290" t="str">
            <v>FEB</v>
          </cell>
          <cell r="D1290" t="str">
            <v>XAN5200</v>
          </cell>
          <cell r="E1290">
            <v>7.2000000000000005E-4</v>
          </cell>
        </row>
        <row r="1291">
          <cell r="A1291">
            <v>2017</v>
          </cell>
          <cell r="B1291" t="str">
            <v>FEB</v>
          </cell>
          <cell r="D1291" t="str">
            <v>XAN5300</v>
          </cell>
          <cell r="E1291">
            <v>1.3984E-2</v>
          </cell>
        </row>
        <row r="1292">
          <cell r="A1292">
            <v>2017</v>
          </cell>
          <cell r="B1292" t="str">
            <v>FEB</v>
          </cell>
          <cell r="D1292" t="str">
            <v>XAN5400</v>
          </cell>
          <cell r="E1292">
            <v>4.8009000000000003E-2</v>
          </cell>
        </row>
        <row r="1293">
          <cell r="A1293">
            <v>2017</v>
          </cell>
          <cell r="B1293" t="str">
            <v>FEB</v>
          </cell>
          <cell r="D1293" t="str">
            <v>XAN5500</v>
          </cell>
          <cell r="E1293">
            <v>0.35</v>
          </cell>
        </row>
        <row r="1294">
          <cell r="A1294">
            <v>2017</v>
          </cell>
          <cell r="B1294" t="str">
            <v>FEB</v>
          </cell>
          <cell r="D1294" t="str">
            <v>XAN5600</v>
          </cell>
          <cell r="E1294">
            <v>5.5E-2</v>
          </cell>
        </row>
        <row r="1295">
          <cell r="A1295">
            <v>2017</v>
          </cell>
          <cell r="B1295" t="str">
            <v>FEB</v>
          </cell>
          <cell r="D1295" t="str">
            <v>UCOR.00000301.01.06.01Y</v>
          </cell>
          <cell r="E1295">
            <v>-756990</v>
          </cell>
        </row>
        <row r="1296">
          <cell r="A1296">
            <v>2017</v>
          </cell>
          <cell r="B1296" t="str">
            <v>FEB</v>
          </cell>
          <cell r="D1296" t="str">
            <v>6660000181Y</v>
          </cell>
          <cell r="E1296">
            <v>0</v>
          </cell>
        </row>
        <row r="1297">
          <cell r="A1297">
            <v>2017</v>
          </cell>
          <cell r="B1297" t="str">
            <v>FEB</v>
          </cell>
          <cell r="D1297" t="str">
            <v>UCOR.00000693.01.01.01Y</v>
          </cell>
          <cell r="E1297">
            <v>0</v>
          </cell>
        </row>
        <row r="1298">
          <cell r="A1298">
            <v>2017</v>
          </cell>
          <cell r="B1298" t="str">
            <v>FEB</v>
          </cell>
          <cell r="D1298" t="str">
            <v>UCOR.00000693.01.01.02Y</v>
          </cell>
          <cell r="E1298">
            <v>0</v>
          </cell>
        </row>
        <row r="1299">
          <cell r="A1299">
            <v>2017</v>
          </cell>
          <cell r="B1299" t="str">
            <v>FEB</v>
          </cell>
          <cell r="D1299" t="str">
            <v>UPGD.00005815.01.01.01Y</v>
          </cell>
          <cell r="E1299">
            <v>0</v>
          </cell>
        </row>
        <row r="1300">
          <cell r="A1300">
            <v>2017</v>
          </cell>
          <cell r="B1300" t="str">
            <v>FEB</v>
          </cell>
          <cell r="D1300" t="str">
            <v>6360002520Y</v>
          </cell>
          <cell r="E1300">
            <v>4647322</v>
          </cell>
        </row>
        <row r="1301">
          <cell r="A1301">
            <v>2017</v>
          </cell>
          <cell r="B1301" t="str">
            <v>FEB</v>
          </cell>
          <cell r="D1301" t="str">
            <v>6690000061Y</v>
          </cell>
          <cell r="E1301">
            <v>-60868</v>
          </cell>
        </row>
        <row r="1302">
          <cell r="A1302">
            <v>2017</v>
          </cell>
          <cell r="B1302" t="str">
            <v>FEB</v>
          </cell>
          <cell r="D1302" t="str">
            <v>6360002678Y</v>
          </cell>
          <cell r="E1302">
            <v>4180555.56</v>
          </cell>
        </row>
        <row r="1303">
          <cell r="A1303">
            <v>2017</v>
          </cell>
          <cell r="B1303" t="str">
            <v>FEB</v>
          </cell>
          <cell r="D1303" t="str">
            <v>AM15081</v>
          </cell>
          <cell r="E1303">
            <v>0</v>
          </cell>
        </row>
        <row r="1304">
          <cell r="A1304">
            <v>2017</v>
          </cell>
          <cell r="B1304" t="str">
            <v>FEB</v>
          </cell>
          <cell r="D1304" t="str">
            <v>RR15082</v>
          </cell>
          <cell r="E1304">
            <v>-18231483</v>
          </cell>
        </row>
        <row r="1305">
          <cell r="A1305">
            <v>2017</v>
          </cell>
          <cell r="B1305" t="str">
            <v>FEB</v>
          </cell>
          <cell r="D1305" t="str">
            <v>RR15216</v>
          </cell>
          <cell r="E1305">
            <v>-5782497</v>
          </cell>
        </row>
        <row r="1306">
          <cell r="A1306">
            <v>2017</v>
          </cell>
          <cell r="B1306" t="str">
            <v>FEB</v>
          </cell>
          <cell r="D1306" t="str">
            <v>RR15217</v>
          </cell>
          <cell r="E1306">
            <v>441495587</v>
          </cell>
        </row>
        <row r="1307">
          <cell r="A1307">
            <v>2017</v>
          </cell>
          <cell r="B1307" t="str">
            <v>FEB</v>
          </cell>
          <cell r="D1307" t="str">
            <v>RR15228</v>
          </cell>
          <cell r="E1307">
            <v>447319444.44</v>
          </cell>
        </row>
        <row r="1308">
          <cell r="A1308">
            <v>2017</v>
          </cell>
          <cell r="B1308" t="str">
            <v>FEB</v>
          </cell>
          <cell r="D1308" t="str">
            <v>XAN5700</v>
          </cell>
          <cell r="E1308">
            <v>7.4000000000000003E-3</v>
          </cell>
        </row>
        <row r="1309">
          <cell r="A1309">
            <v>2017</v>
          </cell>
          <cell r="B1309" t="str">
            <v>FEB</v>
          </cell>
          <cell r="D1309" t="str">
            <v>AM45081</v>
          </cell>
          <cell r="E1309">
            <v>-110</v>
          </cell>
        </row>
        <row r="1310">
          <cell r="A1310">
            <v>2017</v>
          </cell>
          <cell r="B1310" t="str">
            <v>FEB</v>
          </cell>
          <cell r="D1310" t="str">
            <v>CIP5001</v>
          </cell>
          <cell r="E1310">
            <v>84983359.909999996</v>
          </cell>
        </row>
        <row r="1311">
          <cell r="A1311">
            <v>2017</v>
          </cell>
          <cell r="B1311" t="str">
            <v>FEB</v>
          </cell>
          <cell r="D1311" t="str">
            <v>CIP5002</v>
          </cell>
          <cell r="E1311">
            <v>11700189.130000001</v>
          </cell>
        </row>
        <row r="1312">
          <cell r="A1312">
            <v>2017</v>
          </cell>
          <cell r="B1312" t="str">
            <v>FEB</v>
          </cell>
          <cell r="D1312" t="str">
            <v>CIQ5001</v>
          </cell>
          <cell r="E1312">
            <v>3857362.75</v>
          </cell>
        </row>
        <row r="1313">
          <cell r="A1313">
            <v>2017</v>
          </cell>
          <cell r="B1313" t="str">
            <v>FEB</v>
          </cell>
          <cell r="D1313" t="str">
            <v>CIQ5002</v>
          </cell>
          <cell r="E1313">
            <v>407823.5</v>
          </cell>
        </row>
        <row r="1314">
          <cell r="A1314">
            <v>2017</v>
          </cell>
          <cell r="B1314" t="str">
            <v>FEB</v>
          </cell>
          <cell r="D1314" t="str">
            <v>CIN5001</v>
          </cell>
          <cell r="E1314">
            <v>1068628.96</v>
          </cell>
        </row>
        <row r="1315">
          <cell r="A1315">
            <v>2017</v>
          </cell>
          <cell r="B1315" t="str">
            <v>FEB</v>
          </cell>
          <cell r="D1315" t="str">
            <v>CIN5002</v>
          </cell>
          <cell r="E1315">
            <v>8600321.9299999997</v>
          </cell>
        </row>
        <row r="1316">
          <cell r="A1316">
            <v>2017</v>
          </cell>
          <cell r="B1316" t="str">
            <v>FEB</v>
          </cell>
          <cell r="D1316" t="str">
            <v>GLB5BEG</v>
          </cell>
          <cell r="E1316">
            <v>20549156.236816</v>
          </cell>
        </row>
        <row r="1317">
          <cell r="A1317">
            <v>2017</v>
          </cell>
          <cell r="B1317" t="str">
            <v>FEB</v>
          </cell>
          <cell r="D1317" t="str">
            <v>O/U5YTD</v>
          </cell>
          <cell r="E1317">
            <v>-3131246.11520646</v>
          </cell>
        </row>
        <row r="1318">
          <cell r="A1318">
            <v>2017</v>
          </cell>
          <cell r="B1318" t="str">
            <v>FEB</v>
          </cell>
          <cell r="D1318" t="str">
            <v>TRU5YTD</v>
          </cell>
          <cell r="E1318">
            <v>1455771.75</v>
          </cell>
        </row>
        <row r="1319">
          <cell r="A1319">
            <v>2017</v>
          </cell>
          <cell r="B1319" t="str">
            <v>FEB</v>
          </cell>
          <cell r="D1319" t="str">
            <v>1MC5YTD</v>
          </cell>
          <cell r="E1319">
            <v>0</v>
          </cell>
        </row>
        <row r="1320">
          <cell r="A1320">
            <v>2017</v>
          </cell>
          <cell r="B1320" t="str">
            <v>FEB</v>
          </cell>
          <cell r="D1320" t="str">
            <v>2MC5YTD</v>
          </cell>
          <cell r="E1320">
            <v>0</v>
          </cell>
        </row>
        <row r="1321">
          <cell r="A1321">
            <v>2017</v>
          </cell>
          <cell r="B1321" t="str">
            <v>FEB</v>
          </cell>
          <cell r="D1321" t="str">
            <v>3MC5YTD</v>
          </cell>
          <cell r="E1321">
            <v>0</v>
          </cell>
        </row>
        <row r="1322">
          <cell r="A1322">
            <v>2017</v>
          </cell>
          <cell r="B1322" t="str">
            <v>FEB</v>
          </cell>
          <cell r="D1322" t="str">
            <v>INT5YTD</v>
          </cell>
          <cell r="E1322">
            <v>13866.5425004345</v>
          </cell>
        </row>
        <row r="1323">
          <cell r="A1323">
            <v>2017</v>
          </cell>
          <cell r="B1323" t="str">
            <v>FEB</v>
          </cell>
          <cell r="D1323" t="str">
            <v>2MC5TOT</v>
          </cell>
          <cell r="E1323">
            <v>0</v>
          </cell>
        </row>
        <row r="1324">
          <cell r="A1324">
            <v>2017</v>
          </cell>
          <cell r="B1324" t="str">
            <v>FEB</v>
          </cell>
          <cell r="D1324" t="str">
            <v>1MC5MON</v>
          </cell>
          <cell r="E1324">
            <v>0</v>
          </cell>
        </row>
        <row r="1325">
          <cell r="A1325">
            <v>2017</v>
          </cell>
          <cell r="B1325" t="str">
            <v>FEB</v>
          </cell>
          <cell r="D1325" t="str">
            <v>1MC5TOT</v>
          </cell>
          <cell r="E1325">
            <v>0</v>
          </cell>
        </row>
        <row r="1326">
          <cell r="A1326">
            <v>2017</v>
          </cell>
          <cell r="B1326" t="str">
            <v>FEB</v>
          </cell>
          <cell r="D1326" t="str">
            <v>TRU5MON</v>
          </cell>
          <cell r="E1326">
            <v>1455771.75</v>
          </cell>
        </row>
        <row r="1327">
          <cell r="A1327">
            <v>2017</v>
          </cell>
          <cell r="B1327" t="str">
            <v>FEB</v>
          </cell>
          <cell r="D1327" t="str">
            <v>TRU5TOT</v>
          </cell>
          <cell r="E1327">
            <v>17469261</v>
          </cell>
        </row>
        <row r="1328">
          <cell r="A1328">
            <v>2017</v>
          </cell>
          <cell r="B1328" t="str">
            <v>FEB</v>
          </cell>
          <cell r="D1328" t="str">
            <v>2MC5MON</v>
          </cell>
          <cell r="E1328">
            <v>0</v>
          </cell>
        </row>
        <row r="1329">
          <cell r="A1329">
            <v>2017</v>
          </cell>
          <cell r="B1329" t="str">
            <v>FEB</v>
          </cell>
          <cell r="D1329" t="str">
            <v>RAF5FEE</v>
          </cell>
          <cell r="E1329">
            <v>13750.040073599999</v>
          </cell>
        </row>
        <row r="1330">
          <cell r="A1330">
            <v>2017</v>
          </cell>
          <cell r="B1330" t="str">
            <v>FEB</v>
          </cell>
          <cell r="D1330" t="str">
            <v>REV5NET</v>
          </cell>
          <cell r="E1330">
            <v>19083527.839926399</v>
          </cell>
        </row>
        <row r="1331">
          <cell r="A1331">
            <v>2017</v>
          </cell>
          <cell r="B1331" t="str">
            <v>FEB</v>
          </cell>
          <cell r="D1331" t="str">
            <v>REV5MON</v>
          </cell>
          <cell r="E1331">
            <v>20539299.589926399</v>
          </cell>
        </row>
        <row r="1332">
          <cell r="A1332">
            <v>2017</v>
          </cell>
          <cell r="B1332" t="str">
            <v>FEB</v>
          </cell>
          <cell r="D1332" t="str">
            <v>AM25081</v>
          </cell>
          <cell r="E1332">
            <v>0</v>
          </cell>
        </row>
        <row r="1333">
          <cell r="A1333">
            <v>2017</v>
          </cell>
          <cell r="B1333" t="str">
            <v>FEB</v>
          </cell>
          <cell r="D1333" t="str">
            <v>AM35081</v>
          </cell>
          <cell r="E1333">
            <v>0</v>
          </cell>
        </row>
        <row r="1334">
          <cell r="A1334">
            <v>2017</v>
          </cell>
          <cell r="B1334" t="str">
            <v>FEB</v>
          </cell>
          <cell r="D1334" t="str">
            <v>AM55081</v>
          </cell>
          <cell r="E1334">
            <v>0</v>
          </cell>
        </row>
        <row r="1335">
          <cell r="A1335">
            <v>2017</v>
          </cell>
          <cell r="B1335" t="str">
            <v>FEB</v>
          </cell>
          <cell r="D1335" t="str">
            <v>AM65081</v>
          </cell>
          <cell r="E1335">
            <v>7.4000000000000003E-3</v>
          </cell>
        </row>
        <row r="1336">
          <cell r="A1336">
            <v>2017</v>
          </cell>
          <cell r="B1336" t="str">
            <v>FEB</v>
          </cell>
          <cell r="D1336" t="str">
            <v>AM75081</v>
          </cell>
          <cell r="E1336">
            <v>6.4000000000000003E-3</v>
          </cell>
        </row>
        <row r="1337">
          <cell r="A1337">
            <v>2017</v>
          </cell>
          <cell r="B1337" t="str">
            <v>FEB</v>
          </cell>
          <cell r="D1337" t="str">
            <v>AM85081</v>
          </cell>
          <cell r="E1337">
            <v>6.8999999999999999E-3</v>
          </cell>
        </row>
        <row r="1338">
          <cell r="A1338">
            <v>2017</v>
          </cell>
          <cell r="B1338" t="str">
            <v>FEB</v>
          </cell>
          <cell r="D1338" t="str">
            <v>AM95081</v>
          </cell>
          <cell r="E1338">
            <v>5.7499999999999999E-4</v>
          </cell>
        </row>
        <row r="1339">
          <cell r="A1339">
            <v>2017</v>
          </cell>
          <cell r="B1339" t="str">
            <v>FEB</v>
          </cell>
          <cell r="D1339" t="str">
            <v>AMA5081</v>
          </cell>
          <cell r="E1339">
            <v>0</v>
          </cell>
        </row>
        <row r="1340">
          <cell r="A1340">
            <v>2017</v>
          </cell>
          <cell r="B1340" t="str">
            <v>FEB</v>
          </cell>
          <cell r="D1340" t="str">
            <v>AMB5081</v>
          </cell>
          <cell r="E1340">
            <v>0.95046580000000003</v>
          </cell>
        </row>
        <row r="1341">
          <cell r="A1341">
            <v>2017</v>
          </cell>
          <cell r="B1341" t="str">
            <v>FEB</v>
          </cell>
          <cell r="D1341" t="str">
            <v>AMC5081</v>
          </cell>
          <cell r="E1341">
            <v>0</v>
          </cell>
        </row>
        <row r="1342">
          <cell r="A1342">
            <v>2017</v>
          </cell>
          <cell r="B1342" t="str">
            <v>FEB</v>
          </cell>
          <cell r="D1342" t="str">
            <v>RR25082</v>
          </cell>
          <cell r="E1342">
            <v>756990</v>
          </cell>
        </row>
        <row r="1343">
          <cell r="A1343">
            <v>2017</v>
          </cell>
          <cell r="B1343" t="str">
            <v>FEB</v>
          </cell>
          <cell r="D1343" t="str">
            <v>RR25216</v>
          </cell>
          <cell r="E1343">
            <v>60868</v>
          </cell>
        </row>
        <row r="1344">
          <cell r="A1344">
            <v>2017</v>
          </cell>
          <cell r="B1344" t="str">
            <v>FEB</v>
          </cell>
          <cell r="D1344" t="str">
            <v>RR25217</v>
          </cell>
          <cell r="E1344">
            <v>-4647322</v>
          </cell>
        </row>
        <row r="1345">
          <cell r="A1345">
            <v>2017</v>
          </cell>
          <cell r="B1345" t="str">
            <v>FEB</v>
          </cell>
          <cell r="D1345" t="str">
            <v>RR25228</v>
          </cell>
          <cell r="E1345">
            <v>-4180555.56</v>
          </cell>
        </row>
        <row r="1346">
          <cell r="A1346">
            <v>2017</v>
          </cell>
          <cell r="B1346" t="str">
            <v>FEB</v>
          </cell>
          <cell r="D1346" t="str">
            <v>RR35082</v>
          </cell>
          <cell r="E1346">
            <v>-17474493</v>
          </cell>
        </row>
        <row r="1347">
          <cell r="A1347">
            <v>2017</v>
          </cell>
          <cell r="B1347" t="str">
            <v>FEB</v>
          </cell>
          <cell r="D1347" t="str">
            <v>RR35216</v>
          </cell>
          <cell r="E1347">
            <v>-5721629</v>
          </cell>
        </row>
        <row r="1348">
          <cell r="A1348">
            <v>2017</v>
          </cell>
          <cell r="B1348" t="str">
            <v>FEB</v>
          </cell>
          <cell r="D1348" t="str">
            <v>MAN5102</v>
          </cell>
          <cell r="E1348">
            <v>0</v>
          </cell>
        </row>
        <row r="1349">
          <cell r="A1349">
            <v>2017</v>
          </cell>
          <cell r="B1349" t="str">
            <v>FEB</v>
          </cell>
          <cell r="D1349" t="str">
            <v>RR35217</v>
          </cell>
          <cell r="E1349">
            <v>436848265</v>
          </cell>
        </row>
        <row r="1350">
          <cell r="A1350">
            <v>2017</v>
          </cell>
          <cell r="B1350" t="str">
            <v>FEB</v>
          </cell>
          <cell r="D1350" t="str">
            <v>RR35228</v>
          </cell>
          <cell r="E1350">
            <v>443138888.88</v>
          </cell>
        </row>
        <row r="1351">
          <cell r="A1351">
            <v>2017</v>
          </cell>
          <cell r="B1351" t="str">
            <v>FEB</v>
          </cell>
          <cell r="D1351" t="str">
            <v>RR45082</v>
          </cell>
          <cell r="E1351">
            <v>-17852988</v>
          </cell>
        </row>
        <row r="1352">
          <cell r="A1352">
            <v>2017</v>
          </cell>
          <cell r="B1352" t="str">
            <v>FEB</v>
          </cell>
          <cell r="D1352" t="str">
            <v>RR45216</v>
          </cell>
          <cell r="E1352">
            <v>-5752063</v>
          </cell>
        </row>
        <row r="1353">
          <cell r="A1353">
            <v>2017</v>
          </cell>
          <cell r="B1353" t="str">
            <v>FEB</v>
          </cell>
          <cell r="D1353" t="str">
            <v>RR45217</v>
          </cell>
          <cell r="E1353">
            <v>439171926</v>
          </cell>
        </row>
        <row r="1354">
          <cell r="A1354">
            <v>2017</v>
          </cell>
          <cell r="B1354" t="str">
            <v>FEB</v>
          </cell>
          <cell r="D1354" t="str">
            <v>RR45228</v>
          </cell>
          <cell r="E1354">
            <v>445229166.66000003</v>
          </cell>
        </row>
        <row r="1355">
          <cell r="A1355">
            <v>2017</v>
          </cell>
          <cell r="B1355" t="str">
            <v>FEB</v>
          </cell>
          <cell r="D1355" t="str">
            <v>RR85217</v>
          </cell>
          <cell r="E1355">
            <v>0.35</v>
          </cell>
        </row>
        <row r="1356">
          <cell r="A1356">
            <v>2017</v>
          </cell>
          <cell r="B1356" t="str">
            <v>FEB</v>
          </cell>
          <cell r="D1356" t="str">
            <v>RR85082</v>
          </cell>
          <cell r="E1356">
            <v>0.35</v>
          </cell>
        </row>
        <row r="1357">
          <cell r="A1357">
            <v>2017</v>
          </cell>
          <cell r="B1357" t="str">
            <v>FEB</v>
          </cell>
          <cell r="D1357" t="str">
            <v>RR85216</v>
          </cell>
          <cell r="E1357">
            <v>0.35</v>
          </cell>
        </row>
        <row r="1358">
          <cell r="A1358">
            <v>2017</v>
          </cell>
          <cell r="B1358" t="str">
            <v>FEB</v>
          </cell>
          <cell r="D1358" t="str">
            <v>RR85228</v>
          </cell>
          <cell r="E1358">
            <v>0.35</v>
          </cell>
        </row>
        <row r="1359">
          <cell r="A1359">
            <v>2017</v>
          </cell>
          <cell r="B1359" t="str">
            <v>FEB</v>
          </cell>
          <cell r="D1359" t="str">
            <v>RR95082</v>
          </cell>
          <cell r="E1359">
            <v>5.8201058201058198E-2</v>
          </cell>
        </row>
        <row r="1360">
          <cell r="A1360">
            <v>2017</v>
          </cell>
          <cell r="B1360" t="str">
            <v>FEB</v>
          </cell>
          <cell r="D1360" t="str">
            <v>RR95216</v>
          </cell>
          <cell r="E1360">
            <v>5.8201058201058198E-2</v>
          </cell>
        </row>
        <row r="1361">
          <cell r="A1361">
            <v>2017</v>
          </cell>
          <cell r="B1361" t="str">
            <v>FEB</v>
          </cell>
          <cell r="D1361" t="str">
            <v>UNUC.00000604.01.01.01</v>
          </cell>
          <cell r="E1361">
            <v>9664.2000000000007</v>
          </cell>
        </row>
        <row r="1362">
          <cell r="A1362">
            <v>2017</v>
          </cell>
          <cell r="B1362" t="str">
            <v>FEB</v>
          </cell>
          <cell r="D1362" t="str">
            <v>UNUC.00001058.01.01.01</v>
          </cell>
          <cell r="E1362">
            <v>863</v>
          </cell>
        </row>
        <row r="1363">
          <cell r="A1363">
            <v>2017</v>
          </cell>
          <cell r="B1363" t="str">
            <v>FEB</v>
          </cell>
          <cell r="D1363" t="str">
            <v>UPGD.00000963.01.01.02</v>
          </cell>
          <cell r="E1363">
            <v>17274.03</v>
          </cell>
        </row>
        <row r="1364">
          <cell r="A1364">
            <v>2017</v>
          </cell>
          <cell r="B1364" t="str">
            <v>FEB</v>
          </cell>
          <cell r="D1364" t="str">
            <v>6350000869</v>
          </cell>
          <cell r="E1364">
            <v>1040735.04</v>
          </cell>
        </row>
        <row r="1365">
          <cell r="A1365">
            <v>2017</v>
          </cell>
          <cell r="B1365" t="str">
            <v>FEB</v>
          </cell>
          <cell r="D1365" t="str">
            <v>6360002520</v>
          </cell>
          <cell r="E1365">
            <v>4647322</v>
          </cell>
        </row>
        <row r="1366">
          <cell r="A1366">
            <v>2017</v>
          </cell>
          <cell r="B1366" t="str">
            <v>FEB</v>
          </cell>
          <cell r="D1366" t="str">
            <v>6360002521</v>
          </cell>
          <cell r="E1366">
            <v>2918525</v>
          </cell>
        </row>
        <row r="1367">
          <cell r="A1367">
            <v>2017</v>
          </cell>
          <cell r="B1367" t="str">
            <v>FEB</v>
          </cell>
          <cell r="D1367" t="str">
            <v>UCOR.00000306.01.07.02</v>
          </cell>
          <cell r="E1367">
            <v>1149200</v>
          </cell>
        </row>
        <row r="1368">
          <cell r="A1368">
            <v>2017</v>
          </cell>
          <cell r="B1368" t="str">
            <v>FEB</v>
          </cell>
          <cell r="D1368" t="str">
            <v>6700000041</v>
          </cell>
          <cell r="E1368">
            <v>-7675737.9299999997</v>
          </cell>
        </row>
        <row r="1369">
          <cell r="A1369">
            <v>2017</v>
          </cell>
          <cell r="B1369" t="str">
            <v>FEB</v>
          </cell>
          <cell r="D1369" t="str">
            <v>UNUC.00000001.01.01.01</v>
          </cell>
          <cell r="E1369">
            <v>619098.68000000005</v>
          </cell>
        </row>
        <row r="1370">
          <cell r="A1370">
            <v>2017</v>
          </cell>
          <cell r="B1370" t="str">
            <v>FEB</v>
          </cell>
          <cell r="D1370" t="str">
            <v>UNUC.00000002.01.15.01</v>
          </cell>
          <cell r="E1370">
            <v>54247.14</v>
          </cell>
        </row>
        <row r="1371">
          <cell r="A1371">
            <v>2017</v>
          </cell>
          <cell r="B1371" t="str">
            <v>FEB</v>
          </cell>
          <cell r="D1371" t="str">
            <v>UNUC.00001174.01.01.01</v>
          </cell>
          <cell r="E1371">
            <v>30244.43</v>
          </cell>
        </row>
        <row r="1372">
          <cell r="A1372">
            <v>2017</v>
          </cell>
          <cell r="B1372" t="str">
            <v>FEB</v>
          </cell>
          <cell r="D1372" t="str">
            <v>6350000868</v>
          </cell>
          <cell r="E1372">
            <v>-908067.4</v>
          </cell>
        </row>
        <row r="1373">
          <cell r="A1373">
            <v>2017</v>
          </cell>
          <cell r="B1373" t="str">
            <v>FEB</v>
          </cell>
          <cell r="D1373" t="str">
            <v>6350000870</v>
          </cell>
          <cell r="E1373">
            <v>-960115.72</v>
          </cell>
        </row>
        <row r="1374">
          <cell r="A1374">
            <v>2017</v>
          </cell>
          <cell r="B1374" t="str">
            <v>FEB</v>
          </cell>
          <cell r="D1374" t="str">
            <v>UNUC.00001132.01.03.01</v>
          </cell>
          <cell r="E1374">
            <v>32719.919999999998</v>
          </cell>
        </row>
        <row r="1375">
          <cell r="A1375">
            <v>2017</v>
          </cell>
          <cell r="B1375" t="str">
            <v>FEB</v>
          </cell>
          <cell r="D1375" t="str">
            <v>UCOR.00000301.01.05.01</v>
          </cell>
          <cell r="E1375">
            <v>4959131.16</v>
          </cell>
        </row>
        <row r="1376">
          <cell r="A1376">
            <v>2017</v>
          </cell>
          <cell r="B1376" t="str">
            <v>FEB</v>
          </cell>
          <cell r="D1376" t="str">
            <v>UCOR.00000622.01.02.01</v>
          </cell>
          <cell r="E1376">
            <v>-64420.73</v>
          </cell>
        </row>
        <row r="1377">
          <cell r="A1377">
            <v>2017</v>
          </cell>
          <cell r="B1377" t="str">
            <v>FEB</v>
          </cell>
          <cell r="D1377" t="str">
            <v>UNUC.00000001.01.03.01</v>
          </cell>
          <cell r="E1377">
            <v>-324.01</v>
          </cell>
        </row>
        <row r="1378">
          <cell r="A1378">
            <v>2017</v>
          </cell>
          <cell r="B1378" t="str">
            <v>FEB</v>
          </cell>
          <cell r="D1378" t="str">
            <v>UNUC.00000001.01.05.01</v>
          </cell>
          <cell r="E1378">
            <v>169834.96</v>
          </cell>
        </row>
        <row r="1379">
          <cell r="A1379">
            <v>2017</v>
          </cell>
          <cell r="B1379" t="str">
            <v>FEB</v>
          </cell>
          <cell r="D1379" t="str">
            <v>UNUC.00000002.01.06.01</v>
          </cell>
          <cell r="E1379">
            <v>7164.97</v>
          </cell>
        </row>
        <row r="1380">
          <cell r="A1380">
            <v>2017</v>
          </cell>
          <cell r="B1380" t="str">
            <v>FEB</v>
          </cell>
          <cell r="D1380" t="str">
            <v>UPGD.00003208.01.01.01</v>
          </cell>
          <cell r="E1380">
            <v>481396.44</v>
          </cell>
        </row>
        <row r="1381">
          <cell r="A1381">
            <v>2017</v>
          </cell>
          <cell r="B1381" t="str">
            <v>FEB</v>
          </cell>
          <cell r="D1381" t="str">
            <v>UCOR.00000306.01.07.01</v>
          </cell>
          <cell r="E1381">
            <v>6199.03</v>
          </cell>
        </row>
        <row r="1382">
          <cell r="A1382">
            <v>2017</v>
          </cell>
          <cell r="B1382" t="str">
            <v>FEB</v>
          </cell>
          <cell r="D1382" t="str">
            <v>6350000872</v>
          </cell>
          <cell r="E1382">
            <v>-73204.06</v>
          </cell>
        </row>
        <row r="1383">
          <cell r="A1383">
            <v>2017</v>
          </cell>
          <cell r="B1383" t="str">
            <v>FEB</v>
          </cell>
          <cell r="D1383" t="str">
            <v>UNUC.00000001.01.06.01</v>
          </cell>
          <cell r="E1383">
            <v>16939.86</v>
          </cell>
        </row>
        <row r="1384">
          <cell r="A1384">
            <v>2017</v>
          </cell>
          <cell r="B1384" t="str">
            <v>FEB</v>
          </cell>
          <cell r="D1384" t="str">
            <v>UNUC.00000002.01.03.01</v>
          </cell>
          <cell r="E1384">
            <v>4859.28</v>
          </cell>
        </row>
        <row r="1385">
          <cell r="A1385">
            <v>2017</v>
          </cell>
          <cell r="B1385" t="str">
            <v>FEB</v>
          </cell>
          <cell r="D1385" t="str">
            <v>UPGD.00000963.01.01.01</v>
          </cell>
          <cell r="E1385">
            <v>17274.8</v>
          </cell>
        </row>
        <row r="1386">
          <cell r="A1386">
            <v>2017</v>
          </cell>
          <cell r="B1386" t="str">
            <v>FEB</v>
          </cell>
          <cell r="D1386" t="str">
            <v>UPGD.00003814.01.01.01</v>
          </cell>
          <cell r="E1386">
            <v>12082.94</v>
          </cell>
        </row>
        <row r="1387">
          <cell r="A1387">
            <v>2017</v>
          </cell>
          <cell r="B1387" t="str">
            <v>FEB</v>
          </cell>
          <cell r="D1387" t="str">
            <v>UNUC.00000937.01.01.01</v>
          </cell>
          <cell r="E1387">
            <v>12300.82</v>
          </cell>
        </row>
        <row r="1388">
          <cell r="A1388">
            <v>2017</v>
          </cell>
          <cell r="B1388" t="str">
            <v>FEB</v>
          </cell>
          <cell r="D1388" t="str">
            <v>UNUC.00001132.01.01.01</v>
          </cell>
          <cell r="E1388">
            <v>950</v>
          </cell>
        </row>
        <row r="1389">
          <cell r="A1389">
            <v>2017</v>
          </cell>
          <cell r="B1389" t="str">
            <v>FEB</v>
          </cell>
          <cell r="D1389" t="str">
            <v>UNUC.00000001.01.02.01</v>
          </cell>
          <cell r="E1389">
            <v>59080</v>
          </cell>
        </row>
        <row r="1390">
          <cell r="A1390">
            <v>2017</v>
          </cell>
          <cell r="B1390" t="str">
            <v>FEB</v>
          </cell>
          <cell r="D1390" t="str">
            <v>UNUC.00000002.01.01.01</v>
          </cell>
          <cell r="E1390">
            <v>722124.65</v>
          </cell>
        </row>
        <row r="1391">
          <cell r="A1391">
            <v>2017</v>
          </cell>
          <cell r="B1391" t="str">
            <v>FEB</v>
          </cell>
          <cell r="D1391" t="str">
            <v>UNUC.00000002.01.11.01</v>
          </cell>
          <cell r="E1391">
            <v>3430.88</v>
          </cell>
        </row>
        <row r="1392">
          <cell r="A1392">
            <v>2017</v>
          </cell>
          <cell r="B1392" t="str">
            <v>FEB</v>
          </cell>
          <cell r="D1392" t="str">
            <v>UNUC.00000002.01.13.01</v>
          </cell>
          <cell r="E1392">
            <v>70823.360000000001</v>
          </cell>
        </row>
        <row r="1393">
          <cell r="A1393">
            <v>2017</v>
          </cell>
          <cell r="B1393" t="str">
            <v>FEB</v>
          </cell>
          <cell r="D1393" t="str">
            <v>UPGD.00000624.01.01.01</v>
          </cell>
          <cell r="E1393">
            <v>-507.18</v>
          </cell>
        </row>
        <row r="1394">
          <cell r="A1394">
            <v>2017</v>
          </cell>
          <cell r="B1394" t="str">
            <v>FEB</v>
          </cell>
          <cell r="D1394" t="str">
            <v>UPGD.00000628.01.01.01</v>
          </cell>
          <cell r="E1394">
            <v>11956.47</v>
          </cell>
        </row>
        <row r="1395">
          <cell r="A1395">
            <v>2017</v>
          </cell>
          <cell r="B1395" t="str">
            <v>FEB</v>
          </cell>
          <cell r="D1395" t="str">
            <v>6350000866</v>
          </cell>
          <cell r="E1395">
            <v>-133730</v>
          </cell>
        </row>
        <row r="1396">
          <cell r="A1396">
            <v>2017</v>
          </cell>
          <cell r="B1396" t="str">
            <v>FEB</v>
          </cell>
          <cell r="D1396" t="str">
            <v>6350000871</v>
          </cell>
          <cell r="E1396">
            <v>-7415.26</v>
          </cell>
        </row>
        <row r="1397">
          <cell r="A1397">
            <v>2017</v>
          </cell>
          <cell r="B1397" t="str">
            <v>FEB</v>
          </cell>
          <cell r="D1397" t="str">
            <v>UNUC.00001132.01.04.01</v>
          </cell>
          <cell r="E1397">
            <v>18485.849999999999</v>
          </cell>
        </row>
        <row r="1398">
          <cell r="A1398">
            <v>2017</v>
          </cell>
          <cell r="B1398" t="str">
            <v>FEB</v>
          </cell>
          <cell r="D1398" t="str">
            <v>6690000061</v>
          </cell>
          <cell r="E1398">
            <v>-60868</v>
          </cell>
        </row>
        <row r="1399">
          <cell r="A1399">
            <v>2017</v>
          </cell>
          <cell r="B1399" t="str">
            <v>FEB</v>
          </cell>
          <cell r="D1399" t="str">
            <v>6360002678</v>
          </cell>
          <cell r="E1399">
            <v>4180555.56</v>
          </cell>
        </row>
        <row r="1400">
          <cell r="A1400">
            <v>2017</v>
          </cell>
          <cell r="B1400" t="str">
            <v>FEB</v>
          </cell>
          <cell r="D1400" t="str">
            <v>UCOR.00000693.01.01.02</v>
          </cell>
          <cell r="E1400">
            <v>0</v>
          </cell>
        </row>
        <row r="1401">
          <cell r="A1401">
            <v>2017</v>
          </cell>
          <cell r="B1401" t="str">
            <v>FEB</v>
          </cell>
          <cell r="D1401" t="str">
            <v>CI15002</v>
          </cell>
          <cell r="E1401">
            <v>43843.96</v>
          </cell>
        </row>
        <row r="1402">
          <cell r="A1402">
            <v>2017</v>
          </cell>
          <cell r="B1402" t="str">
            <v>FEB</v>
          </cell>
          <cell r="D1402" t="str">
            <v>CI15001</v>
          </cell>
          <cell r="E1402">
            <v>319919.12</v>
          </cell>
        </row>
        <row r="1403">
          <cell r="A1403">
            <v>2017</v>
          </cell>
          <cell r="B1403" t="str">
            <v>FEB</v>
          </cell>
          <cell r="D1403" t="str">
            <v>CI85002</v>
          </cell>
          <cell r="E1403">
            <v>0</v>
          </cell>
        </row>
        <row r="1404">
          <cell r="A1404">
            <v>2017</v>
          </cell>
          <cell r="B1404" t="str">
            <v>FEB</v>
          </cell>
          <cell r="D1404" t="str">
            <v>CI85001</v>
          </cell>
          <cell r="E1404">
            <v>0</v>
          </cell>
        </row>
        <row r="1405">
          <cell r="A1405">
            <v>2017</v>
          </cell>
          <cell r="B1405" t="str">
            <v>FEB</v>
          </cell>
          <cell r="D1405" t="str">
            <v>CIA5002</v>
          </cell>
          <cell r="E1405">
            <v>0</v>
          </cell>
        </row>
        <row r="1406">
          <cell r="A1406">
            <v>2017</v>
          </cell>
          <cell r="B1406" t="str">
            <v>FEB</v>
          </cell>
          <cell r="D1406" t="str">
            <v>CIA5001</v>
          </cell>
          <cell r="E1406">
            <v>0</v>
          </cell>
        </row>
        <row r="1407">
          <cell r="A1407">
            <v>2017</v>
          </cell>
          <cell r="B1407" t="str">
            <v>FEB</v>
          </cell>
          <cell r="D1407" t="str">
            <v>CIB5002</v>
          </cell>
          <cell r="E1407">
            <v>0</v>
          </cell>
        </row>
        <row r="1408">
          <cell r="A1408">
            <v>2017</v>
          </cell>
          <cell r="B1408" t="str">
            <v>FEB</v>
          </cell>
          <cell r="D1408" t="str">
            <v>CIB5001</v>
          </cell>
          <cell r="E1408">
            <v>0</v>
          </cell>
        </row>
        <row r="1409">
          <cell r="A1409">
            <v>2017</v>
          </cell>
          <cell r="B1409" t="str">
            <v>FEB</v>
          </cell>
          <cell r="D1409" t="str">
            <v>CIC5002</v>
          </cell>
          <cell r="E1409">
            <v>0</v>
          </cell>
        </row>
        <row r="1410">
          <cell r="A1410">
            <v>2017</v>
          </cell>
          <cell r="B1410" t="str">
            <v>FEB</v>
          </cell>
          <cell r="D1410" t="str">
            <v>CIC5001</v>
          </cell>
          <cell r="E1410">
            <v>0</v>
          </cell>
        </row>
        <row r="1411">
          <cell r="A1411">
            <v>2017</v>
          </cell>
          <cell r="B1411" t="str">
            <v>FEB</v>
          </cell>
          <cell r="D1411" t="str">
            <v>CI45002</v>
          </cell>
          <cell r="E1411">
            <v>209116.67</v>
          </cell>
        </row>
        <row r="1412">
          <cell r="A1412">
            <v>2017</v>
          </cell>
          <cell r="B1412" t="str">
            <v>FEB</v>
          </cell>
          <cell r="D1412" t="str">
            <v>CI45001</v>
          </cell>
          <cell r="E1412">
            <v>0</v>
          </cell>
        </row>
        <row r="1413">
          <cell r="A1413">
            <v>2017</v>
          </cell>
          <cell r="B1413" t="str">
            <v>FEB</v>
          </cell>
          <cell r="D1413" t="str">
            <v>6660000181</v>
          </cell>
          <cell r="E1413">
            <v>0</v>
          </cell>
        </row>
        <row r="1414">
          <cell r="A1414">
            <v>2017</v>
          </cell>
          <cell r="B1414" t="str">
            <v>FEB</v>
          </cell>
          <cell r="D1414" t="str">
            <v>BG15217</v>
          </cell>
          <cell r="E1414">
            <v>441495587</v>
          </cell>
        </row>
        <row r="1415">
          <cell r="A1415">
            <v>2017</v>
          </cell>
          <cell r="B1415" t="str">
            <v>FEB</v>
          </cell>
          <cell r="D1415" t="str">
            <v>BGD5001</v>
          </cell>
          <cell r="E1415">
            <v>0</v>
          </cell>
        </row>
        <row r="1416">
          <cell r="A1416">
            <v>2017</v>
          </cell>
          <cell r="B1416" t="str">
            <v>FEB</v>
          </cell>
          <cell r="D1416" t="str">
            <v>BGP5001</v>
          </cell>
          <cell r="E1416">
            <v>0</v>
          </cell>
        </row>
        <row r="1417">
          <cell r="A1417">
            <v>2017</v>
          </cell>
          <cell r="B1417" t="str">
            <v>FEB</v>
          </cell>
          <cell r="D1417" t="str">
            <v>CI65001</v>
          </cell>
          <cell r="E1417">
            <v>0</v>
          </cell>
        </row>
        <row r="1418">
          <cell r="A1418">
            <v>2017</v>
          </cell>
          <cell r="B1418" t="str">
            <v>FEB</v>
          </cell>
          <cell r="D1418" t="str">
            <v>CI65002</v>
          </cell>
          <cell r="E1418">
            <v>0</v>
          </cell>
        </row>
        <row r="1419">
          <cell r="A1419">
            <v>2017</v>
          </cell>
          <cell r="B1419" t="str">
            <v>FEB</v>
          </cell>
          <cell r="D1419" t="str">
            <v>CID5001</v>
          </cell>
          <cell r="E1419">
            <v>0</v>
          </cell>
        </row>
        <row r="1420">
          <cell r="A1420">
            <v>2017</v>
          </cell>
          <cell r="B1420" t="str">
            <v>FEB</v>
          </cell>
          <cell r="D1420" t="str">
            <v>CID5002</v>
          </cell>
          <cell r="E1420">
            <v>0</v>
          </cell>
        </row>
        <row r="1421">
          <cell r="A1421">
            <v>2017</v>
          </cell>
          <cell r="B1421" t="str">
            <v>FEB</v>
          </cell>
          <cell r="D1421" t="str">
            <v>CIW5001</v>
          </cell>
          <cell r="E1421">
            <v>0</v>
          </cell>
        </row>
        <row r="1422">
          <cell r="A1422">
            <v>2017</v>
          </cell>
          <cell r="B1422" t="str">
            <v>FEB</v>
          </cell>
          <cell r="D1422" t="str">
            <v>MAN5001</v>
          </cell>
          <cell r="E1422">
            <v>5938824</v>
          </cell>
        </row>
        <row r="1423">
          <cell r="A1423">
            <v>2017</v>
          </cell>
          <cell r="B1423" t="str">
            <v>FEB</v>
          </cell>
          <cell r="D1423" t="str">
            <v>UNUC.00000002.01.07.01</v>
          </cell>
          <cell r="E1423">
            <v>2425</v>
          </cell>
        </row>
        <row r="1424">
          <cell r="A1424">
            <v>2017</v>
          </cell>
          <cell r="B1424" t="str">
            <v>FEB</v>
          </cell>
          <cell r="D1424" t="str">
            <v>MAN5002</v>
          </cell>
          <cell r="E1424">
            <v>9639909</v>
          </cell>
        </row>
        <row r="1425">
          <cell r="A1425">
            <v>2017</v>
          </cell>
          <cell r="B1425" t="str">
            <v>FEB</v>
          </cell>
          <cell r="D1425" t="str">
            <v>MAN5003</v>
          </cell>
          <cell r="E1425">
            <v>0</v>
          </cell>
        </row>
        <row r="1426">
          <cell r="A1426">
            <v>2017</v>
          </cell>
          <cell r="B1426" t="str">
            <v>FEB</v>
          </cell>
          <cell r="D1426" t="str">
            <v>MAN5005</v>
          </cell>
          <cell r="E1426">
            <v>0</v>
          </cell>
        </row>
        <row r="1427">
          <cell r="A1427">
            <v>2017</v>
          </cell>
          <cell r="B1427" t="str">
            <v>FEB</v>
          </cell>
          <cell r="D1427" t="str">
            <v>MAN5006</v>
          </cell>
          <cell r="E1427">
            <v>0</v>
          </cell>
        </row>
        <row r="1428">
          <cell r="A1428">
            <v>2017</v>
          </cell>
          <cell r="B1428" t="str">
            <v>FEB</v>
          </cell>
          <cell r="D1428" t="str">
            <v>MAN5007</v>
          </cell>
          <cell r="E1428">
            <v>0</v>
          </cell>
        </row>
        <row r="1429">
          <cell r="A1429">
            <v>2017</v>
          </cell>
          <cell r="B1429" t="str">
            <v>FEB</v>
          </cell>
          <cell r="D1429" t="str">
            <v>MAN5008</v>
          </cell>
          <cell r="E1429">
            <v>0</v>
          </cell>
        </row>
        <row r="1430">
          <cell r="A1430">
            <v>2017</v>
          </cell>
          <cell r="B1430" t="str">
            <v>FEB</v>
          </cell>
          <cell r="D1430" t="str">
            <v>MAN5009</v>
          </cell>
          <cell r="E1430">
            <v>0</v>
          </cell>
        </row>
        <row r="1431">
          <cell r="A1431">
            <v>2017</v>
          </cell>
          <cell r="B1431" t="str">
            <v>FEB</v>
          </cell>
          <cell r="D1431" t="str">
            <v>MAN500A</v>
          </cell>
          <cell r="E1431">
            <v>0</v>
          </cell>
        </row>
        <row r="1432">
          <cell r="A1432">
            <v>2017</v>
          </cell>
          <cell r="B1432" t="str">
            <v>FEB</v>
          </cell>
          <cell r="D1432" t="str">
            <v>MAN500B</v>
          </cell>
          <cell r="E1432">
            <v>7586581</v>
          </cell>
        </row>
        <row r="1433">
          <cell r="A1433">
            <v>2017</v>
          </cell>
          <cell r="B1433" t="str">
            <v>FEB</v>
          </cell>
          <cell r="D1433" t="str">
            <v>MAN5010</v>
          </cell>
          <cell r="E1433">
            <v>0</v>
          </cell>
        </row>
        <row r="1434">
          <cell r="A1434">
            <v>2017</v>
          </cell>
          <cell r="B1434" t="str">
            <v>FEB</v>
          </cell>
          <cell r="D1434" t="str">
            <v>MAN5011</v>
          </cell>
          <cell r="E1434">
            <v>0.95046580000000003</v>
          </cell>
        </row>
        <row r="1435">
          <cell r="A1435">
            <v>2017</v>
          </cell>
          <cell r="B1435" t="str">
            <v>FEB</v>
          </cell>
          <cell r="D1435" t="str">
            <v>MAN5101</v>
          </cell>
          <cell r="E1435">
            <v>1890528</v>
          </cell>
        </row>
        <row r="1436">
          <cell r="A1436">
            <v>2017</v>
          </cell>
          <cell r="B1436" t="str">
            <v>FEB</v>
          </cell>
          <cell r="D1436" t="str">
            <v>UPGD.00001282.02.01.01</v>
          </cell>
          <cell r="E1436">
            <v>0</v>
          </cell>
        </row>
        <row r="1437">
          <cell r="A1437">
            <v>2017</v>
          </cell>
          <cell r="B1437" t="str">
            <v>FEB</v>
          </cell>
          <cell r="D1437" t="str">
            <v>UPGD.00000621.01.01.01</v>
          </cell>
          <cell r="E1437">
            <v>0</v>
          </cell>
        </row>
        <row r="1438">
          <cell r="A1438">
            <v>2017</v>
          </cell>
          <cell r="B1438" t="str">
            <v>FEB</v>
          </cell>
          <cell r="D1438" t="str">
            <v>UPGD.00000634.03.01.01</v>
          </cell>
          <cell r="E1438">
            <v>0</v>
          </cell>
        </row>
        <row r="1439">
          <cell r="A1439">
            <v>2017</v>
          </cell>
          <cell r="B1439" t="str">
            <v>FEB</v>
          </cell>
          <cell r="D1439" t="str">
            <v>UPGD.00000962.01.01.01</v>
          </cell>
          <cell r="E1439">
            <v>0</v>
          </cell>
        </row>
        <row r="1440">
          <cell r="A1440">
            <v>2017</v>
          </cell>
          <cell r="B1440" t="str">
            <v>FEB</v>
          </cell>
          <cell r="D1440" t="str">
            <v>UNUC.00000748.01.01.08</v>
          </cell>
          <cell r="E1440">
            <v>0</v>
          </cell>
        </row>
        <row r="1441">
          <cell r="A1441">
            <v>2017</v>
          </cell>
          <cell r="B1441" t="str">
            <v>FEB</v>
          </cell>
          <cell r="D1441" t="str">
            <v>UPGD.00005815.01.01.01</v>
          </cell>
          <cell r="E1441">
            <v>0</v>
          </cell>
        </row>
        <row r="1442">
          <cell r="A1442">
            <v>2017</v>
          </cell>
          <cell r="B1442" t="str">
            <v>FEB</v>
          </cell>
          <cell r="D1442" t="str">
            <v>UNUC.00000003.01.02.01</v>
          </cell>
          <cell r="E1442">
            <v>0</v>
          </cell>
        </row>
        <row r="1443">
          <cell r="A1443">
            <v>2017</v>
          </cell>
          <cell r="B1443" t="str">
            <v>FEB</v>
          </cell>
          <cell r="D1443" t="str">
            <v>UPGD.00000636.01.01.01</v>
          </cell>
          <cell r="E1443">
            <v>0</v>
          </cell>
        </row>
        <row r="1444">
          <cell r="A1444">
            <v>2017</v>
          </cell>
          <cell r="B1444" t="str">
            <v>FEB</v>
          </cell>
          <cell r="D1444" t="str">
            <v>UPGD.00000635.03.01.01</v>
          </cell>
          <cell r="E1444">
            <v>0</v>
          </cell>
        </row>
        <row r="1445">
          <cell r="A1445">
            <v>2017</v>
          </cell>
          <cell r="B1445" t="str">
            <v>FEB</v>
          </cell>
          <cell r="D1445" t="str">
            <v>UPGD.00000625.01.01.01</v>
          </cell>
          <cell r="E1445">
            <v>0</v>
          </cell>
        </row>
        <row r="1446">
          <cell r="A1446">
            <v>2017</v>
          </cell>
          <cell r="B1446" t="str">
            <v>FEB</v>
          </cell>
          <cell r="D1446" t="str">
            <v>UPGD.00000625.02.01.01</v>
          </cell>
          <cell r="E1446">
            <v>0</v>
          </cell>
        </row>
        <row r="1447">
          <cell r="A1447">
            <v>2017</v>
          </cell>
          <cell r="B1447" t="str">
            <v>FEB</v>
          </cell>
          <cell r="D1447" t="str">
            <v>UPGD.00001282.03.01.01</v>
          </cell>
          <cell r="E1447">
            <v>0</v>
          </cell>
        </row>
        <row r="1448">
          <cell r="A1448">
            <v>2017</v>
          </cell>
          <cell r="B1448" t="str">
            <v>FEB</v>
          </cell>
          <cell r="D1448" t="str">
            <v>UPGD.00001446.01.01.01</v>
          </cell>
          <cell r="E1448">
            <v>0</v>
          </cell>
        </row>
        <row r="1449">
          <cell r="A1449">
            <v>2017</v>
          </cell>
          <cell r="B1449" t="str">
            <v>FEB</v>
          </cell>
          <cell r="D1449" t="str">
            <v>UNUC.00000001.01.12.01</v>
          </cell>
          <cell r="E1449">
            <v>0</v>
          </cell>
        </row>
        <row r="1450">
          <cell r="A1450">
            <v>2017</v>
          </cell>
          <cell r="B1450" t="str">
            <v>FEB</v>
          </cell>
          <cell r="D1450" t="str">
            <v>UCOR.00000622.01.02.02</v>
          </cell>
          <cell r="E1450">
            <v>0</v>
          </cell>
        </row>
        <row r="1451">
          <cell r="A1451">
            <v>2017</v>
          </cell>
          <cell r="B1451" t="str">
            <v>FEB</v>
          </cell>
          <cell r="D1451" t="str">
            <v>UPGD.00005601.03.01.01</v>
          </cell>
          <cell r="E1451">
            <v>0</v>
          </cell>
        </row>
        <row r="1452">
          <cell r="A1452">
            <v>2017</v>
          </cell>
          <cell r="B1452" t="str">
            <v>FEB</v>
          </cell>
          <cell r="D1452" t="str">
            <v>UPGD.00004447.02.01.01</v>
          </cell>
          <cell r="E1452">
            <v>0</v>
          </cell>
        </row>
        <row r="1453">
          <cell r="A1453">
            <v>2017</v>
          </cell>
          <cell r="B1453" t="str">
            <v>FEB</v>
          </cell>
          <cell r="D1453" t="str">
            <v>UPGD.00004811.01.01.01</v>
          </cell>
          <cell r="E1453">
            <v>0</v>
          </cell>
        </row>
        <row r="1454">
          <cell r="A1454">
            <v>2017</v>
          </cell>
          <cell r="B1454" t="str">
            <v>FEB</v>
          </cell>
          <cell r="D1454" t="str">
            <v>UPGD.00000634.01.01.01</v>
          </cell>
          <cell r="E1454">
            <v>0</v>
          </cell>
        </row>
        <row r="1455">
          <cell r="A1455">
            <v>2017</v>
          </cell>
          <cell r="B1455" t="str">
            <v>FEB</v>
          </cell>
          <cell r="D1455" t="str">
            <v>UNUC.00000001.01.04.01</v>
          </cell>
          <cell r="E1455">
            <v>0</v>
          </cell>
        </row>
        <row r="1456">
          <cell r="A1456">
            <v>2017</v>
          </cell>
          <cell r="B1456" t="str">
            <v>FEB</v>
          </cell>
          <cell r="D1456" t="str">
            <v>UPGD.00000625.03.01.01</v>
          </cell>
          <cell r="E1456">
            <v>0</v>
          </cell>
        </row>
        <row r="1457">
          <cell r="A1457">
            <v>2017</v>
          </cell>
          <cell r="B1457" t="str">
            <v>FEB</v>
          </cell>
          <cell r="D1457" t="str">
            <v>UNUC.00000002.01.02.01</v>
          </cell>
          <cell r="E1457">
            <v>0</v>
          </cell>
        </row>
        <row r="1458">
          <cell r="A1458">
            <v>2017</v>
          </cell>
          <cell r="B1458" t="str">
            <v>FEB</v>
          </cell>
          <cell r="D1458" t="str">
            <v>UNUC.00000938.01.01.05</v>
          </cell>
          <cell r="E1458">
            <v>0</v>
          </cell>
        </row>
        <row r="1459">
          <cell r="A1459">
            <v>2017</v>
          </cell>
          <cell r="B1459" t="str">
            <v>FEB</v>
          </cell>
          <cell r="D1459" t="str">
            <v>UPGD.00000629.01.01.01</v>
          </cell>
          <cell r="E1459">
            <v>0</v>
          </cell>
        </row>
        <row r="1460">
          <cell r="A1460">
            <v>2017</v>
          </cell>
          <cell r="B1460" t="str">
            <v>FEB</v>
          </cell>
          <cell r="D1460" t="str">
            <v>UNUC.00000001.01.11.01</v>
          </cell>
          <cell r="E1460">
            <v>0</v>
          </cell>
        </row>
        <row r="1461">
          <cell r="A1461">
            <v>2017</v>
          </cell>
          <cell r="B1461" t="str">
            <v>FEB</v>
          </cell>
          <cell r="D1461" t="str">
            <v>UPGD.00000633.03.01.01</v>
          </cell>
          <cell r="E1461">
            <v>0</v>
          </cell>
        </row>
        <row r="1462">
          <cell r="A1462">
            <v>2017</v>
          </cell>
          <cell r="B1462" t="str">
            <v>FEB</v>
          </cell>
          <cell r="D1462" t="str">
            <v>UPGD.00000730.01.01.01</v>
          </cell>
          <cell r="E1462">
            <v>0</v>
          </cell>
        </row>
        <row r="1463">
          <cell r="A1463">
            <v>2017</v>
          </cell>
          <cell r="B1463" t="str">
            <v>FEB</v>
          </cell>
          <cell r="D1463" t="str">
            <v>UPGD.00000728.01.01.01</v>
          </cell>
          <cell r="E1463">
            <v>0</v>
          </cell>
        </row>
        <row r="1464">
          <cell r="A1464">
            <v>2017</v>
          </cell>
          <cell r="B1464" t="str">
            <v>FEB</v>
          </cell>
          <cell r="D1464" t="str">
            <v>UPGD.00000620.01.01.01</v>
          </cell>
          <cell r="E1464">
            <v>0</v>
          </cell>
        </row>
        <row r="1465">
          <cell r="A1465">
            <v>2017</v>
          </cell>
          <cell r="B1465" t="str">
            <v>FEB</v>
          </cell>
          <cell r="D1465" t="str">
            <v>UNUC.00001012.01.01.01</v>
          </cell>
          <cell r="E1465">
            <v>0</v>
          </cell>
        </row>
        <row r="1466">
          <cell r="A1466">
            <v>2017</v>
          </cell>
          <cell r="B1466" t="str">
            <v>FEB</v>
          </cell>
          <cell r="D1466" t="str">
            <v>UNUC.00000003.01.05.01</v>
          </cell>
          <cell r="E1466">
            <v>0</v>
          </cell>
        </row>
        <row r="1467">
          <cell r="A1467">
            <v>2017</v>
          </cell>
          <cell r="B1467" t="str">
            <v>FEB</v>
          </cell>
          <cell r="D1467" t="str">
            <v>UNUC.00000715.01.01.01</v>
          </cell>
          <cell r="E1467">
            <v>0</v>
          </cell>
        </row>
        <row r="1468">
          <cell r="A1468">
            <v>2017</v>
          </cell>
          <cell r="B1468" t="str">
            <v>FEB</v>
          </cell>
          <cell r="D1468" t="str">
            <v>UNUC.00001134.40.01.01</v>
          </cell>
          <cell r="E1468">
            <v>0</v>
          </cell>
        </row>
        <row r="1469">
          <cell r="A1469">
            <v>2017</v>
          </cell>
          <cell r="B1469" t="str">
            <v>FEB</v>
          </cell>
          <cell r="D1469" t="str">
            <v>UPGD.00000626.01.01.01</v>
          </cell>
          <cell r="E1469">
            <v>0</v>
          </cell>
        </row>
        <row r="1470">
          <cell r="A1470">
            <v>2017</v>
          </cell>
          <cell r="B1470" t="str">
            <v>FEB</v>
          </cell>
          <cell r="D1470" t="str">
            <v>UPGD.00004811.03.01.01</v>
          </cell>
          <cell r="E1470">
            <v>0</v>
          </cell>
        </row>
        <row r="1471">
          <cell r="A1471">
            <v>2017</v>
          </cell>
          <cell r="B1471" t="str">
            <v>FEB</v>
          </cell>
          <cell r="D1471" t="str">
            <v>UNUC.00000001.01.08.01</v>
          </cell>
          <cell r="E1471">
            <v>0</v>
          </cell>
        </row>
        <row r="1472">
          <cell r="A1472">
            <v>2017</v>
          </cell>
          <cell r="B1472" t="str">
            <v>FEB</v>
          </cell>
          <cell r="D1472" t="str">
            <v>UNUC.00000001.01.14.01</v>
          </cell>
          <cell r="E1472">
            <v>0</v>
          </cell>
        </row>
        <row r="1473">
          <cell r="A1473">
            <v>2017</v>
          </cell>
          <cell r="B1473" t="str">
            <v>FEB</v>
          </cell>
          <cell r="D1473" t="str">
            <v>UNUC.00000002.01.09.01</v>
          </cell>
          <cell r="E1473">
            <v>0</v>
          </cell>
        </row>
        <row r="1474">
          <cell r="A1474">
            <v>2017</v>
          </cell>
          <cell r="B1474" t="str">
            <v>FEB</v>
          </cell>
          <cell r="D1474" t="str">
            <v>UNUC.00000001.01.16.01</v>
          </cell>
          <cell r="E1474">
            <v>0</v>
          </cell>
        </row>
        <row r="1475">
          <cell r="A1475">
            <v>2017</v>
          </cell>
          <cell r="B1475" t="str">
            <v>FEB</v>
          </cell>
          <cell r="D1475" t="str">
            <v>UNUC.00000001.01.09.01</v>
          </cell>
          <cell r="E1475">
            <v>0</v>
          </cell>
        </row>
        <row r="1476">
          <cell r="A1476">
            <v>2017</v>
          </cell>
          <cell r="B1476" t="str">
            <v>FEB</v>
          </cell>
          <cell r="D1476" t="str">
            <v>UNUC.00000002.01.14.01</v>
          </cell>
          <cell r="E1476">
            <v>0</v>
          </cell>
        </row>
        <row r="1477">
          <cell r="A1477">
            <v>2017</v>
          </cell>
          <cell r="B1477" t="str">
            <v>FEB</v>
          </cell>
          <cell r="D1477" t="str">
            <v>UPGD.00000729.02.01.01</v>
          </cell>
          <cell r="E1477">
            <v>0</v>
          </cell>
        </row>
        <row r="1478">
          <cell r="A1478">
            <v>2017</v>
          </cell>
          <cell r="B1478" t="str">
            <v>FEB</v>
          </cell>
          <cell r="D1478" t="str">
            <v>UNUC.00000002.01.10.01</v>
          </cell>
          <cell r="E1478">
            <v>0</v>
          </cell>
        </row>
        <row r="1479">
          <cell r="A1479">
            <v>2017</v>
          </cell>
          <cell r="B1479" t="str">
            <v>FEB</v>
          </cell>
          <cell r="D1479" t="str">
            <v>UCOR.00000693.01.01.01</v>
          </cell>
          <cell r="E1479">
            <v>0</v>
          </cell>
        </row>
        <row r="1480">
          <cell r="A1480">
            <v>2017</v>
          </cell>
          <cell r="B1480" t="str">
            <v>FEB</v>
          </cell>
          <cell r="D1480" t="str">
            <v>UCOR.00000306.01.05.01</v>
          </cell>
          <cell r="E1480">
            <v>0</v>
          </cell>
        </row>
        <row r="1481">
          <cell r="A1481">
            <v>2017</v>
          </cell>
          <cell r="B1481" t="str">
            <v>FEB</v>
          </cell>
          <cell r="D1481" t="str">
            <v>4405810</v>
          </cell>
          <cell r="E1481">
            <v>0</v>
          </cell>
        </row>
        <row r="1482">
          <cell r="A1482">
            <v>2017</v>
          </cell>
          <cell r="B1482" t="str">
            <v>FEB</v>
          </cell>
          <cell r="D1482" t="str">
            <v>4405940</v>
          </cell>
          <cell r="E1482">
            <v>0</v>
          </cell>
        </row>
        <row r="1483">
          <cell r="A1483">
            <v>2017</v>
          </cell>
          <cell r="B1483" t="str">
            <v>FEB</v>
          </cell>
          <cell r="D1483" t="str">
            <v>4405000</v>
          </cell>
          <cell r="E1483">
            <v>20016703.32</v>
          </cell>
        </row>
        <row r="1484">
          <cell r="A1484">
            <v>2017</v>
          </cell>
          <cell r="B1484" t="str">
            <v>FEB</v>
          </cell>
          <cell r="D1484" t="str">
            <v>4405840</v>
          </cell>
          <cell r="E1484">
            <v>0</v>
          </cell>
        </row>
        <row r="1485">
          <cell r="A1485">
            <v>2017</v>
          </cell>
          <cell r="B1485" t="str">
            <v>FEB</v>
          </cell>
          <cell r="D1485" t="str">
            <v>CI75002</v>
          </cell>
          <cell r="E1485">
            <v>-1371.09</v>
          </cell>
        </row>
        <row r="1486">
          <cell r="A1486">
            <v>2017</v>
          </cell>
          <cell r="B1486" t="str">
            <v>FEB</v>
          </cell>
          <cell r="D1486" t="str">
            <v>CI75001</v>
          </cell>
          <cell r="E1486">
            <v>-54336.49</v>
          </cell>
        </row>
        <row r="1487">
          <cell r="A1487">
            <v>2017</v>
          </cell>
          <cell r="B1487" t="str">
            <v>FEB</v>
          </cell>
          <cell r="D1487" t="str">
            <v>CI95002</v>
          </cell>
          <cell r="E1487">
            <v>0</v>
          </cell>
        </row>
        <row r="1488">
          <cell r="A1488">
            <v>2017</v>
          </cell>
          <cell r="B1488" t="str">
            <v>FEB</v>
          </cell>
          <cell r="D1488" t="str">
            <v>CI95001</v>
          </cell>
          <cell r="E1488">
            <v>0</v>
          </cell>
        </row>
        <row r="1489">
          <cell r="A1489">
            <v>2017</v>
          </cell>
          <cell r="B1489" t="str">
            <v>FEB</v>
          </cell>
          <cell r="D1489" t="str">
            <v>UNUC.00000969.10.01.01</v>
          </cell>
          <cell r="E1489">
            <v>40861.980000000003</v>
          </cell>
        </row>
        <row r="1490">
          <cell r="A1490">
            <v>2017</v>
          </cell>
          <cell r="B1490" t="str">
            <v>FEB</v>
          </cell>
          <cell r="D1490" t="str">
            <v>UNUC.00000938.01.02.01</v>
          </cell>
          <cell r="E1490">
            <v>-9683.07</v>
          </cell>
        </row>
        <row r="1491">
          <cell r="A1491">
            <v>2017</v>
          </cell>
          <cell r="B1491" t="str">
            <v>FEB</v>
          </cell>
          <cell r="D1491" t="str">
            <v>UNUC.00000001.01.13.01</v>
          </cell>
          <cell r="E1491">
            <v>58713.59</v>
          </cell>
        </row>
        <row r="1492">
          <cell r="A1492">
            <v>2017</v>
          </cell>
          <cell r="B1492" t="str">
            <v>FEB</v>
          </cell>
          <cell r="D1492" t="str">
            <v>UNUC.00000003.01.01.01</v>
          </cell>
          <cell r="E1492">
            <v>-16868.990000000002</v>
          </cell>
        </row>
        <row r="1493">
          <cell r="A1493">
            <v>2017</v>
          </cell>
          <cell r="B1493" t="str">
            <v>FEB</v>
          </cell>
          <cell r="D1493" t="str">
            <v>UNUC.00001057.01.01.01</v>
          </cell>
          <cell r="E1493">
            <v>1822</v>
          </cell>
        </row>
        <row r="1494">
          <cell r="A1494">
            <v>2017</v>
          </cell>
          <cell r="B1494" t="str">
            <v>FEB</v>
          </cell>
          <cell r="D1494" t="str">
            <v>UPGD.00000622.01.01.01</v>
          </cell>
          <cell r="E1494">
            <v>295995</v>
          </cell>
        </row>
        <row r="1495">
          <cell r="A1495">
            <v>2017</v>
          </cell>
          <cell r="B1495" t="str">
            <v>FEB</v>
          </cell>
          <cell r="D1495" t="str">
            <v>UPGD.00000633.01.01.01</v>
          </cell>
          <cell r="E1495">
            <v>63635.519999999997</v>
          </cell>
        </row>
        <row r="1496">
          <cell r="A1496">
            <v>2017</v>
          </cell>
          <cell r="B1496" t="str">
            <v>FEB</v>
          </cell>
          <cell r="D1496" t="str">
            <v>UPGD.00005600.01.01.01</v>
          </cell>
          <cell r="E1496">
            <v>3146.33</v>
          </cell>
        </row>
        <row r="1497">
          <cell r="A1497">
            <v>2017</v>
          </cell>
          <cell r="B1497" t="str">
            <v>FEB</v>
          </cell>
          <cell r="D1497" t="str">
            <v>UCOR.00000301.01.06.01</v>
          </cell>
          <cell r="E1497">
            <v>-756990</v>
          </cell>
        </row>
        <row r="1498">
          <cell r="A1498">
            <v>2017</v>
          </cell>
          <cell r="B1498" t="str">
            <v>FEB</v>
          </cell>
          <cell r="D1498" t="str">
            <v>UNUC.00000002.01.05.01</v>
          </cell>
          <cell r="E1498">
            <v>11.08</v>
          </cell>
        </row>
        <row r="1499">
          <cell r="A1499">
            <v>2017</v>
          </cell>
          <cell r="B1499" t="str">
            <v>FEB</v>
          </cell>
          <cell r="D1499" t="str">
            <v>UNUC.00000003.01.07.01</v>
          </cell>
          <cell r="E1499">
            <v>21129</v>
          </cell>
        </row>
        <row r="1500">
          <cell r="A1500">
            <v>2017</v>
          </cell>
          <cell r="B1500" t="str">
            <v>FEB</v>
          </cell>
          <cell r="D1500" t="str">
            <v>UNUC.00000938.01.01.01</v>
          </cell>
          <cell r="E1500">
            <v>8155.46</v>
          </cell>
        </row>
        <row r="1501">
          <cell r="A1501">
            <v>2017</v>
          </cell>
          <cell r="B1501" t="str">
            <v>FEB</v>
          </cell>
          <cell r="D1501" t="str">
            <v>UCOR.00000301.01.03.01</v>
          </cell>
          <cell r="E1501">
            <v>7776732.9500000002</v>
          </cell>
        </row>
        <row r="1502">
          <cell r="A1502">
            <v>2017</v>
          </cell>
          <cell r="B1502" t="str">
            <v>FEB</v>
          </cell>
          <cell r="D1502" t="str">
            <v>UNUC.00000001.01.07.01</v>
          </cell>
          <cell r="E1502">
            <v>2733.23</v>
          </cell>
        </row>
        <row r="1503">
          <cell r="A1503">
            <v>2017</v>
          </cell>
          <cell r="B1503" t="str">
            <v>FEB</v>
          </cell>
          <cell r="D1503" t="str">
            <v>UNUC.00000001.01.15.01</v>
          </cell>
          <cell r="E1503">
            <v>92780.28</v>
          </cell>
        </row>
        <row r="1504">
          <cell r="A1504">
            <v>2017</v>
          </cell>
          <cell r="B1504" t="str">
            <v>FEB</v>
          </cell>
          <cell r="D1504" t="str">
            <v>UPGD.00000631.01.01.02</v>
          </cell>
          <cell r="E1504">
            <v>0</v>
          </cell>
        </row>
        <row r="1505">
          <cell r="A1505">
            <v>2017</v>
          </cell>
          <cell r="B1505" t="str">
            <v>FEB</v>
          </cell>
          <cell r="D1505" t="str">
            <v>UNUC.00001062.01.01.01</v>
          </cell>
          <cell r="E1505">
            <v>0</v>
          </cell>
        </row>
        <row r="1506">
          <cell r="A1506">
            <v>2017</v>
          </cell>
          <cell r="B1506" t="str">
            <v>JAN</v>
          </cell>
          <cell r="D1506" t="str">
            <v>CIN5002</v>
          </cell>
          <cell r="E1506">
            <v>8492629.0399999991</v>
          </cell>
        </row>
        <row r="1507">
          <cell r="A1507">
            <v>2017</v>
          </cell>
          <cell r="B1507" t="str">
            <v>JAN</v>
          </cell>
          <cell r="D1507" t="str">
            <v>CIP5001</v>
          </cell>
          <cell r="E1507">
            <v>74275609.060000002</v>
          </cell>
        </row>
        <row r="1508">
          <cell r="A1508">
            <v>2017</v>
          </cell>
          <cell r="B1508" t="str">
            <v>JAN</v>
          </cell>
          <cell r="D1508" t="str">
            <v>CIP5002</v>
          </cell>
          <cell r="E1508">
            <v>11686654.16</v>
          </cell>
        </row>
        <row r="1509">
          <cell r="A1509">
            <v>2017</v>
          </cell>
          <cell r="B1509" t="str">
            <v>JAN</v>
          </cell>
          <cell r="D1509" t="str">
            <v>CIQ5001</v>
          </cell>
          <cell r="E1509">
            <v>2232350.96</v>
          </cell>
        </row>
        <row r="1510">
          <cell r="A1510">
            <v>2017</v>
          </cell>
          <cell r="B1510" t="str">
            <v>JAN</v>
          </cell>
          <cell r="D1510" t="str">
            <v>CIQ5002</v>
          </cell>
          <cell r="E1510">
            <v>363997.26</v>
          </cell>
        </row>
        <row r="1511">
          <cell r="A1511">
            <v>2017</v>
          </cell>
          <cell r="B1511" t="str">
            <v>JAN</v>
          </cell>
          <cell r="D1511" t="str">
            <v>XAN5700</v>
          </cell>
          <cell r="E1511">
            <v>7.1999999999999998E-3</v>
          </cell>
        </row>
        <row r="1512">
          <cell r="A1512">
            <v>2017</v>
          </cell>
          <cell r="B1512" t="str">
            <v>JAN</v>
          </cell>
          <cell r="D1512" t="str">
            <v>AM45081</v>
          </cell>
          <cell r="E1512">
            <v>-109</v>
          </cell>
        </row>
        <row r="1513">
          <cell r="A1513">
            <v>2017</v>
          </cell>
          <cell r="B1513" t="str">
            <v>JAN</v>
          </cell>
          <cell r="D1513" t="str">
            <v>AM15081</v>
          </cell>
          <cell r="E1513">
            <v>0</v>
          </cell>
        </row>
        <row r="1514">
          <cell r="A1514">
            <v>2017</v>
          </cell>
          <cell r="B1514" t="str">
            <v>JAN</v>
          </cell>
          <cell r="D1514" t="str">
            <v>RR15082</v>
          </cell>
          <cell r="E1514">
            <v>-18988473</v>
          </cell>
        </row>
        <row r="1515">
          <cell r="A1515">
            <v>2017</v>
          </cell>
          <cell r="B1515" t="str">
            <v>JAN</v>
          </cell>
          <cell r="D1515" t="str">
            <v>RR15216</v>
          </cell>
          <cell r="E1515">
            <v>-5843365</v>
          </cell>
        </row>
        <row r="1516">
          <cell r="A1516">
            <v>2017</v>
          </cell>
          <cell r="B1516" t="str">
            <v>JAN</v>
          </cell>
          <cell r="D1516" t="str">
            <v>RR15217</v>
          </cell>
          <cell r="E1516">
            <v>373285765.55000001</v>
          </cell>
        </row>
        <row r="1517">
          <cell r="A1517">
            <v>2017</v>
          </cell>
          <cell r="B1517" t="str">
            <v>JAN</v>
          </cell>
          <cell r="D1517" t="str">
            <v>RR15228</v>
          </cell>
          <cell r="E1517">
            <v>451500000</v>
          </cell>
        </row>
        <row r="1518">
          <cell r="A1518">
            <v>2017</v>
          </cell>
          <cell r="B1518" t="str">
            <v>JAN</v>
          </cell>
          <cell r="D1518" t="str">
            <v>RR85228</v>
          </cell>
          <cell r="E1518">
            <v>0.35</v>
          </cell>
        </row>
        <row r="1519">
          <cell r="A1519">
            <v>2017</v>
          </cell>
          <cell r="B1519" t="str">
            <v>JAN</v>
          </cell>
          <cell r="D1519" t="str">
            <v>RR95082</v>
          </cell>
          <cell r="E1519">
            <v>5.8201058201058198E-2</v>
          </cell>
        </row>
        <row r="1520">
          <cell r="A1520">
            <v>2017</v>
          </cell>
          <cell r="B1520" t="str">
            <v>JAN</v>
          </cell>
          <cell r="D1520" t="str">
            <v>RR95216</v>
          </cell>
          <cell r="E1520">
            <v>5.8201058201058198E-2</v>
          </cell>
        </row>
        <row r="1521">
          <cell r="A1521">
            <v>2017</v>
          </cell>
          <cell r="B1521" t="str">
            <v>JAN</v>
          </cell>
          <cell r="D1521" t="str">
            <v>RR95217</v>
          </cell>
          <cell r="E1521">
            <v>5.8201058201058198E-2</v>
          </cell>
        </row>
        <row r="1522">
          <cell r="A1522">
            <v>2017</v>
          </cell>
          <cell r="B1522" t="str">
            <v>JAN</v>
          </cell>
          <cell r="D1522" t="str">
            <v>RR95228</v>
          </cell>
          <cell r="E1522">
            <v>5.8201058201058198E-2</v>
          </cell>
        </row>
        <row r="1523">
          <cell r="A1523">
            <v>2017</v>
          </cell>
          <cell r="B1523" t="str">
            <v>JAN</v>
          </cell>
          <cell r="D1523" t="str">
            <v>RRA5082</v>
          </cell>
          <cell r="E1523">
            <v>0.53846153846153799</v>
          </cell>
        </row>
        <row r="1524">
          <cell r="A1524">
            <v>2017</v>
          </cell>
          <cell r="B1524" t="str">
            <v>JAN</v>
          </cell>
          <cell r="D1524" t="str">
            <v>RRA5216</v>
          </cell>
          <cell r="E1524">
            <v>0.53846153846153799</v>
          </cell>
        </row>
        <row r="1525">
          <cell r="A1525">
            <v>2017</v>
          </cell>
          <cell r="B1525" t="str">
            <v>JAN</v>
          </cell>
          <cell r="D1525" t="str">
            <v>RRA5217</v>
          </cell>
          <cell r="E1525">
            <v>0.53846153846153799</v>
          </cell>
        </row>
        <row r="1526">
          <cell r="A1526">
            <v>2017</v>
          </cell>
          <cell r="B1526" t="str">
            <v>JAN</v>
          </cell>
          <cell r="D1526" t="str">
            <v>RRA5228</v>
          </cell>
          <cell r="E1526">
            <v>0.53846153846153799</v>
          </cell>
        </row>
        <row r="1527">
          <cell r="A1527">
            <v>2017</v>
          </cell>
          <cell r="B1527" t="str">
            <v>JAN</v>
          </cell>
          <cell r="D1527" t="str">
            <v>RRD5082</v>
          </cell>
          <cell r="E1527">
            <v>-42424.387454358897</v>
          </cell>
        </row>
        <row r="1528">
          <cell r="A1528">
            <v>2017</v>
          </cell>
          <cell r="B1528" t="str">
            <v>JAN</v>
          </cell>
          <cell r="D1528" t="str">
            <v>RRD5216</v>
          </cell>
          <cell r="E1528">
            <v>-13251.4953531623</v>
          </cell>
        </row>
        <row r="1529">
          <cell r="A1529">
            <v>2017</v>
          </cell>
          <cell r="B1529" t="str">
            <v>JAN</v>
          </cell>
          <cell r="D1529" t="str">
            <v>RRD5217</v>
          </cell>
          <cell r="E1529">
            <v>1011756.15236376</v>
          </cell>
        </row>
        <row r="1530">
          <cell r="A1530">
            <v>2017</v>
          </cell>
          <cell r="B1530" t="str">
            <v>JAN</v>
          </cell>
          <cell r="D1530" t="str">
            <v>RRD5228</v>
          </cell>
          <cell r="E1530">
            <v>1024500.52231212</v>
          </cell>
        </row>
        <row r="1531">
          <cell r="A1531">
            <v>2017</v>
          </cell>
          <cell r="B1531" t="str">
            <v>JAN</v>
          </cell>
          <cell r="D1531" t="str">
            <v>RRF5082</v>
          </cell>
          <cell r="E1531">
            <v>-142898.74294728201</v>
          </cell>
        </row>
        <row r="1532">
          <cell r="A1532">
            <v>2017</v>
          </cell>
          <cell r="B1532" t="str">
            <v>JAN</v>
          </cell>
          <cell r="D1532" t="str">
            <v>RRF5216</v>
          </cell>
          <cell r="E1532">
            <v>-44635.223789049604</v>
          </cell>
        </row>
        <row r="1533">
          <cell r="A1533">
            <v>2017</v>
          </cell>
          <cell r="B1533" t="str">
            <v>JAN</v>
          </cell>
          <cell r="D1533" t="str">
            <v>RRF5217</v>
          </cell>
          <cell r="E1533">
            <v>3407914.4335908499</v>
          </cell>
        </row>
        <row r="1534">
          <cell r="A1534">
            <v>2017</v>
          </cell>
          <cell r="B1534" t="str">
            <v>JAN</v>
          </cell>
          <cell r="D1534" t="str">
            <v>RRF5228</v>
          </cell>
          <cell r="E1534">
            <v>3450841.4987661699</v>
          </cell>
        </row>
        <row r="1535">
          <cell r="A1535">
            <v>2017</v>
          </cell>
          <cell r="B1535" t="str">
            <v>JAN</v>
          </cell>
          <cell r="D1535" t="str">
            <v>RRK5082</v>
          </cell>
          <cell r="E1535">
            <v>0</v>
          </cell>
        </row>
        <row r="1536">
          <cell r="A1536">
            <v>2017</v>
          </cell>
          <cell r="B1536" t="str">
            <v>JAN</v>
          </cell>
          <cell r="D1536" t="str">
            <v>RRK5216</v>
          </cell>
          <cell r="E1536">
            <v>0</v>
          </cell>
        </row>
        <row r="1537">
          <cell r="A1537">
            <v>2017</v>
          </cell>
          <cell r="B1537" t="str">
            <v>JAN</v>
          </cell>
          <cell r="D1537" t="str">
            <v>RRK5217</v>
          </cell>
          <cell r="E1537">
            <v>0</v>
          </cell>
        </row>
        <row r="1538">
          <cell r="A1538">
            <v>2017</v>
          </cell>
          <cell r="B1538" t="str">
            <v>JAN</v>
          </cell>
          <cell r="D1538" t="str">
            <v>RRK5228</v>
          </cell>
          <cell r="E1538">
            <v>0</v>
          </cell>
        </row>
        <row r="1539">
          <cell r="A1539">
            <v>2017</v>
          </cell>
          <cell r="B1539" t="str">
            <v>JAN</v>
          </cell>
          <cell r="D1539" t="str">
            <v>RRL5082</v>
          </cell>
          <cell r="E1539">
            <v>0</v>
          </cell>
        </row>
        <row r="1540">
          <cell r="A1540">
            <v>2017</v>
          </cell>
          <cell r="B1540" t="str">
            <v>JAN</v>
          </cell>
          <cell r="D1540" t="str">
            <v>RRL5216</v>
          </cell>
          <cell r="E1540">
            <v>0</v>
          </cell>
        </row>
        <row r="1541">
          <cell r="A1541">
            <v>2017</v>
          </cell>
          <cell r="B1541" t="str">
            <v>JAN</v>
          </cell>
          <cell r="D1541" t="str">
            <v>RRL5217</v>
          </cell>
          <cell r="E1541">
            <v>0</v>
          </cell>
        </row>
        <row r="1542">
          <cell r="A1542">
            <v>2017</v>
          </cell>
          <cell r="B1542" t="str">
            <v>JAN</v>
          </cell>
          <cell r="D1542" t="str">
            <v>RRL5228</v>
          </cell>
          <cell r="E1542">
            <v>0</v>
          </cell>
        </row>
        <row r="1543">
          <cell r="A1543">
            <v>2017</v>
          </cell>
          <cell r="B1543" t="str">
            <v>JAN</v>
          </cell>
          <cell r="D1543" t="str">
            <v>RRS5082</v>
          </cell>
          <cell r="E1543">
            <v>-135820.36803438299</v>
          </cell>
        </row>
        <row r="1544">
          <cell r="A1544">
            <v>2017</v>
          </cell>
          <cell r="B1544" t="str">
            <v>JAN</v>
          </cell>
          <cell r="D1544" t="str">
            <v>RRS5216</v>
          </cell>
          <cell r="E1544">
            <v>-42424.253686838099</v>
          </cell>
        </row>
        <row r="1545">
          <cell r="A1545">
            <v>2017</v>
          </cell>
          <cell r="B1545" t="str">
            <v>JAN</v>
          </cell>
          <cell r="D1545" t="str">
            <v>RRS5217</v>
          </cell>
          <cell r="E1545">
            <v>3239106.1184544801</v>
          </cell>
        </row>
        <row r="1546">
          <cell r="A1546">
            <v>2017</v>
          </cell>
          <cell r="B1546" t="str">
            <v>JAN</v>
          </cell>
          <cell r="D1546" t="str">
            <v>RRS5228</v>
          </cell>
          <cell r="E1546">
            <v>3279906.82579799</v>
          </cell>
        </row>
        <row r="1547">
          <cell r="A1547">
            <v>2017</v>
          </cell>
          <cell r="B1547" t="str">
            <v>JAN</v>
          </cell>
          <cell r="D1547" t="str">
            <v>CIR5001</v>
          </cell>
          <cell r="E1547">
            <v>84983359.909999996</v>
          </cell>
        </row>
        <row r="1548">
          <cell r="A1548">
            <v>2017</v>
          </cell>
          <cell r="B1548" t="str">
            <v>JAN</v>
          </cell>
          <cell r="D1548" t="str">
            <v>CIR5002</v>
          </cell>
          <cell r="E1548">
            <v>11700189.130000001</v>
          </cell>
        </row>
        <row r="1549">
          <cell r="A1549">
            <v>2017</v>
          </cell>
          <cell r="B1549" t="str">
            <v>JAN</v>
          </cell>
          <cell r="D1549" t="str">
            <v>CIS5001</v>
          </cell>
          <cell r="E1549">
            <v>3857362.75</v>
          </cell>
        </row>
        <row r="1550">
          <cell r="A1550">
            <v>2017</v>
          </cell>
          <cell r="B1550" t="str">
            <v>JAN</v>
          </cell>
          <cell r="D1550" t="str">
            <v>CIS5002</v>
          </cell>
          <cell r="E1550">
            <v>407823.5</v>
          </cell>
        </row>
        <row r="1551">
          <cell r="A1551">
            <v>2017</v>
          </cell>
          <cell r="B1551" t="str">
            <v>JAN</v>
          </cell>
          <cell r="D1551" t="str">
            <v>COB5001</v>
          </cell>
          <cell r="E1551">
            <v>19171.623605311001</v>
          </cell>
        </row>
        <row r="1552">
          <cell r="A1552">
            <v>2017</v>
          </cell>
          <cell r="B1552" t="str">
            <v>JAN</v>
          </cell>
          <cell r="D1552" t="str">
            <v>COB5002</v>
          </cell>
          <cell r="E1552">
            <v>4623.0165718698399</v>
          </cell>
        </row>
        <row r="1553">
          <cell r="A1553">
            <v>2017</v>
          </cell>
          <cell r="B1553" t="str">
            <v>JAN</v>
          </cell>
          <cell r="D1553" t="str">
            <v>COC5001</v>
          </cell>
          <cell r="E1553">
            <v>187694.21711493301</v>
          </cell>
        </row>
        <row r="1554">
          <cell r="A1554">
            <v>2017</v>
          </cell>
          <cell r="B1554" t="str">
            <v>JAN</v>
          </cell>
          <cell r="D1554" t="str">
            <v>COC5002</v>
          </cell>
          <cell r="E1554">
            <v>45260.302102222202</v>
          </cell>
        </row>
        <row r="1555">
          <cell r="A1555">
            <v>2017</v>
          </cell>
          <cell r="B1555" t="str">
            <v>JAN</v>
          </cell>
          <cell r="D1555" t="str">
            <v>COE5001</v>
          </cell>
          <cell r="E1555">
            <v>952140.04414924199</v>
          </cell>
        </row>
        <row r="1556">
          <cell r="A1556">
            <v>2017</v>
          </cell>
          <cell r="B1556" t="str">
            <v>JAN</v>
          </cell>
          <cell r="D1556" t="str">
            <v>COE5002</v>
          </cell>
          <cell r="E1556">
            <v>196277.239623267</v>
          </cell>
        </row>
        <row r="1557">
          <cell r="A1557">
            <v>2017</v>
          </cell>
          <cell r="B1557" t="str">
            <v>JAN</v>
          </cell>
          <cell r="D1557" t="str">
            <v>CI55001</v>
          </cell>
          <cell r="E1557">
            <v>1068628.96</v>
          </cell>
        </row>
        <row r="1558">
          <cell r="A1558">
            <v>2017</v>
          </cell>
          <cell r="B1558" t="str">
            <v>JAN</v>
          </cell>
          <cell r="D1558" t="str">
            <v>CI55002</v>
          </cell>
          <cell r="E1558">
            <v>8600321.9299999997</v>
          </cell>
        </row>
        <row r="1559">
          <cell r="A1559">
            <v>2017</v>
          </cell>
          <cell r="B1559" t="str">
            <v>FEB</v>
          </cell>
          <cell r="D1559" t="str">
            <v>UPGD.00001446.03.01.01</v>
          </cell>
          <cell r="E1559">
            <v>0</v>
          </cell>
        </row>
        <row r="1560">
          <cell r="A1560">
            <v>2017</v>
          </cell>
          <cell r="B1560" t="str">
            <v>FEB</v>
          </cell>
          <cell r="D1560" t="str">
            <v>UPGD.00000635.01.01.01</v>
          </cell>
          <cell r="E1560">
            <v>0</v>
          </cell>
        </row>
        <row r="1561">
          <cell r="A1561">
            <v>2017</v>
          </cell>
          <cell r="B1561" t="str">
            <v>FEB</v>
          </cell>
          <cell r="D1561" t="str">
            <v>UPGD.00000631.01.01.01</v>
          </cell>
          <cell r="E1561">
            <v>0</v>
          </cell>
        </row>
        <row r="1562">
          <cell r="A1562">
            <v>2017</v>
          </cell>
          <cell r="B1562" t="str">
            <v>FEB</v>
          </cell>
          <cell r="D1562" t="str">
            <v>UPGD.00001327.01.01.02</v>
          </cell>
          <cell r="E1562">
            <v>0</v>
          </cell>
        </row>
        <row r="1563">
          <cell r="A1563">
            <v>2017</v>
          </cell>
          <cell r="B1563" t="str">
            <v>FEB</v>
          </cell>
          <cell r="D1563" t="str">
            <v>UNUC.00000003.01.06.01</v>
          </cell>
          <cell r="E1563">
            <v>0</v>
          </cell>
        </row>
        <row r="1564">
          <cell r="A1564">
            <v>2017</v>
          </cell>
          <cell r="B1564" t="str">
            <v>FEB</v>
          </cell>
          <cell r="D1564" t="str">
            <v>UPGD.00001327.01.01.01</v>
          </cell>
          <cell r="E1564">
            <v>0</v>
          </cell>
        </row>
        <row r="1565">
          <cell r="A1565">
            <v>2017</v>
          </cell>
          <cell r="B1565" t="str">
            <v>FEB</v>
          </cell>
          <cell r="D1565" t="str">
            <v>UPGD.00000632.01.01.01</v>
          </cell>
          <cell r="E1565">
            <v>0</v>
          </cell>
        </row>
        <row r="1566">
          <cell r="A1566">
            <v>2017</v>
          </cell>
          <cell r="B1566" t="str">
            <v>FEB</v>
          </cell>
          <cell r="D1566" t="str">
            <v>UPGD.00000399.01.01.01</v>
          </cell>
          <cell r="E1566">
            <v>0</v>
          </cell>
        </row>
        <row r="1567">
          <cell r="A1567">
            <v>2017</v>
          </cell>
          <cell r="B1567" t="str">
            <v>FEB</v>
          </cell>
          <cell r="D1567" t="str">
            <v>UPGD.00000729.03.01.01</v>
          </cell>
          <cell r="E1567">
            <v>0</v>
          </cell>
        </row>
        <row r="1568">
          <cell r="A1568">
            <v>2017</v>
          </cell>
          <cell r="B1568" t="str">
            <v>FEB</v>
          </cell>
          <cell r="D1568" t="str">
            <v>UNUC.00000938.01.01.03</v>
          </cell>
          <cell r="E1568">
            <v>0</v>
          </cell>
        </row>
        <row r="1569">
          <cell r="A1569">
            <v>2017</v>
          </cell>
          <cell r="B1569" t="str">
            <v>FEB</v>
          </cell>
          <cell r="D1569" t="str">
            <v>UPGD.00000962.01.01.02</v>
          </cell>
          <cell r="E1569">
            <v>0</v>
          </cell>
        </row>
        <row r="1570">
          <cell r="A1570">
            <v>2017</v>
          </cell>
          <cell r="B1570" t="str">
            <v>FEB</v>
          </cell>
          <cell r="D1570" t="str">
            <v>UPGD.00000630.01.01.01</v>
          </cell>
          <cell r="E1570">
            <v>0</v>
          </cell>
        </row>
        <row r="1571">
          <cell r="A1571">
            <v>2017</v>
          </cell>
          <cell r="B1571" t="str">
            <v>FEB</v>
          </cell>
          <cell r="D1571" t="str">
            <v>UPGD.00000689.01.01.01</v>
          </cell>
          <cell r="E1571">
            <v>0</v>
          </cell>
        </row>
        <row r="1572">
          <cell r="A1572">
            <v>2017</v>
          </cell>
          <cell r="B1572" t="str">
            <v>FEB</v>
          </cell>
          <cell r="D1572" t="str">
            <v>UNUC.00000002.01.04.01</v>
          </cell>
          <cell r="E1572">
            <v>0</v>
          </cell>
        </row>
        <row r="1573">
          <cell r="A1573">
            <v>2017</v>
          </cell>
          <cell r="B1573" t="str">
            <v>FEB</v>
          </cell>
          <cell r="D1573" t="str">
            <v>UNUC.00000914.01.01.01</v>
          </cell>
          <cell r="E1573">
            <v>0</v>
          </cell>
        </row>
        <row r="1574">
          <cell r="A1574">
            <v>2017</v>
          </cell>
          <cell r="B1574" t="str">
            <v>JAN</v>
          </cell>
          <cell r="D1574" t="str">
            <v>CIN5001</v>
          </cell>
          <cell r="E1574">
            <v>1067676.6299999999</v>
          </cell>
        </row>
        <row r="1575">
          <cell r="A1575">
            <v>2017</v>
          </cell>
          <cell r="B1575" t="str">
            <v>FEB</v>
          </cell>
          <cell r="D1575" t="str">
            <v>UPGD.00000627.01.01.01</v>
          </cell>
          <cell r="E1575">
            <v>0</v>
          </cell>
        </row>
        <row r="1576">
          <cell r="A1576">
            <v>2017</v>
          </cell>
          <cell r="B1576" t="str">
            <v>FEB</v>
          </cell>
          <cell r="D1576" t="str">
            <v>UPGD.00005601.01.01.01</v>
          </cell>
          <cell r="E1576">
            <v>0</v>
          </cell>
        </row>
        <row r="1577">
          <cell r="A1577">
            <v>2017</v>
          </cell>
          <cell r="B1577" t="str">
            <v>FEB</v>
          </cell>
          <cell r="D1577" t="str">
            <v>UNUC.00000001.01.10.01</v>
          </cell>
          <cell r="E1577">
            <v>0</v>
          </cell>
        </row>
        <row r="1578">
          <cell r="A1578">
            <v>2017</v>
          </cell>
          <cell r="B1578" t="str">
            <v>JAN</v>
          </cell>
          <cell r="D1578" t="str">
            <v>1MC5MON</v>
          </cell>
          <cell r="E1578">
            <v>0</v>
          </cell>
        </row>
        <row r="1579">
          <cell r="A1579">
            <v>2017</v>
          </cell>
          <cell r="B1579" t="str">
            <v>JAN</v>
          </cell>
          <cell r="D1579" t="str">
            <v>1MC5TOT</v>
          </cell>
          <cell r="E1579">
            <v>0</v>
          </cell>
        </row>
        <row r="1580">
          <cell r="A1580">
            <v>2017</v>
          </cell>
          <cell r="B1580" t="str">
            <v>JAN</v>
          </cell>
          <cell r="D1580" t="str">
            <v>TRU5MON</v>
          </cell>
          <cell r="E1580">
            <v>1455771.75</v>
          </cell>
        </row>
        <row r="1581">
          <cell r="A1581">
            <v>2017</v>
          </cell>
          <cell r="B1581" t="str">
            <v>JAN</v>
          </cell>
          <cell r="D1581" t="str">
            <v>TRU5TOT</v>
          </cell>
          <cell r="E1581">
            <v>17469261</v>
          </cell>
        </row>
        <row r="1582">
          <cell r="A1582">
            <v>2017</v>
          </cell>
          <cell r="B1582" t="str">
            <v>JAN</v>
          </cell>
          <cell r="D1582" t="str">
            <v>2MC5MON</v>
          </cell>
          <cell r="E1582">
            <v>0</v>
          </cell>
        </row>
        <row r="1583">
          <cell r="A1583">
            <v>2017</v>
          </cell>
          <cell r="B1583" t="str">
            <v>JAN</v>
          </cell>
          <cell r="D1583" t="str">
            <v>RAF5FEE</v>
          </cell>
          <cell r="E1583">
            <v>15560.4417768</v>
          </cell>
        </row>
        <row r="1584">
          <cell r="A1584">
            <v>2017</v>
          </cell>
          <cell r="B1584" t="str">
            <v>JAN</v>
          </cell>
          <cell r="D1584" t="str">
            <v>REV5NET</v>
          </cell>
          <cell r="E1584">
            <v>21596164.2482232</v>
          </cell>
        </row>
        <row r="1585">
          <cell r="A1585">
            <v>2017</v>
          </cell>
          <cell r="B1585" t="str">
            <v>JAN</v>
          </cell>
          <cell r="D1585" t="str">
            <v>REV5MON</v>
          </cell>
          <cell r="E1585">
            <v>23051935.9982232</v>
          </cell>
        </row>
        <row r="1586">
          <cell r="A1586">
            <v>2017</v>
          </cell>
          <cell r="B1586" t="str">
            <v>JAN</v>
          </cell>
          <cell r="D1586" t="str">
            <v>AM25081</v>
          </cell>
          <cell r="E1586">
            <v>0</v>
          </cell>
        </row>
        <row r="1587">
          <cell r="A1587">
            <v>2017</v>
          </cell>
          <cell r="B1587" t="str">
            <v>JAN</v>
          </cell>
          <cell r="D1587" t="str">
            <v>AM35081</v>
          </cell>
          <cell r="E1587">
            <v>0</v>
          </cell>
        </row>
        <row r="1588">
          <cell r="A1588">
            <v>2017</v>
          </cell>
          <cell r="B1588" t="str">
            <v>JAN</v>
          </cell>
          <cell r="D1588" t="str">
            <v>AM55081</v>
          </cell>
          <cell r="E1588">
            <v>0</v>
          </cell>
        </row>
        <row r="1589">
          <cell r="A1589">
            <v>2017</v>
          </cell>
          <cell r="B1589" t="str">
            <v>JAN</v>
          </cell>
          <cell r="D1589" t="str">
            <v>AM65081</v>
          </cell>
          <cell r="E1589">
            <v>7.1999999999999998E-3</v>
          </cell>
        </row>
        <row r="1590">
          <cell r="A1590">
            <v>2017</v>
          </cell>
          <cell r="B1590" t="str">
            <v>JAN</v>
          </cell>
          <cell r="D1590" t="str">
            <v>AM75081</v>
          </cell>
          <cell r="E1590">
            <v>7.4000000000000003E-3</v>
          </cell>
        </row>
        <row r="1591">
          <cell r="A1591">
            <v>2017</v>
          </cell>
          <cell r="B1591" t="str">
            <v>JAN</v>
          </cell>
          <cell r="D1591" t="str">
            <v>AM85081</v>
          </cell>
          <cell r="E1591">
            <v>7.3000000000000001E-3</v>
          </cell>
        </row>
        <row r="1592">
          <cell r="A1592">
            <v>2017</v>
          </cell>
          <cell r="B1592" t="str">
            <v>JAN</v>
          </cell>
          <cell r="D1592" t="str">
            <v>AM95081</v>
          </cell>
          <cell r="E1592">
            <v>6.0829999999999999E-4</v>
          </cell>
        </row>
        <row r="1593">
          <cell r="A1593">
            <v>2017</v>
          </cell>
          <cell r="B1593" t="str">
            <v>JAN</v>
          </cell>
          <cell r="D1593" t="str">
            <v>AMA5081</v>
          </cell>
          <cell r="E1593">
            <v>0</v>
          </cell>
        </row>
        <row r="1594">
          <cell r="A1594">
            <v>2017</v>
          </cell>
          <cell r="B1594" t="str">
            <v>JAN</v>
          </cell>
          <cell r="D1594" t="str">
            <v>AMB5081</v>
          </cell>
          <cell r="E1594">
            <v>0.95046580000000003</v>
          </cell>
        </row>
        <row r="1595">
          <cell r="A1595">
            <v>2017</v>
          </cell>
          <cell r="B1595" t="str">
            <v>JAN</v>
          </cell>
          <cell r="D1595" t="str">
            <v>AMC5081</v>
          </cell>
          <cell r="E1595">
            <v>0</v>
          </cell>
        </row>
        <row r="1596">
          <cell r="A1596">
            <v>2017</v>
          </cell>
          <cell r="B1596" t="str">
            <v>JAN</v>
          </cell>
          <cell r="D1596" t="str">
            <v>RR25082</v>
          </cell>
          <cell r="E1596">
            <v>756990</v>
          </cell>
        </row>
        <row r="1597">
          <cell r="A1597">
            <v>2017</v>
          </cell>
          <cell r="B1597" t="str">
            <v>JAN</v>
          </cell>
          <cell r="D1597" t="str">
            <v>RR25216</v>
          </cell>
          <cell r="E1597">
            <v>60868</v>
          </cell>
        </row>
        <row r="1598">
          <cell r="A1598">
            <v>2017</v>
          </cell>
          <cell r="B1598" t="str">
            <v>JAN</v>
          </cell>
          <cell r="D1598" t="str">
            <v>RR25217</v>
          </cell>
          <cell r="E1598">
            <v>-4647322</v>
          </cell>
        </row>
        <row r="1599">
          <cell r="A1599">
            <v>2017</v>
          </cell>
          <cell r="B1599" t="str">
            <v>JAN</v>
          </cell>
          <cell r="D1599" t="str">
            <v>RR25228</v>
          </cell>
          <cell r="E1599">
            <v>-4180555.56</v>
          </cell>
        </row>
        <row r="1600">
          <cell r="A1600">
            <v>2017</v>
          </cell>
          <cell r="B1600" t="str">
            <v>JAN</v>
          </cell>
          <cell r="D1600" t="str">
            <v>RR35082</v>
          </cell>
          <cell r="E1600">
            <v>-18231483</v>
          </cell>
        </row>
        <row r="1601">
          <cell r="A1601">
            <v>2017</v>
          </cell>
          <cell r="B1601" t="str">
            <v>JAN</v>
          </cell>
          <cell r="D1601" t="str">
            <v>RR35216</v>
          </cell>
          <cell r="E1601">
            <v>-5782497</v>
          </cell>
        </row>
        <row r="1602">
          <cell r="A1602">
            <v>2017</v>
          </cell>
          <cell r="B1602" t="str">
            <v>JAN</v>
          </cell>
          <cell r="D1602" t="str">
            <v>RR35217</v>
          </cell>
          <cell r="E1602">
            <v>441495587</v>
          </cell>
        </row>
        <row r="1603">
          <cell r="A1603">
            <v>2017</v>
          </cell>
          <cell r="B1603" t="str">
            <v>JAN</v>
          </cell>
          <cell r="D1603" t="str">
            <v>RR35228</v>
          </cell>
          <cell r="E1603">
            <v>447319444.44</v>
          </cell>
        </row>
        <row r="1604">
          <cell r="A1604">
            <v>2017</v>
          </cell>
          <cell r="B1604" t="str">
            <v>JAN</v>
          </cell>
          <cell r="D1604" t="str">
            <v>RR45082</v>
          </cell>
          <cell r="E1604">
            <v>-18609978</v>
          </cell>
        </row>
        <row r="1605">
          <cell r="A1605">
            <v>2017</v>
          </cell>
          <cell r="B1605" t="str">
            <v>JAN</v>
          </cell>
          <cell r="D1605" t="str">
            <v>RR45216</v>
          </cell>
          <cell r="E1605">
            <v>-5812931</v>
          </cell>
        </row>
        <row r="1606">
          <cell r="A1606">
            <v>2017</v>
          </cell>
          <cell r="B1606" t="str">
            <v>JAN</v>
          </cell>
          <cell r="D1606" t="str">
            <v>RR45217</v>
          </cell>
          <cell r="E1606">
            <v>443819248</v>
          </cell>
        </row>
        <row r="1607">
          <cell r="A1607">
            <v>2017</v>
          </cell>
          <cell r="B1607" t="str">
            <v>JAN</v>
          </cell>
          <cell r="D1607" t="str">
            <v>RR45228</v>
          </cell>
          <cell r="E1607">
            <v>449409722.22000003</v>
          </cell>
        </row>
        <row r="1608">
          <cell r="A1608">
            <v>2017</v>
          </cell>
          <cell r="B1608" t="str">
            <v>JAN</v>
          </cell>
          <cell r="D1608" t="str">
            <v>RR85082</v>
          </cell>
          <cell r="E1608">
            <v>0.35</v>
          </cell>
        </row>
        <row r="1609">
          <cell r="A1609">
            <v>2017</v>
          </cell>
          <cell r="B1609" t="str">
            <v>JAN</v>
          </cell>
          <cell r="D1609" t="str">
            <v>RR85216</v>
          </cell>
          <cell r="E1609">
            <v>0.35</v>
          </cell>
        </row>
        <row r="1610">
          <cell r="A1610">
            <v>2017</v>
          </cell>
          <cell r="B1610" t="str">
            <v>JAN</v>
          </cell>
          <cell r="D1610" t="str">
            <v>RR85217</v>
          </cell>
          <cell r="E1610">
            <v>0.35</v>
          </cell>
        </row>
        <row r="1611">
          <cell r="A1611">
            <v>2017</v>
          </cell>
          <cell r="B1611" t="str">
            <v>JAN</v>
          </cell>
          <cell r="D1611" t="str">
            <v>6660000181</v>
          </cell>
          <cell r="E1611">
            <v>0</v>
          </cell>
        </row>
        <row r="1612">
          <cell r="A1612">
            <v>2017</v>
          </cell>
          <cell r="B1612" t="str">
            <v>JAN</v>
          </cell>
          <cell r="D1612" t="str">
            <v>BG15217</v>
          </cell>
          <cell r="E1612">
            <v>446142909</v>
          </cell>
        </row>
        <row r="1613">
          <cell r="A1613">
            <v>2017</v>
          </cell>
          <cell r="B1613" t="str">
            <v>JAN</v>
          </cell>
          <cell r="D1613" t="str">
            <v>BGD5001</v>
          </cell>
          <cell r="E1613">
            <v>1305085.18</v>
          </cell>
        </row>
        <row r="1614">
          <cell r="A1614">
            <v>2017</v>
          </cell>
          <cell r="B1614" t="str">
            <v>JAN</v>
          </cell>
          <cell r="D1614" t="str">
            <v>BGP5001</v>
          </cell>
          <cell r="E1614">
            <v>10668266.1</v>
          </cell>
        </row>
        <row r="1615">
          <cell r="A1615">
            <v>2017</v>
          </cell>
          <cell r="B1615" t="str">
            <v>JAN</v>
          </cell>
          <cell r="D1615" t="str">
            <v>CI65001</v>
          </cell>
          <cell r="E1615">
            <v>0</v>
          </cell>
        </row>
        <row r="1616">
          <cell r="A1616">
            <v>2017</v>
          </cell>
          <cell r="B1616" t="str">
            <v>JAN</v>
          </cell>
          <cell r="D1616" t="str">
            <v>CI65002</v>
          </cell>
          <cell r="E1616">
            <v>0</v>
          </cell>
        </row>
        <row r="1617">
          <cell r="A1617">
            <v>2017</v>
          </cell>
          <cell r="B1617" t="str">
            <v>JAN</v>
          </cell>
          <cell r="D1617" t="str">
            <v>CID5001</v>
          </cell>
          <cell r="E1617">
            <v>0</v>
          </cell>
        </row>
        <row r="1618">
          <cell r="A1618">
            <v>2017</v>
          </cell>
          <cell r="B1618" t="str">
            <v>JAN</v>
          </cell>
          <cell r="D1618" t="str">
            <v>CID5002</v>
          </cell>
          <cell r="E1618">
            <v>0</v>
          </cell>
        </row>
        <row r="1619">
          <cell r="A1619">
            <v>2017</v>
          </cell>
          <cell r="B1619" t="str">
            <v>JAN</v>
          </cell>
          <cell r="D1619" t="str">
            <v>CIW5001</v>
          </cell>
          <cell r="E1619">
            <v>0</v>
          </cell>
        </row>
        <row r="1620">
          <cell r="A1620">
            <v>2017</v>
          </cell>
          <cell r="B1620" t="str">
            <v>JAN</v>
          </cell>
          <cell r="D1620" t="str">
            <v>MAN5001</v>
          </cell>
          <cell r="E1620">
            <v>5938824</v>
          </cell>
        </row>
        <row r="1621">
          <cell r="A1621">
            <v>2017</v>
          </cell>
          <cell r="B1621" t="str">
            <v>JAN</v>
          </cell>
          <cell r="D1621" t="str">
            <v>MAN5002</v>
          </cell>
          <cell r="E1621">
            <v>9639909</v>
          </cell>
        </row>
        <row r="1622">
          <cell r="A1622">
            <v>2017</v>
          </cell>
          <cell r="B1622" t="str">
            <v>JAN</v>
          </cell>
          <cell r="D1622" t="str">
            <v>MAN5003</v>
          </cell>
          <cell r="E1622">
            <v>1890528</v>
          </cell>
        </row>
        <row r="1623">
          <cell r="A1623">
            <v>2017</v>
          </cell>
          <cell r="B1623" t="str">
            <v>JAN</v>
          </cell>
          <cell r="D1623" t="str">
            <v>MAN5005</v>
          </cell>
          <cell r="E1623">
            <v>0</v>
          </cell>
        </row>
        <row r="1624">
          <cell r="A1624">
            <v>2017</v>
          </cell>
          <cell r="B1624" t="str">
            <v>JAN</v>
          </cell>
          <cell r="D1624" t="str">
            <v>MAN5006</v>
          </cell>
          <cell r="E1624">
            <v>0</v>
          </cell>
        </row>
        <row r="1625">
          <cell r="A1625">
            <v>2017</v>
          </cell>
          <cell r="B1625" t="str">
            <v>JAN</v>
          </cell>
          <cell r="D1625" t="str">
            <v>MAN5007</v>
          </cell>
          <cell r="E1625">
            <v>0</v>
          </cell>
        </row>
        <row r="1626">
          <cell r="A1626">
            <v>2017</v>
          </cell>
          <cell r="B1626" t="str">
            <v>JAN</v>
          </cell>
          <cell r="D1626" t="str">
            <v>MAN5008</v>
          </cell>
          <cell r="E1626">
            <v>0</v>
          </cell>
        </row>
        <row r="1627">
          <cell r="A1627">
            <v>2017</v>
          </cell>
          <cell r="B1627" t="str">
            <v>JAN</v>
          </cell>
          <cell r="D1627" t="str">
            <v>MAN5009</v>
          </cell>
          <cell r="E1627">
            <v>0</v>
          </cell>
        </row>
        <row r="1628">
          <cell r="A1628">
            <v>2017</v>
          </cell>
          <cell r="B1628" t="str">
            <v>JAN</v>
          </cell>
          <cell r="D1628" t="str">
            <v>MAN500A</v>
          </cell>
          <cell r="E1628">
            <v>0</v>
          </cell>
        </row>
        <row r="1629">
          <cell r="A1629">
            <v>2017</v>
          </cell>
          <cell r="B1629" t="str">
            <v>JAN</v>
          </cell>
          <cell r="D1629" t="str">
            <v>MAN500B</v>
          </cell>
          <cell r="E1629">
            <v>7586581</v>
          </cell>
        </row>
        <row r="1630">
          <cell r="A1630">
            <v>2017</v>
          </cell>
          <cell r="B1630" t="str">
            <v>JAN</v>
          </cell>
          <cell r="D1630" t="str">
            <v>MAN5010</v>
          </cell>
          <cell r="E1630">
            <v>0</v>
          </cell>
        </row>
        <row r="1631">
          <cell r="A1631">
            <v>2017</v>
          </cell>
          <cell r="B1631" t="str">
            <v>JAN</v>
          </cell>
          <cell r="D1631" t="str">
            <v>MAN5011</v>
          </cell>
          <cell r="E1631">
            <v>0.95046580000000003</v>
          </cell>
        </row>
        <row r="1632">
          <cell r="A1632">
            <v>2017</v>
          </cell>
          <cell r="B1632" t="str">
            <v>JAN</v>
          </cell>
          <cell r="D1632" t="str">
            <v>MAN5101</v>
          </cell>
          <cell r="E1632">
            <v>1890528</v>
          </cell>
        </row>
        <row r="1633">
          <cell r="A1633">
            <v>2017</v>
          </cell>
          <cell r="B1633" t="str">
            <v>JAN</v>
          </cell>
          <cell r="D1633" t="str">
            <v>MAN5102</v>
          </cell>
          <cell r="E1633">
            <v>0</v>
          </cell>
        </row>
        <row r="1634">
          <cell r="A1634">
            <v>2017</v>
          </cell>
          <cell r="B1634" t="str">
            <v>JAN</v>
          </cell>
          <cell r="D1634" t="str">
            <v>MAN510B</v>
          </cell>
          <cell r="E1634">
            <v>0</v>
          </cell>
        </row>
        <row r="1635">
          <cell r="A1635">
            <v>2017</v>
          </cell>
          <cell r="B1635" t="str">
            <v>JAN</v>
          </cell>
          <cell r="D1635" t="str">
            <v>MAN5CEA</v>
          </cell>
          <cell r="E1635">
            <v>0</v>
          </cell>
        </row>
        <row r="1636">
          <cell r="A1636">
            <v>2017</v>
          </cell>
          <cell r="B1636" t="str">
            <v>JAN</v>
          </cell>
          <cell r="D1636" t="str">
            <v>MAN5CEL</v>
          </cell>
          <cell r="E1636">
            <v>0</v>
          </cell>
        </row>
        <row r="1637">
          <cell r="A1637">
            <v>2017</v>
          </cell>
          <cell r="B1637" t="str">
            <v>JAN</v>
          </cell>
          <cell r="D1637" t="str">
            <v>MAN5CEW</v>
          </cell>
          <cell r="E1637">
            <v>0</v>
          </cell>
        </row>
        <row r="1638">
          <cell r="A1638">
            <v>2017</v>
          </cell>
          <cell r="B1638" t="str">
            <v>JAN</v>
          </cell>
          <cell r="D1638" t="str">
            <v>MAN5INDIAN</v>
          </cell>
          <cell r="E1638">
            <v>-1044824.39</v>
          </cell>
        </row>
        <row r="1639">
          <cell r="A1639">
            <v>2017</v>
          </cell>
          <cell r="B1639" t="str">
            <v>JAN</v>
          </cell>
          <cell r="D1639" t="str">
            <v>MAN5WC3</v>
          </cell>
          <cell r="E1639">
            <v>0</v>
          </cell>
        </row>
        <row r="1640">
          <cell r="A1640">
            <v>2017</v>
          </cell>
          <cell r="B1640" t="str">
            <v>JAN</v>
          </cell>
          <cell r="D1640" t="str">
            <v>XAN5100</v>
          </cell>
          <cell r="E1640">
            <v>7.4000000000000003E-3</v>
          </cell>
        </row>
        <row r="1641">
          <cell r="A1641">
            <v>2017</v>
          </cell>
          <cell r="B1641" t="str">
            <v>JAN</v>
          </cell>
          <cell r="D1641" t="str">
            <v>XAN5200</v>
          </cell>
          <cell r="E1641">
            <v>7.2000000000000005E-4</v>
          </cell>
        </row>
        <row r="1642">
          <cell r="A1642">
            <v>2017</v>
          </cell>
          <cell r="B1642" t="str">
            <v>JAN</v>
          </cell>
          <cell r="D1642" t="str">
            <v>2MC5TOT</v>
          </cell>
          <cell r="E1642">
            <v>0</v>
          </cell>
        </row>
        <row r="1643">
          <cell r="A1643">
            <v>2017</v>
          </cell>
          <cell r="B1643" t="str">
            <v>JAN</v>
          </cell>
          <cell r="D1643" t="str">
            <v>XAN5300</v>
          </cell>
          <cell r="E1643">
            <v>1.3984E-2</v>
          </cell>
        </row>
        <row r="1644">
          <cell r="A1644">
            <v>2017</v>
          </cell>
          <cell r="B1644" t="str">
            <v>JAN</v>
          </cell>
          <cell r="D1644" t="str">
            <v>XAN5400</v>
          </cell>
          <cell r="E1644">
            <v>4.8009000000000003E-2</v>
          </cell>
        </row>
        <row r="1645">
          <cell r="A1645">
            <v>2017</v>
          </cell>
          <cell r="B1645" t="str">
            <v>JAN</v>
          </cell>
          <cell r="D1645" t="str">
            <v>XAN5500</v>
          </cell>
          <cell r="E1645">
            <v>0.35</v>
          </cell>
        </row>
        <row r="1646">
          <cell r="A1646">
            <v>2017</v>
          </cell>
          <cell r="B1646" t="str">
            <v>JAN</v>
          </cell>
          <cell r="D1646" t="str">
            <v>XAN5600</v>
          </cell>
          <cell r="E1646">
            <v>5.5E-2</v>
          </cell>
        </row>
        <row r="1647">
          <cell r="A1647">
            <v>2017</v>
          </cell>
          <cell r="B1647" t="str">
            <v>JAN</v>
          </cell>
          <cell r="D1647" t="str">
            <v>UCOR.00000301.01.06.01Y</v>
          </cell>
          <cell r="E1647">
            <v>-756990</v>
          </cell>
        </row>
        <row r="1648">
          <cell r="A1648">
            <v>2017</v>
          </cell>
          <cell r="B1648" t="str">
            <v>JAN</v>
          </cell>
          <cell r="D1648" t="str">
            <v>6660000181Y</v>
          </cell>
          <cell r="E1648">
            <v>0</v>
          </cell>
        </row>
        <row r="1649">
          <cell r="A1649">
            <v>2017</v>
          </cell>
          <cell r="B1649" t="str">
            <v>JAN</v>
          </cell>
          <cell r="D1649" t="str">
            <v>UCOR.00000693.01.01.01Y</v>
          </cell>
          <cell r="E1649">
            <v>0</v>
          </cell>
        </row>
        <row r="1650">
          <cell r="A1650">
            <v>2017</v>
          </cell>
          <cell r="B1650" t="str">
            <v>JAN</v>
          </cell>
          <cell r="D1650" t="str">
            <v>UCOR.00000693.01.01.02Y</v>
          </cell>
          <cell r="E1650">
            <v>0</v>
          </cell>
        </row>
        <row r="1651">
          <cell r="A1651">
            <v>2017</v>
          </cell>
          <cell r="B1651" t="str">
            <v>JAN</v>
          </cell>
          <cell r="D1651" t="str">
            <v>UPGD.00005815.01.01.01Y</v>
          </cell>
          <cell r="E1651">
            <v>0</v>
          </cell>
        </row>
        <row r="1652">
          <cell r="A1652">
            <v>2017</v>
          </cell>
          <cell r="B1652" t="str">
            <v>JAN</v>
          </cell>
          <cell r="D1652" t="str">
            <v>6360002520Y</v>
          </cell>
          <cell r="E1652">
            <v>4647322</v>
          </cell>
        </row>
        <row r="1653">
          <cell r="A1653">
            <v>2017</v>
          </cell>
          <cell r="B1653" t="str">
            <v>JAN</v>
          </cell>
          <cell r="D1653" t="str">
            <v>6690000061Y</v>
          </cell>
          <cell r="E1653">
            <v>-60868</v>
          </cell>
        </row>
        <row r="1654">
          <cell r="A1654">
            <v>2017</v>
          </cell>
          <cell r="B1654" t="str">
            <v>JAN</v>
          </cell>
          <cell r="D1654" t="str">
            <v>6360002678Y</v>
          </cell>
          <cell r="E1654">
            <v>4180555.56</v>
          </cell>
        </row>
        <row r="1655">
          <cell r="A1655">
            <v>2017</v>
          </cell>
          <cell r="B1655" t="str">
            <v>JAN</v>
          </cell>
          <cell r="D1655" t="str">
            <v>UNUC.00000002.01.07.01</v>
          </cell>
          <cell r="E1655">
            <v>2425</v>
          </cell>
        </row>
        <row r="1656">
          <cell r="A1656">
            <v>2017</v>
          </cell>
          <cell r="B1656" t="str">
            <v>JAN</v>
          </cell>
          <cell r="D1656" t="str">
            <v>UNUC.00000604.01.01.01</v>
          </cell>
          <cell r="E1656">
            <v>10631.16</v>
          </cell>
        </row>
        <row r="1657">
          <cell r="A1657">
            <v>2017</v>
          </cell>
          <cell r="B1657" t="str">
            <v>JAN</v>
          </cell>
          <cell r="D1657" t="str">
            <v>UPGD.00000963.01.01.02</v>
          </cell>
          <cell r="E1657">
            <v>12999.29</v>
          </cell>
        </row>
        <row r="1658">
          <cell r="A1658">
            <v>2017</v>
          </cell>
          <cell r="B1658" t="str">
            <v>JAN</v>
          </cell>
          <cell r="D1658" t="str">
            <v>UPGD.00001446.03.01.01</v>
          </cell>
          <cell r="E1658">
            <v>38784</v>
          </cell>
        </row>
        <row r="1659">
          <cell r="A1659">
            <v>2017</v>
          </cell>
          <cell r="B1659" t="str">
            <v>JAN</v>
          </cell>
          <cell r="D1659" t="str">
            <v>UPGD.00005601.01.01.01</v>
          </cell>
          <cell r="E1659">
            <v>395</v>
          </cell>
        </row>
        <row r="1660">
          <cell r="A1660">
            <v>2017</v>
          </cell>
          <cell r="B1660" t="str">
            <v>JAN</v>
          </cell>
          <cell r="D1660" t="str">
            <v>6350000869</v>
          </cell>
          <cell r="E1660">
            <v>662628.06999999995</v>
          </cell>
        </row>
        <row r="1661">
          <cell r="A1661">
            <v>2017</v>
          </cell>
          <cell r="B1661" t="str">
            <v>JAN</v>
          </cell>
          <cell r="D1661" t="str">
            <v>6360002520</v>
          </cell>
          <cell r="E1661">
            <v>4647322</v>
          </cell>
        </row>
        <row r="1662">
          <cell r="A1662">
            <v>2017</v>
          </cell>
          <cell r="B1662" t="str">
            <v>JAN</v>
          </cell>
          <cell r="D1662" t="str">
            <v>6360002521</v>
          </cell>
          <cell r="E1662">
            <v>2918525</v>
          </cell>
        </row>
        <row r="1663">
          <cell r="A1663">
            <v>2017</v>
          </cell>
          <cell r="B1663" t="str">
            <v>JAN</v>
          </cell>
          <cell r="D1663" t="str">
            <v>UCOR.00000306.01.07.02</v>
          </cell>
          <cell r="E1663">
            <v>1149200</v>
          </cell>
        </row>
        <row r="1664">
          <cell r="A1664">
            <v>2017</v>
          </cell>
          <cell r="B1664" t="str">
            <v>JAN</v>
          </cell>
          <cell r="D1664" t="str">
            <v>6700000041</v>
          </cell>
          <cell r="E1664">
            <v>-6413398.0599999996</v>
          </cell>
        </row>
        <row r="1665">
          <cell r="A1665">
            <v>2017</v>
          </cell>
          <cell r="B1665" t="str">
            <v>JAN</v>
          </cell>
          <cell r="D1665" t="str">
            <v>UNUC.00000001.01.01.01</v>
          </cell>
          <cell r="E1665">
            <v>920921.25</v>
          </cell>
        </row>
        <row r="1666">
          <cell r="A1666">
            <v>2017</v>
          </cell>
          <cell r="B1666" t="str">
            <v>JAN</v>
          </cell>
          <cell r="D1666" t="str">
            <v>UNUC.00000002.01.15.01</v>
          </cell>
          <cell r="E1666">
            <v>68633.22</v>
          </cell>
        </row>
        <row r="1667">
          <cell r="A1667">
            <v>2017</v>
          </cell>
          <cell r="B1667" t="str">
            <v>JAN</v>
          </cell>
          <cell r="D1667" t="str">
            <v>6350000868</v>
          </cell>
          <cell r="E1667">
            <v>-1040735.04</v>
          </cell>
        </row>
        <row r="1668">
          <cell r="A1668">
            <v>2017</v>
          </cell>
          <cell r="B1668" t="str">
            <v>JAN</v>
          </cell>
          <cell r="D1668" t="str">
            <v>6350000870</v>
          </cell>
          <cell r="E1668">
            <v>-606546.03</v>
          </cell>
        </row>
        <row r="1669">
          <cell r="A1669">
            <v>2017</v>
          </cell>
          <cell r="B1669" t="str">
            <v>JAN</v>
          </cell>
          <cell r="D1669" t="str">
            <v>UCOR.00000301.01.05.01</v>
          </cell>
          <cell r="E1669">
            <v>4617300.87</v>
          </cell>
        </row>
        <row r="1670">
          <cell r="A1670">
            <v>2017</v>
          </cell>
          <cell r="B1670" t="str">
            <v>JAN</v>
          </cell>
          <cell r="D1670" t="str">
            <v>UCOR.00000622.01.02.01</v>
          </cell>
          <cell r="E1670">
            <v>-96604.35</v>
          </cell>
        </row>
        <row r="1671">
          <cell r="A1671">
            <v>2017</v>
          </cell>
          <cell r="B1671" t="str">
            <v>JAN</v>
          </cell>
          <cell r="D1671" t="str">
            <v>UNUC.00000001.01.05.01</v>
          </cell>
          <cell r="E1671">
            <v>100451.6</v>
          </cell>
        </row>
        <row r="1672">
          <cell r="A1672">
            <v>2017</v>
          </cell>
          <cell r="B1672" t="str">
            <v>JAN</v>
          </cell>
          <cell r="D1672" t="str">
            <v>UCOR.00000306.01.07.01</v>
          </cell>
          <cell r="E1672">
            <v>1866.44</v>
          </cell>
        </row>
        <row r="1673">
          <cell r="A1673">
            <v>2017</v>
          </cell>
          <cell r="B1673" t="str">
            <v>JAN</v>
          </cell>
          <cell r="D1673" t="str">
            <v>UNUC.00000002.01.02.01</v>
          </cell>
          <cell r="E1673">
            <v>177244</v>
          </cell>
        </row>
        <row r="1674">
          <cell r="A1674">
            <v>2017</v>
          </cell>
          <cell r="B1674" t="str">
            <v>JAN</v>
          </cell>
          <cell r="D1674" t="str">
            <v>UNUC.00000002.01.06.01</v>
          </cell>
          <cell r="E1674">
            <v>19138.7</v>
          </cell>
        </row>
        <row r="1675">
          <cell r="A1675">
            <v>2017</v>
          </cell>
          <cell r="B1675" t="str">
            <v>JAN</v>
          </cell>
          <cell r="D1675" t="str">
            <v>UPGD.00003208.01.01.01</v>
          </cell>
          <cell r="E1675">
            <v>22574.39</v>
          </cell>
        </row>
        <row r="1676">
          <cell r="A1676">
            <v>2017</v>
          </cell>
          <cell r="B1676" t="str">
            <v>JAN</v>
          </cell>
          <cell r="D1676" t="str">
            <v>6350000872</v>
          </cell>
          <cell r="E1676">
            <v>-51432.480000000003</v>
          </cell>
        </row>
        <row r="1677">
          <cell r="A1677">
            <v>2017</v>
          </cell>
          <cell r="B1677" t="str">
            <v>JAN</v>
          </cell>
          <cell r="D1677" t="str">
            <v>UNUC.00000001.01.06.01</v>
          </cell>
          <cell r="E1677">
            <v>2421.2800000000002</v>
          </cell>
        </row>
        <row r="1678">
          <cell r="A1678">
            <v>2017</v>
          </cell>
          <cell r="B1678" t="str">
            <v>JAN</v>
          </cell>
          <cell r="D1678" t="str">
            <v>UNUC.00000002.01.03.01</v>
          </cell>
          <cell r="E1678">
            <v>-76528.740000000005</v>
          </cell>
        </row>
        <row r="1679">
          <cell r="A1679">
            <v>2017</v>
          </cell>
          <cell r="B1679" t="str">
            <v>JAN</v>
          </cell>
          <cell r="D1679" t="str">
            <v>UPGD.00000963.01.01.01</v>
          </cell>
          <cell r="E1679">
            <v>13000.02</v>
          </cell>
        </row>
        <row r="1680">
          <cell r="A1680">
            <v>2017</v>
          </cell>
          <cell r="B1680" t="str">
            <v>JAN</v>
          </cell>
          <cell r="D1680" t="str">
            <v>UPGD.00003814.01.01.01</v>
          </cell>
          <cell r="E1680">
            <v>36332.769999999997</v>
          </cell>
        </row>
        <row r="1681">
          <cell r="A1681">
            <v>2017</v>
          </cell>
          <cell r="B1681" t="str">
            <v>JAN</v>
          </cell>
          <cell r="D1681" t="str">
            <v>UNUC.00000937.01.01.01</v>
          </cell>
          <cell r="E1681">
            <v>12722.21</v>
          </cell>
        </row>
        <row r="1682">
          <cell r="A1682">
            <v>2017</v>
          </cell>
          <cell r="B1682" t="str">
            <v>JAN</v>
          </cell>
          <cell r="D1682" t="str">
            <v>UNUC.00001132.01.01.01</v>
          </cell>
          <cell r="E1682">
            <v>1598</v>
          </cell>
        </row>
        <row r="1683">
          <cell r="A1683">
            <v>2017</v>
          </cell>
          <cell r="B1683" t="str">
            <v>JAN</v>
          </cell>
          <cell r="D1683" t="str">
            <v>UNUC.00000001.01.02.01</v>
          </cell>
          <cell r="E1683">
            <v>59080</v>
          </cell>
        </row>
        <row r="1684">
          <cell r="A1684">
            <v>2017</v>
          </cell>
          <cell r="B1684" t="str">
            <v>JAN</v>
          </cell>
          <cell r="D1684" t="str">
            <v>UNUC.00000001.01.14.01</v>
          </cell>
          <cell r="E1684">
            <v>147490</v>
          </cell>
        </row>
        <row r="1685">
          <cell r="A1685">
            <v>2017</v>
          </cell>
          <cell r="B1685" t="str">
            <v>JAN</v>
          </cell>
          <cell r="D1685" t="str">
            <v>UNUC.00000002.01.01.01</v>
          </cell>
          <cell r="E1685">
            <v>1040931.85</v>
          </cell>
        </row>
        <row r="1686">
          <cell r="A1686">
            <v>2017</v>
          </cell>
          <cell r="B1686" t="str">
            <v>JAN</v>
          </cell>
          <cell r="D1686" t="str">
            <v>UPGD.00000624.01.01.01</v>
          </cell>
          <cell r="E1686">
            <v>507.18</v>
          </cell>
        </row>
        <row r="1687">
          <cell r="A1687">
            <v>2017</v>
          </cell>
          <cell r="B1687" t="str">
            <v>JAN</v>
          </cell>
          <cell r="D1687" t="str">
            <v>UPGD.00000628.01.01.01</v>
          </cell>
          <cell r="E1687">
            <v>11878.45</v>
          </cell>
        </row>
        <row r="1688">
          <cell r="A1688">
            <v>2017</v>
          </cell>
          <cell r="B1688" t="str">
            <v>JAN</v>
          </cell>
          <cell r="D1688" t="str">
            <v>6350000866</v>
          </cell>
          <cell r="E1688">
            <v>-134098</v>
          </cell>
        </row>
        <row r="1689">
          <cell r="A1689">
            <v>2017</v>
          </cell>
          <cell r="B1689" t="str">
            <v>JAN</v>
          </cell>
          <cell r="D1689" t="str">
            <v>6350000871</v>
          </cell>
          <cell r="E1689">
            <v>-4649.5600000000004</v>
          </cell>
        </row>
        <row r="1690">
          <cell r="A1690">
            <v>2017</v>
          </cell>
          <cell r="B1690" t="str">
            <v>JAN</v>
          </cell>
          <cell r="D1690" t="str">
            <v>UNUC.00001134.40.01.01</v>
          </cell>
          <cell r="E1690">
            <v>37.119999999999997</v>
          </cell>
        </row>
        <row r="1691">
          <cell r="A1691">
            <v>2017</v>
          </cell>
          <cell r="B1691" t="str">
            <v>JAN</v>
          </cell>
          <cell r="D1691" t="str">
            <v>6690000061</v>
          </cell>
          <cell r="E1691">
            <v>-60868</v>
          </cell>
        </row>
        <row r="1692">
          <cell r="A1692">
            <v>2017</v>
          </cell>
          <cell r="B1692" t="str">
            <v>JAN</v>
          </cell>
          <cell r="D1692" t="str">
            <v>6360002678</v>
          </cell>
          <cell r="E1692">
            <v>4180555.56</v>
          </cell>
        </row>
        <row r="1693">
          <cell r="A1693">
            <v>2017</v>
          </cell>
          <cell r="B1693" t="str">
            <v>JAN</v>
          </cell>
          <cell r="D1693" t="str">
            <v>UCOR.00000693.01.01.02</v>
          </cell>
          <cell r="E1693">
            <v>0</v>
          </cell>
        </row>
        <row r="1694">
          <cell r="A1694">
            <v>2017</v>
          </cell>
          <cell r="B1694" t="str">
            <v>JAN</v>
          </cell>
          <cell r="D1694" t="str">
            <v>UPGD.00000635.01.01.01</v>
          </cell>
          <cell r="E1694">
            <v>0</v>
          </cell>
        </row>
        <row r="1695">
          <cell r="A1695">
            <v>2017</v>
          </cell>
          <cell r="B1695" t="str">
            <v>JAN</v>
          </cell>
          <cell r="D1695" t="str">
            <v>UPGD.00000631.01.01.01</v>
          </cell>
          <cell r="E1695">
            <v>0</v>
          </cell>
        </row>
        <row r="1696">
          <cell r="A1696">
            <v>2017</v>
          </cell>
          <cell r="B1696" t="str">
            <v>JAN</v>
          </cell>
          <cell r="D1696" t="str">
            <v>UPGD.00001327.01.01.02</v>
          </cell>
          <cell r="E1696">
            <v>0</v>
          </cell>
        </row>
        <row r="1697">
          <cell r="A1697">
            <v>2017</v>
          </cell>
          <cell r="B1697" t="str">
            <v>JAN</v>
          </cell>
          <cell r="D1697" t="str">
            <v>UNUC.00000003.01.06.01</v>
          </cell>
          <cell r="E1697">
            <v>0</v>
          </cell>
        </row>
        <row r="1698">
          <cell r="A1698">
            <v>2017</v>
          </cell>
          <cell r="B1698" t="str">
            <v>JAN</v>
          </cell>
          <cell r="D1698" t="str">
            <v>UPGD.00001327.01.01.01</v>
          </cell>
          <cell r="E1698">
            <v>0</v>
          </cell>
        </row>
        <row r="1699">
          <cell r="A1699">
            <v>2017</v>
          </cell>
          <cell r="B1699" t="str">
            <v>JAN</v>
          </cell>
          <cell r="D1699" t="str">
            <v>UPGD.00000632.01.01.01</v>
          </cell>
          <cell r="E1699">
            <v>0</v>
          </cell>
        </row>
        <row r="1700">
          <cell r="A1700">
            <v>2017</v>
          </cell>
          <cell r="B1700" t="str">
            <v>JAN</v>
          </cell>
          <cell r="D1700" t="str">
            <v>UPGD.00000399.01.01.01</v>
          </cell>
          <cell r="E1700">
            <v>0</v>
          </cell>
        </row>
        <row r="1701">
          <cell r="A1701">
            <v>2017</v>
          </cell>
          <cell r="B1701" t="str">
            <v>JAN</v>
          </cell>
          <cell r="D1701" t="str">
            <v>UPGD.00000729.03.01.01</v>
          </cell>
          <cell r="E1701">
            <v>0</v>
          </cell>
        </row>
        <row r="1702">
          <cell r="A1702">
            <v>2017</v>
          </cell>
          <cell r="B1702" t="str">
            <v>JAN</v>
          </cell>
          <cell r="D1702" t="str">
            <v>UNUC.00000938.01.01.03</v>
          </cell>
          <cell r="E1702">
            <v>0</v>
          </cell>
        </row>
        <row r="1703">
          <cell r="A1703">
            <v>2017</v>
          </cell>
          <cell r="B1703" t="str">
            <v>JAN</v>
          </cell>
          <cell r="D1703" t="str">
            <v>UPGD.00000962.01.01.02</v>
          </cell>
          <cell r="E1703">
            <v>0</v>
          </cell>
        </row>
        <row r="1704">
          <cell r="A1704">
            <v>2017</v>
          </cell>
          <cell r="B1704" t="str">
            <v>JAN</v>
          </cell>
          <cell r="D1704" t="str">
            <v>UPGD.00000630.01.01.01</v>
          </cell>
          <cell r="E1704">
            <v>0</v>
          </cell>
        </row>
        <row r="1705">
          <cell r="A1705">
            <v>2017</v>
          </cell>
          <cell r="B1705" t="str">
            <v>JAN</v>
          </cell>
          <cell r="D1705" t="str">
            <v>UPGD.00000689.01.01.01</v>
          </cell>
          <cell r="E1705">
            <v>0</v>
          </cell>
        </row>
        <row r="1706">
          <cell r="A1706">
            <v>2017</v>
          </cell>
          <cell r="B1706" t="str">
            <v>JAN</v>
          </cell>
          <cell r="D1706" t="str">
            <v>UNUC.00000002.01.04.01</v>
          </cell>
          <cell r="E1706">
            <v>0</v>
          </cell>
        </row>
        <row r="1707">
          <cell r="A1707">
            <v>2017</v>
          </cell>
          <cell r="B1707" t="str">
            <v>JAN</v>
          </cell>
          <cell r="D1707" t="str">
            <v>UNUC.00000001.01.13.01</v>
          </cell>
          <cell r="E1707">
            <v>0</v>
          </cell>
        </row>
        <row r="1708">
          <cell r="A1708">
            <v>2017</v>
          </cell>
          <cell r="B1708" t="str">
            <v>JAN</v>
          </cell>
          <cell r="D1708" t="str">
            <v>UPGD.00000627.01.01.01</v>
          </cell>
          <cell r="E1708">
            <v>0</v>
          </cell>
        </row>
        <row r="1709">
          <cell r="A1709">
            <v>2017</v>
          </cell>
          <cell r="B1709" t="str">
            <v>JAN</v>
          </cell>
          <cell r="D1709" t="str">
            <v>UNUC.00000001.01.10.01</v>
          </cell>
          <cell r="E1709">
            <v>0</v>
          </cell>
        </row>
        <row r="1710">
          <cell r="A1710">
            <v>2017</v>
          </cell>
          <cell r="B1710" t="str">
            <v>JAN</v>
          </cell>
          <cell r="D1710" t="str">
            <v>UNUC.00000001.01.03.01</v>
          </cell>
          <cell r="E1710">
            <v>0</v>
          </cell>
        </row>
        <row r="1711">
          <cell r="A1711">
            <v>2017</v>
          </cell>
          <cell r="B1711" t="str">
            <v>JAN</v>
          </cell>
          <cell r="D1711" t="str">
            <v>UPGD.00000631.01.01.02</v>
          </cell>
          <cell r="E1711">
            <v>0</v>
          </cell>
        </row>
        <row r="1712">
          <cell r="A1712">
            <v>2017</v>
          </cell>
          <cell r="B1712" t="str">
            <v>JAN</v>
          </cell>
          <cell r="D1712" t="str">
            <v>UNUC.00001062.01.01.01</v>
          </cell>
          <cell r="E1712">
            <v>0</v>
          </cell>
        </row>
        <row r="1713">
          <cell r="A1713">
            <v>2017</v>
          </cell>
          <cell r="B1713" t="str">
            <v>JAN</v>
          </cell>
          <cell r="D1713" t="str">
            <v>1MC5YTD</v>
          </cell>
          <cell r="E1713">
            <v>0</v>
          </cell>
        </row>
        <row r="1714">
          <cell r="A1714">
            <v>2017</v>
          </cell>
          <cell r="B1714" t="str">
            <v>JAN</v>
          </cell>
          <cell r="D1714" t="str">
            <v>GLB5BEG</v>
          </cell>
          <cell r="E1714">
            <v>23165313.3279908</v>
          </cell>
        </row>
        <row r="1715">
          <cell r="A1715">
            <v>2017</v>
          </cell>
          <cell r="B1715" t="str">
            <v>JAN</v>
          </cell>
          <cell r="D1715" t="str">
            <v>O/U5YTD</v>
          </cell>
          <cell r="E1715">
            <v>0</v>
          </cell>
        </row>
        <row r="1716">
          <cell r="A1716">
            <v>2017</v>
          </cell>
          <cell r="B1716" t="str">
            <v>JAN</v>
          </cell>
          <cell r="D1716" t="str">
            <v>TRU5YTD</v>
          </cell>
          <cell r="E1716">
            <v>0</v>
          </cell>
        </row>
        <row r="1717">
          <cell r="A1717">
            <v>2017</v>
          </cell>
          <cell r="B1717" t="str">
            <v>JAN</v>
          </cell>
          <cell r="D1717" t="str">
            <v>2MC5YTD</v>
          </cell>
          <cell r="E1717">
            <v>0</v>
          </cell>
        </row>
        <row r="1718">
          <cell r="A1718">
            <v>2017</v>
          </cell>
          <cell r="B1718" t="str">
            <v>JAN</v>
          </cell>
          <cell r="D1718" t="str">
            <v>3MC5YTD</v>
          </cell>
          <cell r="E1718">
            <v>0</v>
          </cell>
        </row>
        <row r="1719">
          <cell r="A1719">
            <v>2017</v>
          </cell>
          <cell r="B1719" t="str">
            <v>JAN</v>
          </cell>
          <cell r="D1719" t="str">
            <v>INT5YTD</v>
          </cell>
          <cell r="E1719">
            <v>0</v>
          </cell>
        </row>
        <row r="1720">
          <cell r="A1720">
            <v>2017</v>
          </cell>
          <cell r="B1720" t="str">
            <v>JAN</v>
          </cell>
          <cell r="D1720" t="str">
            <v>CI95001</v>
          </cell>
          <cell r="E1720">
            <v>-10668266.1</v>
          </cell>
        </row>
        <row r="1721">
          <cell r="A1721">
            <v>2017</v>
          </cell>
          <cell r="B1721" t="str">
            <v>JAN</v>
          </cell>
          <cell r="D1721" t="str">
            <v>UNUC.00000001.01.15.01</v>
          </cell>
          <cell r="E1721">
            <v>-8964.57</v>
          </cell>
        </row>
        <row r="1722">
          <cell r="A1722">
            <v>2017</v>
          </cell>
          <cell r="B1722" t="str">
            <v>JAN</v>
          </cell>
          <cell r="D1722" t="str">
            <v>CIC5001</v>
          </cell>
          <cell r="E1722">
            <v>-1305085.18</v>
          </cell>
        </row>
        <row r="1723">
          <cell r="A1723">
            <v>2017</v>
          </cell>
          <cell r="B1723" t="str">
            <v>JAN</v>
          </cell>
          <cell r="D1723" t="str">
            <v>4405810</v>
          </cell>
          <cell r="E1723">
            <v>0</v>
          </cell>
        </row>
        <row r="1724">
          <cell r="A1724">
            <v>2017</v>
          </cell>
          <cell r="B1724" t="str">
            <v>JAN</v>
          </cell>
          <cell r="D1724" t="str">
            <v>4405940</v>
          </cell>
          <cell r="E1724">
            <v>0</v>
          </cell>
        </row>
        <row r="1725">
          <cell r="A1725">
            <v>2017</v>
          </cell>
          <cell r="B1725" t="str">
            <v>JAN</v>
          </cell>
          <cell r="D1725" t="str">
            <v>4405840</v>
          </cell>
          <cell r="E1725">
            <v>0</v>
          </cell>
        </row>
        <row r="1726">
          <cell r="A1726">
            <v>2017</v>
          </cell>
          <cell r="B1726" t="str">
            <v>JAN</v>
          </cell>
          <cell r="D1726" t="str">
            <v>CI75001</v>
          </cell>
          <cell r="E1726">
            <v>39484.75</v>
          </cell>
        </row>
        <row r="1727">
          <cell r="A1727">
            <v>2017</v>
          </cell>
          <cell r="B1727" t="str">
            <v>JAN</v>
          </cell>
          <cell r="D1727" t="str">
            <v>CI75002</v>
          </cell>
          <cell r="E1727">
            <v>13534.97</v>
          </cell>
        </row>
        <row r="1728">
          <cell r="A1728">
            <v>2017</v>
          </cell>
          <cell r="B1728" t="str">
            <v>JAN</v>
          </cell>
          <cell r="D1728" t="str">
            <v>CI95001</v>
          </cell>
          <cell r="E1728">
            <v>10668266.1</v>
          </cell>
        </row>
        <row r="1729">
          <cell r="A1729">
            <v>2017</v>
          </cell>
          <cell r="B1729" t="str">
            <v>JAN</v>
          </cell>
          <cell r="D1729" t="str">
            <v>CI95002</v>
          </cell>
          <cell r="E1729">
            <v>0</v>
          </cell>
        </row>
        <row r="1730">
          <cell r="A1730">
            <v>2017</v>
          </cell>
          <cell r="B1730" t="str">
            <v>JAN</v>
          </cell>
          <cell r="D1730" t="str">
            <v>CI15001</v>
          </cell>
          <cell r="E1730">
            <v>319926.61</v>
          </cell>
        </row>
        <row r="1731">
          <cell r="A1731">
            <v>2017</v>
          </cell>
          <cell r="B1731" t="str">
            <v>JAN</v>
          </cell>
          <cell r="D1731" t="str">
            <v>UPGD.00000634.03.01.01</v>
          </cell>
          <cell r="E1731">
            <v>0</v>
          </cell>
        </row>
        <row r="1732">
          <cell r="A1732">
            <v>2017</v>
          </cell>
          <cell r="B1732" t="str">
            <v>JAN</v>
          </cell>
          <cell r="D1732" t="str">
            <v>UPGD.00000962.01.01.01</v>
          </cell>
          <cell r="E1732">
            <v>0</v>
          </cell>
        </row>
        <row r="1733">
          <cell r="A1733">
            <v>2017</v>
          </cell>
          <cell r="B1733" t="str">
            <v>JAN</v>
          </cell>
          <cell r="D1733" t="str">
            <v>UPGD.00001282.02.01.01</v>
          </cell>
          <cell r="E1733">
            <v>0</v>
          </cell>
        </row>
        <row r="1734">
          <cell r="A1734">
            <v>2017</v>
          </cell>
          <cell r="B1734" t="str">
            <v>JAN</v>
          </cell>
          <cell r="D1734" t="str">
            <v>UPGD.00000621.01.01.01</v>
          </cell>
          <cell r="E1734">
            <v>0</v>
          </cell>
        </row>
        <row r="1735">
          <cell r="A1735">
            <v>2017</v>
          </cell>
          <cell r="B1735" t="str">
            <v>JAN</v>
          </cell>
          <cell r="D1735" t="str">
            <v>UNUC.00000748.01.01.08</v>
          </cell>
          <cell r="E1735">
            <v>0</v>
          </cell>
        </row>
        <row r="1736">
          <cell r="A1736">
            <v>2017</v>
          </cell>
          <cell r="B1736" t="str">
            <v>JAN</v>
          </cell>
          <cell r="D1736" t="str">
            <v>UPGD.00005815.01.01.01</v>
          </cell>
          <cell r="E1736">
            <v>0</v>
          </cell>
        </row>
        <row r="1737">
          <cell r="A1737">
            <v>2017</v>
          </cell>
          <cell r="B1737" t="str">
            <v>JAN</v>
          </cell>
          <cell r="D1737" t="str">
            <v>UNUC.00000003.01.02.01</v>
          </cell>
          <cell r="E1737">
            <v>0</v>
          </cell>
        </row>
        <row r="1738">
          <cell r="A1738">
            <v>2017</v>
          </cell>
          <cell r="B1738" t="str">
            <v>JAN</v>
          </cell>
          <cell r="D1738" t="str">
            <v>UPGD.00000636.01.01.01</v>
          </cell>
          <cell r="E1738">
            <v>0</v>
          </cell>
        </row>
        <row r="1739">
          <cell r="A1739">
            <v>2017</v>
          </cell>
          <cell r="B1739" t="str">
            <v>JAN</v>
          </cell>
          <cell r="D1739" t="str">
            <v>UPGD.00000635.03.01.01</v>
          </cell>
          <cell r="E1739">
            <v>0</v>
          </cell>
        </row>
        <row r="1740">
          <cell r="A1740">
            <v>2017</v>
          </cell>
          <cell r="B1740" t="str">
            <v>JAN</v>
          </cell>
          <cell r="D1740" t="str">
            <v>UPGD.00000625.01.01.01</v>
          </cell>
          <cell r="E1740">
            <v>0</v>
          </cell>
        </row>
        <row r="1741">
          <cell r="A1741">
            <v>2017</v>
          </cell>
          <cell r="B1741" t="str">
            <v>JAN</v>
          </cell>
          <cell r="D1741" t="str">
            <v>UPGD.00000625.02.01.01</v>
          </cell>
          <cell r="E1741">
            <v>0</v>
          </cell>
        </row>
        <row r="1742">
          <cell r="A1742">
            <v>2017</v>
          </cell>
          <cell r="B1742" t="str">
            <v>JAN</v>
          </cell>
          <cell r="D1742" t="str">
            <v>UPGD.00001282.03.01.01</v>
          </cell>
          <cell r="E1742">
            <v>0</v>
          </cell>
        </row>
        <row r="1743">
          <cell r="A1743">
            <v>2017</v>
          </cell>
          <cell r="B1743" t="str">
            <v>JAN</v>
          </cell>
          <cell r="D1743" t="str">
            <v>UPGD.00001446.01.01.01</v>
          </cell>
          <cell r="E1743">
            <v>0</v>
          </cell>
        </row>
        <row r="1744">
          <cell r="A1744">
            <v>2017</v>
          </cell>
          <cell r="B1744" t="str">
            <v>JAN</v>
          </cell>
          <cell r="D1744" t="str">
            <v>UNUC.00000002.01.13.01</v>
          </cell>
          <cell r="E1744">
            <v>0</v>
          </cell>
        </row>
        <row r="1745">
          <cell r="A1745">
            <v>2017</v>
          </cell>
          <cell r="B1745" t="str">
            <v>JAN</v>
          </cell>
          <cell r="D1745" t="str">
            <v>UNUC.00000001.01.12.01</v>
          </cell>
          <cell r="E1745">
            <v>0</v>
          </cell>
        </row>
        <row r="1746">
          <cell r="A1746">
            <v>2017</v>
          </cell>
          <cell r="B1746" t="str">
            <v>JAN</v>
          </cell>
          <cell r="D1746" t="str">
            <v>UNUC.00001058.01.01.01</v>
          </cell>
          <cell r="E1746">
            <v>0</v>
          </cell>
        </row>
        <row r="1747">
          <cell r="A1747">
            <v>2017</v>
          </cell>
          <cell r="B1747" t="str">
            <v>JAN</v>
          </cell>
          <cell r="D1747" t="str">
            <v>UCOR.00000622.01.02.02</v>
          </cell>
          <cell r="E1747">
            <v>0</v>
          </cell>
        </row>
        <row r="1748">
          <cell r="A1748">
            <v>2017</v>
          </cell>
          <cell r="B1748" t="str">
            <v>JAN</v>
          </cell>
          <cell r="D1748" t="str">
            <v>UPGD.00005601.03.01.01</v>
          </cell>
          <cell r="E1748">
            <v>0</v>
          </cell>
        </row>
        <row r="1749">
          <cell r="A1749">
            <v>2017</v>
          </cell>
          <cell r="B1749" t="str">
            <v>JAN</v>
          </cell>
          <cell r="D1749" t="str">
            <v>UPGD.00004447.02.01.01</v>
          </cell>
          <cell r="E1749">
            <v>0</v>
          </cell>
        </row>
        <row r="1750">
          <cell r="A1750">
            <v>2017</v>
          </cell>
          <cell r="B1750" t="str">
            <v>JAN</v>
          </cell>
          <cell r="D1750" t="str">
            <v>UPGD.00004811.01.01.01</v>
          </cell>
          <cell r="E1750">
            <v>0</v>
          </cell>
        </row>
        <row r="1751">
          <cell r="A1751">
            <v>2017</v>
          </cell>
          <cell r="B1751" t="str">
            <v>JAN</v>
          </cell>
          <cell r="D1751" t="str">
            <v>UNUC.00000002.01.11.01</v>
          </cell>
          <cell r="E1751">
            <v>0</v>
          </cell>
        </row>
        <row r="1752">
          <cell r="A1752">
            <v>2017</v>
          </cell>
          <cell r="B1752" t="str">
            <v>JAN</v>
          </cell>
          <cell r="D1752" t="str">
            <v>UPGD.00000634.01.01.01</v>
          </cell>
          <cell r="E1752">
            <v>0</v>
          </cell>
        </row>
        <row r="1753">
          <cell r="A1753">
            <v>2017</v>
          </cell>
          <cell r="B1753" t="str">
            <v>JAN</v>
          </cell>
          <cell r="D1753" t="str">
            <v>UNUC.00000001.01.04.01</v>
          </cell>
          <cell r="E1753">
            <v>0</v>
          </cell>
        </row>
        <row r="1754">
          <cell r="A1754">
            <v>2017</v>
          </cell>
          <cell r="B1754" t="str">
            <v>JAN</v>
          </cell>
          <cell r="D1754" t="str">
            <v>UPGD.00000625.03.01.01</v>
          </cell>
          <cell r="E1754">
            <v>0</v>
          </cell>
        </row>
        <row r="1755">
          <cell r="A1755">
            <v>2017</v>
          </cell>
          <cell r="B1755" t="str">
            <v>JAN</v>
          </cell>
          <cell r="D1755" t="str">
            <v>UNUC.00000938.01.01.05</v>
          </cell>
          <cell r="E1755">
            <v>0</v>
          </cell>
        </row>
        <row r="1756">
          <cell r="A1756">
            <v>2017</v>
          </cell>
          <cell r="B1756" t="str">
            <v>JAN</v>
          </cell>
          <cell r="D1756" t="str">
            <v>UPGD.00000629.01.01.01</v>
          </cell>
          <cell r="E1756">
            <v>0</v>
          </cell>
        </row>
        <row r="1757">
          <cell r="A1757">
            <v>2017</v>
          </cell>
          <cell r="B1757" t="str">
            <v>JAN</v>
          </cell>
          <cell r="D1757" t="str">
            <v>UNUC.00000001.01.11.01</v>
          </cell>
          <cell r="E1757">
            <v>0</v>
          </cell>
        </row>
        <row r="1758">
          <cell r="A1758">
            <v>2017</v>
          </cell>
          <cell r="B1758" t="str">
            <v>JAN</v>
          </cell>
          <cell r="D1758" t="str">
            <v>UPGD.00000633.03.01.01</v>
          </cell>
          <cell r="E1758">
            <v>0</v>
          </cell>
        </row>
        <row r="1759">
          <cell r="A1759">
            <v>2017</v>
          </cell>
          <cell r="B1759" t="str">
            <v>JAN</v>
          </cell>
          <cell r="D1759" t="str">
            <v>UPGD.00000730.01.01.01</v>
          </cell>
          <cell r="E1759">
            <v>0</v>
          </cell>
        </row>
        <row r="1760">
          <cell r="A1760">
            <v>2017</v>
          </cell>
          <cell r="B1760" t="str">
            <v>JAN</v>
          </cell>
          <cell r="D1760" t="str">
            <v>UPGD.00000728.01.01.01</v>
          </cell>
          <cell r="E1760">
            <v>0</v>
          </cell>
        </row>
        <row r="1761">
          <cell r="A1761">
            <v>2017</v>
          </cell>
          <cell r="B1761" t="str">
            <v>JAN</v>
          </cell>
          <cell r="D1761" t="str">
            <v>UPGD.00000620.01.01.01</v>
          </cell>
          <cell r="E1761">
            <v>0</v>
          </cell>
        </row>
        <row r="1762">
          <cell r="A1762">
            <v>2017</v>
          </cell>
          <cell r="B1762" t="str">
            <v>JAN</v>
          </cell>
          <cell r="D1762" t="str">
            <v>UNUC.00001012.01.01.01</v>
          </cell>
          <cell r="E1762">
            <v>0</v>
          </cell>
        </row>
        <row r="1763">
          <cell r="A1763">
            <v>2017</v>
          </cell>
          <cell r="B1763" t="str">
            <v>JAN</v>
          </cell>
          <cell r="D1763" t="str">
            <v>UNUC.00000003.01.05.01</v>
          </cell>
          <cell r="E1763">
            <v>0</v>
          </cell>
        </row>
        <row r="1764">
          <cell r="A1764">
            <v>2017</v>
          </cell>
          <cell r="B1764" t="str">
            <v>JAN</v>
          </cell>
          <cell r="D1764" t="str">
            <v>UNUC.00000715.01.01.01</v>
          </cell>
          <cell r="E1764">
            <v>0</v>
          </cell>
        </row>
        <row r="1765">
          <cell r="A1765">
            <v>2017</v>
          </cell>
          <cell r="B1765" t="str">
            <v>JAN</v>
          </cell>
          <cell r="D1765" t="str">
            <v>UPGD.00000626.01.01.01</v>
          </cell>
          <cell r="E1765">
            <v>0</v>
          </cell>
        </row>
        <row r="1766">
          <cell r="A1766">
            <v>2017</v>
          </cell>
          <cell r="B1766" t="str">
            <v>JAN</v>
          </cell>
          <cell r="D1766" t="str">
            <v>UPGD.00000622.01.01.01</v>
          </cell>
          <cell r="E1766">
            <v>0</v>
          </cell>
        </row>
        <row r="1767">
          <cell r="A1767">
            <v>2017</v>
          </cell>
          <cell r="B1767" t="str">
            <v>JAN</v>
          </cell>
          <cell r="D1767" t="str">
            <v>UPGD.00004811.03.01.01</v>
          </cell>
          <cell r="E1767">
            <v>0</v>
          </cell>
        </row>
        <row r="1768">
          <cell r="A1768">
            <v>2017</v>
          </cell>
          <cell r="B1768" t="str">
            <v>JAN</v>
          </cell>
          <cell r="D1768" t="str">
            <v>UNUC.00000001.01.08.01</v>
          </cell>
          <cell r="E1768">
            <v>0</v>
          </cell>
        </row>
        <row r="1769">
          <cell r="A1769">
            <v>2017</v>
          </cell>
          <cell r="B1769" t="str">
            <v>JAN</v>
          </cell>
          <cell r="D1769" t="str">
            <v>UNUC.00000001.01.16.01</v>
          </cell>
          <cell r="E1769">
            <v>0</v>
          </cell>
        </row>
        <row r="1770">
          <cell r="A1770">
            <v>2017</v>
          </cell>
          <cell r="B1770" t="str">
            <v>JAN</v>
          </cell>
          <cell r="D1770" t="str">
            <v>UNUC.00000002.01.14.01</v>
          </cell>
          <cell r="E1770">
            <v>0</v>
          </cell>
        </row>
        <row r="1771">
          <cell r="A1771">
            <v>2017</v>
          </cell>
          <cell r="B1771" t="str">
            <v>JAN</v>
          </cell>
          <cell r="D1771" t="str">
            <v>UPGD.00000729.02.01.01</v>
          </cell>
          <cell r="E1771">
            <v>0</v>
          </cell>
        </row>
        <row r="1772">
          <cell r="A1772">
            <v>2017</v>
          </cell>
          <cell r="B1772" t="str">
            <v>JAN</v>
          </cell>
          <cell r="D1772" t="str">
            <v>UNUC.00000002.01.10.01</v>
          </cell>
          <cell r="E1772">
            <v>0</v>
          </cell>
        </row>
        <row r="1773">
          <cell r="A1773">
            <v>2017</v>
          </cell>
          <cell r="B1773" t="str">
            <v>JAN</v>
          </cell>
          <cell r="D1773" t="str">
            <v>UCOR.00000693.01.01.01</v>
          </cell>
          <cell r="E1773">
            <v>0</v>
          </cell>
        </row>
        <row r="1774">
          <cell r="A1774">
            <v>2017</v>
          </cell>
          <cell r="B1774" t="str">
            <v>JAN</v>
          </cell>
          <cell r="D1774" t="str">
            <v>UNUC.00000002.01.09.01</v>
          </cell>
          <cell r="E1774">
            <v>54000</v>
          </cell>
        </row>
        <row r="1775">
          <cell r="A1775">
            <v>2017</v>
          </cell>
          <cell r="B1775" t="str">
            <v>JAN</v>
          </cell>
          <cell r="D1775" t="str">
            <v>UNUC.00000969.10.01.01</v>
          </cell>
          <cell r="E1775">
            <v>13893.51</v>
          </cell>
        </row>
        <row r="1776">
          <cell r="A1776">
            <v>2017</v>
          </cell>
          <cell r="B1776" t="str">
            <v>JAN</v>
          </cell>
          <cell r="D1776" t="str">
            <v>UNUC.00000938.01.02.01</v>
          </cell>
          <cell r="E1776">
            <v>9683.57</v>
          </cell>
        </row>
        <row r="1777">
          <cell r="A1777">
            <v>2017</v>
          </cell>
          <cell r="B1777" t="str">
            <v>JAN</v>
          </cell>
          <cell r="D1777" t="str">
            <v>UNUC.00000001.01.09.01</v>
          </cell>
          <cell r="E1777">
            <v>54000</v>
          </cell>
        </row>
        <row r="1778">
          <cell r="A1778">
            <v>2017</v>
          </cell>
          <cell r="B1778" t="str">
            <v>JAN</v>
          </cell>
          <cell r="D1778" t="str">
            <v>UNUC.00000003.01.01.01</v>
          </cell>
          <cell r="E1778">
            <v>157068.41</v>
          </cell>
        </row>
        <row r="1779">
          <cell r="A1779">
            <v>2017</v>
          </cell>
          <cell r="B1779" t="str">
            <v>JAN</v>
          </cell>
          <cell r="D1779" t="str">
            <v>UNUC.00001057.01.01.01</v>
          </cell>
          <cell r="E1779">
            <v>598</v>
          </cell>
        </row>
        <row r="1780">
          <cell r="A1780">
            <v>2017</v>
          </cell>
          <cell r="B1780" t="str">
            <v>JAN</v>
          </cell>
          <cell r="D1780" t="str">
            <v>UPGD.00000633.01.01.01</v>
          </cell>
          <cell r="E1780">
            <v>19461.75</v>
          </cell>
        </row>
        <row r="1781">
          <cell r="A1781">
            <v>2017</v>
          </cell>
          <cell r="B1781" t="str">
            <v>JAN</v>
          </cell>
          <cell r="D1781" t="str">
            <v>UPGD.00005600.01.01.01</v>
          </cell>
          <cell r="E1781">
            <v>873.98</v>
          </cell>
        </row>
        <row r="1782">
          <cell r="A1782">
            <v>2017</v>
          </cell>
          <cell r="B1782" t="str">
            <v>JAN</v>
          </cell>
          <cell r="D1782" t="str">
            <v>UCOR.00000301.01.06.01</v>
          </cell>
          <cell r="E1782">
            <v>-756990</v>
          </cell>
        </row>
        <row r="1783">
          <cell r="A1783">
            <v>2017</v>
          </cell>
          <cell r="B1783" t="str">
            <v>JAN</v>
          </cell>
          <cell r="D1783" t="str">
            <v>UNUC.00000002.01.05.01</v>
          </cell>
          <cell r="E1783">
            <v>2226.35</v>
          </cell>
        </row>
        <row r="1784">
          <cell r="A1784">
            <v>2017</v>
          </cell>
          <cell r="B1784" t="str">
            <v>JAN</v>
          </cell>
          <cell r="D1784" t="str">
            <v>UNUC.00000003.01.07.01</v>
          </cell>
          <cell r="E1784">
            <v>28072</v>
          </cell>
        </row>
        <row r="1785">
          <cell r="A1785">
            <v>2017</v>
          </cell>
          <cell r="B1785" t="str">
            <v>JAN</v>
          </cell>
          <cell r="D1785" t="str">
            <v>UNUC.00000914.01.01.01</v>
          </cell>
          <cell r="E1785">
            <v>4486.1400000000003</v>
          </cell>
        </row>
        <row r="1786">
          <cell r="A1786">
            <v>2017</v>
          </cell>
          <cell r="B1786" t="str">
            <v>JAN</v>
          </cell>
          <cell r="D1786" t="str">
            <v>UNUC.00000938.01.01.01</v>
          </cell>
          <cell r="E1786">
            <v>9540.76</v>
          </cell>
        </row>
        <row r="1787">
          <cell r="A1787">
            <v>2017</v>
          </cell>
          <cell r="B1787" t="str">
            <v>JAN</v>
          </cell>
          <cell r="D1787" t="str">
            <v>UCOR.00000301.01.03.01</v>
          </cell>
          <cell r="E1787">
            <v>7744560.6799999997</v>
          </cell>
        </row>
        <row r="1788">
          <cell r="A1788">
            <v>2017</v>
          </cell>
          <cell r="B1788" t="str">
            <v>JAN</v>
          </cell>
          <cell r="D1788" t="str">
            <v>UNUC.00000001.01.07.01</v>
          </cell>
          <cell r="E1788">
            <v>2853.24</v>
          </cell>
        </row>
        <row r="1789">
          <cell r="A1789">
            <v>2017</v>
          </cell>
          <cell r="B1789" t="str">
            <v>JAN</v>
          </cell>
          <cell r="D1789" t="str">
            <v>4405000</v>
          </cell>
          <cell r="E1789">
            <v>22656549.079999998</v>
          </cell>
        </row>
        <row r="1790">
          <cell r="A1790">
            <v>2017</v>
          </cell>
          <cell r="B1790" t="str">
            <v>JAN</v>
          </cell>
          <cell r="D1790" t="str">
            <v>UCOR.00000306.01.05.01</v>
          </cell>
          <cell r="E1790">
            <v>0</v>
          </cell>
        </row>
        <row r="1791">
          <cell r="A1791">
            <v>2016</v>
          </cell>
          <cell r="B1791" t="str">
            <v>DEC</v>
          </cell>
          <cell r="D1791" t="str">
            <v>O/U5YTD</v>
          </cell>
          <cell r="E1791">
            <v>20414732.8076442</v>
          </cell>
        </row>
        <row r="1792">
          <cell r="A1792">
            <v>2016</v>
          </cell>
          <cell r="B1792" t="str">
            <v>DEC</v>
          </cell>
          <cell r="D1792" t="str">
            <v>TRU5YTD</v>
          </cell>
          <cell r="E1792">
            <v>4352466.25</v>
          </cell>
        </row>
        <row r="1793">
          <cell r="A1793">
            <v>2016</v>
          </cell>
          <cell r="B1793" t="str">
            <v>DEC</v>
          </cell>
          <cell r="D1793" t="str">
            <v>1MC5YTD</v>
          </cell>
          <cell r="E1793">
            <v>0</v>
          </cell>
        </row>
        <row r="1794">
          <cell r="A1794">
            <v>2016</v>
          </cell>
          <cell r="B1794" t="str">
            <v>DEC</v>
          </cell>
          <cell r="D1794" t="str">
            <v>2MC5YTD</v>
          </cell>
          <cell r="E1794">
            <v>0</v>
          </cell>
        </row>
        <row r="1795">
          <cell r="A1795">
            <v>2016</v>
          </cell>
          <cell r="B1795" t="str">
            <v>DEC</v>
          </cell>
          <cell r="D1795" t="str">
            <v>3MC5YTD</v>
          </cell>
          <cell r="E1795">
            <v>0</v>
          </cell>
        </row>
        <row r="1796">
          <cell r="A1796">
            <v>2016</v>
          </cell>
          <cell r="B1796" t="str">
            <v>DEC</v>
          </cell>
          <cell r="D1796" t="str">
            <v>INT5YTD</v>
          </cell>
          <cell r="E1796">
            <v>47014.9416841731</v>
          </cell>
        </row>
        <row r="1797">
          <cell r="A1797">
            <v>2016</v>
          </cell>
          <cell r="B1797" t="str">
            <v>DEC</v>
          </cell>
          <cell r="D1797" t="str">
            <v>UCOR.00000693.01.01.02Y</v>
          </cell>
          <cell r="E1797">
            <v>-10000</v>
          </cell>
        </row>
        <row r="1798">
          <cell r="A1798">
            <v>2016</v>
          </cell>
          <cell r="B1798" t="str">
            <v>DEC</v>
          </cell>
          <cell r="D1798" t="str">
            <v>CIA5002</v>
          </cell>
          <cell r="E1798">
            <v>-44677.47</v>
          </cell>
        </row>
        <row r="1799">
          <cell r="A1799">
            <v>2016</v>
          </cell>
          <cell r="B1799" t="str">
            <v>DEC</v>
          </cell>
          <cell r="D1799" t="str">
            <v>UCOR.00000693.01.01.02</v>
          </cell>
          <cell r="E1799">
            <v>-10000</v>
          </cell>
        </row>
        <row r="1800">
          <cell r="A1800">
            <v>2016</v>
          </cell>
          <cell r="B1800" t="str">
            <v>DEC</v>
          </cell>
          <cell r="D1800" t="str">
            <v>UCOR.00000693.01.01.02Y</v>
          </cell>
          <cell r="E1800">
            <v>-10000</v>
          </cell>
        </row>
        <row r="1801">
          <cell r="A1801">
            <v>2016</v>
          </cell>
          <cell r="B1801" t="str">
            <v>DEC</v>
          </cell>
          <cell r="D1801" t="str">
            <v>CIA5001</v>
          </cell>
          <cell r="E1801">
            <v>-24257.54</v>
          </cell>
        </row>
        <row r="1802">
          <cell r="A1802">
            <v>2016</v>
          </cell>
          <cell r="B1802" t="str">
            <v>DEC</v>
          </cell>
          <cell r="D1802" t="str">
            <v>2MC5TOT</v>
          </cell>
          <cell r="E1802">
            <v>0</v>
          </cell>
        </row>
        <row r="1803">
          <cell r="A1803">
            <v>2016</v>
          </cell>
          <cell r="B1803" t="str">
            <v>DEC</v>
          </cell>
          <cell r="D1803" t="str">
            <v>1MC5MON</v>
          </cell>
          <cell r="E1803">
            <v>0</v>
          </cell>
        </row>
        <row r="1804">
          <cell r="A1804">
            <v>2016</v>
          </cell>
          <cell r="B1804" t="str">
            <v>DEC</v>
          </cell>
          <cell r="D1804" t="str">
            <v>1MC5TOT</v>
          </cell>
          <cell r="E1804">
            <v>0</v>
          </cell>
        </row>
        <row r="1805">
          <cell r="A1805">
            <v>2016</v>
          </cell>
          <cell r="B1805" t="str">
            <v>DEC</v>
          </cell>
          <cell r="D1805" t="str">
            <v>TRU5MON</v>
          </cell>
          <cell r="E1805">
            <v>395678.75</v>
          </cell>
        </row>
        <row r="1806">
          <cell r="A1806">
            <v>2016</v>
          </cell>
          <cell r="B1806" t="str">
            <v>DEC</v>
          </cell>
          <cell r="D1806" t="str">
            <v>TRU5TOT</v>
          </cell>
          <cell r="E1806">
            <v>4748145</v>
          </cell>
        </row>
        <row r="1807">
          <cell r="A1807">
            <v>2016</v>
          </cell>
          <cell r="B1807" t="str">
            <v>DEC</v>
          </cell>
          <cell r="D1807" t="str">
            <v>2MC5MON</v>
          </cell>
          <cell r="E1807">
            <v>0</v>
          </cell>
        </row>
        <row r="1808">
          <cell r="A1808">
            <v>2016</v>
          </cell>
          <cell r="B1808" t="str">
            <v>DEC</v>
          </cell>
          <cell r="D1808" t="str">
            <v>RAF5FEE</v>
          </cell>
          <cell r="E1808">
            <v>18360.424821600001</v>
          </cell>
        </row>
        <row r="1809">
          <cell r="A1809">
            <v>2016</v>
          </cell>
          <cell r="B1809" t="str">
            <v>DEC</v>
          </cell>
          <cell r="D1809" t="str">
            <v>REV5NET</v>
          </cell>
          <cell r="E1809">
            <v>25482229.605178401</v>
          </cell>
        </row>
        <row r="1810">
          <cell r="A1810">
            <v>2016</v>
          </cell>
          <cell r="B1810" t="str">
            <v>DEC</v>
          </cell>
          <cell r="D1810" t="str">
            <v>REV5MON</v>
          </cell>
          <cell r="E1810">
            <v>25877908.355178401</v>
          </cell>
        </row>
        <row r="1811">
          <cell r="A1811">
            <v>2016</v>
          </cell>
          <cell r="B1811" t="str">
            <v>DEC</v>
          </cell>
          <cell r="D1811" t="str">
            <v>AM25081</v>
          </cell>
          <cell r="E1811">
            <v>0</v>
          </cell>
        </row>
        <row r="1812">
          <cell r="A1812">
            <v>2016</v>
          </cell>
          <cell r="B1812" t="str">
            <v>DEC</v>
          </cell>
          <cell r="D1812" t="str">
            <v>AM35081</v>
          </cell>
          <cell r="E1812">
            <v>0</v>
          </cell>
        </row>
        <row r="1813">
          <cell r="A1813">
            <v>2016</v>
          </cell>
          <cell r="B1813" t="str">
            <v>DEC</v>
          </cell>
          <cell r="D1813" t="str">
            <v>AM55081</v>
          </cell>
          <cell r="E1813">
            <v>0</v>
          </cell>
        </row>
        <row r="1814">
          <cell r="A1814">
            <v>2016</v>
          </cell>
          <cell r="B1814" t="str">
            <v>DEC</v>
          </cell>
          <cell r="D1814" t="str">
            <v>AM65081</v>
          </cell>
          <cell r="E1814">
            <v>4.7999999999999996E-3</v>
          </cell>
        </row>
        <row r="1815">
          <cell r="A1815">
            <v>2016</v>
          </cell>
          <cell r="B1815" t="str">
            <v>DEC</v>
          </cell>
          <cell r="D1815" t="str">
            <v>AM75081</v>
          </cell>
          <cell r="E1815">
            <v>7.1999999999999998E-3</v>
          </cell>
        </row>
        <row r="1816">
          <cell r="A1816">
            <v>2016</v>
          </cell>
          <cell r="B1816" t="str">
            <v>DEC</v>
          </cell>
          <cell r="D1816" t="str">
            <v>AM85081</v>
          </cell>
          <cell r="E1816">
            <v>6.0000000000000001E-3</v>
          </cell>
        </row>
        <row r="1817">
          <cell r="A1817">
            <v>2016</v>
          </cell>
          <cell r="B1817" t="str">
            <v>DEC</v>
          </cell>
          <cell r="D1817" t="str">
            <v>AM95081</v>
          </cell>
          <cell r="E1817">
            <v>5.0000000000000001E-4</v>
          </cell>
        </row>
        <row r="1818">
          <cell r="A1818">
            <v>2016</v>
          </cell>
          <cell r="B1818" t="str">
            <v>DEC</v>
          </cell>
          <cell r="D1818" t="str">
            <v>AMA5081</v>
          </cell>
          <cell r="E1818">
            <v>0</v>
          </cell>
        </row>
        <row r="1819">
          <cell r="A1819">
            <v>2016</v>
          </cell>
          <cell r="B1819" t="str">
            <v>DEC</v>
          </cell>
          <cell r="D1819" t="str">
            <v>AMB5081</v>
          </cell>
          <cell r="E1819">
            <v>0.9467506</v>
          </cell>
        </row>
        <row r="1820">
          <cell r="A1820">
            <v>2016</v>
          </cell>
          <cell r="B1820" t="str">
            <v>DEC</v>
          </cell>
          <cell r="D1820" t="str">
            <v>AMC5081</v>
          </cell>
          <cell r="E1820">
            <v>0</v>
          </cell>
        </row>
        <row r="1821">
          <cell r="A1821">
            <v>2016</v>
          </cell>
          <cell r="B1821" t="str">
            <v>DEC</v>
          </cell>
          <cell r="D1821" t="str">
            <v>RR25082</v>
          </cell>
          <cell r="E1821">
            <v>756963</v>
          </cell>
        </row>
        <row r="1822">
          <cell r="A1822">
            <v>2016</v>
          </cell>
          <cell r="B1822" t="str">
            <v>DEC</v>
          </cell>
          <cell r="D1822" t="str">
            <v>RR25216</v>
          </cell>
          <cell r="E1822">
            <v>60868</v>
          </cell>
        </row>
        <row r="1823">
          <cell r="A1823">
            <v>2016</v>
          </cell>
          <cell r="B1823" t="str">
            <v>DEC</v>
          </cell>
          <cell r="D1823" t="str">
            <v>RR25217</v>
          </cell>
          <cell r="E1823">
            <v>-3888393</v>
          </cell>
        </row>
        <row r="1824">
          <cell r="A1824">
            <v>2016</v>
          </cell>
          <cell r="B1824" t="str">
            <v>DEC</v>
          </cell>
          <cell r="D1824" t="str">
            <v>RR35082</v>
          </cell>
          <cell r="E1824">
            <v>-18988473</v>
          </cell>
        </row>
        <row r="1825">
          <cell r="A1825">
            <v>2016</v>
          </cell>
          <cell r="B1825" t="str">
            <v>DEC</v>
          </cell>
          <cell r="D1825" t="str">
            <v>RR35216</v>
          </cell>
          <cell r="E1825">
            <v>-5843365</v>
          </cell>
        </row>
        <row r="1826">
          <cell r="A1826">
            <v>2016</v>
          </cell>
          <cell r="B1826" t="str">
            <v>DEC</v>
          </cell>
          <cell r="D1826" t="str">
            <v>RR35217</v>
          </cell>
          <cell r="E1826">
            <v>373285765.55000001</v>
          </cell>
        </row>
        <row r="1827">
          <cell r="A1827">
            <v>2016</v>
          </cell>
          <cell r="B1827" t="str">
            <v>DEC</v>
          </cell>
          <cell r="D1827" t="str">
            <v>RR45082</v>
          </cell>
          <cell r="E1827">
            <v>-19366954.5</v>
          </cell>
        </row>
        <row r="1828">
          <cell r="A1828">
            <v>2016</v>
          </cell>
          <cell r="B1828" t="str">
            <v>DEC</v>
          </cell>
          <cell r="D1828" t="str">
            <v>RR45216</v>
          </cell>
          <cell r="E1828">
            <v>-5873799</v>
          </cell>
        </row>
        <row r="1829">
          <cell r="A1829">
            <v>2016</v>
          </cell>
          <cell r="B1829" t="str">
            <v>DEC</v>
          </cell>
          <cell r="D1829" t="str">
            <v>RR45217</v>
          </cell>
          <cell r="E1829">
            <v>375229962.05000001</v>
          </cell>
        </row>
        <row r="1830">
          <cell r="A1830">
            <v>2016</v>
          </cell>
          <cell r="B1830" t="str">
            <v>DEC</v>
          </cell>
          <cell r="D1830" t="str">
            <v>RR85082</v>
          </cell>
          <cell r="E1830">
            <v>0.35</v>
          </cell>
        </row>
        <row r="1831">
          <cell r="A1831">
            <v>2016</v>
          </cell>
          <cell r="B1831" t="str">
            <v>DEC</v>
          </cell>
          <cell r="D1831" t="str">
            <v>RR85216</v>
          </cell>
          <cell r="E1831">
            <v>0.35</v>
          </cell>
        </row>
        <row r="1832">
          <cell r="A1832">
            <v>2016</v>
          </cell>
          <cell r="B1832" t="str">
            <v>DEC</v>
          </cell>
          <cell r="D1832" t="str">
            <v>RR85217</v>
          </cell>
          <cell r="E1832">
            <v>0.35</v>
          </cell>
        </row>
        <row r="1833">
          <cell r="A1833">
            <v>2016</v>
          </cell>
          <cell r="B1833" t="str">
            <v>DEC</v>
          </cell>
          <cell r="D1833" t="str">
            <v>RR95082</v>
          </cell>
          <cell r="E1833">
            <v>5.8201058201058198E-2</v>
          </cell>
        </row>
        <row r="1834">
          <cell r="A1834">
            <v>2016</v>
          </cell>
          <cell r="B1834" t="str">
            <v>DEC</v>
          </cell>
          <cell r="D1834" t="str">
            <v>RR35228</v>
          </cell>
          <cell r="E1834">
            <v>451500000</v>
          </cell>
        </row>
        <row r="1835">
          <cell r="A1835">
            <v>2017</v>
          </cell>
          <cell r="B1835" t="str">
            <v>JAN</v>
          </cell>
          <cell r="D1835" t="str">
            <v>O/U5MON</v>
          </cell>
          <cell r="E1835">
            <v>-3131246.11520646</v>
          </cell>
        </row>
        <row r="1836">
          <cell r="A1836">
            <v>2017</v>
          </cell>
          <cell r="B1836" t="str">
            <v>JAN</v>
          </cell>
          <cell r="D1836" t="str">
            <v>EXP5TOT</v>
          </cell>
          <cell r="E1836">
            <v>26183182.113429599</v>
          </cell>
        </row>
        <row r="1837">
          <cell r="A1837">
            <v>2017</v>
          </cell>
          <cell r="B1837" t="str">
            <v>JAN</v>
          </cell>
          <cell r="D1837" t="str">
            <v>LIN5LOS</v>
          </cell>
          <cell r="E1837">
            <v>0</v>
          </cell>
        </row>
        <row r="1838">
          <cell r="A1838">
            <v>2017</v>
          </cell>
          <cell r="B1838" t="str">
            <v>JAN</v>
          </cell>
          <cell r="D1838" t="str">
            <v>REV5TOT</v>
          </cell>
          <cell r="E1838">
            <v>23051935.9982232</v>
          </cell>
        </row>
        <row r="1839">
          <cell r="A1839">
            <v>2017</v>
          </cell>
          <cell r="B1839" t="str">
            <v>JAN</v>
          </cell>
          <cell r="D1839" t="str">
            <v>RES5PMO</v>
          </cell>
          <cell r="E1839">
            <v>0</v>
          </cell>
        </row>
        <row r="1840">
          <cell r="A1840">
            <v>2017</v>
          </cell>
          <cell r="B1840" t="str">
            <v>JAN</v>
          </cell>
          <cell r="D1840" t="str">
            <v>GLB5END</v>
          </cell>
          <cell r="E1840">
            <v>20482669.789580401</v>
          </cell>
        </row>
        <row r="1841">
          <cell r="A1841">
            <v>2017</v>
          </cell>
          <cell r="B1841" t="str">
            <v>JAN</v>
          </cell>
          <cell r="D1841" t="str">
            <v>INT5MON</v>
          </cell>
          <cell r="E1841">
            <v>6.0829999999999999E-4</v>
          </cell>
        </row>
        <row r="1842">
          <cell r="A1842">
            <v>2017</v>
          </cell>
          <cell r="B1842" t="str">
            <v>JAN</v>
          </cell>
          <cell r="D1842" t="str">
            <v>ADJ5PRI</v>
          </cell>
          <cell r="E1842">
            <v>0</v>
          </cell>
        </row>
        <row r="1843">
          <cell r="A1843">
            <v>2017</v>
          </cell>
          <cell r="B1843" t="str">
            <v>JAN</v>
          </cell>
          <cell r="D1843" t="str">
            <v>AVG5AMT</v>
          </cell>
          <cell r="E1843">
            <v>22762332.395387501</v>
          </cell>
        </row>
        <row r="1844">
          <cell r="A1844">
            <v>2017</v>
          </cell>
          <cell r="B1844" t="str">
            <v>JAN</v>
          </cell>
          <cell r="D1844" t="str">
            <v>GLE5MON</v>
          </cell>
          <cell r="E1844">
            <v>-2682643.53841034</v>
          </cell>
        </row>
        <row r="1845">
          <cell r="A1845">
            <v>2017</v>
          </cell>
          <cell r="B1845" t="str">
            <v>JAN</v>
          </cell>
          <cell r="D1845" t="str">
            <v>RES5PRI</v>
          </cell>
          <cell r="E1845">
            <v>0</v>
          </cell>
        </row>
        <row r="1846">
          <cell r="A1846">
            <v>2017</v>
          </cell>
          <cell r="B1846" t="str">
            <v>JAN</v>
          </cell>
          <cell r="D1846" t="str">
            <v>INT5YER</v>
          </cell>
          <cell r="E1846">
            <v>7.3000000000000001E-3</v>
          </cell>
        </row>
        <row r="1847">
          <cell r="A1847">
            <v>2017</v>
          </cell>
          <cell r="B1847" t="str">
            <v>JAN</v>
          </cell>
          <cell r="D1847" t="str">
            <v>INT5AMT</v>
          </cell>
          <cell r="E1847">
            <v>13846.326796114199</v>
          </cell>
        </row>
        <row r="1848">
          <cell r="A1848">
            <v>2017</v>
          </cell>
          <cell r="B1848" t="str">
            <v>JAN</v>
          </cell>
          <cell r="D1848" t="str">
            <v>TRU5BEG</v>
          </cell>
          <cell r="E1848">
            <v>25055841.3279908</v>
          </cell>
        </row>
        <row r="1849">
          <cell r="A1849">
            <v>2017</v>
          </cell>
          <cell r="B1849" t="str">
            <v>JAN</v>
          </cell>
          <cell r="D1849" t="str">
            <v>TRU5END</v>
          </cell>
          <cell r="E1849">
            <v>20468823.462784301</v>
          </cell>
        </row>
        <row r="1850">
          <cell r="A1850">
            <v>2017</v>
          </cell>
          <cell r="B1850" t="str">
            <v>JAN</v>
          </cell>
          <cell r="D1850" t="str">
            <v>CI15002</v>
          </cell>
          <cell r="E1850">
            <v>43826.239999999998</v>
          </cell>
        </row>
        <row r="1851">
          <cell r="A1851">
            <v>2017</v>
          </cell>
          <cell r="B1851" t="str">
            <v>JAN</v>
          </cell>
          <cell r="D1851" t="str">
            <v>CI85001</v>
          </cell>
          <cell r="E1851">
            <v>0</v>
          </cell>
        </row>
        <row r="1852">
          <cell r="A1852">
            <v>2017</v>
          </cell>
          <cell r="B1852" t="str">
            <v>JAN</v>
          </cell>
          <cell r="D1852" t="str">
            <v>CI85002</v>
          </cell>
          <cell r="E1852">
            <v>0</v>
          </cell>
        </row>
        <row r="1853">
          <cell r="A1853">
            <v>2017</v>
          </cell>
          <cell r="B1853" t="str">
            <v>JAN</v>
          </cell>
          <cell r="D1853" t="str">
            <v>CIA5001</v>
          </cell>
          <cell r="E1853">
            <v>0</v>
          </cell>
        </row>
        <row r="1854">
          <cell r="A1854">
            <v>2017</v>
          </cell>
          <cell r="B1854" t="str">
            <v>JAN</v>
          </cell>
          <cell r="D1854" t="str">
            <v>CIA5002</v>
          </cell>
          <cell r="E1854">
            <v>0</v>
          </cell>
        </row>
        <row r="1855">
          <cell r="A1855">
            <v>2017</v>
          </cell>
          <cell r="B1855" t="str">
            <v>JAN</v>
          </cell>
          <cell r="D1855" t="str">
            <v>CIB5001</v>
          </cell>
          <cell r="E1855">
            <v>0</v>
          </cell>
        </row>
        <row r="1856">
          <cell r="A1856">
            <v>2017</v>
          </cell>
          <cell r="B1856" t="str">
            <v>JAN</v>
          </cell>
          <cell r="D1856" t="str">
            <v>CIB5002</v>
          </cell>
          <cell r="E1856">
            <v>0</v>
          </cell>
        </row>
        <row r="1857">
          <cell r="A1857">
            <v>2017</v>
          </cell>
          <cell r="B1857" t="str">
            <v>JAN</v>
          </cell>
          <cell r="D1857" t="str">
            <v>CIC5001</v>
          </cell>
          <cell r="E1857">
            <v>1305085.18</v>
          </cell>
        </row>
        <row r="1858">
          <cell r="A1858">
            <v>2017</v>
          </cell>
          <cell r="B1858" t="str">
            <v>JAN</v>
          </cell>
          <cell r="D1858" t="str">
            <v>CIC5002</v>
          </cell>
          <cell r="E1858">
            <v>0</v>
          </cell>
        </row>
        <row r="1859">
          <cell r="A1859">
            <v>2017</v>
          </cell>
          <cell r="B1859" t="str">
            <v>JAN</v>
          </cell>
          <cell r="D1859" t="str">
            <v>CI45001</v>
          </cell>
          <cell r="E1859">
            <v>952.33</v>
          </cell>
        </row>
        <row r="1860">
          <cell r="A1860">
            <v>2017</v>
          </cell>
          <cell r="B1860" t="str">
            <v>JAN</v>
          </cell>
          <cell r="D1860" t="str">
            <v>CI45002</v>
          </cell>
          <cell r="E1860">
            <v>107692.89</v>
          </cell>
        </row>
        <row r="1861">
          <cell r="A1861">
            <v>2016</v>
          </cell>
          <cell r="B1861" t="str">
            <v>DEC</v>
          </cell>
          <cell r="D1861" t="str">
            <v>GLB5BEG</v>
          </cell>
          <cell r="E1861">
            <v>26788058.284513</v>
          </cell>
        </row>
        <row r="1862">
          <cell r="A1862">
            <v>2016</v>
          </cell>
          <cell r="B1862" t="str">
            <v>DEC</v>
          </cell>
          <cell r="D1862" t="str">
            <v>RRD5082</v>
          </cell>
          <cell r="E1862">
            <v>-45132.176931111098</v>
          </cell>
        </row>
        <row r="1863">
          <cell r="A1863">
            <v>2016</v>
          </cell>
          <cell r="B1863" t="str">
            <v>DEC</v>
          </cell>
          <cell r="D1863" t="str">
            <v>RRD5216</v>
          </cell>
          <cell r="E1863">
            <v>-13688.127151111101</v>
          </cell>
        </row>
        <row r="1864">
          <cell r="A1864">
            <v>2016</v>
          </cell>
          <cell r="B1864" t="str">
            <v>DEC</v>
          </cell>
          <cell r="D1864" t="str">
            <v>RRD5217</v>
          </cell>
          <cell r="E1864">
            <v>874424.78563651803</v>
          </cell>
        </row>
        <row r="1865">
          <cell r="A1865">
            <v>2016</v>
          </cell>
          <cell r="B1865" t="str">
            <v>DEC</v>
          </cell>
          <cell r="D1865" t="str">
            <v>RRF5082</v>
          </cell>
          <cell r="E1865">
            <v>-151432.174425081</v>
          </cell>
        </row>
        <row r="1866">
          <cell r="A1866">
            <v>2016</v>
          </cell>
          <cell r="B1866" t="str">
            <v>DEC</v>
          </cell>
          <cell r="D1866" t="str">
            <v>RRF5216</v>
          </cell>
          <cell r="E1866">
            <v>-45927.8279765603</v>
          </cell>
        </row>
        <row r="1867">
          <cell r="A1867">
            <v>2016</v>
          </cell>
          <cell r="B1867" t="str">
            <v>DEC</v>
          </cell>
          <cell r="D1867" t="str">
            <v>RRF5217</v>
          </cell>
          <cell r="E1867">
            <v>2933960.9933338901</v>
          </cell>
        </row>
        <row r="1868">
          <cell r="A1868">
            <v>2016</v>
          </cell>
          <cell r="B1868" t="str">
            <v>DEC</v>
          </cell>
          <cell r="D1868" t="str">
            <v>RRK5082</v>
          </cell>
          <cell r="E1868">
            <v>0</v>
          </cell>
        </row>
        <row r="1869">
          <cell r="A1869">
            <v>2016</v>
          </cell>
          <cell r="B1869" t="str">
            <v>DEC</v>
          </cell>
          <cell r="D1869" t="str">
            <v>RRK5216</v>
          </cell>
          <cell r="E1869">
            <v>0</v>
          </cell>
        </row>
        <row r="1870">
          <cell r="A1870">
            <v>2016</v>
          </cell>
          <cell r="B1870" t="str">
            <v>DEC</v>
          </cell>
          <cell r="D1870" t="str">
            <v>RRK5217</v>
          </cell>
          <cell r="E1870">
            <v>0</v>
          </cell>
        </row>
        <row r="1871">
          <cell r="A1871">
            <v>2016</v>
          </cell>
          <cell r="B1871" t="str">
            <v>DEC</v>
          </cell>
          <cell r="D1871" t="str">
            <v>RRL5082</v>
          </cell>
          <cell r="E1871">
            <v>0</v>
          </cell>
        </row>
        <row r="1872">
          <cell r="A1872">
            <v>2016</v>
          </cell>
          <cell r="B1872" t="str">
            <v>DEC</v>
          </cell>
          <cell r="D1872" t="str">
            <v>RRL5216</v>
          </cell>
          <cell r="E1872">
            <v>0</v>
          </cell>
        </row>
        <row r="1873">
          <cell r="A1873">
            <v>2016</v>
          </cell>
          <cell r="B1873" t="str">
            <v>DEC</v>
          </cell>
          <cell r="D1873" t="str">
            <v>RRL5217</v>
          </cell>
          <cell r="E1873">
            <v>0</v>
          </cell>
        </row>
        <row r="1874">
          <cell r="A1874">
            <v>2016</v>
          </cell>
          <cell r="B1874" t="str">
            <v>DEC</v>
          </cell>
          <cell r="D1874" t="str">
            <v>RRS5082</v>
          </cell>
          <cell r="E1874">
            <v>-143368.50199625001</v>
          </cell>
        </row>
        <row r="1875">
          <cell r="A1875">
            <v>2016</v>
          </cell>
          <cell r="B1875" t="str">
            <v>DEC</v>
          </cell>
          <cell r="D1875" t="str">
            <v>RRS5216</v>
          </cell>
          <cell r="E1875">
            <v>-43482.198693505197</v>
          </cell>
        </row>
        <row r="1876">
          <cell r="A1876">
            <v>2016</v>
          </cell>
          <cell r="B1876" t="str">
            <v>DEC</v>
          </cell>
          <cell r="D1876" t="str">
            <v>RRS5217</v>
          </cell>
          <cell r="E1876">
            <v>2777729.3308154601</v>
          </cell>
        </row>
        <row r="1877">
          <cell r="A1877">
            <v>2016</v>
          </cell>
          <cell r="B1877" t="str">
            <v>DEC</v>
          </cell>
          <cell r="D1877" t="str">
            <v>CIR5001</v>
          </cell>
          <cell r="E1877">
            <v>74275609.060000002</v>
          </cell>
        </row>
        <row r="1878">
          <cell r="A1878">
            <v>2016</v>
          </cell>
          <cell r="B1878" t="str">
            <v>DEC</v>
          </cell>
          <cell r="D1878" t="str">
            <v>CIR5002</v>
          </cell>
          <cell r="E1878">
            <v>11686654.16</v>
          </cell>
        </row>
        <row r="1879">
          <cell r="A1879">
            <v>2016</v>
          </cell>
          <cell r="B1879" t="str">
            <v>DEC</v>
          </cell>
          <cell r="D1879" t="str">
            <v>CIS5001</v>
          </cell>
          <cell r="E1879">
            <v>2232350.96</v>
          </cell>
        </row>
        <row r="1880">
          <cell r="A1880">
            <v>2016</v>
          </cell>
          <cell r="B1880" t="str">
            <v>DEC</v>
          </cell>
          <cell r="D1880" t="str">
            <v>CIS5002</v>
          </cell>
          <cell r="E1880">
            <v>363997.26</v>
          </cell>
        </row>
        <row r="1881">
          <cell r="A1881">
            <v>2016</v>
          </cell>
          <cell r="B1881" t="str">
            <v>DEC</v>
          </cell>
          <cell r="D1881" t="str">
            <v>COB5001</v>
          </cell>
          <cell r="E1881">
            <v>17417.104238277501</v>
          </cell>
        </row>
        <row r="1882">
          <cell r="A1882">
            <v>2016</v>
          </cell>
          <cell r="B1882" t="str">
            <v>DEC</v>
          </cell>
          <cell r="D1882" t="str">
            <v>COB5002</v>
          </cell>
          <cell r="E1882">
            <v>4673.4609958650299</v>
          </cell>
        </row>
        <row r="1883">
          <cell r="A1883">
            <v>2016</v>
          </cell>
          <cell r="B1883" t="str">
            <v>DEC</v>
          </cell>
          <cell r="D1883" t="str">
            <v>COC5001</v>
          </cell>
          <cell r="E1883">
            <v>170517.10443068799</v>
          </cell>
        </row>
        <row r="1884">
          <cell r="A1884">
            <v>2016</v>
          </cell>
          <cell r="B1884" t="str">
            <v>DEC</v>
          </cell>
          <cell r="D1884" t="str">
            <v>COC5002</v>
          </cell>
          <cell r="E1884">
            <v>45754.1635958814</v>
          </cell>
        </row>
        <row r="1885">
          <cell r="A1885">
            <v>2016</v>
          </cell>
          <cell r="B1885" t="str">
            <v>DEC</v>
          </cell>
          <cell r="D1885" t="str">
            <v>COE5001</v>
          </cell>
          <cell r="E1885">
            <v>727981.57498053403</v>
          </cell>
        </row>
        <row r="1886">
          <cell r="A1886">
            <v>2016</v>
          </cell>
          <cell r="B1886" t="str">
            <v>DEC</v>
          </cell>
          <cell r="D1886" t="str">
            <v>COE5002</v>
          </cell>
          <cell r="E1886">
            <v>184362.228778144</v>
          </cell>
        </row>
        <row r="1887">
          <cell r="A1887">
            <v>2016</v>
          </cell>
          <cell r="B1887" t="str">
            <v>DEC</v>
          </cell>
          <cell r="D1887" t="str">
            <v>6660000181</v>
          </cell>
          <cell r="E1887">
            <v>0</v>
          </cell>
        </row>
        <row r="1888">
          <cell r="A1888">
            <v>2016</v>
          </cell>
          <cell r="B1888" t="str">
            <v>DEC</v>
          </cell>
          <cell r="D1888" t="str">
            <v>CI65001</v>
          </cell>
          <cell r="E1888">
            <v>0</v>
          </cell>
        </row>
        <row r="1889">
          <cell r="A1889">
            <v>2016</v>
          </cell>
          <cell r="B1889" t="str">
            <v>DEC</v>
          </cell>
          <cell r="D1889" t="str">
            <v>CI65002</v>
          </cell>
          <cell r="E1889">
            <v>0</v>
          </cell>
        </row>
        <row r="1890">
          <cell r="A1890">
            <v>2016</v>
          </cell>
          <cell r="B1890" t="str">
            <v>DEC</v>
          </cell>
          <cell r="D1890" t="str">
            <v>CID5001</v>
          </cell>
          <cell r="E1890">
            <v>0</v>
          </cell>
        </row>
        <row r="1891">
          <cell r="A1891">
            <v>2016</v>
          </cell>
          <cell r="B1891" t="str">
            <v>DEC</v>
          </cell>
          <cell r="D1891" t="str">
            <v>CID5002</v>
          </cell>
          <cell r="E1891">
            <v>0</v>
          </cell>
        </row>
        <row r="1892">
          <cell r="A1892">
            <v>2016</v>
          </cell>
          <cell r="B1892" t="str">
            <v>DEC</v>
          </cell>
          <cell r="D1892" t="str">
            <v>CIW5001</v>
          </cell>
          <cell r="E1892">
            <v>0</v>
          </cell>
        </row>
        <row r="1893">
          <cell r="A1893">
            <v>2016</v>
          </cell>
          <cell r="B1893" t="str">
            <v>DEC</v>
          </cell>
          <cell r="D1893" t="str">
            <v>MAN5001</v>
          </cell>
          <cell r="E1893">
            <v>-2951171</v>
          </cell>
        </row>
        <row r="1894">
          <cell r="A1894">
            <v>2016</v>
          </cell>
          <cell r="B1894" t="str">
            <v>DEC</v>
          </cell>
          <cell r="D1894" t="str">
            <v>MAN5002</v>
          </cell>
          <cell r="E1894">
            <v>7699316</v>
          </cell>
        </row>
        <row r="1895">
          <cell r="A1895">
            <v>2016</v>
          </cell>
          <cell r="B1895" t="str">
            <v>DEC</v>
          </cell>
          <cell r="D1895" t="str">
            <v>MAN5003</v>
          </cell>
          <cell r="E1895">
            <v>0</v>
          </cell>
        </row>
        <row r="1896">
          <cell r="A1896">
            <v>2016</v>
          </cell>
          <cell r="B1896" t="str">
            <v>DEC</v>
          </cell>
          <cell r="D1896" t="str">
            <v>MAN5005</v>
          </cell>
          <cell r="E1896">
            <v>0</v>
          </cell>
        </row>
        <row r="1897">
          <cell r="A1897">
            <v>2016</v>
          </cell>
          <cell r="B1897" t="str">
            <v>DEC</v>
          </cell>
          <cell r="D1897" t="str">
            <v>MAN5006</v>
          </cell>
          <cell r="E1897">
            <v>0</v>
          </cell>
        </row>
        <row r="1898">
          <cell r="A1898">
            <v>2016</v>
          </cell>
          <cell r="B1898" t="str">
            <v>DEC</v>
          </cell>
          <cell r="D1898" t="str">
            <v>MAN5007</v>
          </cell>
          <cell r="E1898">
            <v>0</v>
          </cell>
        </row>
        <row r="1899">
          <cell r="A1899">
            <v>2016</v>
          </cell>
          <cell r="B1899" t="str">
            <v>DEC</v>
          </cell>
          <cell r="D1899" t="str">
            <v>MAN5008</v>
          </cell>
          <cell r="E1899">
            <v>0</v>
          </cell>
        </row>
        <row r="1900">
          <cell r="A1900">
            <v>2016</v>
          </cell>
          <cell r="B1900" t="str">
            <v>DEC</v>
          </cell>
          <cell r="D1900" t="str">
            <v>MAN5009</v>
          </cell>
          <cell r="E1900">
            <v>0</v>
          </cell>
        </row>
        <row r="1901">
          <cell r="A1901">
            <v>2016</v>
          </cell>
          <cell r="B1901" t="str">
            <v>DEC</v>
          </cell>
          <cell r="D1901" t="str">
            <v>MAN500A</v>
          </cell>
          <cell r="E1901">
            <v>0</v>
          </cell>
        </row>
        <row r="1902">
          <cell r="A1902">
            <v>2016</v>
          </cell>
          <cell r="B1902" t="str">
            <v>DEC</v>
          </cell>
          <cell r="D1902" t="str">
            <v>MAN500B</v>
          </cell>
          <cell r="E1902">
            <v>5938824</v>
          </cell>
        </row>
        <row r="1903">
          <cell r="A1903">
            <v>2016</v>
          </cell>
          <cell r="B1903" t="str">
            <v>DEC</v>
          </cell>
          <cell r="D1903" t="str">
            <v>MAN5010</v>
          </cell>
          <cell r="E1903">
            <v>0</v>
          </cell>
        </row>
        <row r="1904">
          <cell r="A1904">
            <v>2016</v>
          </cell>
          <cell r="B1904" t="str">
            <v>DEC</v>
          </cell>
          <cell r="D1904" t="str">
            <v>MAN5011</v>
          </cell>
          <cell r="E1904">
            <v>0.9467506</v>
          </cell>
        </row>
        <row r="1905">
          <cell r="A1905">
            <v>2016</v>
          </cell>
          <cell r="B1905" t="str">
            <v>DEC</v>
          </cell>
          <cell r="D1905" t="str">
            <v>MAN5101</v>
          </cell>
          <cell r="E1905">
            <v>0</v>
          </cell>
        </row>
        <row r="1906">
          <cell r="A1906">
            <v>2016</v>
          </cell>
          <cell r="B1906" t="str">
            <v>DEC</v>
          </cell>
          <cell r="D1906" t="str">
            <v>MAN5102</v>
          </cell>
          <cell r="E1906">
            <v>0</v>
          </cell>
        </row>
        <row r="1907">
          <cell r="A1907">
            <v>2016</v>
          </cell>
          <cell r="B1907" t="str">
            <v>DEC</v>
          </cell>
          <cell r="D1907" t="str">
            <v>MAN510B</v>
          </cell>
          <cell r="E1907">
            <v>0</v>
          </cell>
        </row>
        <row r="1908">
          <cell r="A1908">
            <v>2016</v>
          </cell>
          <cell r="B1908" t="str">
            <v>DEC</v>
          </cell>
          <cell r="D1908" t="str">
            <v>MAN5CEA</v>
          </cell>
          <cell r="E1908">
            <v>0</v>
          </cell>
        </row>
        <row r="1909">
          <cell r="A1909">
            <v>2016</v>
          </cell>
          <cell r="B1909" t="str">
            <v>DEC</v>
          </cell>
          <cell r="D1909" t="str">
            <v>MAN5CEL</v>
          </cell>
          <cell r="E1909">
            <v>0</v>
          </cell>
        </row>
        <row r="1910">
          <cell r="A1910">
            <v>2016</v>
          </cell>
          <cell r="B1910" t="str">
            <v>DEC</v>
          </cell>
          <cell r="D1910" t="str">
            <v>MAN5CEW</v>
          </cell>
          <cell r="E1910">
            <v>0</v>
          </cell>
        </row>
        <row r="1911">
          <cell r="A1911">
            <v>2016</v>
          </cell>
          <cell r="B1911" t="str">
            <v>DEC</v>
          </cell>
          <cell r="D1911" t="str">
            <v>MAN5WC3</v>
          </cell>
          <cell r="E1911">
            <v>-10620180.91</v>
          </cell>
        </row>
        <row r="1912">
          <cell r="A1912">
            <v>2016</v>
          </cell>
          <cell r="B1912" t="str">
            <v>DEC</v>
          </cell>
          <cell r="D1912" t="str">
            <v>XAN5100</v>
          </cell>
          <cell r="E1912">
            <v>7.1999999999999998E-3</v>
          </cell>
        </row>
        <row r="1913">
          <cell r="A1913">
            <v>2016</v>
          </cell>
          <cell r="B1913" t="str">
            <v>DEC</v>
          </cell>
          <cell r="D1913" t="str">
            <v>XAN5200</v>
          </cell>
          <cell r="E1913">
            <v>7.2000000000000005E-4</v>
          </cell>
        </row>
        <row r="1914">
          <cell r="A1914">
            <v>2016</v>
          </cell>
          <cell r="B1914" t="str">
            <v>DEC</v>
          </cell>
          <cell r="D1914" t="str">
            <v>XAN5300</v>
          </cell>
          <cell r="E1914">
            <v>1.3931000000000001E-2</v>
          </cell>
        </row>
        <row r="1915">
          <cell r="A1915">
            <v>2016</v>
          </cell>
          <cell r="B1915" t="str">
            <v>DEC</v>
          </cell>
          <cell r="D1915" t="str">
            <v>XAN5400</v>
          </cell>
          <cell r="E1915">
            <v>4.9077999999999997E-2</v>
          </cell>
        </row>
        <row r="1916">
          <cell r="A1916">
            <v>2016</v>
          </cell>
          <cell r="B1916" t="str">
            <v>DEC</v>
          </cell>
          <cell r="D1916" t="str">
            <v>XAN5500</v>
          </cell>
          <cell r="E1916">
            <v>0.35</v>
          </cell>
        </row>
        <row r="1917">
          <cell r="A1917">
            <v>2016</v>
          </cell>
          <cell r="B1917" t="str">
            <v>DEC</v>
          </cell>
          <cell r="D1917" t="str">
            <v>XAN5600</v>
          </cell>
          <cell r="E1917">
            <v>5.5E-2</v>
          </cell>
        </row>
        <row r="1918">
          <cell r="A1918">
            <v>2016</v>
          </cell>
          <cell r="B1918" t="str">
            <v>DEC</v>
          </cell>
          <cell r="D1918" t="str">
            <v>UCOR.00000301.01.06.01Y</v>
          </cell>
          <cell r="E1918">
            <v>-756963</v>
          </cell>
        </row>
        <row r="1919">
          <cell r="A1919">
            <v>2016</v>
          </cell>
          <cell r="B1919" t="str">
            <v>DEC</v>
          </cell>
          <cell r="D1919" t="str">
            <v>6660000181Y</v>
          </cell>
          <cell r="E1919">
            <v>0</v>
          </cell>
        </row>
        <row r="1920">
          <cell r="A1920">
            <v>2016</v>
          </cell>
          <cell r="B1920" t="str">
            <v>DEC</v>
          </cell>
          <cell r="D1920" t="str">
            <v>UCOR.00000693.01.01.01Y</v>
          </cell>
          <cell r="E1920">
            <v>0</v>
          </cell>
        </row>
        <row r="1921">
          <cell r="A1921">
            <v>2016</v>
          </cell>
          <cell r="B1921" t="str">
            <v>DEC</v>
          </cell>
          <cell r="D1921" t="str">
            <v>UCOR.00000693.01.01.02Y</v>
          </cell>
          <cell r="E1921">
            <v>0</v>
          </cell>
        </row>
        <row r="1922">
          <cell r="A1922">
            <v>2016</v>
          </cell>
          <cell r="B1922" t="str">
            <v>DEC</v>
          </cell>
          <cell r="D1922" t="str">
            <v>UPGD.00005815.01.01.01Y</v>
          </cell>
          <cell r="E1922">
            <v>0</v>
          </cell>
        </row>
        <row r="1923">
          <cell r="A1923">
            <v>2016</v>
          </cell>
          <cell r="B1923" t="str">
            <v>DEC</v>
          </cell>
          <cell r="D1923" t="str">
            <v>6360002520Y</v>
          </cell>
          <cell r="E1923">
            <v>3888393</v>
          </cell>
        </row>
        <row r="1924">
          <cell r="A1924">
            <v>2016</v>
          </cell>
          <cell r="B1924" t="str">
            <v>DEC</v>
          </cell>
          <cell r="D1924" t="str">
            <v>6690000061Y</v>
          </cell>
          <cell r="E1924">
            <v>-60868</v>
          </cell>
        </row>
        <row r="1925">
          <cell r="A1925">
            <v>2016</v>
          </cell>
          <cell r="B1925" t="str">
            <v>DEC</v>
          </cell>
          <cell r="D1925" t="str">
            <v>RRA5082</v>
          </cell>
          <cell r="E1925">
            <v>0.53846153846153799</v>
          </cell>
        </row>
        <row r="1926">
          <cell r="A1926">
            <v>2016</v>
          </cell>
          <cell r="B1926" t="str">
            <v>DEC</v>
          </cell>
          <cell r="D1926" t="str">
            <v>RRA5217</v>
          </cell>
          <cell r="E1926">
            <v>0.53846153846153799</v>
          </cell>
        </row>
        <row r="1927">
          <cell r="A1927">
            <v>2016</v>
          </cell>
          <cell r="B1927" t="str">
            <v>DEC</v>
          </cell>
          <cell r="D1927" t="str">
            <v>CIN5001</v>
          </cell>
          <cell r="E1927">
            <v>1065064.1100000001</v>
          </cell>
        </row>
        <row r="1928">
          <cell r="A1928">
            <v>2016</v>
          </cell>
          <cell r="B1928" t="str">
            <v>DEC</v>
          </cell>
          <cell r="D1928" t="str">
            <v>CIN5002</v>
          </cell>
          <cell r="E1928">
            <v>12665772.810000001</v>
          </cell>
        </row>
        <row r="1929">
          <cell r="A1929">
            <v>2016</v>
          </cell>
          <cell r="B1929" t="str">
            <v>DEC</v>
          </cell>
          <cell r="D1929" t="str">
            <v>CIP5001</v>
          </cell>
          <cell r="E1929">
            <v>74243858.180000007</v>
          </cell>
        </row>
        <row r="1930">
          <cell r="A1930">
            <v>2016</v>
          </cell>
          <cell r="B1930" t="str">
            <v>DEC</v>
          </cell>
          <cell r="D1930" t="str">
            <v>CIP5002</v>
          </cell>
          <cell r="E1930">
            <v>7119813.6900000004</v>
          </cell>
        </row>
        <row r="1931">
          <cell r="A1931">
            <v>2016</v>
          </cell>
          <cell r="B1931" t="str">
            <v>DEC</v>
          </cell>
          <cell r="D1931" t="str">
            <v>CIQ5001</v>
          </cell>
          <cell r="E1931">
            <v>2076506.11</v>
          </cell>
        </row>
        <row r="1932">
          <cell r="A1932">
            <v>2016</v>
          </cell>
          <cell r="B1932" t="str">
            <v>DEC</v>
          </cell>
          <cell r="D1932" t="str">
            <v>CIQ5002</v>
          </cell>
          <cell r="E1932">
            <v>333154.15999999997</v>
          </cell>
        </row>
        <row r="1933">
          <cell r="A1933">
            <v>2016</v>
          </cell>
          <cell r="B1933" t="str">
            <v>DEC</v>
          </cell>
          <cell r="D1933" t="str">
            <v>XAN5700</v>
          </cell>
          <cell r="E1933">
            <v>4.7999999999999996E-3</v>
          </cell>
        </row>
        <row r="1934">
          <cell r="A1934">
            <v>2016</v>
          </cell>
          <cell r="B1934" t="str">
            <v>DEC</v>
          </cell>
          <cell r="D1934" t="str">
            <v>AM45081</v>
          </cell>
          <cell r="E1934">
            <v>-108</v>
          </cell>
        </row>
        <row r="1935">
          <cell r="A1935">
            <v>2016</v>
          </cell>
          <cell r="B1935" t="str">
            <v>DEC</v>
          </cell>
          <cell r="D1935" t="str">
            <v>AM15081</v>
          </cell>
          <cell r="E1935">
            <v>0</v>
          </cell>
        </row>
        <row r="1936">
          <cell r="A1936">
            <v>2016</v>
          </cell>
          <cell r="B1936" t="str">
            <v>DEC</v>
          </cell>
          <cell r="D1936" t="str">
            <v>RR15082</v>
          </cell>
          <cell r="E1936">
            <v>-19745436</v>
          </cell>
        </row>
        <row r="1937">
          <cell r="A1937">
            <v>2016</v>
          </cell>
          <cell r="B1937" t="str">
            <v>DEC</v>
          </cell>
          <cell r="D1937" t="str">
            <v>RR15216</v>
          </cell>
          <cell r="E1937">
            <v>-5904233</v>
          </cell>
        </row>
        <row r="1938">
          <cell r="A1938">
            <v>2016</v>
          </cell>
          <cell r="B1938" t="str">
            <v>DEC</v>
          </cell>
          <cell r="D1938" t="str">
            <v>RR15217</v>
          </cell>
          <cell r="E1938">
            <v>377174158.55000001</v>
          </cell>
        </row>
        <row r="1939">
          <cell r="A1939">
            <v>2016</v>
          </cell>
          <cell r="B1939" t="str">
            <v>DEC</v>
          </cell>
          <cell r="D1939" t="str">
            <v>UNUC.00000001.01.15.01</v>
          </cell>
          <cell r="E1939">
            <v>71325.39</v>
          </cell>
        </row>
        <row r="1940">
          <cell r="A1940">
            <v>2016</v>
          </cell>
          <cell r="B1940" t="str">
            <v>DEC</v>
          </cell>
          <cell r="D1940" t="str">
            <v>UNUC.00001058.01.01.01</v>
          </cell>
          <cell r="E1940">
            <v>3822</v>
          </cell>
        </row>
        <row r="1941">
          <cell r="A1941">
            <v>2016</v>
          </cell>
          <cell r="B1941" t="str">
            <v>DEC</v>
          </cell>
          <cell r="D1941" t="str">
            <v>UPGD.00000963.01.01.02</v>
          </cell>
          <cell r="E1941">
            <v>16687.64</v>
          </cell>
        </row>
        <row r="1942">
          <cell r="A1942">
            <v>2016</v>
          </cell>
          <cell r="B1942" t="str">
            <v>DEC</v>
          </cell>
          <cell r="D1942" t="str">
            <v>UNUC.00000001.01.07.01</v>
          </cell>
          <cell r="E1942">
            <v>6338.31</v>
          </cell>
        </row>
        <row r="1943">
          <cell r="A1943">
            <v>2016</v>
          </cell>
          <cell r="B1943" t="str">
            <v>DEC</v>
          </cell>
          <cell r="D1943" t="str">
            <v>UNUC.00000002.01.07.01</v>
          </cell>
          <cell r="E1943">
            <v>2425</v>
          </cell>
        </row>
        <row r="1944">
          <cell r="A1944">
            <v>2016</v>
          </cell>
          <cell r="B1944" t="str">
            <v>DEC</v>
          </cell>
          <cell r="D1944" t="str">
            <v>UNUC.00000604.01.01.01</v>
          </cell>
          <cell r="E1944">
            <v>10873.48</v>
          </cell>
        </row>
        <row r="1945">
          <cell r="A1945">
            <v>2016</v>
          </cell>
          <cell r="B1945" t="str">
            <v>DEC</v>
          </cell>
          <cell r="D1945" t="str">
            <v>UCOR.00000301.01.03.01</v>
          </cell>
          <cell r="E1945">
            <v>7845545.3099999996</v>
          </cell>
        </row>
        <row r="1946">
          <cell r="A1946">
            <v>2016</v>
          </cell>
          <cell r="B1946" t="str">
            <v>DEC</v>
          </cell>
          <cell r="D1946" t="str">
            <v>6350000869</v>
          </cell>
          <cell r="E1946">
            <v>470523.06</v>
          </cell>
        </row>
        <row r="1947">
          <cell r="A1947">
            <v>2016</v>
          </cell>
          <cell r="B1947" t="str">
            <v>DEC</v>
          </cell>
          <cell r="D1947" t="str">
            <v>6360002520</v>
          </cell>
          <cell r="E1947">
            <v>3888393</v>
          </cell>
        </row>
        <row r="1948">
          <cell r="A1948">
            <v>2016</v>
          </cell>
          <cell r="B1948" t="str">
            <v>DEC</v>
          </cell>
          <cell r="D1948" t="str">
            <v>6360002521</v>
          </cell>
          <cell r="E1948">
            <v>2441917</v>
          </cell>
        </row>
        <row r="1949">
          <cell r="A1949">
            <v>2016</v>
          </cell>
          <cell r="B1949" t="str">
            <v>DEC</v>
          </cell>
          <cell r="D1949" t="str">
            <v>UCOR.00000306.01.07.02</v>
          </cell>
          <cell r="E1949">
            <v>1149200</v>
          </cell>
        </row>
        <row r="1950">
          <cell r="A1950">
            <v>2016</v>
          </cell>
          <cell r="B1950" t="str">
            <v>DEC</v>
          </cell>
          <cell r="D1950" t="str">
            <v>UNUC.00000001.01.01.01</v>
          </cell>
          <cell r="E1950">
            <v>998167.25</v>
          </cell>
        </row>
        <row r="1951">
          <cell r="A1951">
            <v>2016</v>
          </cell>
          <cell r="B1951" t="str">
            <v>DEC</v>
          </cell>
          <cell r="D1951" t="str">
            <v>UNUC.00000002.01.15.01</v>
          </cell>
          <cell r="E1951">
            <v>128261.28</v>
          </cell>
        </row>
        <row r="1952">
          <cell r="A1952">
            <v>2016</v>
          </cell>
          <cell r="B1952" t="str">
            <v>DEC</v>
          </cell>
          <cell r="D1952" t="str">
            <v>6350000870</v>
          </cell>
          <cell r="E1952">
            <v>-430377.35</v>
          </cell>
        </row>
        <row r="1953">
          <cell r="A1953">
            <v>2016</v>
          </cell>
          <cell r="B1953" t="str">
            <v>DEC</v>
          </cell>
          <cell r="D1953" t="str">
            <v>6350000868</v>
          </cell>
          <cell r="E1953">
            <v>-662628.06999999995</v>
          </cell>
        </row>
        <row r="1954">
          <cell r="A1954">
            <v>2016</v>
          </cell>
          <cell r="B1954" t="str">
            <v>DEC</v>
          </cell>
          <cell r="D1954" t="str">
            <v>UNUC.00000002.01.06.01</v>
          </cell>
          <cell r="E1954">
            <v>6501.74</v>
          </cell>
        </row>
        <row r="1955">
          <cell r="A1955">
            <v>2016</v>
          </cell>
          <cell r="B1955" t="str">
            <v>DEC</v>
          </cell>
          <cell r="D1955" t="str">
            <v>UCOR.00000622.01.02.01</v>
          </cell>
          <cell r="E1955">
            <v>-126548.94</v>
          </cell>
        </row>
        <row r="1956">
          <cell r="A1956">
            <v>2016</v>
          </cell>
          <cell r="B1956" t="str">
            <v>DEC</v>
          </cell>
          <cell r="D1956" t="str">
            <v>UNUC.00000001.01.03.01</v>
          </cell>
          <cell r="E1956">
            <v>18725</v>
          </cell>
        </row>
        <row r="1957">
          <cell r="A1957">
            <v>2016</v>
          </cell>
          <cell r="B1957" t="str">
            <v>DEC</v>
          </cell>
          <cell r="D1957" t="str">
            <v>UPGD.00003208.01.01.01</v>
          </cell>
          <cell r="E1957">
            <v>41206.28</v>
          </cell>
        </row>
        <row r="1958">
          <cell r="A1958">
            <v>2016</v>
          </cell>
          <cell r="B1958" t="str">
            <v>DEC</v>
          </cell>
          <cell r="D1958" t="str">
            <v>6350000872</v>
          </cell>
          <cell r="E1958">
            <v>-36987.29</v>
          </cell>
        </row>
        <row r="1959">
          <cell r="A1959">
            <v>2016</v>
          </cell>
          <cell r="B1959" t="str">
            <v>DEC</v>
          </cell>
          <cell r="D1959" t="str">
            <v>UPGD.00000963.01.01.01</v>
          </cell>
          <cell r="E1959">
            <v>16688.21</v>
          </cell>
        </row>
        <row r="1960">
          <cell r="A1960">
            <v>2016</v>
          </cell>
          <cell r="B1960" t="str">
            <v>DEC</v>
          </cell>
          <cell r="D1960" t="str">
            <v>UNUC.00000002.01.03.01</v>
          </cell>
          <cell r="E1960">
            <v>200259.26</v>
          </cell>
        </row>
        <row r="1961">
          <cell r="A1961">
            <v>2016</v>
          </cell>
          <cell r="B1961" t="str">
            <v>DEC</v>
          </cell>
          <cell r="D1961" t="str">
            <v>UNUC.00000937.01.01.01</v>
          </cell>
          <cell r="E1961">
            <v>23705.59</v>
          </cell>
        </row>
        <row r="1962">
          <cell r="A1962">
            <v>2016</v>
          </cell>
          <cell r="B1962" t="str">
            <v>DEC</v>
          </cell>
          <cell r="D1962" t="str">
            <v>UPGD.00003814.01.01.01</v>
          </cell>
          <cell r="E1962">
            <v>12808.65</v>
          </cell>
        </row>
        <row r="1963">
          <cell r="A1963">
            <v>2016</v>
          </cell>
          <cell r="B1963" t="str">
            <v>DEC</v>
          </cell>
          <cell r="D1963" t="str">
            <v>UNUC.00000001.01.06.01</v>
          </cell>
          <cell r="E1963">
            <v>46798.96</v>
          </cell>
        </row>
        <row r="1964">
          <cell r="A1964">
            <v>2016</v>
          </cell>
          <cell r="B1964" t="str">
            <v>DEC</v>
          </cell>
          <cell r="D1964" t="str">
            <v>UNUC.00001132.01.01.01</v>
          </cell>
          <cell r="E1964">
            <v>1759</v>
          </cell>
        </row>
        <row r="1965">
          <cell r="A1965">
            <v>2016</v>
          </cell>
          <cell r="B1965" t="str">
            <v>DEC</v>
          </cell>
          <cell r="D1965" t="str">
            <v>UNUC.00000001.01.14.01</v>
          </cell>
          <cell r="E1965">
            <v>0.5</v>
          </cell>
        </row>
        <row r="1966">
          <cell r="A1966">
            <v>2016</v>
          </cell>
          <cell r="B1966" t="str">
            <v>DEC</v>
          </cell>
          <cell r="D1966" t="str">
            <v>UPGD.00000628.01.01.01</v>
          </cell>
          <cell r="E1966">
            <v>14622.69</v>
          </cell>
        </row>
        <row r="1967">
          <cell r="A1967">
            <v>2016</v>
          </cell>
          <cell r="B1967" t="str">
            <v>DEC</v>
          </cell>
          <cell r="D1967" t="str">
            <v>UNUC.00000002.01.01.01</v>
          </cell>
          <cell r="E1967">
            <v>1338371.05</v>
          </cell>
        </row>
        <row r="1968">
          <cell r="A1968">
            <v>2016</v>
          </cell>
          <cell r="B1968" t="str">
            <v>DEC</v>
          </cell>
          <cell r="D1968" t="str">
            <v>UNUC.00001134.40.01.01</v>
          </cell>
          <cell r="E1968">
            <v>-10901.88</v>
          </cell>
        </row>
        <row r="1969">
          <cell r="A1969">
            <v>2016</v>
          </cell>
          <cell r="B1969" t="str">
            <v>DEC</v>
          </cell>
          <cell r="D1969" t="str">
            <v>UPGD.00000624.01.01.01</v>
          </cell>
          <cell r="E1969">
            <v>544.22</v>
          </cell>
        </row>
        <row r="1970">
          <cell r="A1970">
            <v>2016</v>
          </cell>
          <cell r="B1970" t="str">
            <v>DEC</v>
          </cell>
          <cell r="D1970" t="str">
            <v>UNUC.00000001.01.02.01</v>
          </cell>
          <cell r="E1970">
            <v>59080</v>
          </cell>
        </row>
        <row r="1971">
          <cell r="A1971">
            <v>2016</v>
          </cell>
          <cell r="B1971" t="str">
            <v>DEC</v>
          </cell>
          <cell r="D1971" t="str">
            <v>6350000866</v>
          </cell>
          <cell r="E1971">
            <v>-17298</v>
          </cell>
        </row>
        <row r="1972">
          <cell r="A1972">
            <v>2016</v>
          </cell>
          <cell r="B1972" t="str">
            <v>DEC</v>
          </cell>
          <cell r="D1972" t="str">
            <v>6350000871</v>
          </cell>
          <cell r="E1972">
            <v>-3158.42</v>
          </cell>
        </row>
        <row r="1973">
          <cell r="A1973">
            <v>2016</v>
          </cell>
          <cell r="B1973" t="str">
            <v>DEC</v>
          </cell>
          <cell r="D1973" t="str">
            <v>6690000061</v>
          </cell>
          <cell r="E1973">
            <v>-60868</v>
          </cell>
        </row>
        <row r="1974">
          <cell r="A1974">
            <v>2016</v>
          </cell>
          <cell r="B1974" t="str">
            <v>DEC</v>
          </cell>
          <cell r="D1974" t="str">
            <v>6360000992</v>
          </cell>
          <cell r="E1974">
            <v>4884072.83</v>
          </cell>
        </row>
        <row r="1975">
          <cell r="A1975">
            <v>2016</v>
          </cell>
          <cell r="B1975" t="str">
            <v>DEC</v>
          </cell>
          <cell r="D1975" t="str">
            <v>UCOR.00000693.01.01.02</v>
          </cell>
          <cell r="E1975">
            <v>0</v>
          </cell>
        </row>
        <row r="1976">
          <cell r="A1976">
            <v>2016</v>
          </cell>
          <cell r="B1976" t="str">
            <v>DEC</v>
          </cell>
          <cell r="D1976" t="str">
            <v>UPGD.00001446.03.01.01</v>
          </cell>
          <cell r="E1976">
            <v>0</v>
          </cell>
        </row>
        <row r="1977">
          <cell r="A1977">
            <v>2016</v>
          </cell>
          <cell r="B1977" t="str">
            <v>DEC</v>
          </cell>
          <cell r="D1977" t="str">
            <v>UPGD.00000635.01.01.01</v>
          </cell>
          <cell r="E1977">
            <v>0</v>
          </cell>
        </row>
        <row r="1978">
          <cell r="A1978">
            <v>2016</v>
          </cell>
          <cell r="B1978" t="str">
            <v>DEC</v>
          </cell>
          <cell r="D1978" t="str">
            <v>UPGD.00000631.01.01.01</v>
          </cell>
          <cell r="E1978">
            <v>0</v>
          </cell>
        </row>
        <row r="1979">
          <cell r="A1979">
            <v>2016</v>
          </cell>
          <cell r="B1979" t="str">
            <v>DEC</v>
          </cell>
          <cell r="D1979" t="str">
            <v>UPGD.00001327.01.01.02</v>
          </cell>
          <cell r="E1979">
            <v>0</v>
          </cell>
        </row>
        <row r="1980">
          <cell r="A1980">
            <v>2016</v>
          </cell>
          <cell r="B1980" t="str">
            <v>DEC</v>
          </cell>
          <cell r="D1980" t="str">
            <v>UNUC.00000003.01.06.01</v>
          </cell>
          <cell r="E1980">
            <v>0</v>
          </cell>
        </row>
        <row r="1981">
          <cell r="A1981">
            <v>2016</v>
          </cell>
          <cell r="B1981" t="str">
            <v>DEC</v>
          </cell>
          <cell r="D1981" t="str">
            <v>UPGD.00001327.01.01.01</v>
          </cell>
          <cell r="E1981">
            <v>0</v>
          </cell>
        </row>
        <row r="1982">
          <cell r="A1982">
            <v>2016</v>
          </cell>
          <cell r="B1982" t="str">
            <v>DEC</v>
          </cell>
          <cell r="D1982" t="str">
            <v>UPGD.00000632.01.01.01</v>
          </cell>
          <cell r="E1982">
            <v>0</v>
          </cell>
        </row>
        <row r="1983">
          <cell r="A1983">
            <v>2016</v>
          </cell>
          <cell r="B1983" t="str">
            <v>DEC</v>
          </cell>
          <cell r="D1983" t="str">
            <v>UPGD.00000399.01.01.01</v>
          </cell>
          <cell r="E1983">
            <v>0</v>
          </cell>
        </row>
        <row r="1984">
          <cell r="A1984">
            <v>2016</v>
          </cell>
          <cell r="B1984" t="str">
            <v>DEC</v>
          </cell>
          <cell r="D1984" t="str">
            <v>UPGD.00000729.03.01.01</v>
          </cell>
          <cell r="E1984">
            <v>0</v>
          </cell>
        </row>
        <row r="1985">
          <cell r="A1985">
            <v>2016</v>
          </cell>
          <cell r="B1985" t="str">
            <v>DEC</v>
          </cell>
          <cell r="D1985" t="str">
            <v>UNUC.00000938.01.01.03</v>
          </cell>
          <cell r="E1985">
            <v>0</v>
          </cell>
        </row>
        <row r="1986">
          <cell r="A1986">
            <v>2016</v>
          </cell>
          <cell r="B1986" t="str">
            <v>DEC</v>
          </cell>
          <cell r="D1986" t="str">
            <v>UPGD.00000962.01.01.02</v>
          </cell>
          <cell r="E1986">
            <v>0</v>
          </cell>
        </row>
        <row r="1987">
          <cell r="A1987">
            <v>2016</v>
          </cell>
          <cell r="B1987" t="str">
            <v>DEC</v>
          </cell>
          <cell r="D1987" t="str">
            <v>UPGD.00000630.01.01.01</v>
          </cell>
          <cell r="E1987">
            <v>0</v>
          </cell>
        </row>
        <row r="1988">
          <cell r="A1988">
            <v>2016</v>
          </cell>
          <cell r="B1988" t="str">
            <v>DEC</v>
          </cell>
          <cell r="D1988" t="str">
            <v>UPGD.00000689.01.01.01</v>
          </cell>
          <cell r="E1988">
            <v>0</v>
          </cell>
        </row>
        <row r="1989">
          <cell r="A1989">
            <v>2016</v>
          </cell>
          <cell r="B1989" t="str">
            <v>DEC</v>
          </cell>
          <cell r="D1989" t="str">
            <v>UNUC.00000002.01.04.01</v>
          </cell>
          <cell r="E1989">
            <v>0</v>
          </cell>
        </row>
        <row r="1990">
          <cell r="A1990">
            <v>2016</v>
          </cell>
          <cell r="B1990" t="str">
            <v>DEC</v>
          </cell>
          <cell r="D1990" t="str">
            <v>UNUC.00000001.01.13.01</v>
          </cell>
          <cell r="E1990">
            <v>0</v>
          </cell>
        </row>
        <row r="1991">
          <cell r="A1991">
            <v>2016</v>
          </cell>
          <cell r="B1991" t="str">
            <v>DEC</v>
          </cell>
          <cell r="D1991" t="str">
            <v>UPGD.00000627.01.01.01</v>
          </cell>
          <cell r="E1991">
            <v>0</v>
          </cell>
        </row>
        <row r="1992">
          <cell r="A1992">
            <v>2016</v>
          </cell>
          <cell r="B1992" t="str">
            <v>DEC</v>
          </cell>
          <cell r="D1992" t="str">
            <v>UPGD.00005601.01.01.01</v>
          </cell>
          <cell r="E1992">
            <v>0</v>
          </cell>
        </row>
        <row r="1993">
          <cell r="A1993">
            <v>2016</v>
          </cell>
          <cell r="B1993" t="str">
            <v>DEC</v>
          </cell>
          <cell r="D1993" t="str">
            <v>UNUC.00000001.01.10.01</v>
          </cell>
          <cell r="E1993">
            <v>0</v>
          </cell>
        </row>
        <row r="1994">
          <cell r="A1994">
            <v>2016</v>
          </cell>
          <cell r="B1994" t="str">
            <v>DEC</v>
          </cell>
          <cell r="D1994" t="str">
            <v>UPGD.00000631.01.01.02</v>
          </cell>
          <cell r="E1994">
            <v>0</v>
          </cell>
        </row>
        <row r="1995">
          <cell r="A1995">
            <v>2016</v>
          </cell>
          <cell r="B1995" t="str">
            <v>DEC</v>
          </cell>
          <cell r="D1995" t="str">
            <v>UNUC.00001062.01.01.01</v>
          </cell>
          <cell r="E1995">
            <v>0</v>
          </cell>
        </row>
        <row r="1996">
          <cell r="A1996">
            <v>2016</v>
          </cell>
          <cell r="B1996" t="str">
            <v>DEC</v>
          </cell>
          <cell r="D1996" t="str">
            <v>UPGD.00001282.02.01.01</v>
          </cell>
          <cell r="E1996">
            <v>0</v>
          </cell>
        </row>
        <row r="1997">
          <cell r="A1997">
            <v>2016</v>
          </cell>
          <cell r="B1997" t="str">
            <v>DEC</v>
          </cell>
          <cell r="D1997" t="str">
            <v>UPGD.00000621.01.01.01</v>
          </cell>
          <cell r="E1997">
            <v>0</v>
          </cell>
        </row>
        <row r="1998">
          <cell r="A1998">
            <v>2016</v>
          </cell>
          <cell r="B1998" t="str">
            <v>DEC</v>
          </cell>
          <cell r="D1998" t="str">
            <v>UPGD.00000634.03.01.01</v>
          </cell>
          <cell r="E1998">
            <v>0</v>
          </cell>
        </row>
        <row r="1999">
          <cell r="A1999">
            <v>2016</v>
          </cell>
          <cell r="B1999" t="str">
            <v>DEC</v>
          </cell>
          <cell r="D1999" t="str">
            <v>CI55001</v>
          </cell>
          <cell r="E1999">
            <v>1067676.6299999999</v>
          </cell>
        </row>
        <row r="2000">
          <cell r="A2000">
            <v>2016</v>
          </cell>
          <cell r="B2000" t="str">
            <v>DEC</v>
          </cell>
          <cell r="D2000" t="str">
            <v>CI55002</v>
          </cell>
          <cell r="E2000">
            <v>8492629.0399999991</v>
          </cell>
        </row>
        <row r="2001">
          <cell r="A2001">
            <v>2016</v>
          </cell>
          <cell r="B2001" t="str">
            <v>DEC</v>
          </cell>
          <cell r="D2001" t="str">
            <v>RRA5216</v>
          </cell>
          <cell r="E2001">
            <v>0.53846153846153799</v>
          </cell>
        </row>
        <row r="2002">
          <cell r="A2002">
            <v>2016</v>
          </cell>
          <cell r="B2002" t="str">
            <v>DEC</v>
          </cell>
          <cell r="D2002" t="str">
            <v>RR95216</v>
          </cell>
          <cell r="E2002">
            <v>5.8201058201058198E-2</v>
          </cell>
        </row>
        <row r="2003">
          <cell r="A2003">
            <v>2016</v>
          </cell>
          <cell r="B2003" t="str">
            <v>DEC</v>
          </cell>
          <cell r="D2003" t="str">
            <v>RR95217</v>
          </cell>
          <cell r="E2003">
            <v>5.8201058201058198E-2</v>
          </cell>
        </row>
        <row r="2004">
          <cell r="A2004">
            <v>2016</v>
          </cell>
          <cell r="B2004" t="str">
            <v>DEC</v>
          </cell>
          <cell r="D2004" t="str">
            <v>UCOR.00000301.01.05.01</v>
          </cell>
          <cell r="E2004">
            <v>4856094.42</v>
          </cell>
        </row>
        <row r="2005">
          <cell r="A2005">
            <v>2016</v>
          </cell>
          <cell r="B2005" t="str">
            <v>DEC</v>
          </cell>
          <cell r="D2005" t="str">
            <v>UNUC.00000001.01.05.01</v>
          </cell>
          <cell r="E2005">
            <v>25631.07</v>
          </cell>
        </row>
        <row r="2006">
          <cell r="A2006">
            <v>2016</v>
          </cell>
          <cell r="B2006" t="str">
            <v>DEC</v>
          </cell>
          <cell r="D2006" t="str">
            <v>UCOR.00000306.01.07.01</v>
          </cell>
          <cell r="E2006">
            <v>16404.009999999998</v>
          </cell>
        </row>
        <row r="2007">
          <cell r="A2007">
            <v>2016</v>
          </cell>
          <cell r="B2007" t="str">
            <v>DEC</v>
          </cell>
          <cell r="D2007" t="str">
            <v>LIN5LOS</v>
          </cell>
          <cell r="E2007">
            <v>0</v>
          </cell>
        </row>
        <row r="2008">
          <cell r="A2008">
            <v>2016</v>
          </cell>
          <cell r="B2008" t="str">
            <v>DEC</v>
          </cell>
          <cell r="D2008" t="str">
            <v>REV5TOT</v>
          </cell>
          <cell r="E2008">
            <v>25877908.355178401</v>
          </cell>
        </row>
        <row r="2009">
          <cell r="A2009">
            <v>2016</v>
          </cell>
          <cell r="B2009" t="str">
            <v>DEC</v>
          </cell>
          <cell r="D2009" t="str">
            <v>RES5PMO</v>
          </cell>
          <cell r="E2009">
            <v>0</v>
          </cell>
        </row>
        <row r="2010">
          <cell r="A2010">
            <v>2016</v>
          </cell>
          <cell r="B2010" t="str">
            <v>DEC</v>
          </cell>
          <cell r="D2010" t="str">
            <v>GLB5END</v>
          </cell>
          <cell r="E2010">
            <v>23165313.3279908</v>
          </cell>
        </row>
        <row r="2011">
          <cell r="A2011">
            <v>2016</v>
          </cell>
          <cell r="B2011" t="str">
            <v>DEC</v>
          </cell>
          <cell r="D2011" t="str">
            <v>INT5MON</v>
          </cell>
          <cell r="E2011">
            <v>5.0000000000000001E-4</v>
          </cell>
        </row>
        <row r="2012">
          <cell r="A2012">
            <v>2016</v>
          </cell>
          <cell r="B2012" t="str">
            <v>DEC</v>
          </cell>
          <cell r="D2012" t="str">
            <v>ADJ5PRI</v>
          </cell>
          <cell r="E2012">
            <v>0</v>
          </cell>
        </row>
        <row r="2013">
          <cell r="A2013">
            <v>2016</v>
          </cell>
          <cell r="B2013" t="str">
            <v>DEC</v>
          </cell>
          <cell r="D2013" t="str">
            <v>AVG5AMT</v>
          </cell>
          <cell r="E2013">
            <v>24970443.195452999</v>
          </cell>
        </row>
        <row r="2014">
          <cell r="A2014">
            <v>2016</v>
          </cell>
          <cell r="B2014" t="str">
            <v>DEC</v>
          </cell>
          <cell r="D2014" t="str">
            <v>GLE5MON</v>
          </cell>
          <cell r="E2014">
            <v>-3622744.9565222701</v>
          </cell>
        </row>
        <row r="2015">
          <cell r="A2015">
            <v>2016</v>
          </cell>
          <cell r="B2015" t="str">
            <v>DEC</v>
          </cell>
          <cell r="D2015" t="str">
            <v>RES5PRI</v>
          </cell>
          <cell r="E2015">
            <v>0</v>
          </cell>
        </row>
        <row r="2016">
          <cell r="A2016">
            <v>2016</v>
          </cell>
          <cell r="B2016" t="str">
            <v>DEC</v>
          </cell>
          <cell r="D2016" t="str">
            <v>INT5YER</v>
          </cell>
          <cell r="E2016">
            <v>6.0000000000000001E-3</v>
          </cell>
        </row>
        <row r="2017">
          <cell r="A2017">
            <v>2016</v>
          </cell>
          <cell r="B2017" t="str">
            <v>DEC</v>
          </cell>
          <cell r="D2017" t="str">
            <v>INT5AMT</v>
          </cell>
          <cell r="E2017">
            <v>12485.2215977265</v>
          </cell>
        </row>
        <row r="2018">
          <cell r="A2018">
            <v>2016</v>
          </cell>
          <cell r="B2018" t="str">
            <v>DEC</v>
          </cell>
          <cell r="D2018" t="str">
            <v>UNUC.00000003.01.02.01</v>
          </cell>
          <cell r="E2018">
            <v>0</v>
          </cell>
        </row>
        <row r="2019">
          <cell r="A2019">
            <v>2016</v>
          </cell>
          <cell r="B2019" t="str">
            <v>DEC</v>
          </cell>
          <cell r="D2019" t="str">
            <v>UPGD.00000962.01.01.01</v>
          </cell>
          <cell r="E2019">
            <v>0</v>
          </cell>
        </row>
        <row r="2020">
          <cell r="A2020">
            <v>2016</v>
          </cell>
          <cell r="B2020" t="str">
            <v>DEC</v>
          </cell>
          <cell r="D2020" t="str">
            <v>UNUC.00000748.01.01.08</v>
          </cell>
          <cell r="E2020">
            <v>0</v>
          </cell>
        </row>
        <row r="2021">
          <cell r="A2021">
            <v>2016</v>
          </cell>
          <cell r="B2021" t="str">
            <v>DEC</v>
          </cell>
          <cell r="D2021" t="str">
            <v>UPGD.00005815.01.01.01</v>
          </cell>
          <cell r="E2021">
            <v>0</v>
          </cell>
        </row>
        <row r="2022">
          <cell r="A2022">
            <v>2016</v>
          </cell>
          <cell r="B2022" t="str">
            <v>DEC</v>
          </cell>
          <cell r="D2022" t="str">
            <v>UPGD.00000636.01.01.01</v>
          </cell>
          <cell r="E2022">
            <v>0</v>
          </cell>
        </row>
        <row r="2023">
          <cell r="A2023">
            <v>2016</v>
          </cell>
          <cell r="B2023" t="str">
            <v>DEC</v>
          </cell>
          <cell r="D2023" t="str">
            <v>UPGD.00000635.03.01.01</v>
          </cell>
          <cell r="E2023">
            <v>0</v>
          </cell>
        </row>
        <row r="2024">
          <cell r="A2024">
            <v>2016</v>
          </cell>
          <cell r="B2024" t="str">
            <v>DEC</v>
          </cell>
          <cell r="D2024" t="str">
            <v>UPGD.00000625.01.01.01</v>
          </cell>
          <cell r="E2024">
            <v>0</v>
          </cell>
        </row>
        <row r="2025">
          <cell r="A2025">
            <v>2016</v>
          </cell>
          <cell r="B2025" t="str">
            <v>DEC</v>
          </cell>
          <cell r="D2025" t="str">
            <v>UPGD.00000625.02.01.01</v>
          </cell>
          <cell r="E2025">
            <v>0</v>
          </cell>
        </row>
        <row r="2026">
          <cell r="A2026">
            <v>2016</v>
          </cell>
          <cell r="B2026" t="str">
            <v>DEC</v>
          </cell>
          <cell r="D2026" t="str">
            <v>UPGD.00001282.03.01.01</v>
          </cell>
          <cell r="E2026">
            <v>0</v>
          </cell>
        </row>
        <row r="2027">
          <cell r="A2027">
            <v>2016</v>
          </cell>
          <cell r="B2027" t="str">
            <v>DEC</v>
          </cell>
          <cell r="D2027" t="str">
            <v>UPGD.00001446.01.01.01</v>
          </cell>
          <cell r="E2027">
            <v>0</v>
          </cell>
        </row>
        <row r="2028">
          <cell r="A2028">
            <v>2016</v>
          </cell>
          <cell r="B2028" t="str">
            <v>DEC</v>
          </cell>
          <cell r="D2028" t="str">
            <v>UNUC.00000002.01.13.01</v>
          </cell>
          <cell r="E2028">
            <v>0</v>
          </cell>
        </row>
        <row r="2029">
          <cell r="A2029">
            <v>2016</v>
          </cell>
          <cell r="B2029" t="str">
            <v>DEC</v>
          </cell>
          <cell r="D2029" t="str">
            <v>UNUC.00000001.01.12.01</v>
          </cell>
          <cell r="E2029">
            <v>0</v>
          </cell>
        </row>
        <row r="2030">
          <cell r="A2030">
            <v>2016</v>
          </cell>
          <cell r="B2030" t="str">
            <v>DEC</v>
          </cell>
          <cell r="D2030" t="str">
            <v>UCOR.00000622.01.02.02</v>
          </cell>
          <cell r="E2030">
            <v>0</v>
          </cell>
        </row>
        <row r="2031">
          <cell r="A2031">
            <v>2016</v>
          </cell>
          <cell r="B2031" t="str">
            <v>DEC</v>
          </cell>
          <cell r="D2031" t="str">
            <v>UPGD.00005601.03.01.01</v>
          </cell>
          <cell r="E2031">
            <v>0</v>
          </cell>
        </row>
        <row r="2032">
          <cell r="A2032">
            <v>2016</v>
          </cell>
          <cell r="B2032" t="str">
            <v>DEC</v>
          </cell>
          <cell r="D2032" t="str">
            <v>UPGD.00004447.02.01.01</v>
          </cell>
          <cell r="E2032">
            <v>0</v>
          </cell>
        </row>
        <row r="2033">
          <cell r="A2033">
            <v>2016</v>
          </cell>
          <cell r="B2033" t="str">
            <v>DEC</v>
          </cell>
          <cell r="D2033" t="str">
            <v>UPGD.00004811.01.01.01</v>
          </cell>
          <cell r="E2033">
            <v>0</v>
          </cell>
        </row>
        <row r="2034">
          <cell r="A2034">
            <v>2016</v>
          </cell>
          <cell r="B2034" t="str">
            <v>DEC</v>
          </cell>
          <cell r="D2034" t="str">
            <v>UNUC.00000002.01.11.01</v>
          </cell>
          <cell r="E2034">
            <v>0</v>
          </cell>
        </row>
        <row r="2035">
          <cell r="A2035">
            <v>2016</v>
          </cell>
          <cell r="B2035" t="str">
            <v>DEC</v>
          </cell>
          <cell r="D2035" t="str">
            <v>UPGD.00000634.01.01.01</v>
          </cell>
          <cell r="E2035">
            <v>0</v>
          </cell>
        </row>
        <row r="2036">
          <cell r="A2036">
            <v>2016</v>
          </cell>
          <cell r="B2036" t="str">
            <v>DEC</v>
          </cell>
          <cell r="D2036" t="str">
            <v>UNUC.00000001.01.04.01</v>
          </cell>
          <cell r="E2036">
            <v>0</v>
          </cell>
        </row>
        <row r="2037">
          <cell r="A2037">
            <v>2016</v>
          </cell>
          <cell r="B2037" t="str">
            <v>DEC</v>
          </cell>
          <cell r="D2037" t="str">
            <v>UPGD.00000625.03.01.01</v>
          </cell>
          <cell r="E2037">
            <v>0</v>
          </cell>
        </row>
        <row r="2038">
          <cell r="A2038">
            <v>2016</v>
          </cell>
          <cell r="B2038" t="str">
            <v>DEC</v>
          </cell>
          <cell r="D2038" t="str">
            <v>UNUC.00000002.01.02.01</v>
          </cell>
          <cell r="E2038">
            <v>0</v>
          </cell>
        </row>
        <row r="2039">
          <cell r="A2039">
            <v>2016</v>
          </cell>
          <cell r="B2039" t="str">
            <v>DEC</v>
          </cell>
          <cell r="D2039" t="str">
            <v>UNUC.00000938.01.01.05</v>
          </cell>
          <cell r="E2039">
            <v>0</v>
          </cell>
        </row>
        <row r="2040">
          <cell r="A2040">
            <v>2016</v>
          </cell>
          <cell r="B2040" t="str">
            <v>DEC</v>
          </cell>
          <cell r="D2040" t="str">
            <v>UPGD.00000629.01.01.01</v>
          </cell>
          <cell r="E2040">
            <v>0</v>
          </cell>
        </row>
        <row r="2041">
          <cell r="A2041">
            <v>2016</v>
          </cell>
          <cell r="B2041" t="str">
            <v>DEC</v>
          </cell>
          <cell r="D2041" t="str">
            <v>UNUC.00000001.01.11.01</v>
          </cell>
          <cell r="E2041">
            <v>0</v>
          </cell>
        </row>
        <row r="2042">
          <cell r="A2042">
            <v>2016</v>
          </cell>
          <cell r="B2042" t="str">
            <v>DEC</v>
          </cell>
          <cell r="D2042" t="str">
            <v>UPGD.00000633.03.01.01</v>
          </cell>
          <cell r="E2042">
            <v>0</v>
          </cell>
        </row>
        <row r="2043">
          <cell r="A2043">
            <v>2016</v>
          </cell>
          <cell r="B2043" t="str">
            <v>DEC</v>
          </cell>
          <cell r="D2043" t="str">
            <v>UPGD.00000730.01.01.01</v>
          </cell>
          <cell r="E2043">
            <v>0</v>
          </cell>
        </row>
        <row r="2044">
          <cell r="A2044">
            <v>2016</v>
          </cell>
          <cell r="B2044" t="str">
            <v>DEC</v>
          </cell>
          <cell r="D2044" t="str">
            <v>UPGD.00000728.01.01.01</v>
          </cell>
          <cell r="E2044">
            <v>0</v>
          </cell>
        </row>
        <row r="2045">
          <cell r="A2045">
            <v>2016</v>
          </cell>
          <cell r="B2045" t="str">
            <v>DEC</v>
          </cell>
          <cell r="D2045" t="str">
            <v>UPGD.00000620.01.01.01</v>
          </cell>
          <cell r="E2045">
            <v>0</v>
          </cell>
        </row>
        <row r="2046">
          <cell r="A2046">
            <v>2016</v>
          </cell>
          <cell r="B2046" t="str">
            <v>DEC</v>
          </cell>
          <cell r="D2046" t="str">
            <v>UNUC.00001012.01.01.01</v>
          </cell>
          <cell r="E2046">
            <v>0</v>
          </cell>
        </row>
        <row r="2047">
          <cell r="A2047">
            <v>2016</v>
          </cell>
          <cell r="B2047" t="str">
            <v>DEC</v>
          </cell>
          <cell r="D2047" t="str">
            <v>UNUC.00000003.01.05.01</v>
          </cell>
          <cell r="E2047">
            <v>0</v>
          </cell>
        </row>
        <row r="2048">
          <cell r="A2048">
            <v>2016</v>
          </cell>
          <cell r="B2048" t="str">
            <v>DEC</v>
          </cell>
          <cell r="D2048" t="str">
            <v>UPGD.00000626.01.01.01</v>
          </cell>
          <cell r="E2048">
            <v>0</v>
          </cell>
        </row>
        <row r="2049">
          <cell r="A2049">
            <v>2016</v>
          </cell>
          <cell r="B2049" t="str">
            <v>DEC</v>
          </cell>
          <cell r="D2049" t="str">
            <v>UPGD.00000622.01.01.01</v>
          </cell>
          <cell r="E2049">
            <v>0</v>
          </cell>
        </row>
        <row r="2050">
          <cell r="A2050">
            <v>2016</v>
          </cell>
          <cell r="B2050" t="str">
            <v>DEC</v>
          </cell>
          <cell r="D2050" t="str">
            <v>UPGD.00004811.03.01.01</v>
          </cell>
          <cell r="E2050">
            <v>0</v>
          </cell>
        </row>
        <row r="2051">
          <cell r="A2051">
            <v>2016</v>
          </cell>
          <cell r="B2051" t="str">
            <v>DEC</v>
          </cell>
          <cell r="D2051" t="str">
            <v>UNUC.00000001.01.08.01</v>
          </cell>
          <cell r="E2051">
            <v>0</v>
          </cell>
        </row>
        <row r="2052">
          <cell r="A2052">
            <v>2016</v>
          </cell>
          <cell r="B2052" t="str">
            <v>DEC</v>
          </cell>
          <cell r="D2052" t="str">
            <v>UNUC.00000002.01.09.01</v>
          </cell>
          <cell r="E2052">
            <v>0</v>
          </cell>
        </row>
        <row r="2053">
          <cell r="A2053">
            <v>2016</v>
          </cell>
          <cell r="B2053" t="str">
            <v>DEC</v>
          </cell>
          <cell r="D2053" t="str">
            <v>UNUC.00000001.01.16.01</v>
          </cell>
          <cell r="E2053">
            <v>0</v>
          </cell>
        </row>
        <row r="2054">
          <cell r="A2054">
            <v>2016</v>
          </cell>
          <cell r="B2054" t="str">
            <v>DEC</v>
          </cell>
          <cell r="D2054" t="str">
            <v>UNUC.00000001.01.09.01</v>
          </cell>
          <cell r="E2054">
            <v>0</v>
          </cell>
        </row>
        <row r="2055">
          <cell r="A2055">
            <v>2016</v>
          </cell>
          <cell r="B2055" t="str">
            <v>DEC</v>
          </cell>
          <cell r="D2055" t="str">
            <v>UNUC.00000002.01.14.01</v>
          </cell>
          <cell r="E2055">
            <v>0</v>
          </cell>
        </row>
        <row r="2056">
          <cell r="A2056">
            <v>2016</v>
          </cell>
          <cell r="B2056" t="str">
            <v>DEC</v>
          </cell>
          <cell r="D2056" t="str">
            <v>UPGD.00000729.02.01.01</v>
          </cell>
          <cell r="E2056">
            <v>0</v>
          </cell>
        </row>
        <row r="2057">
          <cell r="A2057">
            <v>2016</v>
          </cell>
          <cell r="B2057" t="str">
            <v>DEC</v>
          </cell>
          <cell r="D2057" t="str">
            <v>UNUC.00000002.01.10.01</v>
          </cell>
          <cell r="E2057">
            <v>0</v>
          </cell>
        </row>
        <row r="2058">
          <cell r="A2058">
            <v>2016</v>
          </cell>
          <cell r="B2058" t="str">
            <v>DEC</v>
          </cell>
          <cell r="D2058" t="str">
            <v>UCOR.00000693.01.01.01</v>
          </cell>
          <cell r="E2058">
            <v>0</v>
          </cell>
        </row>
        <row r="2059">
          <cell r="A2059">
            <v>2016</v>
          </cell>
          <cell r="B2059" t="str">
            <v>DEC</v>
          </cell>
          <cell r="D2059" t="str">
            <v>UCOR.00000306.01.05.01</v>
          </cell>
          <cell r="E2059">
            <v>0</v>
          </cell>
        </row>
        <row r="2060">
          <cell r="A2060">
            <v>2016</v>
          </cell>
          <cell r="B2060" t="str">
            <v>DEC</v>
          </cell>
          <cell r="D2060" t="str">
            <v>UNUC.00000969.10.01.01</v>
          </cell>
          <cell r="E2060">
            <v>42266.37</v>
          </cell>
        </row>
        <row r="2061">
          <cell r="A2061">
            <v>2016</v>
          </cell>
          <cell r="B2061" t="str">
            <v>DEC</v>
          </cell>
          <cell r="D2061" t="str">
            <v>UNUC.00000938.01.02.01</v>
          </cell>
          <cell r="E2061">
            <v>9913.51</v>
          </cell>
        </row>
        <row r="2062">
          <cell r="A2062">
            <v>2016</v>
          </cell>
          <cell r="B2062" t="str">
            <v>DEC</v>
          </cell>
          <cell r="D2062" t="str">
            <v>UNUC.00000715.01.01.01</v>
          </cell>
          <cell r="E2062">
            <v>78</v>
          </cell>
        </row>
        <row r="2063">
          <cell r="A2063">
            <v>2016</v>
          </cell>
          <cell r="B2063" t="str">
            <v>DEC</v>
          </cell>
          <cell r="D2063" t="str">
            <v>UNUC.00001057.01.01.01</v>
          </cell>
          <cell r="E2063">
            <v>1114.5</v>
          </cell>
        </row>
        <row r="2064">
          <cell r="A2064">
            <v>2016</v>
          </cell>
          <cell r="B2064" t="str">
            <v>DEC</v>
          </cell>
          <cell r="D2064" t="str">
            <v>UPGD.00005600.01.01.01</v>
          </cell>
          <cell r="E2064">
            <v>5844.22</v>
          </cell>
        </row>
        <row r="2065">
          <cell r="A2065">
            <v>2016</v>
          </cell>
          <cell r="B2065" t="str">
            <v>DEC</v>
          </cell>
          <cell r="D2065" t="str">
            <v>UNUC.00000003.01.01.01</v>
          </cell>
          <cell r="E2065">
            <v>162271.96</v>
          </cell>
        </row>
        <row r="2066">
          <cell r="A2066">
            <v>2016</v>
          </cell>
          <cell r="B2066" t="str">
            <v>DEC</v>
          </cell>
          <cell r="D2066" t="str">
            <v>UPGD.00000633.01.01.01</v>
          </cell>
          <cell r="E2066">
            <v>97557.14</v>
          </cell>
        </row>
        <row r="2067">
          <cell r="A2067">
            <v>2016</v>
          </cell>
          <cell r="B2067" t="str">
            <v>DEC</v>
          </cell>
          <cell r="D2067" t="str">
            <v>UNUC.00000914.01.01.01</v>
          </cell>
          <cell r="E2067">
            <v>19130</v>
          </cell>
        </row>
        <row r="2068">
          <cell r="A2068">
            <v>2016</v>
          </cell>
          <cell r="B2068" t="str">
            <v>DEC</v>
          </cell>
          <cell r="D2068" t="str">
            <v>UNUC.00000003.01.07.01</v>
          </cell>
          <cell r="E2068">
            <v>-17113</v>
          </cell>
        </row>
        <row r="2069">
          <cell r="A2069">
            <v>2016</v>
          </cell>
          <cell r="B2069" t="str">
            <v>DEC</v>
          </cell>
          <cell r="D2069" t="str">
            <v>UNUC.00000938.01.01.01</v>
          </cell>
          <cell r="E2069">
            <v>27172.85</v>
          </cell>
        </row>
        <row r="2070">
          <cell r="A2070">
            <v>2016</v>
          </cell>
          <cell r="B2070" t="str">
            <v>DEC</v>
          </cell>
          <cell r="D2070" t="str">
            <v>UNUC.00000002.01.05.01</v>
          </cell>
          <cell r="E2070">
            <v>2250</v>
          </cell>
        </row>
        <row r="2071">
          <cell r="A2071">
            <v>2016</v>
          </cell>
          <cell r="B2071" t="str">
            <v>DEC</v>
          </cell>
          <cell r="D2071" t="str">
            <v>UCOR.00000301.01.06.01</v>
          </cell>
          <cell r="E2071">
            <v>-756963</v>
          </cell>
        </row>
        <row r="2072">
          <cell r="A2072">
            <v>2016</v>
          </cell>
          <cell r="B2072" t="str">
            <v>DEC</v>
          </cell>
          <cell r="D2072" t="str">
            <v>EXP5TOT</v>
          </cell>
          <cell r="E2072">
            <v>29117459.783298399</v>
          </cell>
        </row>
        <row r="2073">
          <cell r="A2073">
            <v>2016</v>
          </cell>
          <cell r="B2073" t="str">
            <v>DEC</v>
          </cell>
          <cell r="D2073" t="str">
            <v>4405810</v>
          </cell>
          <cell r="E2073">
            <v>0</v>
          </cell>
        </row>
        <row r="2074">
          <cell r="A2074">
            <v>2016</v>
          </cell>
          <cell r="B2074" t="str">
            <v>DEC</v>
          </cell>
          <cell r="D2074" t="str">
            <v>4405940</v>
          </cell>
          <cell r="E2074">
            <v>0</v>
          </cell>
        </row>
        <row r="2075">
          <cell r="A2075">
            <v>2016</v>
          </cell>
          <cell r="B2075" t="str">
            <v>DEC</v>
          </cell>
          <cell r="D2075" t="str">
            <v>4405000</v>
          </cell>
          <cell r="E2075">
            <v>36120770.939999998</v>
          </cell>
        </row>
        <row r="2076">
          <cell r="A2076">
            <v>2016</v>
          </cell>
          <cell r="B2076" t="str">
            <v>DEC</v>
          </cell>
          <cell r="D2076" t="str">
            <v>4405840</v>
          </cell>
          <cell r="E2076">
            <v>0</v>
          </cell>
        </row>
        <row r="2077">
          <cell r="A2077">
            <v>2016</v>
          </cell>
          <cell r="B2077" t="str">
            <v>DEC</v>
          </cell>
          <cell r="D2077" t="str">
            <v>CI75001</v>
          </cell>
          <cell r="E2077">
            <v>31750.880000000001</v>
          </cell>
        </row>
        <row r="2078">
          <cell r="A2078">
            <v>2016</v>
          </cell>
          <cell r="B2078" t="str">
            <v>DEC</v>
          </cell>
          <cell r="D2078" t="str">
            <v>CI75002</v>
          </cell>
          <cell r="E2078">
            <v>4566840.47</v>
          </cell>
        </row>
        <row r="2079">
          <cell r="A2079">
            <v>2016</v>
          </cell>
          <cell r="B2079" t="str">
            <v>DEC</v>
          </cell>
          <cell r="D2079" t="str">
            <v>CI95001</v>
          </cell>
          <cell r="E2079">
            <v>0</v>
          </cell>
        </row>
        <row r="2080">
          <cell r="A2080">
            <v>2016</v>
          </cell>
          <cell r="B2080" t="str">
            <v>DEC</v>
          </cell>
          <cell r="D2080" t="str">
            <v>CI95002</v>
          </cell>
          <cell r="E2080">
            <v>0</v>
          </cell>
        </row>
        <row r="2081">
          <cell r="A2081">
            <v>2016</v>
          </cell>
          <cell r="B2081" t="str">
            <v>DEC</v>
          </cell>
          <cell r="D2081" t="str">
            <v>CI15001</v>
          </cell>
          <cell r="E2081">
            <v>155844.85</v>
          </cell>
        </row>
        <row r="2082">
          <cell r="A2082">
            <v>2016</v>
          </cell>
          <cell r="B2082" t="str">
            <v>DEC</v>
          </cell>
          <cell r="D2082" t="str">
            <v>CI15002</v>
          </cell>
          <cell r="E2082">
            <v>30843.1</v>
          </cell>
        </row>
        <row r="2083">
          <cell r="A2083">
            <v>2016</v>
          </cell>
          <cell r="B2083" t="str">
            <v>DEC</v>
          </cell>
          <cell r="D2083" t="str">
            <v>CI85001</v>
          </cell>
          <cell r="E2083">
            <v>0</v>
          </cell>
        </row>
        <row r="2084">
          <cell r="A2084">
            <v>2016</v>
          </cell>
          <cell r="B2084" t="str">
            <v>DEC</v>
          </cell>
          <cell r="D2084" t="str">
            <v>CI85002</v>
          </cell>
          <cell r="E2084">
            <v>0</v>
          </cell>
        </row>
        <row r="2085">
          <cell r="A2085">
            <v>2016</v>
          </cell>
          <cell r="B2085" t="str">
            <v>DEC</v>
          </cell>
          <cell r="D2085" t="str">
            <v>CIA5001</v>
          </cell>
          <cell r="E2085">
            <v>24257.54</v>
          </cell>
        </row>
        <row r="2086">
          <cell r="A2086">
            <v>2016</v>
          </cell>
          <cell r="B2086" t="str">
            <v>DEC</v>
          </cell>
          <cell r="D2086" t="str">
            <v>CIA5002</v>
          </cell>
          <cell r="E2086">
            <v>44677.47</v>
          </cell>
        </row>
        <row r="2087">
          <cell r="A2087">
            <v>2016</v>
          </cell>
          <cell r="B2087" t="str">
            <v>DEC</v>
          </cell>
          <cell r="D2087" t="str">
            <v>CIB5001</v>
          </cell>
          <cell r="E2087">
            <v>0</v>
          </cell>
        </row>
        <row r="2088">
          <cell r="A2088">
            <v>2016</v>
          </cell>
          <cell r="B2088" t="str">
            <v>DEC</v>
          </cell>
          <cell r="D2088" t="str">
            <v>CIB5002</v>
          </cell>
          <cell r="E2088">
            <v>0</v>
          </cell>
        </row>
        <row r="2089">
          <cell r="A2089">
            <v>2016</v>
          </cell>
          <cell r="B2089" t="str">
            <v>DEC</v>
          </cell>
          <cell r="D2089" t="str">
            <v>CIC5001</v>
          </cell>
          <cell r="E2089">
            <v>0</v>
          </cell>
        </row>
        <row r="2090">
          <cell r="A2090">
            <v>2016</v>
          </cell>
          <cell r="B2090" t="str">
            <v>DEC</v>
          </cell>
          <cell r="D2090" t="str">
            <v>CIC5002</v>
          </cell>
          <cell r="E2090">
            <v>0</v>
          </cell>
        </row>
        <row r="2091">
          <cell r="A2091">
            <v>2016</v>
          </cell>
          <cell r="B2091" t="str">
            <v>DEC</v>
          </cell>
          <cell r="D2091" t="str">
            <v>CI45002</v>
          </cell>
          <cell r="E2091">
            <v>-4173143.77</v>
          </cell>
        </row>
        <row r="2092">
          <cell r="A2092">
            <v>2016</v>
          </cell>
          <cell r="B2092" t="str">
            <v>DEC</v>
          </cell>
          <cell r="D2092" t="str">
            <v>CI45001</v>
          </cell>
          <cell r="E2092">
            <v>2612.52</v>
          </cell>
        </row>
        <row r="2093">
          <cell r="A2093">
            <v>2016</v>
          </cell>
          <cell r="B2093" t="str">
            <v>DEC</v>
          </cell>
          <cell r="D2093" t="str">
            <v>TRU5BEG</v>
          </cell>
          <cell r="E2093">
            <v>26788058.284513</v>
          </cell>
        </row>
        <row r="2094">
          <cell r="A2094">
            <v>2016</v>
          </cell>
          <cell r="B2094" t="str">
            <v>DEC</v>
          </cell>
          <cell r="D2094" t="str">
            <v>TRU5END</v>
          </cell>
          <cell r="E2094">
            <v>23152828.106392998</v>
          </cell>
        </row>
        <row r="2095">
          <cell r="A2095">
            <v>2016</v>
          </cell>
          <cell r="B2095" t="str">
            <v>DEC</v>
          </cell>
          <cell r="D2095" t="str">
            <v>O/U5MON</v>
          </cell>
          <cell r="E2095">
            <v>-3239551.4281199998</v>
          </cell>
        </row>
      </sheetData>
      <sheetData sheetId="4"/>
      <sheetData sheetId="5">
        <row r="6">
          <cell r="J6">
            <v>339651.81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s Learned - KO-16"/>
      <sheetName val="Ident Adj Summary"/>
      <sheetName val="rev req"/>
      <sheetName val="aviation gains"/>
      <sheetName val="Pension Debit Bal"/>
      <sheetName val="WCEC water reclam"/>
      <sheetName val="TP 3"/>
      <sheetName val="Fukushima"/>
      <sheetName val="depreciation"/>
      <sheetName val="Transmission"/>
      <sheetName val="Distribution"/>
      <sheetName val="Dismantlement"/>
      <sheetName val="ADIT Proration"/>
      <sheetName val="UAR-Late Pymt-Return Checks"/>
      <sheetName val="WAC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</sheetNames>
    <sheetDataSet>
      <sheetData sheetId="0"/>
      <sheetData sheetId="1"/>
      <sheetData sheetId="2"/>
      <sheetData sheetId="3">
        <row r="27">
          <cell r="O27">
            <v>1229710</v>
          </cell>
        </row>
      </sheetData>
      <sheetData sheetId="4">
        <row r="36">
          <cell r="E36">
            <v>-3646235.9227604866</v>
          </cell>
        </row>
      </sheetData>
      <sheetData sheetId="5">
        <row r="80">
          <cell r="K80">
            <v>4243153.125</v>
          </cell>
        </row>
      </sheetData>
      <sheetData sheetId="6"/>
      <sheetData sheetId="7">
        <row r="28">
          <cell r="AG28">
            <v>-81787.758430330316</v>
          </cell>
        </row>
      </sheetData>
      <sheetData sheetId="8"/>
      <sheetData sheetId="9"/>
      <sheetData sheetId="10">
        <row r="39">
          <cell r="O39">
            <v>-2709.9633631733013</v>
          </cell>
        </row>
      </sheetData>
      <sheetData sheetId="11">
        <row r="38">
          <cell r="P38">
            <v>-8822202.5395270884</v>
          </cell>
        </row>
      </sheetData>
      <sheetData sheetId="12"/>
      <sheetData sheetId="13">
        <row r="15">
          <cell r="Q15">
            <v>398765</v>
          </cell>
        </row>
      </sheetData>
      <sheetData sheetId="14">
        <row r="12">
          <cell r="B12">
            <v>1.4172626809685066E-2</v>
          </cell>
        </row>
      </sheetData>
      <sheetData sheetId="15">
        <row r="394">
          <cell r="D394">
            <v>0.96745351419595016</v>
          </cell>
        </row>
      </sheetData>
      <sheetData sheetId="16"/>
      <sheetData sheetId="17">
        <row r="474">
          <cell r="L474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45">
          <cell r="E45">
            <v>536.72775179792973</v>
          </cell>
        </row>
      </sheetData>
      <sheetData sheetId="26">
        <row r="45">
          <cell r="E45">
            <v>176.18232806815394</v>
          </cell>
        </row>
      </sheetData>
      <sheetData sheetId="27">
        <row r="45">
          <cell r="E45">
            <v>-167.53793905959748</v>
          </cell>
        </row>
      </sheetData>
      <sheetData sheetId="28">
        <row r="45">
          <cell r="E45">
            <v>-875.56343032115831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32">
          <cell r="H32">
            <v>3.6192604622729418</v>
          </cell>
        </row>
      </sheetData>
      <sheetData sheetId="36">
        <row r="32">
          <cell r="H32">
            <v>1.2945932441633885</v>
          </cell>
        </row>
      </sheetData>
      <sheetData sheetId="37"/>
      <sheetData sheetId="38">
        <row r="20">
          <cell r="Z20">
            <v>-5028704.46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</row>
        <row r="2">
          <cell r="A2" t="str">
            <v>ADJ101386 - SOLAR ECRC CONVERTIBLE ITC - SPECIFIC</v>
          </cell>
          <cell r="B2">
            <v>201304</v>
          </cell>
        </row>
        <row r="3">
          <cell r="A3" t="str">
            <v>ADJ101386 - SOLAR ECRC CONVERTIBLE ITC - SPECIFIC</v>
          </cell>
          <cell r="B3">
            <v>201309</v>
          </cell>
        </row>
        <row r="4">
          <cell r="A4" t="str">
            <v>ADJ101386 - SOLAR ECRC CONVERTIBLE ITC - SPECIFIC</v>
          </cell>
          <cell r="B4">
            <v>201203</v>
          </cell>
        </row>
        <row r="5">
          <cell r="A5" t="str">
            <v>ADJ101386 - SOLAR ECRC CONVERTIBLE ITC - SPECIFIC</v>
          </cell>
          <cell r="B5">
            <v>201101</v>
          </cell>
        </row>
        <row r="6">
          <cell r="A6" t="str">
            <v>ADJ101386 - SOLAR ECRC CONVERTIBLE ITC - SPECIFIC</v>
          </cell>
          <cell r="B6">
            <v>201102</v>
          </cell>
        </row>
        <row r="7">
          <cell r="A7" t="str">
            <v>ADJ101386 - SOLAR ECRC CONVERTIBLE ITC - SPECIFIC</v>
          </cell>
          <cell r="B7">
            <v>201110</v>
          </cell>
        </row>
        <row r="8">
          <cell r="A8" t="str">
            <v>ADJ101710 - PLT IN SERV - STRUCTURES LRIC ATRIUM</v>
          </cell>
          <cell r="B8">
            <v>201310</v>
          </cell>
        </row>
        <row r="9">
          <cell r="A9" t="str">
            <v>ADJ101710 - PLT IN SERV - STRUCTURES LRIC ATRIUM</v>
          </cell>
          <cell r="B9">
            <v>201103</v>
          </cell>
        </row>
        <row r="10">
          <cell r="A10" t="str">
            <v>ADJ101710 - PLT IN SERV - STRUCTURES LRIC ATRIUM</v>
          </cell>
          <cell r="B10">
            <v>201104</v>
          </cell>
        </row>
        <row r="11">
          <cell r="A11" t="str">
            <v>ADJ101900 - PROPERTY UNDER CAPITAL LEASES - NON NUCLEAR</v>
          </cell>
          <cell r="B11">
            <v>201306</v>
          </cell>
        </row>
        <row r="12">
          <cell r="A12" t="str">
            <v>ADJ101900 - PROPERTY UNDER CAPITAL LEASES - NON NUCLEAR</v>
          </cell>
          <cell r="B12">
            <v>201308</v>
          </cell>
        </row>
        <row r="13">
          <cell r="A13" t="str">
            <v>ADJ101900 - PROPERTY UNDER CAPITAL LEASES - NON NUCLEAR</v>
          </cell>
          <cell r="B13">
            <v>201309</v>
          </cell>
        </row>
        <row r="14">
          <cell r="A14" t="str">
            <v>ADJ101900 - PROPERTY UNDER CAPITAL LEASES - NON NUCLEAR</v>
          </cell>
          <cell r="B14">
            <v>201307</v>
          </cell>
        </row>
        <row r="15">
          <cell r="A15" t="str">
            <v>ADJ101900 - PROPERTY UNDER CAPITAL LEASES - NON NUCLEAR</v>
          </cell>
          <cell r="B15">
            <v>201201</v>
          </cell>
        </row>
        <row r="16">
          <cell r="A16" t="str">
            <v>ADJ101900 - PROPERTY UNDER CAPITAL LEASES - NON NUCLEAR</v>
          </cell>
          <cell r="B16">
            <v>201207</v>
          </cell>
        </row>
        <row r="17">
          <cell r="A17" t="str">
            <v>ADJ101900 - PROPERTY UNDER CAPITAL LEASES - NON NUCLEAR</v>
          </cell>
          <cell r="B17">
            <v>201208</v>
          </cell>
        </row>
        <row r="18">
          <cell r="A18" t="str">
            <v>ADJ101900 - PROPERTY UNDER CAPITAL LEASES - NON NUCLEAR</v>
          </cell>
          <cell r="B18">
            <v>201104</v>
          </cell>
        </row>
        <row r="19">
          <cell r="A19" t="str">
            <v>ADJ101900 - PROPERTY UNDER CAPITAL LEASES - NON NUCLEAR</v>
          </cell>
          <cell r="B19">
            <v>201105</v>
          </cell>
        </row>
        <row r="20">
          <cell r="A20" t="str">
            <v>ADJ101900 - PROPERTY UNDER CAPITAL LEASES - NON NUCLEAR</v>
          </cell>
          <cell r="B20">
            <v>201106</v>
          </cell>
        </row>
        <row r="21">
          <cell r="A21" t="str">
            <v>ADJ108710 - ACC PROV DEPR - STRUCTURES LRIC ATRIUM</v>
          </cell>
          <cell r="B21">
            <v>201201</v>
          </cell>
        </row>
        <row r="22">
          <cell r="A22" t="str">
            <v>ADJ108710 - ACC PROV DEPR - STRUCTURES LRIC ATRIUM</v>
          </cell>
          <cell r="B22">
            <v>201204</v>
          </cell>
        </row>
        <row r="23">
          <cell r="A23" t="str">
            <v>ADJ108710 - ACC PROV DEPR - STRUCTURES LRIC ATRIUM</v>
          </cell>
          <cell r="B23">
            <v>201106</v>
          </cell>
        </row>
        <row r="24">
          <cell r="A24" t="str">
            <v>ADJ108900 - ACCUM PROV CAPITAL LEASES</v>
          </cell>
          <cell r="B24">
            <v>201302</v>
          </cell>
        </row>
        <row r="25">
          <cell r="A25" t="str">
            <v>ADJ108900 - ACCUM PROV CAPITAL LEASES</v>
          </cell>
          <cell r="B25">
            <v>201111</v>
          </cell>
        </row>
        <row r="26">
          <cell r="A26" t="str">
            <v>ADJ108900 - ACCUM PROV CAPITAL LEASES</v>
          </cell>
          <cell r="B26">
            <v>201105</v>
          </cell>
        </row>
        <row r="27">
          <cell r="A27" t="str">
            <v>ADJ120600 - NUCLEAR FUEL UNDER CAPITAL LEASES</v>
          </cell>
          <cell r="B27">
            <v>201302</v>
          </cell>
        </row>
        <row r="28">
          <cell r="A28" t="str">
            <v>ADJ120600 - NUCLEAR FUEL UNDER CAPITAL LEASES</v>
          </cell>
          <cell r="B28">
            <v>201111</v>
          </cell>
        </row>
        <row r="29">
          <cell r="A29" t="str">
            <v>ADJ120600 - NUCLEAR FUEL UNDER CAPITAL LEASES</v>
          </cell>
          <cell r="B29">
            <v>201112</v>
          </cell>
        </row>
        <row r="30">
          <cell r="A30" t="str">
            <v>ADJ120600 - NUCLEAR FUEL UNDER CAPITAL LEASES</v>
          </cell>
          <cell r="B30">
            <v>201206</v>
          </cell>
        </row>
        <row r="31">
          <cell r="A31" t="str">
            <v>ADJ165600 - PREPAID INTEREST - COMMERCIAL PAPER</v>
          </cell>
          <cell r="B31">
            <v>201304</v>
          </cell>
        </row>
        <row r="32">
          <cell r="A32" t="str">
            <v>ADJ165600 - PREPAID INTEREST - COMMERCIAL PAPER</v>
          </cell>
          <cell r="B32">
            <v>201306</v>
          </cell>
        </row>
        <row r="33">
          <cell r="A33" t="str">
            <v>ADJ165600 - PREPAID INTEREST - COMMERCIAL PAPER</v>
          </cell>
          <cell r="B33">
            <v>201111</v>
          </cell>
        </row>
        <row r="34">
          <cell r="A34" t="str">
            <v>ADJ165600 - PREPAID INTEREST - COMMERCIAL PAPER</v>
          </cell>
          <cell r="B34">
            <v>201202</v>
          </cell>
        </row>
        <row r="35">
          <cell r="A35" t="str">
            <v>ADJ165600 - PREPAID INTEREST - COMMERCIAL PAPER</v>
          </cell>
          <cell r="B35">
            <v>201203</v>
          </cell>
        </row>
        <row r="36">
          <cell r="A36" t="str">
            <v>ADJ228101 - ACCUM PROV FOR PROP INSURANCE - STORM DEF TAX</v>
          </cell>
          <cell r="B36">
            <v>201203</v>
          </cell>
        </row>
        <row r="37">
          <cell r="A37" t="str">
            <v>ADJ228101 - ACCUM PROV FOR PROP INSURANCE - STORM DEF TAX</v>
          </cell>
          <cell r="B37">
            <v>201208</v>
          </cell>
        </row>
        <row r="38">
          <cell r="A38" t="str">
            <v>ADJ228101 - ACCUM PROV FOR PROP INSURANCE - STORM DEF TAX</v>
          </cell>
          <cell r="B38">
            <v>201109</v>
          </cell>
        </row>
        <row r="39">
          <cell r="A39" t="str">
            <v>ADJ253100 - PREFERRED STOCK DIVIDENDS ACCRUED</v>
          </cell>
          <cell r="B39">
            <v>201111</v>
          </cell>
        </row>
        <row r="40">
          <cell r="A40" t="str">
            <v>ADJ253100 - PREFERRED STOCK DIVIDENDS ACCRUED</v>
          </cell>
          <cell r="B40">
            <v>201205</v>
          </cell>
        </row>
        <row r="41">
          <cell r="A41" t="str">
            <v>ADJ253420 - OTHER REG LIAB - LAND SALES PLANT IN SERVICE</v>
          </cell>
          <cell r="B41">
            <v>201307</v>
          </cell>
        </row>
        <row r="42">
          <cell r="A42" t="str">
            <v>ADJ253420 - OTHER REG LIAB - LAND SALES PLANT IN SERVICE</v>
          </cell>
          <cell r="B42">
            <v>201205</v>
          </cell>
        </row>
        <row r="43">
          <cell r="A43" t="str">
            <v>ADJ253420 - OTHER REG LIAB - LAND SALES PLANT IN SERVICE</v>
          </cell>
          <cell r="B43">
            <v>201107</v>
          </cell>
        </row>
        <row r="44">
          <cell r="A44" t="str">
            <v>ADJ253420 - OTHER REG LIAB - LAND SALES PLANT IN SERVICE</v>
          </cell>
          <cell r="B44">
            <v>201111</v>
          </cell>
        </row>
        <row r="45">
          <cell r="A45" t="str">
            <v>ADJ256100 - DEFERRED GAINS FUTURE USE</v>
          </cell>
          <cell r="B45">
            <v>201309</v>
          </cell>
        </row>
        <row r="46">
          <cell r="A46" t="str">
            <v>ADJ256100 - DEFERRED GAINS FUTURE USE</v>
          </cell>
          <cell r="B46">
            <v>201211</v>
          </cell>
        </row>
        <row r="47">
          <cell r="A47" t="str">
            <v>ADJ256100 - DEFERRED GAINS FUTURE USE</v>
          </cell>
          <cell r="B47">
            <v>201203</v>
          </cell>
        </row>
        <row r="48">
          <cell r="A48" t="str">
            <v>ADJ256100 - DEFERRED GAINS FUTURE USE</v>
          </cell>
          <cell r="B48">
            <v>201206</v>
          </cell>
        </row>
        <row r="49">
          <cell r="A49" t="str">
            <v>ADJ256100 - DEFERRED GAINS FUTURE USE</v>
          </cell>
          <cell r="B49">
            <v>201209</v>
          </cell>
        </row>
        <row r="50">
          <cell r="A50" t="str">
            <v>ADJ256100 - DEFERRED GAINS FUTURE USE</v>
          </cell>
          <cell r="B50">
            <v>201210</v>
          </cell>
        </row>
        <row r="51">
          <cell r="A51" t="str">
            <v>ADJ256100 - DEFERRED GAINS FUTURE USE</v>
          </cell>
          <cell r="B51">
            <v>201101</v>
          </cell>
        </row>
        <row r="52">
          <cell r="A52" t="str">
            <v>ADJ382351 - STORM SECURITIZATION - OTH REG ASSETS - BONDS</v>
          </cell>
          <cell r="B52">
            <v>201306</v>
          </cell>
        </row>
        <row r="53">
          <cell r="A53" t="str">
            <v>ADJ382351 - STORM SECURITIZATION - OTH REG ASSETS - BONDS</v>
          </cell>
          <cell r="B53">
            <v>201201</v>
          </cell>
        </row>
        <row r="54">
          <cell r="A54" t="str">
            <v>ADJ382351 - STORM SECURITIZATION - OTH REG ASSETS - BONDS</v>
          </cell>
          <cell r="B54">
            <v>201205</v>
          </cell>
        </row>
        <row r="55">
          <cell r="A55" t="str">
            <v>ADJ382351 - STORM SECURITIZATION - OTH REG ASSETS - BONDS</v>
          </cell>
          <cell r="B55">
            <v>201206</v>
          </cell>
        </row>
        <row r="56">
          <cell r="A56" t="str">
            <v>ADJ382351 - STORM SECURITIZATION - OTH REG ASSETS - BONDS</v>
          </cell>
          <cell r="B56">
            <v>201105</v>
          </cell>
        </row>
        <row r="57">
          <cell r="A57" t="str">
            <v>ADJ382352 - STORM SECURITIZATION - OTH REG ASSETS -DEF TAX</v>
          </cell>
          <cell r="B57">
            <v>201305</v>
          </cell>
        </row>
        <row r="58">
          <cell r="A58" t="str">
            <v>ADJ382352 - STORM SECURITIZATION - OTH REG ASSETS -DEF TAX</v>
          </cell>
          <cell r="B58">
            <v>201309</v>
          </cell>
        </row>
        <row r="59">
          <cell r="A59" t="str">
            <v>ADJ382352 - STORM SECURITIZATION - OTH REG ASSETS -DEF TAX</v>
          </cell>
          <cell r="B59">
            <v>201210</v>
          </cell>
        </row>
        <row r="60">
          <cell r="A60" t="str">
            <v>ADJ382355 - STORM SECURITIZATION - OTH REG ASSETS - OVER/UNDER -TAX</v>
          </cell>
          <cell r="B60">
            <v>201308</v>
          </cell>
        </row>
        <row r="61">
          <cell r="A61" t="str">
            <v>ADJ382355 - STORM SECURITIZATION - OTH REG ASSETS - OVER/UNDER -TAX</v>
          </cell>
          <cell r="B61">
            <v>201109</v>
          </cell>
        </row>
        <row r="62">
          <cell r="A62" t="str">
            <v>ADJ382355 - STORM SECURITIZATION - OTH REG ASSETS - OVER/UNDER -TAX</v>
          </cell>
          <cell r="B62">
            <v>201110</v>
          </cell>
        </row>
        <row r="63">
          <cell r="A63" t="str">
            <v>ADJ382356 - STORM SECURITIZATION - OTH REG ASSETS - OVER/UNDER -BONDS</v>
          </cell>
          <cell r="B63">
            <v>201303</v>
          </cell>
        </row>
        <row r="64">
          <cell r="A64" t="str">
            <v>ADJ382356 - STORM SECURITIZATION - OTH REG ASSETS - OVER/UNDER -BONDS</v>
          </cell>
          <cell r="B64">
            <v>201103</v>
          </cell>
        </row>
        <row r="65">
          <cell r="A65" t="str">
            <v>BAL121000 - NONUTILITY PROPERTY</v>
          </cell>
          <cell r="B65">
            <v>201310</v>
          </cell>
        </row>
        <row r="66">
          <cell r="A66" t="str">
            <v>BAL121000 - NONUTILITY PROPERTY</v>
          </cell>
          <cell r="B66">
            <v>201303</v>
          </cell>
        </row>
        <row r="67">
          <cell r="A67" t="str">
            <v>BAL121000 - NONUTILITY PROPERTY</v>
          </cell>
          <cell r="B67">
            <v>201309</v>
          </cell>
        </row>
        <row r="68">
          <cell r="A68" t="str">
            <v>BAL121000 - NONUTILITY PROPERTY</v>
          </cell>
          <cell r="B68">
            <v>201204</v>
          </cell>
        </row>
        <row r="69">
          <cell r="A69" t="str">
            <v>BAL121000 - NONUTILITY PROPERTY</v>
          </cell>
          <cell r="B69">
            <v>201205</v>
          </cell>
        </row>
        <row r="70">
          <cell r="A70" t="str">
            <v>BAL121000 - NONUTILITY PROPERTY</v>
          </cell>
          <cell r="B70">
            <v>201101</v>
          </cell>
        </row>
        <row r="71">
          <cell r="A71" t="str">
            <v>BAL121000 - NONUTILITY PROPERTY</v>
          </cell>
          <cell r="B71">
            <v>201103</v>
          </cell>
        </row>
        <row r="72">
          <cell r="A72" t="str">
            <v>BAL121000 - NONUTILITY PROPERTY</v>
          </cell>
          <cell r="B72">
            <v>201104</v>
          </cell>
        </row>
        <row r="73">
          <cell r="A73" t="str">
            <v>BAL121000 - NONUTILITY PROPERTY</v>
          </cell>
          <cell r="B73">
            <v>201105</v>
          </cell>
        </row>
        <row r="74">
          <cell r="A74" t="str">
            <v>BAL121000 - NONUTILITY PROPERTY</v>
          </cell>
          <cell r="B74">
            <v>201108</v>
          </cell>
        </row>
        <row r="75">
          <cell r="A75" t="str">
            <v>BAL123000 - INVESTMENT IN ASSOCIATED COMPANIES (EXC GROUP)</v>
          </cell>
          <cell r="B75">
            <v>201305</v>
          </cell>
        </row>
        <row r="76">
          <cell r="A76" t="str">
            <v>BAL123000 - INVESTMENT IN ASSOCIATED COMPANIES (EXC GROUP)</v>
          </cell>
          <cell r="B76">
            <v>201205</v>
          </cell>
        </row>
        <row r="77">
          <cell r="A77" t="str">
            <v>ADJ101386 - SOLAR ECRC CONVERTIBLE ITC - SPECIFIC</v>
          </cell>
          <cell r="B77">
            <v>201308</v>
          </cell>
        </row>
        <row r="78">
          <cell r="A78" t="str">
            <v>ADJ101386 - SOLAR ECRC CONVERTIBLE ITC - SPECIFIC</v>
          </cell>
          <cell r="B78">
            <v>201208</v>
          </cell>
        </row>
        <row r="79">
          <cell r="A79" t="str">
            <v>ADJ101386 - SOLAR ECRC CONVERTIBLE ITC - SPECIFIC</v>
          </cell>
          <cell r="B79">
            <v>201209</v>
          </cell>
        </row>
        <row r="80">
          <cell r="A80" t="str">
            <v>ADJ101386 - SOLAR ECRC CONVERTIBLE ITC - SPECIFIC</v>
          </cell>
          <cell r="B80">
            <v>201210</v>
          </cell>
        </row>
        <row r="81">
          <cell r="A81" t="str">
            <v>ADJ101710 - PLT IN SERV - STRUCTURES LRIC ATRIUM</v>
          </cell>
          <cell r="B81">
            <v>201311</v>
          </cell>
        </row>
        <row r="82">
          <cell r="A82" t="str">
            <v>ADJ101710 - PLT IN SERV - STRUCTURES LRIC ATRIUM</v>
          </cell>
          <cell r="B82">
            <v>201205</v>
          </cell>
        </row>
        <row r="83">
          <cell r="A83" t="str">
            <v>ADJ101710 - PLT IN SERV - STRUCTURES LRIC ATRIUM</v>
          </cell>
          <cell r="B83">
            <v>201110</v>
          </cell>
        </row>
        <row r="84">
          <cell r="A84" t="str">
            <v>ADJ101900 - PROPERTY UNDER CAPITAL LEASES - NON NUCLEAR</v>
          </cell>
          <cell r="B84">
            <v>201310</v>
          </cell>
        </row>
        <row r="85">
          <cell r="A85" t="str">
            <v>ADJ101900 - PROPERTY UNDER CAPITAL LEASES - NON NUCLEAR</v>
          </cell>
          <cell r="B85">
            <v>201206</v>
          </cell>
        </row>
        <row r="86">
          <cell r="A86" t="str">
            <v>ADJ101900 - PROPERTY UNDER CAPITAL LEASES - NON NUCLEAR</v>
          </cell>
          <cell r="B86">
            <v>201209</v>
          </cell>
        </row>
        <row r="87">
          <cell r="A87" t="str">
            <v>ADJ108710 - ACC PROV DEPR - STRUCTURES LRIC ATRIUM</v>
          </cell>
          <cell r="B87">
            <v>201302</v>
          </cell>
        </row>
        <row r="88">
          <cell r="A88" t="str">
            <v>ADJ108710 - ACC PROV DEPR - STRUCTURES LRIC ATRIUM</v>
          </cell>
          <cell r="B88">
            <v>201111</v>
          </cell>
        </row>
        <row r="89">
          <cell r="A89" t="str">
            <v>ADJ108710 - ACC PROV DEPR - STRUCTURES LRIC ATRIUM</v>
          </cell>
          <cell r="B89">
            <v>201103</v>
          </cell>
        </row>
        <row r="90">
          <cell r="A90" t="str">
            <v>ADJ108900 - ACCUM PROV CAPITAL LEASES</v>
          </cell>
          <cell r="B90">
            <v>201203</v>
          </cell>
        </row>
        <row r="91">
          <cell r="A91" t="str">
            <v>ADJ108900 - ACCUM PROV CAPITAL LEASES</v>
          </cell>
          <cell r="B91">
            <v>201208</v>
          </cell>
        </row>
        <row r="92">
          <cell r="A92" t="str">
            <v>ADJ108900 - ACCUM PROV CAPITAL LEASES</v>
          </cell>
          <cell r="B92">
            <v>201210</v>
          </cell>
        </row>
        <row r="93">
          <cell r="A93" t="str">
            <v>ADJ108900 - ACCUM PROV CAPITAL LEASES</v>
          </cell>
          <cell r="B93">
            <v>201107</v>
          </cell>
        </row>
        <row r="94">
          <cell r="A94" t="str">
            <v>ADJ120600 - NUCLEAR FUEL UNDER CAPITAL LEASES</v>
          </cell>
          <cell r="B94">
            <v>201207</v>
          </cell>
        </row>
        <row r="95">
          <cell r="A95" t="str">
            <v>ADJ120600 - NUCLEAR FUEL UNDER CAPITAL LEASES</v>
          </cell>
          <cell r="B95">
            <v>201208</v>
          </cell>
        </row>
        <row r="96">
          <cell r="A96" t="str">
            <v>ADJ120600 - NUCLEAR FUEL UNDER CAPITAL LEASES</v>
          </cell>
          <cell r="B96">
            <v>201210</v>
          </cell>
        </row>
        <row r="97">
          <cell r="A97" t="str">
            <v>ADJ120600 - NUCLEAR FUEL UNDER CAPITAL LEASES</v>
          </cell>
          <cell r="B97">
            <v>201109</v>
          </cell>
        </row>
        <row r="98">
          <cell r="A98" t="str">
            <v>ADJ165600 - PREPAID INTEREST - COMMERCIAL PAPER</v>
          </cell>
          <cell r="B98">
            <v>201311</v>
          </cell>
        </row>
        <row r="99">
          <cell r="A99" t="str">
            <v>ADJ165600 - PREPAID INTEREST - COMMERCIAL PAPER</v>
          </cell>
          <cell r="B99">
            <v>201107</v>
          </cell>
        </row>
        <row r="100">
          <cell r="A100" t="str">
            <v>ADJ228101 - ACCUM PROV FOR PROP INSURANCE - STORM DEF TAX</v>
          </cell>
          <cell r="B100">
            <v>201305</v>
          </cell>
        </row>
        <row r="101">
          <cell r="A101" t="str">
            <v>ADJ228101 - ACCUM PROV FOR PROP INSURANCE - STORM DEF TAX</v>
          </cell>
          <cell r="B101">
            <v>201207</v>
          </cell>
        </row>
        <row r="102">
          <cell r="A102" t="str">
            <v>ADJ228101 - ACCUM PROV FOR PROP INSURANCE - STORM DEF TAX</v>
          </cell>
          <cell r="B102">
            <v>201210</v>
          </cell>
        </row>
        <row r="103">
          <cell r="A103" t="str">
            <v>ADJ228101 - ACCUM PROV FOR PROP INSURANCE - STORM DEF TAX</v>
          </cell>
          <cell r="B103">
            <v>201102</v>
          </cell>
        </row>
        <row r="104">
          <cell r="A104" t="str">
            <v>ADJ228101 - ACCUM PROV FOR PROP INSURANCE - STORM DEF TAX</v>
          </cell>
          <cell r="B104">
            <v>201103</v>
          </cell>
        </row>
        <row r="105">
          <cell r="A105" t="str">
            <v>ADJ228101 - ACCUM PROV FOR PROP INSURANCE - STORM DEF TAX</v>
          </cell>
          <cell r="B105">
            <v>201106</v>
          </cell>
        </row>
        <row r="106">
          <cell r="A106" t="str">
            <v>ADJ253100 - PREFERRED STOCK DIVIDENDS ACCRUED</v>
          </cell>
          <cell r="B106">
            <v>201307</v>
          </cell>
        </row>
        <row r="107">
          <cell r="A107" t="str">
            <v>ADJ253100 - PREFERRED STOCK DIVIDENDS ACCRUED</v>
          </cell>
          <cell r="B107">
            <v>201110</v>
          </cell>
        </row>
        <row r="108">
          <cell r="A108" t="str">
            <v>ADJ253420 - OTHER REG LIAB - LAND SALES PLANT IN SERVICE</v>
          </cell>
          <cell r="B108">
            <v>201308</v>
          </cell>
        </row>
        <row r="109">
          <cell r="A109" t="str">
            <v>ADJ253420 - OTHER REG LIAB - LAND SALES PLANT IN SERVICE</v>
          </cell>
          <cell r="B109">
            <v>201201</v>
          </cell>
        </row>
        <row r="110">
          <cell r="A110" t="str">
            <v>ADJ253420 - OTHER REG LIAB - LAND SALES PLANT IN SERVICE</v>
          </cell>
          <cell r="B110">
            <v>201102</v>
          </cell>
        </row>
        <row r="111">
          <cell r="A111" t="str">
            <v>ADJ253420 - OTHER REG LIAB - LAND SALES PLANT IN SERVICE</v>
          </cell>
          <cell r="B111">
            <v>201104</v>
          </cell>
        </row>
        <row r="112">
          <cell r="A112" t="str">
            <v>ADJ253420 - OTHER REG LIAB - LAND SALES PLANT IN SERVICE</v>
          </cell>
          <cell r="B112">
            <v>201105</v>
          </cell>
        </row>
        <row r="113">
          <cell r="A113" t="str">
            <v>ADJ256100 - DEFERRED GAINS FUTURE USE</v>
          </cell>
          <cell r="B113">
            <v>201308</v>
          </cell>
        </row>
        <row r="114">
          <cell r="A114" t="str">
            <v>ADJ256100 - DEFERRED GAINS FUTURE USE</v>
          </cell>
          <cell r="B114">
            <v>201307</v>
          </cell>
        </row>
        <row r="115">
          <cell r="A115" t="str">
            <v>ADJ256100 - DEFERRED GAINS FUTURE USE</v>
          </cell>
          <cell r="B115">
            <v>201212</v>
          </cell>
        </row>
        <row r="116">
          <cell r="A116" t="str">
            <v>ADJ256100 - DEFERRED GAINS FUTURE USE</v>
          </cell>
          <cell r="B116">
            <v>201112</v>
          </cell>
        </row>
        <row r="117">
          <cell r="A117" t="str">
            <v>ADJ256100 - DEFERRED GAINS FUTURE USE</v>
          </cell>
          <cell r="B117">
            <v>201204</v>
          </cell>
        </row>
        <row r="118">
          <cell r="A118" t="str">
            <v>ADJ382351 - STORM SECURITIZATION - OTH REG ASSETS - BONDS</v>
          </cell>
          <cell r="B118">
            <v>201309</v>
          </cell>
        </row>
        <row r="119">
          <cell r="A119" t="str">
            <v>ADJ382351 - STORM SECURITIZATION - OTH REG ASSETS - BONDS</v>
          </cell>
          <cell r="B119">
            <v>201208</v>
          </cell>
        </row>
        <row r="120">
          <cell r="A120" t="str">
            <v>ADJ382351 - STORM SECURITIZATION - OTH REG ASSETS - BONDS</v>
          </cell>
          <cell r="B120">
            <v>201210</v>
          </cell>
        </row>
        <row r="121">
          <cell r="A121" t="str">
            <v>ADJ382351 - STORM SECURITIZATION - OTH REG ASSETS - BONDS</v>
          </cell>
          <cell r="B121">
            <v>201101</v>
          </cell>
        </row>
        <row r="122">
          <cell r="A122" t="str">
            <v>ADJ382352 - STORM SECURITIZATION - OTH REG ASSETS -DEF TAX</v>
          </cell>
          <cell r="B122">
            <v>201310</v>
          </cell>
        </row>
        <row r="123">
          <cell r="A123" t="str">
            <v>ADJ382352 - STORM SECURITIZATION - OTH REG ASSETS -DEF TAX</v>
          </cell>
          <cell r="B123">
            <v>201311</v>
          </cell>
        </row>
        <row r="124">
          <cell r="A124" t="str">
            <v>ADJ382352 - STORM SECURITIZATION - OTH REG ASSETS -DEF TAX</v>
          </cell>
          <cell r="B124">
            <v>201301</v>
          </cell>
        </row>
        <row r="125">
          <cell r="A125" t="str">
            <v>ADJ382352 - STORM SECURITIZATION - OTH REG ASSETS -DEF TAX</v>
          </cell>
          <cell r="B125">
            <v>201203</v>
          </cell>
        </row>
        <row r="126">
          <cell r="A126" t="str">
            <v>ADJ382352 - STORM SECURITIZATION - OTH REG ASSETS -DEF TAX</v>
          </cell>
          <cell r="B126">
            <v>201104</v>
          </cell>
        </row>
        <row r="127">
          <cell r="A127" t="str">
            <v>ADJ382352 - STORM SECURITIZATION - OTH REG ASSETS -DEF TAX</v>
          </cell>
          <cell r="B127">
            <v>201107</v>
          </cell>
        </row>
        <row r="128">
          <cell r="A128" t="str">
            <v>ADJ382355 - STORM SECURITIZATION - OTH REG ASSETS - OVER/UNDER -TAX</v>
          </cell>
          <cell r="B128">
            <v>201306</v>
          </cell>
        </row>
        <row r="129">
          <cell r="A129" t="str">
            <v>ADJ382355 - STORM SECURITIZATION - OTH REG ASSETS - OVER/UNDER -TAX</v>
          </cell>
          <cell r="B129">
            <v>201203</v>
          </cell>
        </row>
        <row r="130">
          <cell r="A130" t="str">
            <v>ADJ382355 - STORM SECURITIZATION - OTH REG ASSETS - OVER/UNDER -TAX</v>
          </cell>
          <cell r="B130">
            <v>201105</v>
          </cell>
        </row>
        <row r="131">
          <cell r="A131" t="str">
            <v>ADJ382355 - STORM SECURITIZATION - OTH REG ASSETS - OVER/UNDER -TAX</v>
          </cell>
          <cell r="B131">
            <v>201107</v>
          </cell>
        </row>
        <row r="132">
          <cell r="A132" t="str">
            <v>ADJ382356 - STORM SECURITIZATION - OTH REG ASSETS - OVER/UNDER -BONDS</v>
          </cell>
          <cell r="B132">
            <v>201310</v>
          </cell>
        </row>
        <row r="133">
          <cell r="A133" t="str">
            <v>ADJ382356 - STORM SECURITIZATION - OTH REG ASSETS - OVER/UNDER -BONDS</v>
          </cell>
          <cell r="B133">
            <v>201302</v>
          </cell>
        </row>
        <row r="134">
          <cell r="A134" t="str">
            <v>BAL121000 - NONUTILITY PROPERTY</v>
          </cell>
          <cell r="B134">
            <v>201304</v>
          </cell>
        </row>
        <row r="135">
          <cell r="A135" t="str">
            <v>BAL121000 - NONUTILITY PROPERTY</v>
          </cell>
          <cell r="B135">
            <v>201210</v>
          </cell>
        </row>
        <row r="136">
          <cell r="A136" t="str">
            <v>BAL123000 - INVESTMENT IN ASSOCIATED COMPANIES (EXC GROUP)</v>
          </cell>
          <cell r="B136">
            <v>201306</v>
          </cell>
        </row>
        <row r="137">
          <cell r="A137" t="str">
            <v>BAL123000 - INVESTMENT IN ASSOCIATED COMPANIES (EXC GROUP)</v>
          </cell>
          <cell r="B137">
            <v>201309</v>
          </cell>
        </row>
        <row r="138">
          <cell r="A138" t="str">
            <v>BAL123000 - INVESTMENT IN ASSOCIATED COMPANIES (EXC GROUP)</v>
          </cell>
          <cell r="B138">
            <v>201212</v>
          </cell>
        </row>
        <row r="139">
          <cell r="A139" t="str">
            <v>BAL123000 - INVESTMENT IN ASSOCIATED COMPANIES (EXC GROUP)</v>
          </cell>
          <cell r="B139">
            <v>201209</v>
          </cell>
        </row>
        <row r="140">
          <cell r="A140" t="str">
            <v>BAL123000 - INVESTMENT IN ASSOCIATED COMPANIES (EXC GROUP)</v>
          </cell>
          <cell r="B140">
            <v>201106</v>
          </cell>
        </row>
        <row r="141">
          <cell r="A141" t="str">
            <v>ADJ101386 - SOLAR ECRC CONVERTIBLE ITC - SPECIFIC</v>
          </cell>
          <cell r="B141">
            <v>201207</v>
          </cell>
        </row>
        <row r="142">
          <cell r="A142" t="str">
            <v>ADJ101710 - PLT IN SERV - STRUCTURES LRIC ATRIUM</v>
          </cell>
          <cell r="B142">
            <v>201211</v>
          </cell>
        </row>
        <row r="143">
          <cell r="A143" t="str">
            <v>ADJ101710 - PLT IN SERV - STRUCTURES LRIC ATRIUM</v>
          </cell>
          <cell r="B143">
            <v>201307</v>
          </cell>
        </row>
        <row r="144">
          <cell r="A144" t="str">
            <v>ADJ101710 - PLT IN SERV - STRUCTURES LRIC ATRIUM</v>
          </cell>
          <cell r="B144">
            <v>201212</v>
          </cell>
        </row>
        <row r="145">
          <cell r="A145" t="str">
            <v>ADJ101710 - PLT IN SERV - STRUCTURES LRIC ATRIUM</v>
          </cell>
          <cell r="B145">
            <v>201202</v>
          </cell>
        </row>
        <row r="146">
          <cell r="A146" t="str">
            <v>ADJ101710 - PLT IN SERV - STRUCTURES LRIC ATRIUM</v>
          </cell>
          <cell r="B146">
            <v>201203</v>
          </cell>
        </row>
        <row r="147">
          <cell r="A147" t="str">
            <v>ADJ101900 - PROPERTY UNDER CAPITAL LEASES - NON NUCLEAR</v>
          </cell>
          <cell r="B147">
            <v>201305</v>
          </cell>
        </row>
        <row r="148">
          <cell r="A148" t="str">
            <v>ADJ101900 - PROPERTY UNDER CAPITAL LEASES - NON NUCLEAR</v>
          </cell>
          <cell r="B148">
            <v>201107</v>
          </cell>
        </row>
        <row r="149">
          <cell r="A149" t="str">
            <v>ADJ108710 - ACC PROV DEPR - STRUCTURES LRIC ATRIUM</v>
          </cell>
          <cell r="B149">
            <v>201309</v>
          </cell>
        </row>
        <row r="150">
          <cell r="A150" t="str">
            <v>ADJ108710 - ACC PROV DEPR - STRUCTURES LRIC ATRIUM</v>
          </cell>
          <cell r="B150">
            <v>201202</v>
          </cell>
        </row>
        <row r="151">
          <cell r="A151" t="str">
            <v>ADJ108710 - ACC PROV DEPR - STRUCTURES LRIC ATRIUM</v>
          </cell>
          <cell r="B151">
            <v>201207</v>
          </cell>
        </row>
        <row r="152">
          <cell r="A152" t="str">
            <v>ADJ108710 - ACC PROV DEPR - STRUCTURES LRIC ATRIUM</v>
          </cell>
          <cell r="B152">
            <v>201104</v>
          </cell>
        </row>
        <row r="153">
          <cell r="A153" t="str">
            <v>ADJ108710 - ACC PROV DEPR - STRUCTURES LRIC ATRIUM</v>
          </cell>
          <cell r="B153">
            <v>201110</v>
          </cell>
        </row>
        <row r="154">
          <cell r="A154" t="str">
            <v>ADJ108900 - ACCUM PROV CAPITAL LEASES</v>
          </cell>
          <cell r="B154">
            <v>201305</v>
          </cell>
        </row>
        <row r="155">
          <cell r="A155" t="str">
            <v>ADJ108900 - ACCUM PROV CAPITAL LEASES</v>
          </cell>
          <cell r="B155">
            <v>201308</v>
          </cell>
        </row>
        <row r="156">
          <cell r="A156" t="str">
            <v>ADJ108900 - ACCUM PROV CAPITAL LEASES</v>
          </cell>
          <cell r="B156">
            <v>201307</v>
          </cell>
        </row>
        <row r="157">
          <cell r="A157" t="str">
            <v>ADJ108900 - ACCUM PROV CAPITAL LEASES</v>
          </cell>
          <cell r="B157">
            <v>201106</v>
          </cell>
        </row>
        <row r="158">
          <cell r="A158" t="str">
            <v>ADJ120600 - NUCLEAR FUEL UNDER CAPITAL LEASES</v>
          </cell>
          <cell r="B158">
            <v>201304</v>
          </cell>
        </row>
        <row r="159">
          <cell r="A159" t="str">
            <v>ADJ120600 - NUCLEAR FUEL UNDER CAPITAL LEASES</v>
          </cell>
          <cell r="B159">
            <v>201306</v>
          </cell>
        </row>
        <row r="160">
          <cell r="A160" t="str">
            <v>ADJ120600 - NUCLEAR FUEL UNDER CAPITAL LEASES</v>
          </cell>
          <cell r="B160">
            <v>201203</v>
          </cell>
        </row>
        <row r="161">
          <cell r="A161" t="str">
            <v>ADJ120600 - NUCLEAR FUEL UNDER CAPITAL LEASES</v>
          </cell>
          <cell r="B161">
            <v>201102</v>
          </cell>
        </row>
        <row r="162">
          <cell r="A162" t="str">
            <v>ADJ165600 - PREPAID INTEREST - COMMERCIAL PAPER</v>
          </cell>
          <cell r="B162">
            <v>201310</v>
          </cell>
        </row>
        <row r="163">
          <cell r="A163" t="str">
            <v>ADJ165600 - PREPAID INTEREST - COMMERCIAL PAPER</v>
          </cell>
          <cell r="B163">
            <v>201305</v>
          </cell>
        </row>
        <row r="164">
          <cell r="A164" t="str">
            <v>ADJ165600 - PREPAID INTEREST - COMMERCIAL PAPER</v>
          </cell>
          <cell r="B164">
            <v>201309</v>
          </cell>
        </row>
        <row r="165">
          <cell r="A165" t="str">
            <v>ADJ165600 - PREPAID INTEREST - COMMERCIAL PAPER</v>
          </cell>
          <cell r="B165">
            <v>201204</v>
          </cell>
        </row>
        <row r="166">
          <cell r="A166" t="str">
            <v>ADJ165600 - PREPAID INTEREST - COMMERCIAL PAPER</v>
          </cell>
          <cell r="B166">
            <v>201206</v>
          </cell>
        </row>
        <row r="167">
          <cell r="A167" t="str">
            <v>ADJ165600 - PREPAID INTEREST - COMMERCIAL PAPER</v>
          </cell>
          <cell r="B167">
            <v>201209</v>
          </cell>
        </row>
        <row r="168">
          <cell r="A168" t="str">
            <v>ADJ228101 - ACCUM PROV FOR PROP INSURANCE - STORM DEF TAX</v>
          </cell>
          <cell r="B168">
            <v>201301</v>
          </cell>
        </row>
        <row r="169">
          <cell r="A169" t="str">
            <v>ADJ228101 - ACCUM PROV FOR PROP INSURANCE - STORM DEF TAX</v>
          </cell>
          <cell r="B169">
            <v>201307</v>
          </cell>
        </row>
        <row r="170">
          <cell r="A170" t="str">
            <v>ADJ228101 - ACCUM PROV FOR PROP INSURANCE - STORM DEF TAX</v>
          </cell>
          <cell r="B170">
            <v>201212</v>
          </cell>
        </row>
        <row r="171">
          <cell r="A171" t="str">
            <v>ADJ228101 - ACCUM PROV FOR PROP INSURANCE - STORM DEF TAX</v>
          </cell>
          <cell r="B171">
            <v>201201</v>
          </cell>
        </row>
        <row r="172">
          <cell r="A172" t="str">
            <v>ADJ228101 - ACCUM PROV FOR PROP INSURANCE - STORM DEF TAX</v>
          </cell>
          <cell r="B172">
            <v>201202</v>
          </cell>
        </row>
        <row r="173">
          <cell r="A173" t="str">
            <v>ADJ228101 - ACCUM PROV FOR PROP INSURANCE - STORM DEF TAX</v>
          </cell>
          <cell r="B173">
            <v>201205</v>
          </cell>
        </row>
        <row r="174">
          <cell r="A174" t="str">
            <v>ADJ228101 - ACCUM PROV FOR PROP INSURANCE - STORM DEF TAX</v>
          </cell>
          <cell r="B174">
            <v>201107</v>
          </cell>
        </row>
        <row r="175">
          <cell r="A175" t="str">
            <v>ADJ228101 - ACCUM PROV FOR PROP INSURANCE - STORM DEF TAX</v>
          </cell>
          <cell r="B175">
            <v>201108</v>
          </cell>
        </row>
        <row r="176">
          <cell r="A176" t="str">
            <v>ADJ253100 - PREFERRED STOCK DIVIDENDS ACCRUED</v>
          </cell>
          <cell r="B176">
            <v>201305</v>
          </cell>
        </row>
        <row r="177">
          <cell r="A177" t="str">
            <v>ADJ253100 - PREFERRED STOCK DIVIDENDS ACCRUED</v>
          </cell>
          <cell r="B177">
            <v>201308</v>
          </cell>
        </row>
        <row r="178">
          <cell r="A178" t="str">
            <v>ADJ253100 - PREFERRED STOCK DIVIDENDS ACCRUED</v>
          </cell>
          <cell r="B178">
            <v>201201</v>
          </cell>
        </row>
        <row r="179">
          <cell r="A179" t="str">
            <v>ADJ253100 - PREFERRED STOCK DIVIDENDS ACCRUED</v>
          </cell>
          <cell r="B179">
            <v>201202</v>
          </cell>
        </row>
        <row r="180">
          <cell r="A180" t="str">
            <v>ADJ253100 - PREFERRED STOCK DIVIDENDS ACCRUED</v>
          </cell>
          <cell r="B180">
            <v>201203</v>
          </cell>
        </row>
        <row r="181">
          <cell r="A181" t="str">
            <v>ADJ253100 - PREFERRED STOCK DIVIDENDS ACCRUED</v>
          </cell>
          <cell r="B181">
            <v>201210</v>
          </cell>
        </row>
        <row r="182">
          <cell r="A182" t="str">
            <v>ADJ253100 - PREFERRED STOCK DIVIDENDS ACCRUED</v>
          </cell>
          <cell r="B182">
            <v>201106</v>
          </cell>
        </row>
        <row r="183">
          <cell r="A183" t="str">
            <v>ADJ253420 - OTHER REG LIAB - LAND SALES PLANT IN SERVICE</v>
          </cell>
          <cell r="B183">
            <v>201306</v>
          </cell>
        </row>
        <row r="184">
          <cell r="A184" t="str">
            <v>ADJ253420 - OTHER REG LIAB - LAND SALES PLANT IN SERVICE</v>
          </cell>
          <cell r="B184">
            <v>201302</v>
          </cell>
        </row>
        <row r="185">
          <cell r="A185" t="str">
            <v>ADJ253420 - OTHER REG LIAB - LAND SALES PLANT IN SERVICE</v>
          </cell>
          <cell r="B185">
            <v>201206</v>
          </cell>
        </row>
        <row r="186">
          <cell r="A186" t="str">
            <v>ADJ253420 - OTHER REG LIAB - LAND SALES PLANT IN SERVICE</v>
          </cell>
          <cell r="B186">
            <v>201209</v>
          </cell>
        </row>
        <row r="187">
          <cell r="A187" t="str">
            <v>ADJ256100 - DEFERRED GAINS FUTURE USE</v>
          </cell>
          <cell r="B187">
            <v>201310</v>
          </cell>
        </row>
        <row r="188">
          <cell r="A188" t="str">
            <v>ADJ256100 - DEFERRED GAINS FUTURE USE</v>
          </cell>
          <cell r="B188">
            <v>201304</v>
          </cell>
        </row>
        <row r="189">
          <cell r="A189" t="str">
            <v>ADJ256100 - DEFERRED GAINS FUTURE USE</v>
          </cell>
          <cell r="B189">
            <v>201306</v>
          </cell>
        </row>
        <row r="190">
          <cell r="A190" t="str">
            <v>ADJ256100 - DEFERRED GAINS FUTURE USE</v>
          </cell>
          <cell r="B190">
            <v>201111</v>
          </cell>
        </row>
        <row r="191">
          <cell r="A191" t="str">
            <v>ADJ256100 - DEFERRED GAINS FUTURE USE</v>
          </cell>
          <cell r="B191">
            <v>201202</v>
          </cell>
        </row>
        <row r="192">
          <cell r="A192" t="str">
            <v>ADJ256100 - DEFERRED GAINS FUTURE USE</v>
          </cell>
          <cell r="B192">
            <v>201205</v>
          </cell>
        </row>
        <row r="193">
          <cell r="A193" t="str">
            <v>ADJ256100 - DEFERRED GAINS FUTURE USE</v>
          </cell>
          <cell r="B193">
            <v>201208</v>
          </cell>
        </row>
        <row r="194">
          <cell r="A194" t="str">
            <v>ADJ256100 - DEFERRED GAINS FUTURE USE</v>
          </cell>
          <cell r="B194">
            <v>201102</v>
          </cell>
        </row>
        <row r="195">
          <cell r="A195" t="str">
            <v>ADJ256100 - DEFERRED GAINS FUTURE USE</v>
          </cell>
          <cell r="B195">
            <v>201104</v>
          </cell>
        </row>
        <row r="196">
          <cell r="A196" t="str">
            <v>ADJ256100 - DEFERRED GAINS FUTURE USE</v>
          </cell>
          <cell r="B196">
            <v>201107</v>
          </cell>
        </row>
        <row r="197">
          <cell r="A197" t="str">
            <v>ADJ256100 - DEFERRED GAINS FUTURE USE</v>
          </cell>
          <cell r="B197">
            <v>201108</v>
          </cell>
        </row>
        <row r="198">
          <cell r="A198" t="str">
            <v>ADJ256100 - DEFERRED GAINS FUTURE USE</v>
          </cell>
          <cell r="B198">
            <v>201109</v>
          </cell>
        </row>
        <row r="199">
          <cell r="A199" t="str">
            <v>ADJ256100 - DEFERRED GAINS FUTURE USE</v>
          </cell>
          <cell r="B199">
            <v>201110</v>
          </cell>
        </row>
        <row r="200">
          <cell r="A200" t="str">
            <v>ADJ382351 - STORM SECURITIZATION - OTH REG ASSETS - BONDS</v>
          </cell>
          <cell r="B200">
            <v>201104</v>
          </cell>
        </row>
        <row r="201">
          <cell r="A201" t="str">
            <v>ADJ382351 - STORM SECURITIZATION - OTH REG ASSETS - BONDS</v>
          </cell>
          <cell r="B201">
            <v>201110</v>
          </cell>
        </row>
        <row r="202">
          <cell r="A202" t="str">
            <v>ADJ382352 - STORM SECURITIZATION - OTH REG ASSETS -DEF TAX</v>
          </cell>
          <cell r="B202">
            <v>201306</v>
          </cell>
        </row>
        <row r="203">
          <cell r="A203" t="str">
            <v>ADJ382352 - STORM SECURITIZATION - OTH REG ASSETS -DEF TAX</v>
          </cell>
          <cell r="B203">
            <v>201205</v>
          </cell>
        </row>
        <row r="204">
          <cell r="A204" t="str">
            <v>ADJ382352 - STORM SECURITIZATION - OTH REG ASSETS -DEF TAX</v>
          </cell>
          <cell r="B204">
            <v>201207</v>
          </cell>
        </row>
        <row r="205">
          <cell r="A205" t="str">
            <v>ADJ382352 - STORM SECURITIZATION - OTH REG ASSETS -DEF TAX</v>
          </cell>
          <cell r="B205">
            <v>201208</v>
          </cell>
        </row>
        <row r="206">
          <cell r="A206" t="str">
            <v>ADJ382352 - STORM SECURITIZATION - OTH REG ASSETS -DEF TAX</v>
          </cell>
          <cell r="B206">
            <v>201103</v>
          </cell>
        </row>
        <row r="207">
          <cell r="A207" t="str">
            <v>ADJ382355 - STORM SECURITIZATION - OTH REG ASSETS - OVER/UNDER -TAX</v>
          </cell>
          <cell r="B207">
            <v>201303</v>
          </cell>
        </row>
        <row r="208">
          <cell r="A208" t="str">
            <v>ADJ382355 - STORM SECURITIZATION - OTH REG ASSETS - OVER/UNDER -TAX</v>
          </cell>
          <cell r="B208">
            <v>201106</v>
          </cell>
        </row>
        <row r="209">
          <cell r="A209" t="str">
            <v>ADJ382356 - STORM SECURITIZATION - OTH REG ASSETS - OVER/UNDER -BONDS</v>
          </cell>
          <cell r="B209">
            <v>201307</v>
          </cell>
        </row>
        <row r="210">
          <cell r="A210" t="str">
            <v>ADJ382356 - STORM SECURITIZATION - OTH REG ASSETS - OVER/UNDER -BONDS</v>
          </cell>
          <cell r="B210">
            <v>201206</v>
          </cell>
        </row>
        <row r="211">
          <cell r="A211" t="str">
            <v>ADJ382356 - STORM SECURITIZATION - OTH REG ASSETS - OVER/UNDER -BONDS</v>
          </cell>
          <cell r="B211">
            <v>201101</v>
          </cell>
        </row>
        <row r="212">
          <cell r="A212" t="str">
            <v>ADJ382356 - STORM SECURITIZATION - OTH REG ASSETS - OVER/UNDER -BONDS</v>
          </cell>
          <cell r="B212">
            <v>201106</v>
          </cell>
        </row>
        <row r="213">
          <cell r="A213" t="str">
            <v>ADJ382356 - STORM SECURITIZATION - OTH REG ASSETS - OVER/UNDER -BONDS</v>
          </cell>
          <cell r="B213">
            <v>201108</v>
          </cell>
        </row>
        <row r="214">
          <cell r="A214" t="str">
            <v>ADJ382356 - STORM SECURITIZATION - OTH REG ASSETS - OVER/UNDER -BONDS</v>
          </cell>
          <cell r="B214">
            <v>201110</v>
          </cell>
        </row>
        <row r="215">
          <cell r="A215" t="str">
            <v>ADJ382356 - STORM SECURITIZATION - OTH REG ASSETS - OVER/UNDER -BONDS</v>
          </cell>
          <cell r="B215">
            <v>201111</v>
          </cell>
        </row>
        <row r="216">
          <cell r="A216" t="str">
            <v>BAL121000 - NONUTILITY PROPERTY</v>
          </cell>
          <cell r="B216">
            <v>201308</v>
          </cell>
        </row>
        <row r="217">
          <cell r="A217" t="str">
            <v>BAL121000 - NONUTILITY PROPERTY</v>
          </cell>
          <cell r="B217">
            <v>201301</v>
          </cell>
        </row>
        <row r="218">
          <cell r="A218" t="str">
            <v>BAL121000 - NONUTILITY PROPERTY</v>
          </cell>
          <cell r="B218">
            <v>201302</v>
          </cell>
        </row>
        <row r="219">
          <cell r="A219" t="str">
            <v>BAL121000 - NONUTILITY PROPERTY</v>
          </cell>
          <cell r="B219">
            <v>201208</v>
          </cell>
        </row>
        <row r="220">
          <cell r="A220" t="str">
            <v>BAL121000 - NONUTILITY PROPERTY</v>
          </cell>
          <cell r="B220">
            <v>201209</v>
          </cell>
        </row>
        <row r="221">
          <cell r="A221" t="str">
            <v>BAL123000 - INVESTMENT IN ASSOCIATED COMPANIES (EXC GROUP)</v>
          </cell>
          <cell r="B221">
            <v>201211</v>
          </cell>
        </row>
        <row r="222">
          <cell r="A222" t="str">
            <v>BAL123000 - INVESTMENT IN ASSOCIATED COMPANIES (EXC GROUP)</v>
          </cell>
          <cell r="B222">
            <v>201307</v>
          </cell>
        </row>
        <row r="223">
          <cell r="A223" t="str">
            <v>BAL123000 - INVESTMENT IN ASSOCIATED COMPANIES (EXC GROUP)</v>
          </cell>
          <cell r="B223">
            <v>201112</v>
          </cell>
        </row>
        <row r="224">
          <cell r="A224" t="str">
            <v>BAL123000 - INVESTMENT IN ASSOCIATED COMPANIES (EXC GROUP)</v>
          </cell>
          <cell r="B224">
            <v>201201</v>
          </cell>
        </row>
        <row r="225">
          <cell r="A225" t="str">
            <v>BAL123000 - INVESTMENT IN ASSOCIATED COMPANIES (EXC GROUP)</v>
          </cell>
          <cell r="B225">
            <v>201102</v>
          </cell>
        </row>
        <row r="226">
          <cell r="A226" t="str">
            <v>BAL123000 - INVESTMENT IN ASSOCIATED COMPANIES (EXC GROUP)</v>
          </cell>
          <cell r="B226">
            <v>201108</v>
          </cell>
        </row>
        <row r="227">
          <cell r="A227" t="str">
            <v>ADJ101386 - SOLAR ECRC CONVERTIBLE ITC - SPECIFIC</v>
          </cell>
          <cell r="B227">
            <v>201211</v>
          </cell>
        </row>
        <row r="228">
          <cell r="A228" t="str">
            <v>ADJ101386 - SOLAR ECRC CONVERTIBLE ITC - SPECIFIC</v>
          </cell>
          <cell r="B228">
            <v>201307</v>
          </cell>
        </row>
        <row r="229">
          <cell r="A229" t="str">
            <v>ADJ101386 - SOLAR ECRC CONVERTIBLE ITC - SPECIFIC</v>
          </cell>
          <cell r="B229">
            <v>201204</v>
          </cell>
        </row>
        <row r="230">
          <cell r="A230" t="str">
            <v>ADJ101710 - PLT IN SERV - STRUCTURES LRIC ATRIUM</v>
          </cell>
          <cell r="B230">
            <v>201306</v>
          </cell>
        </row>
        <row r="231">
          <cell r="A231" t="str">
            <v>ADJ101710 - PLT IN SERV - STRUCTURES LRIC ATRIUM</v>
          </cell>
          <cell r="B231">
            <v>201210</v>
          </cell>
        </row>
        <row r="232">
          <cell r="A232" t="str">
            <v>ADJ101710 - PLT IN SERV - STRUCTURES LRIC ATRIUM</v>
          </cell>
          <cell r="B232">
            <v>201107</v>
          </cell>
        </row>
        <row r="233">
          <cell r="A233" t="str">
            <v>ADJ101710 - PLT IN SERV - STRUCTURES LRIC ATRIUM</v>
          </cell>
          <cell r="B233">
            <v>201108</v>
          </cell>
        </row>
        <row r="234">
          <cell r="A234" t="str">
            <v>ADJ101710 - PLT IN SERV - STRUCTURES LRIC ATRIUM</v>
          </cell>
          <cell r="B234">
            <v>201111</v>
          </cell>
        </row>
        <row r="235">
          <cell r="A235" t="str">
            <v>ADJ101900 - PROPERTY UNDER CAPITAL LEASES - NON NUCLEAR</v>
          </cell>
          <cell r="B235">
            <v>201204</v>
          </cell>
        </row>
        <row r="236">
          <cell r="A236" t="str">
            <v>ADJ101900 - PROPERTY UNDER CAPITAL LEASES - NON NUCLEAR</v>
          </cell>
          <cell r="B236">
            <v>201101</v>
          </cell>
        </row>
        <row r="237">
          <cell r="A237" t="str">
            <v>ADJ101900 - PROPERTY UNDER CAPITAL LEASES - NON NUCLEAR</v>
          </cell>
          <cell r="B237">
            <v>201110</v>
          </cell>
        </row>
        <row r="238">
          <cell r="A238" t="str">
            <v>ADJ108710 - ACC PROV DEPR - STRUCTURES LRIC ATRIUM</v>
          </cell>
          <cell r="B238">
            <v>201310</v>
          </cell>
        </row>
        <row r="239">
          <cell r="A239" t="str">
            <v>ADJ108710 - ACC PROV DEPR - STRUCTURES LRIC ATRIUM</v>
          </cell>
          <cell r="B239">
            <v>201211</v>
          </cell>
        </row>
        <row r="240">
          <cell r="A240" t="str">
            <v>ADJ108710 - ACC PROV DEPR - STRUCTURES LRIC ATRIUM</v>
          </cell>
          <cell r="B240">
            <v>201308</v>
          </cell>
        </row>
        <row r="241">
          <cell r="A241" t="str">
            <v>ADJ108710 - ACC PROV DEPR - STRUCTURES LRIC ATRIUM</v>
          </cell>
          <cell r="B241">
            <v>201307</v>
          </cell>
        </row>
        <row r="242">
          <cell r="A242" t="str">
            <v>ADJ108710 - ACC PROV DEPR - STRUCTURES LRIC ATRIUM</v>
          </cell>
          <cell r="B242">
            <v>201212</v>
          </cell>
        </row>
        <row r="243">
          <cell r="A243" t="str">
            <v>ADJ108710 - ACC PROV DEPR - STRUCTURES LRIC ATRIUM</v>
          </cell>
          <cell r="B243">
            <v>201203</v>
          </cell>
        </row>
        <row r="244">
          <cell r="A244" t="str">
            <v>ADJ108710 - ACC PROV DEPR - STRUCTURES LRIC ATRIUM</v>
          </cell>
          <cell r="B244">
            <v>201208</v>
          </cell>
        </row>
        <row r="245">
          <cell r="A245" t="str">
            <v>ADJ108710 - ACC PROV DEPR - STRUCTURES LRIC ATRIUM</v>
          </cell>
          <cell r="B245">
            <v>201108</v>
          </cell>
        </row>
        <row r="246">
          <cell r="A246" t="str">
            <v>ADJ108900 - ACCUM PROV CAPITAL LEASES</v>
          </cell>
          <cell r="B246">
            <v>201310</v>
          </cell>
        </row>
        <row r="247">
          <cell r="A247" t="str">
            <v>ADJ108900 - ACCUM PROV CAPITAL LEASES</v>
          </cell>
          <cell r="B247">
            <v>201211</v>
          </cell>
        </row>
        <row r="248">
          <cell r="A248" t="str">
            <v>ADJ120600 - NUCLEAR FUEL UNDER CAPITAL LEASES</v>
          </cell>
          <cell r="B248">
            <v>201311</v>
          </cell>
        </row>
        <row r="249">
          <cell r="A249" t="str">
            <v>ADJ120600 - NUCLEAR FUEL UNDER CAPITAL LEASES</v>
          </cell>
          <cell r="B249">
            <v>201303</v>
          </cell>
        </row>
        <row r="250">
          <cell r="A250" t="str">
            <v>ADJ120600 - NUCLEAR FUEL UNDER CAPITAL LEASES</v>
          </cell>
          <cell r="B250">
            <v>201211</v>
          </cell>
        </row>
        <row r="251">
          <cell r="A251" t="str">
            <v>ADJ120600 - NUCLEAR FUEL UNDER CAPITAL LEASES</v>
          </cell>
          <cell r="B251">
            <v>201201</v>
          </cell>
        </row>
        <row r="252">
          <cell r="A252" t="str">
            <v>ADJ120600 - NUCLEAR FUEL UNDER CAPITAL LEASES</v>
          </cell>
          <cell r="B252">
            <v>201202</v>
          </cell>
        </row>
        <row r="253">
          <cell r="A253" t="str">
            <v>ADJ165600 - PREPAID INTEREST - COMMERCIAL PAPER</v>
          </cell>
          <cell r="B253">
            <v>201302</v>
          </cell>
        </row>
        <row r="254">
          <cell r="A254" t="str">
            <v>ADJ165600 - PREPAID INTEREST - COMMERCIAL PAPER</v>
          </cell>
          <cell r="B254">
            <v>201303</v>
          </cell>
        </row>
        <row r="255">
          <cell r="A255" t="str">
            <v>ADJ165600 - PREPAID INTEREST - COMMERCIAL PAPER</v>
          </cell>
          <cell r="B255">
            <v>201102</v>
          </cell>
        </row>
        <row r="256">
          <cell r="A256" t="str">
            <v>ADJ165600 - PREPAID INTEREST - COMMERCIAL PAPER</v>
          </cell>
          <cell r="B256">
            <v>201104</v>
          </cell>
        </row>
        <row r="257">
          <cell r="A257" t="str">
            <v>ADJ228101 - ACCUM PROV FOR PROP INSURANCE - STORM DEF TAX</v>
          </cell>
          <cell r="B257">
            <v>201304</v>
          </cell>
        </row>
        <row r="258">
          <cell r="A258" t="str">
            <v>ADJ228101 - ACCUM PROV FOR PROP INSURANCE - STORM DEF TAX</v>
          </cell>
          <cell r="B258">
            <v>201105</v>
          </cell>
        </row>
        <row r="259">
          <cell r="A259" t="str">
            <v>ADJ253100 - PREFERRED STOCK DIVIDENDS ACCRUED</v>
          </cell>
          <cell r="B259">
            <v>201310</v>
          </cell>
        </row>
        <row r="260">
          <cell r="A260" t="str">
            <v>ADJ253100 - PREFERRED STOCK DIVIDENDS ACCRUED</v>
          </cell>
          <cell r="B260">
            <v>201304</v>
          </cell>
        </row>
        <row r="261">
          <cell r="A261" t="str">
            <v>ADJ253100 - PREFERRED STOCK DIVIDENDS ACCRUED</v>
          </cell>
          <cell r="B261">
            <v>201306</v>
          </cell>
        </row>
        <row r="262">
          <cell r="A262" t="str">
            <v>ADJ253100 - PREFERRED STOCK DIVIDENDS ACCRUED</v>
          </cell>
          <cell r="B262">
            <v>201112</v>
          </cell>
        </row>
        <row r="263">
          <cell r="A263" t="str">
            <v>ADJ253100 - PREFERRED STOCK DIVIDENDS ACCRUED</v>
          </cell>
          <cell r="B263">
            <v>201103</v>
          </cell>
        </row>
        <row r="264">
          <cell r="A264" t="str">
            <v>ADJ253100 - PREFERRED STOCK DIVIDENDS ACCRUED</v>
          </cell>
          <cell r="B264">
            <v>201108</v>
          </cell>
        </row>
        <row r="265">
          <cell r="A265" t="str">
            <v>ADJ253420 - OTHER REG LIAB - LAND SALES PLANT IN SERVICE</v>
          </cell>
          <cell r="B265">
            <v>201211</v>
          </cell>
        </row>
        <row r="266">
          <cell r="A266" t="str">
            <v>ADJ253420 - OTHER REG LIAB - LAND SALES PLANT IN SERVICE</v>
          </cell>
          <cell r="B266">
            <v>201203</v>
          </cell>
        </row>
        <row r="267">
          <cell r="A267" t="str">
            <v>ADJ253420 - OTHER REG LIAB - LAND SALES PLANT IN SERVICE</v>
          </cell>
          <cell r="B267">
            <v>201103</v>
          </cell>
        </row>
        <row r="268">
          <cell r="A268" t="str">
            <v>ADJ256100 - DEFERRED GAINS FUTURE USE</v>
          </cell>
          <cell r="B268">
            <v>201311</v>
          </cell>
        </row>
        <row r="269">
          <cell r="A269" t="str">
            <v>ADJ256100 - DEFERRED GAINS FUTURE USE</v>
          </cell>
          <cell r="B269">
            <v>201305</v>
          </cell>
        </row>
        <row r="270">
          <cell r="A270" t="str">
            <v>ADJ256100 - DEFERRED GAINS FUTURE USE</v>
          </cell>
          <cell r="B270">
            <v>201301</v>
          </cell>
        </row>
        <row r="271">
          <cell r="A271" t="str">
            <v>ADJ256100 - DEFERRED GAINS FUTURE USE</v>
          </cell>
          <cell r="B271">
            <v>201201</v>
          </cell>
        </row>
        <row r="272">
          <cell r="A272" t="str">
            <v>ADJ256100 - DEFERRED GAINS FUTURE USE</v>
          </cell>
          <cell r="B272">
            <v>201103</v>
          </cell>
        </row>
        <row r="273">
          <cell r="A273" t="str">
            <v>ADJ382351 - STORM SECURITIZATION - OTH REG ASSETS - BONDS</v>
          </cell>
          <cell r="B273">
            <v>201212</v>
          </cell>
        </row>
        <row r="274">
          <cell r="A274" t="str">
            <v>ADJ382351 - STORM SECURITIZATION - OTH REG ASSETS - BONDS</v>
          </cell>
          <cell r="B274">
            <v>201207</v>
          </cell>
        </row>
        <row r="275">
          <cell r="A275" t="str">
            <v>ADJ382352 - STORM SECURITIZATION - OTH REG ASSETS -DEF TAX</v>
          </cell>
          <cell r="B275">
            <v>201303</v>
          </cell>
        </row>
        <row r="276">
          <cell r="A276" t="str">
            <v>ADJ382352 - STORM SECURITIZATION - OTH REG ASSETS -DEF TAX</v>
          </cell>
          <cell r="B276">
            <v>201307</v>
          </cell>
        </row>
        <row r="277">
          <cell r="A277" t="str">
            <v>ADJ382352 - STORM SECURITIZATION - OTH REG ASSETS -DEF TAX</v>
          </cell>
          <cell r="B277">
            <v>201209</v>
          </cell>
        </row>
        <row r="278">
          <cell r="A278" t="str">
            <v>ADJ382352 - STORM SECURITIZATION - OTH REG ASSETS -DEF TAX</v>
          </cell>
          <cell r="B278">
            <v>201102</v>
          </cell>
        </row>
        <row r="279">
          <cell r="A279" t="str">
            <v>ADJ382352 - STORM SECURITIZATION - OTH REG ASSETS -DEF TAX</v>
          </cell>
          <cell r="B279">
            <v>201105</v>
          </cell>
        </row>
        <row r="280">
          <cell r="A280" t="str">
            <v>ADJ382352 - STORM SECURITIZATION - OTH REG ASSETS -DEF TAX</v>
          </cell>
          <cell r="B280">
            <v>201109</v>
          </cell>
        </row>
        <row r="281">
          <cell r="A281" t="str">
            <v>ADJ382355 - STORM SECURITIZATION - OTH REG ASSETS - OVER/UNDER -TAX</v>
          </cell>
          <cell r="B281">
            <v>201310</v>
          </cell>
        </row>
        <row r="282">
          <cell r="A282" t="str">
            <v>ADJ382355 - STORM SECURITIZATION - OTH REG ASSETS - OVER/UNDER -TAX</v>
          </cell>
          <cell r="B282">
            <v>201302</v>
          </cell>
        </row>
        <row r="283">
          <cell r="A283" t="str">
            <v>ADJ382355 - STORM SECURITIZATION - OTH REG ASSETS - OVER/UNDER -TAX</v>
          </cell>
          <cell r="B283">
            <v>201301</v>
          </cell>
        </row>
        <row r="284">
          <cell r="A284" t="str">
            <v>ADJ382355 - STORM SECURITIZATION - OTH REG ASSETS - OVER/UNDER -TAX</v>
          </cell>
          <cell r="B284">
            <v>201111</v>
          </cell>
        </row>
        <row r="285">
          <cell r="A285" t="str">
            <v>ADJ382355 - STORM SECURITIZATION - OTH REG ASSETS - OVER/UNDER -TAX</v>
          </cell>
          <cell r="B285">
            <v>201201</v>
          </cell>
        </row>
        <row r="286">
          <cell r="A286" t="str">
            <v>ADJ382355 - STORM SECURITIZATION - OTH REG ASSETS - OVER/UNDER -TAX</v>
          </cell>
          <cell r="B286">
            <v>201210</v>
          </cell>
        </row>
        <row r="287">
          <cell r="A287" t="str">
            <v>ADJ382356 - STORM SECURITIZATION - OTH REG ASSETS - OVER/UNDER -BONDS</v>
          </cell>
          <cell r="B287">
            <v>201202</v>
          </cell>
        </row>
        <row r="288">
          <cell r="A288" t="str">
            <v>ADJ382356 - STORM SECURITIZATION - OTH REG ASSETS - OVER/UNDER -BONDS</v>
          </cell>
          <cell r="B288">
            <v>201205</v>
          </cell>
        </row>
        <row r="289">
          <cell r="A289" t="str">
            <v>ADJ382356 - STORM SECURITIZATION - OTH REG ASSETS - OVER/UNDER -BONDS</v>
          </cell>
          <cell r="B289">
            <v>201109</v>
          </cell>
        </row>
        <row r="290">
          <cell r="A290" t="str">
            <v>BAL121000 - NONUTILITY PROPERTY</v>
          </cell>
          <cell r="B290">
            <v>201305</v>
          </cell>
        </row>
        <row r="291">
          <cell r="A291" t="str">
            <v>BAL121000 - NONUTILITY PROPERTY</v>
          </cell>
          <cell r="B291">
            <v>201207</v>
          </cell>
        </row>
        <row r="292">
          <cell r="A292" t="str">
            <v>BAL121000 - NONUTILITY PROPERTY</v>
          </cell>
          <cell r="B292">
            <v>201106</v>
          </cell>
        </row>
        <row r="293">
          <cell r="A293" t="str">
            <v>BAL121000 - NONUTILITY PROPERTY</v>
          </cell>
          <cell r="B293">
            <v>201110</v>
          </cell>
        </row>
        <row r="294">
          <cell r="A294" t="str">
            <v>BAL123000 - INVESTMENT IN ASSOCIATED COMPANIES (EXC GROUP)</v>
          </cell>
          <cell r="B294">
            <v>201303</v>
          </cell>
        </row>
        <row r="295">
          <cell r="A295" t="str">
            <v>BAL123000 - INVESTMENT IN ASSOCIATED COMPANIES (EXC GROUP)</v>
          </cell>
          <cell r="B295">
            <v>201103</v>
          </cell>
        </row>
        <row r="296">
          <cell r="A296" t="str">
            <v>BAL123000 - INVESTMENT IN ASSOCIATED COMPANIES (EXC GROUP)</v>
          </cell>
          <cell r="B296">
            <v>201105</v>
          </cell>
        </row>
        <row r="297">
          <cell r="A297" t="str">
            <v>BAL123000 - INVESTMENT IN ASSOCIATED COMPANIES (EXC GROUP)</v>
          </cell>
          <cell r="B297">
            <v>201109</v>
          </cell>
        </row>
        <row r="298">
          <cell r="A298" t="str">
            <v>ADJ101386 - SOLAR ECRC CONVERTIBLE ITC - SPECIFIC</v>
          </cell>
          <cell r="B298">
            <v>201311</v>
          </cell>
        </row>
        <row r="299">
          <cell r="A299" t="str">
            <v>ADJ101386 - SOLAR ECRC CONVERTIBLE ITC - SPECIFIC</v>
          </cell>
          <cell r="B299">
            <v>201302</v>
          </cell>
        </row>
        <row r="300">
          <cell r="A300" t="str">
            <v>ADJ101386 - SOLAR ECRC CONVERTIBLE ITC - SPECIFIC</v>
          </cell>
          <cell r="B300">
            <v>201303</v>
          </cell>
        </row>
        <row r="301">
          <cell r="A301" t="str">
            <v>ADJ101386 - SOLAR ECRC CONVERTIBLE ITC - SPECIFIC</v>
          </cell>
          <cell r="B301">
            <v>201212</v>
          </cell>
        </row>
        <row r="302">
          <cell r="A302" t="str">
            <v>ADJ101386 - SOLAR ECRC CONVERTIBLE ITC - SPECIFIC</v>
          </cell>
          <cell r="B302">
            <v>201202</v>
          </cell>
        </row>
        <row r="303">
          <cell r="A303" t="str">
            <v>ADJ101386 - SOLAR ECRC CONVERTIBLE ITC - SPECIFIC</v>
          </cell>
          <cell r="B303">
            <v>201104</v>
          </cell>
        </row>
        <row r="304">
          <cell r="A304" t="str">
            <v>ADJ101386 - SOLAR ECRC CONVERTIBLE ITC - SPECIFIC</v>
          </cell>
          <cell r="B304">
            <v>201106</v>
          </cell>
        </row>
        <row r="305">
          <cell r="A305" t="str">
            <v>ADJ101710 - PLT IN SERV - STRUCTURES LRIC ATRIUM</v>
          </cell>
          <cell r="B305">
            <v>201303</v>
          </cell>
        </row>
        <row r="306">
          <cell r="A306" t="str">
            <v>ADJ101710 - PLT IN SERV - STRUCTURES LRIC ATRIUM</v>
          </cell>
          <cell r="B306">
            <v>201112</v>
          </cell>
        </row>
        <row r="307">
          <cell r="A307" t="str">
            <v>ADJ101710 - PLT IN SERV - STRUCTURES LRIC ATRIUM</v>
          </cell>
          <cell r="B307">
            <v>201207</v>
          </cell>
        </row>
        <row r="308">
          <cell r="A308" t="str">
            <v>ADJ101900 - PROPERTY UNDER CAPITAL LEASES - NON NUCLEAR</v>
          </cell>
          <cell r="B308">
            <v>201103</v>
          </cell>
        </row>
        <row r="309">
          <cell r="A309" t="str">
            <v>ADJ108710 - ACC PROV DEPR - STRUCTURES LRIC ATRIUM</v>
          </cell>
          <cell r="B309">
            <v>201206</v>
          </cell>
        </row>
        <row r="310">
          <cell r="A310" t="str">
            <v>ADJ108710 - ACC PROV DEPR - STRUCTURES LRIC ATRIUM</v>
          </cell>
          <cell r="B310">
            <v>201209</v>
          </cell>
        </row>
        <row r="311">
          <cell r="A311" t="str">
            <v>ADJ108710 - ACC PROV DEPR - STRUCTURES LRIC ATRIUM</v>
          </cell>
          <cell r="B311">
            <v>201101</v>
          </cell>
        </row>
        <row r="312">
          <cell r="A312" t="str">
            <v>ADJ108710 - ACC PROV DEPR - STRUCTURES LRIC ATRIUM</v>
          </cell>
          <cell r="B312">
            <v>201102</v>
          </cell>
        </row>
        <row r="313">
          <cell r="A313" t="str">
            <v>ADJ108710 - ACC PROV DEPR - STRUCTURES LRIC ATRIUM</v>
          </cell>
          <cell r="B313">
            <v>201107</v>
          </cell>
        </row>
        <row r="314">
          <cell r="A314" t="str">
            <v>ADJ108900 - ACCUM PROV CAPITAL LEASES</v>
          </cell>
          <cell r="B314">
            <v>201304</v>
          </cell>
        </row>
        <row r="315">
          <cell r="A315" t="str">
            <v>ADJ108900 - ACCUM PROV CAPITAL LEASES</v>
          </cell>
          <cell r="B315">
            <v>201212</v>
          </cell>
        </row>
        <row r="316">
          <cell r="A316" t="str">
            <v>ADJ108900 - ACCUM PROV CAPITAL LEASES</v>
          </cell>
          <cell r="B316">
            <v>201204</v>
          </cell>
        </row>
        <row r="317">
          <cell r="A317" t="str">
            <v>ADJ108900 - ACCUM PROV CAPITAL LEASES</v>
          </cell>
          <cell r="B317">
            <v>201207</v>
          </cell>
        </row>
        <row r="318">
          <cell r="A318" t="str">
            <v>ADJ108900 - ACCUM PROV CAPITAL LEASES</v>
          </cell>
          <cell r="B318">
            <v>201109</v>
          </cell>
        </row>
        <row r="319">
          <cell r="A319" t="str">
            <v>ADJ108900 - ACCUM PROV CAPITAL LEASES</v>
          </cell>
          <cell r="B319">
            <v>201110</v>
          </cell>
        </row>
        <row r="320">
          <cell r="A320" t="str">
            <v>ADJ120600 - NUCLEAR FUEL UNDER CAPITAL LEASES</v>
          </cell>
          <cell r="B320">
            <v>201308</v>
          </cell>
        </row>
        <row r="321">
          <cell r="A321" t="str">
            <v>ADJ120600 - NUCLEAR FUEL UNDER CAPITAL LEASES</v>
          </cell>
          <cell r="B321">
            <v>201307</v>
          </cell>
        </row>
        <row r="322">
          <cell r="A322" t="str">
            <v>ADJ120600 - NUCLEAR FUEL UNDER CAPITAL LEASES</v>
          </cell>
          <cell r="B322">
            <v>201108</v>
          </cell>
        </row>
        <row r="323">
          <cell r="A323" t="str">
            <v>ADJ165600 - PREPAID INTEREST - COMMERCIAL PAPER</v>
          </cell>
          <cell r="B323">
            <v>201308</v>
          </cell>
        </row>
        <row r="324">
          <cell r="A324" t="str">
            <v>ADJ165600 - PREPAID INTEREST - COMMERCIAL PAPER</v>
          </cell>
          <cell r="B324">
            <v>201112</v>
          </cell>
        </row>
        <row r="325">
          <cell r="A325" t="str">
            <v>ADJ165600 - PREPAID INTEREST - COMMERCIAL PAPER</v>
          </cell>
          <cell r="B325">
            <v>201208</v>
          </cell>
        </row>
        <row r="326">
          <cell r="A326" t="str">
            <v>ADJ165600 - PREPAID INTEREST - COMMERCIAL PAPER</v>
          </cell>
          <cell r="B326">
            <v>201101</v>
          </cell>
        </row>
        <row r="327">
          <cell r="A327" t="str">
            <v>ADJ228101 - ACCUM PROV FOR PROP INSURANCE - STORM DEF TAX</v>
          </cell>
          <cell r="B327">
            <v>201310</v>
          </cell>
        </row>
        <row r="328">
          <cell r="A328" t="str">
            <v>ADJ228101 - ACCUM PROV FOR PROP INSURANCE - STORM DEF TAX</v>
          </cell>
          <cell r="B328">
            <v>201303</v>
          </cell>
        </row>
        <row r="329">
          <cell r="A329" t="str">
            <v>ADJ228101 - ACCUM PROV FOR PROP INSURANCE - STORM DEF TAX</v>
          </cell>
          <cell r="B329">
            <v>201101</v>
          </cell>
        </row>
        <row r="330">
          <cell r="A330" t="str">
            <v>ADJ228101 - ACCUM PROV FOR PROP INSURANCE - STORM DEF TAX</v>
          </cell>
          <cell r="B330">
            <v>201104</v>
          </cell>
        </row>
        <row r="331">
          <cell r="A331" t="str">
            <v>ADJ253100 - PREFERRED STOCK DIVIDENDS ACCRUED</v>
          </cell>
          <cell r="B331">
            <v>201311</v>
          </cell>
        </row>
        <row r="332">
          <cell r="A332" t="str">
            <v>ADJ253100 - PREFERRED STOCK DIVIDENDS ACCRUED</v>
          </cell>
          <cell r="B332">
            <v>201104</v>
          </cell>
        </row>
        <row r="333">
          <cell r="A333" t="str">
            <v>ADJ253100 - PREFERRED STOCK DIVIDENDS ACCRUED</v>
          </cell>
          <cell r="B333">
            <v>201105</v>
          </cell>
        </row>
        <row r="334">
          <cell r="A334" t="str">
            <v>ADJ253420 - OTHER REG LIAB - LAND SALES PLANT IN SERVICE</v>
          </cell>
          <cell r="B334">
            <v>201204</v>
          </cell>
        </row>
        <row r="335">
          <cell r="A335" t="str">
            <v>ADJ253420 - OTHER REG LIAB - LAND SALES PLANT IN SERVICE</v>
          </cell>
          <cell r="B335">
            <v>201110</v>
          </cell>
        </row>
        <row r="336">
          <cell r="A336" t="str">
            <v>ADJ256100 - DEFERRED GAINS FUTURE USE</v>
          </cell>
          <cell r="B336">
            <v>201302</v>
          </cell>
        </row>
        <row r="337">
          <cell r="A337" t="str">
            <v>ADJ256100 - DEFERRED GAINS FUTURE USE</v>
          </cell>
          <cell r="B337">
            <v>201207</v>
          </cell>
        </row>
        <row r="338">
          <cell r="A338" t="str">
            <v>ADJ256100 - DEFERRED GAINS FUTURE USE</v>
          </cell>
          <cell r="B338">
            <v>201105</v>
          </cell>
        </row>
        <row r="339">
          <cell r="A339" t="str">
            <v>ADJ382351 - STORM SECURITIZATION - OTH REG ASSETS - BONDS</v>
          </cell>
          <cell r="B339">
            <v>201303</v>
          </cell>
        </row>
        <row r="340">
          <cell r="A340" t="str">
            <v>ADJ382351 - STORM SECURITIZATION - OTH REG ASSETS - BONDS</v>
          </cell>
          <cell r="B340">
            <v>201305</v>
          </cell>
        </row>
        <row r="341">
          <cell r="A341" t="str">
            <v>ADJ382351 - STORM SECURITIZATION - OTH REG ASSETS - BONDS</v>
          </cell>
          <cell r="B341">
            <v>201311</v>
          </cell>
        </row>
        <row r="342">
          <cell r="A342" t="str">
            <v>ADJ382351 - STORM SECURITIZATION - OTH REG ASSETS - BONDS</v>
          </cell>
          <cell r="B342">
            <v>201302</v>
          </cell>
        </row>
        <row r="343">
          <cell r="A343" t="str">
            <v>ADJ382351 - STORM SECURITIZATION - OTH REG ASSETS - BONDS</v>
          </cell>
          <cell r="B343">
            <v>201102</v>
          </cell>
        </row>
        <row r="344">
          <cell r="A344" t="str">
            <v>ADJ382352 - STORM SECURITIZATION - OTH REG ASSETS -DEF TAX</v>
          </cell>
          <cell r="B344">
            <v>201308</v>
          </cell>
        </row>
        <row r="345">
          <cell r="A345" t="str">
            <v>ADJ382352 - STORM SECURITIZATION - OTH REG ASSETS -DEF TAX</v>
          </cell>
          <cell r="B345">
            <v>201112</v>
          </cell>
        </row>
        <row r="346">
          <cell r="A346" t="str">
            <v>ADJ382352 - STORM SECURITIZATION - OTH REG ASSETS -DEF TAX</v>
          </cell>
          <cell r="B346">
            <v>201201</v>
          </cell>
        </row>
        <row r="347">
          <cell r="A347" t="str">
            <v>ADJ382352 - STORM SECURITIZATION - OTH REG ASSETS -DEF TAX</v>
          </cell>
          <cell r="B347">
            <v>201204</v>
          </cell>
        </row>
        <row r="348">
          <cell r="A348" t="str">
            <v>ADJ382352 - STORM SECURITIZATION - OTH REG ASSETS -DEF TAX</v>
          </cell>
          <cell r="B348">
            <v>201206</v>
          </cell>
        </row>
        <row r="349">
          <cell r="A349" t="str">
            <v>ADJ382352 - STORM SECURITIZATION - OTH REG ASSETS -DEF TAX</v>
          </cell>
          <cell r="B349">
            <v>201108</v>
          </cell>
        </row>
        <row r="350">
          <cell r="A350" t="str">
            <v>ADJ382352 - STORM SECURITIZATION - OTH REG ASSETS -DEF TAX</v>
          </cell>
          <cell r="B350">
            <v>201110</v>
          </cell>
        </row>
        <row r="351">
          <cell r="A351" t="str">
            <v>ADJ382355 - STORM SECURITIZATION - OTH REG ASSETS - OVER/UNDER -TAX</v>
          </cell>
          <cell r="B351">
            <v>201305</v>
          </cell>
        </row>
        <row r="352">
          <cell r="A352" t="str">
            <v>ADJ382355 - STORM SECURITIZATION - OTH REG ASSETS - OVER/UNDER -TAX</v>
          </cell>
          <cell r="B352">
            <v>201307</v>
          </cell>
        </row>
        <row r="353">
          <cell r="A353" t="str">
            <v>ADJ382355 - STORM SECURITIZATION - OTH REG ASSETS - OVER/UNDER -TAX</v>
          </cell>
          <cell r="B353">
            <v>201205</v>
          </cell>
        </row>
        <row r="354">
          <cell r="A354" t="str">
            <v>ADJ382355 - STORM SECURITIZATION - OTH REG ASSETS - OVER/UNDER -TAX</v>
          </cell>
          <cell r="B354">
            <v>201206</v>
          </cell>
        </row>
        <row r="355">
          <cell r="A355" t="str">
            <v>ADJ382355 - STORM SECURITIZATION - OTH REG ASSETS - OVER/UNDER -TAX</v>
          </cell>
          <cell r="B355">
            <v>201208</v>
          </cell>
        </row>
        <row r="356">
          <cell r="A356" t="str">
            <v>ADJ382355 - STORM SECURITIZATION - OTH REG ASSETS - OVER/UNDER -TAX</v>
          </cell>
          <cell r="B356">
            <v>201209</v>
          </cell>
        </row>
        <row r="357">
          <cell r="A357" t="str">
            <v>ADJ382356 - STORM SECURITIZATION - OTH REG ASSETS - OVER/UNDER -BONDS</v>
          </cell>
          <cell r="B357">
            <v>201301</v>
          </cell>
        </row>
        <row r="358">
          <cell r="A358" t="str">
            <v>ADJ382356 - STORM SECURITIZATION - OTH REG ASSETS - OVER/UNDER -BONDS</v>
          </cell>
          <cell r="B358">
            <v>201201</v>
          </cell>
        </row>
        <row r="359">
          <cell r="A359" t="str">
            <v>ADJ382356 - STORM SECURITIZATION - OTH REG ASSETS - OVER/UNDER -BONDS</v>
          </cell>
          <cell r="B359">
            <v>201203</v>
          </cell>
        </row>
        <row r="360">
          <cell r="A360" t="str">
            <v>ADJ382356 - STORM SECURITIZATION - OTH REG ASSETS - OVER/UNDER -BONDS</v>
          </cell>
          <cell r="B360">
            <v>201209</v>
          </cell>
        </row>
        <row r="361">
          <cell r="A361" t="str">
            <v>ADJ382356 - STORM SECURITIZATION - OTH REG ASSETS - OVER/UNDER -BONDS</v>
          </cell>
          <cell r="B361">
            <v>201210</v>
          </cell>
        </row>
        <row r="362">
          <cell r="A362" t="str">
            <v>BAL121000 - NONUTILITY PROPERTY</v>
          </cell>
          <cell r="B362">
            <v>201206</v>
          </cell>
        </row>
        <row r="363">
          <cell r="A363" t="str">
            <v>BAL121000 - NONUTILITY PROPERTY</v>
          </cell>
          <cell r="B363">
            <v>201111</v>
          </cell>
        </row>
        <row r="364">
          <cell r="A364" t="str">
            <v>BAL123000 - INVESTMENT IN ASSOCIATED COMPANIES (EXC GROUP)</v>
          </cell>
          <cell r="B364">
            <v>201308</v>
          </cell>
        </row>
        <row r="365">
          <cell r="A365" t="str">
            <v>BAL123000 - INVESTMENT IN ASSOCIATED COMPANIES (EXC GROUP)</v>
          </cell>
          <cell r="B365">
            <v>201111</v>
          </cell>
        </row>
        <row r="366">
          <cell r="A366" t="str">
            <v>BAL123000 - INVESTMENT IN ASSOCIATED COMPANIES (EXC GROUP)</v>
          </cell>
          <cell r="B366">
            <v>201210</v>
          </cell>
        </row>
        <row r="367">
          <cell r="A367" t="str">
            <v>BAL123000 - INVESTMENT IN ASSOCIATED COMPANIES (EXC GROUP)</v>
          </cell>
          <cell r="B367">
            <v>201104</v>
          </cell>
        </row>
        <row r="368">
          <cell r="A368" t="str">
            <v>ADJ101386 - SOLAR ECRC CONVERTIBLE ITC - SPECIFIC</v>
          </cell>
          <cell r="B368">
            <v>201301</v>
          </cell>
        </row>
        <row r="369">
          <cell r="A369" t="str">
            <v>ADJ101386 - SOLAR ECRC CONVERTIBLE ITC - SPECIFIC</v>
          </cell>
          <cell r="B369">
            <v>201112</v>
          </cell>
        </row>
        <row r="370">
          <cell r="A370" t="str">
            <v>ADJ101386 - SOLAR ECRC CONVERTIBLE ITC - SPECIFIC</v>
          </cell>
          <cell r="B370">
            <v>201105</v>
          </cell>
        </row>
        <row r="371">
          <cell r="A371" t="str">
            <v>ADJ101710 - PLT IN SERV - STRUCTURES LRIC ATRIUM</v>
          </cell>
          <cell r="B371">
            <v>201302</v>
          </cell>
        </row>
        <row r="372">
          <cell r="A372" t="str">
            <v>ADJ101710 - PLT IN SERV - STRUCTURES LRIC ATRIUM</v>
          </cell>
          <cell r="B372">
            <v>201201</v>
          </cell>
        </row>
        <row r="373">
          <cell r="A373" t="str">
            <v>ADJ101710 - PLT IN SERV - STRUCTURES LRIC ATRIUM</v>
          </cell>
          <cell r="B373">
            <v>201209</v>
          </cell>
        </row>
        <row r="374">
          <cell r="A374" t="str">
            <v>ADJ101710 - PLT IN SERV - STRUCTURES LRIC ATRIUM</v>
          </cell>
          <cell r="B374">
            <v>201101</v>
          </cell>
        </row>
        <row r="375">
          <cell r="A375" t="str">
            <v>ADJ101710 - PLT IN SERV - STRUCTURES LRIC ATRIUM</v>
          </cell>
          <cell r="B375">
            <v>201106</v>
          </cell>
        </row>
        <row r="376">
          <cell r="A376" t="str">
            <v>ADJ101900 - PROPERTY UNDER CAPITAL LEASES - NON NUCLEAR</v>
          </cell>
          <cell r="B376">
            <v>201212</v>
          </cell>
        </row>
        <row r="377">
          <cell r="A377" t="str">
            <v>ADJ101900 - PROPERTY UNDER CAPITAL LEASES - NON NUCLEAR</v>
          </cell>
          <cell r="B377">
            <v>201304</v>
          </cell>
        </row>
        <row r="378">
          <cell r="A378" t="str">
            <v>ADJ101900 - PROPERTY UNDER CAPITAL LEASES - NON NUCLEAR</v>
          </cell>
          <cell r="B378">
            <v>201211</v>
          </cell>
        </row>
        <row r="379">
          <cell r="A379" t="str">
            <v>ADJ101900 - PROPERTY UNDER CAPITAL LEASES - NON NUCLEAR</v>
          </cell>
          <cell r="B379">
            <v>201102</v>
          </cell>
        </row>
        <row r="380">
          <cell r="A380" t="str">
            <v>ADJ108710 - ACC PROV DEPR - STRUCTURES LRIC ATRIUM</v>
          </cell>
          <cell r="B380">
            <v>201311</v>
          </cell>
        </row>
        <row r="381">
          <cell r="A381" t="str">
            <v>ADJ108710 - ACC PROV DEPR - STRUCTURES LRIC ATRIUM</v>
          </cell>
          <cell r="B381">
            <v>201306</v>
          </cell>
        </row>
        <row r="382">
          <cell r="A382" t="str">
            <v>ADJ108710 - ACC PROV DEPR - STRUCTURES LRIC ATRIUM</v>
          </cell>
          <cell r="B382">
            <v>201303</v>
          </cell>
        </row>
        <row r="383">
          <cell r="A383" t="str">
            <v>ADJ108710 - ACC PROV DEPR - STRUCTURES LRIC ATRIUM</v>
          </cell>
          <cell r="B383">
            <v>201109</v>
          </cell>
        </row>
        <row r="384">
          <cell r="A384" t="str">
            <v>ADJ108900 - ACCUM PROV CAPITAL LEASES</v>
          </cell>
          <cell r="B384">
            <v>201301</v>
          </cell>
        </row>
        <row r="385">
          <cell r="A385" t="str">
            <v>ADJ108900 - ACCUM PROV CAPITAL LEASES</v>
          </cell>
          <cell r="B385">
            <v>201104</v>
          </cell>
        </row>
        <row r="386">
          <cell r="A386" t="str">
            <v>ADJ120600 - NUCLEAR FUEL UNDER CAPITAL LEASES</v>
          </cell>
          <cell r="B386">
            <v>201310</v>
          </cell>
        </row>
        <row r="387">
          <cell r="A387" t="str">
            <v>ADJ120600 - NUCLEAR FUEL UNDER CAPITAL LEASES</v>
          </cell>
          <cell r="B387">
            <v>201301</v>
          </cell>
        </row>
        <row r="388">
          <cell r="A388" t="str">
            <v>ADJ120600 - NUCLEAR FUEL UNDER CAPITAL LEASES</v>
          </cell>
          <cell r="B388">
            <v>201209</v>
          </cell>
        </row>
        <row r="389">
          <cell r="A389" t="str">
            <v>ADJ120600 - NUCLEAR FUEL UNDER CAPITAL LEASES</v>
          </cell>
          <cell r="B389">
            <v>201103</v>
          </cell>
        </row>
        <row r="390">
          <cell r="A390" t="str">
            <v>ADJ165600 - PREPAID INTEREST - COMMERCIAL PAPER</v>
          </cell>
          <cell r="B390">
            <v>201105</v>
          </cell>
        </row>
        <row r="391">
          <cell r="A391" t="str">
            <v>ADJ165600 - PREPAID INTEREST - COMMERCIAL PAPER</v>
          </cell>
          <cell r="B391">
            <v>201109</v>
          </cell>
        </row>
        <row r="392">
          <cell r="A392" t="str">
            <v>ADJ228101 - ACCUM PROV FOR PROP INSURANCE - STORM DEF TAX</v>
          </cell>
          <cell r="B392">
            <v>201302</v>
          </cell>
        </row>
        <row r="393">
          <cell r="A393" t="str">
            <v>ADJ228101 - ACCUM PROV FOR PROP INSURANCE - STORM DEF TAX</v>
          </cell>
          <cell r="B393">
            <v>201211</v>
          </cell>
        </row>
        <row r="394">
          <cell r="A394" t="str">
            <v>ADJ228101 - ACCUM PROV FOR PROP INSURANCE - STORM DEF TAX</v>
          </cell>
          <cell r="B394">
            <v>201308</v>
          </cell>
        </row>
        <row r="395">
          <cell r="A395" t="str">
            <v>ADJ228101 - ACCUM PROV FOR PROP INSURANCE - STORM DEF TAX</v>
          </cell>
          <cell r="B395">
            <v>201206</v>
          </cell>
        </row>
        <row r="396">
          <cell r="A396" t="str">
            <v>ADJ253100 - PREFERRED STOCK DIVIDENDS ACCRUED</v>
          </cell>
          <cell r="B396">
            <v>201302</v>
          </cell>
        </row>
        <row r="397">
          <cell r="A397" t="str">
            <v>ADJ253100 - PREFERRED STOCK DIVIDENDS ACCRUED</v>
          </cell>
          <cell r="B397">
            <v>201206</v>
          </cell>
        </row>
        <row r="398">
          <cell r="A398" t="str">
            <v>ADJ253100 - PREFERRED STOCK DIVIDENDS ACCRUED</v>
          </cell>
          <cell r="B398">
            <v>201207</v>
          </cell>
        </row>
        <row r="399">
          <cell r="A399" t="str">
            <v>ADJ253100 - PREFERRED STOCK DIVIDENDS ACCRUED</v>
          </cell>
          <cell r="B399">
            <v>201101</v>
          </cell>
        </row>
        <row r="400">
          <cell r="A400" t="str">
            <v>ADJ253420 - OTHER REG LIAB - LAND SALES PLANT IN SERVICE</v>
          </cell>
          <cell r="B400">
            <v>201310</v>
          </cell>
        </row>
        <row r="401">
          <cell r="A401" t="str">
            <v>ADJ253420 - OTHER REG LIAB - LAND SALES PLANT IN SERVICE</v>
          </cell>
          <cell r="B401">
            <v>201212</v>
          </cell>
        </row>
        <row r="402">
          <cell r="A402" t="str">
            <v>ADJ253420 - OTHER REG LIAB - LAND SALES PLANT IN SERVICE</v>
          </cell>
          <cell r="B402">
            <v>201301</v>
          </cell>
        </row>
        <row r="403">
          <cell r="A403" t="str">
            <v>ADJ253420 - OTHER REG LIAB - LAND SALES PLANT IN SERVICE</v>
          </cell>
          <cell r="B403">
            <v>201208</v>
          </cell>
        </row>
        <row r="404">
          <cell r="A404" t="str">
            <v>ADJ253420 - OTHER REG LIAB - LAND SALES PLANT IN SERVICE</v>
          </cell>
          <cell r="B404">
            <v>201101</v>
          </cell>
        </row>
        <row r="405">
          <cell r="A405" t="str">
            <v>ADJ253420 - OTHER REG LIAB - LAND SALES PLANT IN SERVICE</v>
          </cell>
          <cell r="B405">
            <v>201108</v>
          </cell>
        </row>
        <row r="406">
          <cell r="A406" t="str">
            <v>ADJ382351 - STORM SECURITIZATION - OTH REG ASSETS - BONDS</v>
          </cell>
          <cell r="B406">
            <v>201301</v>
          </cell>
        </row>
        <row r="407">
          <cell r="A407" t="str">
            <v>ADJ382351 - STORM SECURITIZATION - OTH REG ASSETS - BONDS</v>
          </cell>
          <cell r="B407">
            <v>201307</v>
          </cell>
        </row>
        <row r="408">
          <cell r="A408" t="str">
            <v>ADJ382351 - STORM SECURITIZATION - OTH REG ASSETS - BONDS</v>
          </cell>
          <cell r="B408">
            <v>201112</v>
          </cell>
        </row>
        <row r="409">
          <cell r="A409" t="str">
            <v>ADJ382351 - STORM SECURITIZATION - OTH REG ASSETS - BONDS</v>
          </cell>
          <cell r="B409">
            <v>201209</v>
          </cell>
        </row>
        <row r="410">
          <cell r="A410" t="str">
            <v>ADJ382351 - STORM SECURITIZATION - OTH REG ASSETS - BONDS</v>
          </cell>
          <cell r="B410">
            <v>201108</v>
          </cell>
        </row>
        <row r="411">
          <cell r="A411" t="str">
            <v>ADJ382351 - STORM SECURITIZATION - OTH REG ASSETS - BONDS</v>
          </cell>
          <cell r="B411">
            <v>201109</v>
          </cell>
        </row>
        <row r="412">
          <cell r="A412" t="str">
            <v>ADJ382351 - STORM SECURITIZATION - OTH REG ASSETS - BONDS</v>
          </cell>
          <cell r="B412">
            <v>201111</v>
          </cell>
        </row>
        <row r="413">
          <cell r="A413" t="str">
            <v>ADJ382352 - STORM SECURITIZATION - OTH REG ASSETS -DEF TAX</v>
          </cell>
          <cell r="B413">
            <v>201212</v>
          </cell>
        </row>
        <row r="414">
          <cell r="A414" t="str">
            <v>ADJ382352 - STORM SECURITIZATION - OTH REG ASSETS -DEF TAX</v>
          </cell>
          <cell r="B414">
            <v>201302</v>
          </cell>
        </row>
        <row r="415">
          <cell r="A415" t="str">
            <v>ADJ382352 - STORM SECURITIZATION - OTH REG ASSETS -DEF TAX</v>
          </cell>
          <cell r="B415">
            <v>201304</v>
          </cell>
        </row>
        <row r="416">
          <cell r="A416" t="str">
            <v>ADJ382352 - STORM SECURITIZATION - OTH REG ASSETS -DEF TAX</v>
          </cell>
          <cell r="B416">
            <v>201101</v>
          </cell>
        </row>
        <row r="417">
          <cell r="A417" t="str">
            <v>ADJ382355 - STORM SECURITIZATION - OTH REG ASSETS - OVER/UNDER -TAX</v>
          </cell>
          <cell r="B417">
            <v>201212</v>
          </cell>
        </row>
        <row r="418">
          <cell r="A418" t="str">
            <v>ADJ382355 - STORM SECURITIZATION - OTH REG ASSETS - OVER/UNDER -TAX</v>
          </cell>
          <cell r="B418">
            <v>201207</v>
          </cell>
        </row>
        <row r="419">
          <cell r="A419" t="str">
            <v>ADJ382355 - STORM SECURITIZATION - OTH REG ASSETS - OVER/UNDER -TAX</v>
          </cell>
          <cell r="B419">
            <v>201101</v>
          </cell>
        </row>
        <row r="420">
          <cell r="A420" t="str">
            <v>ADJ382356 - STORM SECURITIZATION - OTH REG ASSETS - OVER/UNDER -BONDS</v>
          </cell>
          <cell r="B420">
            <v>201305</v>
          </cell>
        </row>
        <row r="421">
          <cell r="A421" t="str">
            <v>ADJ382356 - STORM SECURITIZATION - OTH REG ASSETS - OVER/UNDER -BONDS</v>
          </cell>
          <cell r="B421">
            <v>201308</v>
          </cell>
        </row>
        <row r="422">
          <cell r="A422" t="str">
            <v>ADJ382356 - STORM SECURITIZATION - OTH REG ASSETS - OVER/UNDER -BONDS</v>
          </cell>
          <cell r="B422">
            <v>201208</v>
          </cell>
        </row>
        <row r="423">
          <cell r="A423" t="str">
            <v>ADJ382356 - STORM SECURITIZATION - OTH REG ASSETS - OVER/UNDER -BONDS</v>
          </cell>
          <cell r="B423">
            <v>201107</v>
          </cell>
        </row>
        <row r="424">
          <cell r="A424" t="str">
            <v>BAL121000 - NONUTILITY PROPERTY</v>
          </cell>
          <cell r="B424">
            <v>201212</v>
          </cell>
        </row>
        <row r="425">
          <cell r="A425" t="str">
            <v>BAL121000 - NONUTILITY PROPERTY</v>
          </cell>
          <cell r="B425">
            <v>201306</v>
          </cell>
        </row>
        <row r="426">
          <cell r="A426" t="str">
            <v>BAL121000 - NONUTILITY PROPERTY</v>
          </cell>
          <cell r="B426">
            <v>201211</v>
          </cell>
        </row>
        <row r="427">
          <cell r="A427" t="str">
            <v>BAL121000 - NONUTILITY PROPERTY</v>
          </cell>
          <cell r="B427">
            <v>201112</v>
          </cell>
        </row>
        <row r="428">
          <cell r="A428" t="str">
            <v>BAL121000 - NONUTILITY PROPERTY</v>
          </cell>
          <cell r="B428">
            <v>201201</v>
          </cell>
        </row>
        <row r="429">
          <cell r="A429" t="str">
            <v>BAL121000 - NONUTILITY PROPERTY</v>
          </cell>
          <cell r="B429">
            <v>201203</v>
          </cell>
        </row>
        <row r="430">
          <cell r="A430" t="str">
            <v>BAL121000 - NONUTILITY PROPERTY</v>
          </cell>
          <cell r="B430">
            <v>201107</v>
          </cell>
        </row>
        <row r="431">
          <cell r="A431" t="str">
            <v>BAL121000 - NONUTILITY PROPERTY</v>
          </cell>
          <cell r="B431">
            <v>201109</v>
          </cell>
        </row>
        <row r="432">
          <cell r="A432" t="str">
            <v>BAL123000 - INVESTMENT IN ASSOCIATED COMPANIES (EXC GROUP)</v>
          </cell>
          <cell r="B432">
            <v>201202</v>
          </cell>
        </row>
        <row r="433">
          <cell r="A433" t="str">
            <v>BAL123000 - INVESTMENT IN ASSOCIATED COMPANIES (EXC GROUP)</v>
          </cell>
          <cell r="B433">
            <v>201206</v>
          </cell>
        </row>
        <row r="434">
          <cell r="A434" t="str">
            <v>BAL123000 - INVESTMENT IN ASSOCIATED COMPANIES (EXC GROUP)</v>
          </cell>
          <cell r="B434">
            <v>201110</v>
          </cell>
        </row>
        <row r="435">
          <cell r="A435" t="str">
            <v>ADJ101386 - SOLAR ECRC CONVERTIBLE ITC - SPECIFIC</v>
          </cell>
          <cell r="B435">
            <v>201111</v>
          </cell>
        </row>
        <row r="436">
          <cell r="A436" t="str">
            <v>ADJ101386 - SOLAR ECRC CONVERTIBLE ITC - SPECIFIC</v>
          </cell>
          <cell r="B436">
            <v>201205</v>
          </cell>
        </row>
        <row r="437">
          <cell r="A437" t="str">
            <v>ADJ101386 - SOLAR ECRC CONVERTIBLE ITC - SPECIFIC</v>
          </cell>
          <cell r="B437">
            <v>201109</v>
          </cell>
        </row>
        <row r="438">
          <cell r="A438" t="str">
            <v>ADJ101710 - PLT IN SERV - STRUCTURES LRIC ATRIUM</v>
          </cell>
          <cell r="B438">
            <v>201304</v>
          </cell>
        </row>
        <row r="439">
          <cell r="A439" t="str">
            <v>ADJ101710 - PLT IN SERV - STRUCTURES LRIC ATRIUM</v>
          </cell>
          <cell r="B439">
            <v>201308</v>
          </cell>
        </row>
        <row r="440">
          <cell r="A440" t="str">
            <v>ADJ101710 - PLT IN SERV - STRUCTURES LRIC ATRIUM</v>
          </cell>
          <cell r="B440">
            <v>201309</v>
          </cell>
        </row>
        <row r="441">
          <cell r="A441" t="str">
            <v>ADJ101710 - PLT IN SERV - STRUCTURES LRIC ATRIUM</v>
          </cell>
          <cell r="B441">
            <v>201301</v>
          </cell>
        </row>
        <row r="442">
          <cell r="A442" t="str">
            <v>ADJ101710 - PLT IN SERV - STRUCTURES LRIC ATRIUM</v>
          </cell>
          <cell r="B442">
            <v>201206</v>
          </cell>
        </row>
        <row r="443">
          <cell r="A443" t="str">
            <v>ADJ101900 - PROPERTY UNDER CAPITAL LEASES - NON NUCLEAR</v>
          </cell>
          <cell r="B443">
            <v>201311</v>
          </cell>
        </row>
        <row r="444">
          <cell r="A444" t="str">
            <v>ADJ101900 - PROPERTY UNDER CAPITAL LEASES - NON NUCLEAR</v>
          </cell>
          <cell r="B444">
            <v>201301</v>
          </cell>
        </row>
        <row r="445">
          <cell r="A445" t="str">
            <v>ADJ101900 - PROPERTY UNDER CAPITAL LEASES - NON NUCLEAR</v>
          </cell>
          <cell r="B445">
            <v>201112</v>
          </cell>
        </row>
        <row r="446">
          <cell r="A446" t="str">
            <v>ADJ101900 - PROPERTY UNDER CAPITAL LEASES - NON NUCLEAR</v>
          </cell>
          <cell r="B446">
            <v>201203</v>
          </cell>
        </row>
        <row r="447">
          <cell r="A447" t="str">
            <v>ADJ101900 - PROPERTY UNDER CAPITAL LEASES - NON NUCLEAR</v>
          </cell>
          <cell r="B447">
            <v>201205</v>
          </cell>
        </row>
        <row r="448">
          <cell r="A448" t="str">
            <v>ADJ101900 - PROPERTY UNDER CAPITAL LEASES - NON NUCLEAR</v>
          </cell>
          <cell r="B448">
            <v>201210</v>
          </cell>
        </row>
        <row r="449">
          <cell r="A449" t="str">
            <v>ADJ101900 - PROPERTY UNDER CAPITAL LEASES - NON NUCLEAR</v>
          </cell>
          <cell r="B449">
            <v>201108</v>
          </cell>
        </row>
        <row r="450">
          <cell r="A450" t="str">
            <v>ADJ108710 - ACC PROV DEPR - STRUCTURES LRIC ATRIUM</v>
          </cell>
          <cell r="B450">
            <v>201304</v>
          </cell>
        </row>
        <row r="451">
          <cell r="A451" t="str">
            <v>ADJ108710 - ACC PROV DEPR - STRUCTURES LRIC ATRIUM</v>
          </cell>
          <cell r="B451">
            <v>201305</v>
          </cell>
        </row>
        <row r="452">
          <cell r="A452" t="str">
            <v>ADJ108710 - ACC PROV DEPR - STRUCTURES LRIC ATRIUM</v>
          </cell>
          <cell r="B452">
            <v>201301</v>
          </cell>
        </row>
        <row r="453">
          <cell r="A453" t="str">
            <v>ADJ108710 - ACC PROV DEPR - STRUCTURES LRIC ATRIUM</v>
          </cell>
          <cell r="B453">
            <v>201112</v>
          </cell>
        </row>
        <row r="454">
          <cell r="A454" t="str">
            <v>ADJ108900 - ACCUM PROV CAPITAL LEASES</v>
          </cell>
          <cell r="B454">
            <v>201311</v>
          </cell>
        </row>
        <row r="455">
          <cell r="A455" t="str">
            <v>ADJ108900 - ACCUM PROV CAPITAL LEASES</v>
          </cell>
          <cell r="B455">
            <v>201303</v>
          </cell>
        </row>
        <row r="456">
          <cell r="A456" t="str">
            <v>ADJ108900 - ACCUM PROV CAPITAL LEASES</v>
          </cell>
          <cell r="B456">
            <v>201306</v>
          </cell>
        </row>
        <row r="457">
          <cell r="A457" t="str">
            <v>ADJ108900 - ACCUM PROV CAPITAL LEASES</v>
          </cell>
          <cell r="B457">
            <v>201205</v>
          </cell>
        </row>
        <row r="458">
          <cell r="A458" t="str">
            <v>ADJ108900 - ACCUM PROV CAPITAL LEASES</v>
          </cell>
          <cell r="B458">
            <v>201103</v>
          </cell>
        </row>
        <row r="459">
          <cell r="A459" t="str">
            <v>ADJ120600 - NUCLEAR FUEL UNDER CAPITAL LEASES</v>
          </cell>
          <cell r="B459">
            <v>201305</v>
          </cell>
        </row>
        <row r="460">
          <cell r="A460" t="str">
            <v>ADJ120600 - NUCLEAR FUEL UNDER CAPITAL LEASES</v>
          </cell>
          <cell r="B460">
            <v>201205</v>
          </cell>
        </row>
        <row r="461">
          <cell r="A461" t="str">
            <v>ADJ120600 - NUCLEAR FUEL UNDER CAPITAL LEASES</v>
          </cell>
          <cell r="B461">
            <v>201104</v>
          </cell>
        </row>
        <row r="462">
          <cell r="A462" t="str">
            <v>ADJ120600 - NUCLEAR FUEL UNDER CAPITAL LEASES</v>
          </cell>
          <cell r="B462">
            <v>201105</v>
          </cell>
        </row>
        <row r="463">
          <cell r="A463" t="str">
            <v>ADJ120600 - NUCLEAR FUEL UNDER CAPITAL LEASES</v>
          </cell>
          <cell r="B463">
            <v>201106</v>
          </cell>
        </row>
        <row r="464">
          <cell r="A464" t="str">
            <v>ADJ120600 - NUCLEAR FUEL UNDER CAPITAL LEASES</v>
          </cell>
          <cell r="B464">
            <v>201110</v>
          </cell>
        </row>
        <row r="465">
          <cell r="A465" t="str">
            <v>ADJ165600 - PREPAID INTEREST - COMMERCIAL PAPER</v>
          </cell>
          <cell r="B465">
            <v>201307</v>
          </cell>
        </row>
        <row r="466">
          <cell r="A466" t="str">
            <v>ADJ165600 - PREPAID INTEREST - COMMERCIAL PAPER</v>
          </cell>
          <cell r="B466">
            <v>201301</v>
          </cell>
        </row>
        <row r="467">
          <cell r="A467" t="str">
            <v>ADJ165600 - PREPAID INTEREST - COMMERCIAL PAPER</v>
          </cell>
          <cell r="B467">
            <v>201212</v>
          </cell>
        </row>
        <row r="468">
          <cell r="A468" t="str">
            <v>ADJ165600 - PREPAID INTEREST - COMMERCIAL PAPER</v>
          </cell>
          <cell r="B468">
            <v>201205</v>
          </cell>
        </row>
        <row r="469">
          <cell r="A469" t="str">
            <v>ADJ165600 - PREPAID INTEREST - COMMERCIAL PAPER</v>
          </cell>
          <cell r="B469">
            <v>201210</v>
          </cell>
        </row>
        <row r="470">
          <cell r="A470" t="str">
            <v>ADJ165600 - PREPAID INTEREST - COMMERCIAL PAPER</v>
          </cell>
          <cell r="B470">
            <v>201106</v>
          </cell>
        </row>
        <row r="471">
          <cell r="A471" t="str">
            <v>ADJ165600 - PREPAID INTEREST - COMMERCIAL PAPER</v>
          </cell>
          <cell r="B471">
            <v>201110</v>
          </cell>
        </row>
        <row r="472">
          <cell r="A472" t="str">
            <v>ADJ228101 - ACCUM PROV FOR PROP INSURANCE - STORM DEF TAX</v>
          </cell>
          <cell r="B472">
            <v>201311</v>
          </cell>
        </row>
        <row r="473">
          <cell r="A473" t="str">
            <v>ADJ228101 - ACCUM PROV FOR PROP INSURANCE - STORM DEF TAX</v>
          </cell>
          <cell r="B473">
            <v>201306</v>
          </cell>
        </row>
        <row r="474">
          <cell r="A474" t="str">
            <v>ADJ228101 - ACCUM PROV FOR PROP INSURANCE - STORM DEF TAX</v>
          </cell>
          <cell r="B474">
            <v>201112</v>
          </cell>
        </row>
        <row r="475">
          <cell r="A475" t="str">
            <v>ADJ228101 - ACCUM PROV FOR PROP INSURANCE - STORM DEF TAX</v>
          </cell>
          <cell r="B475">
            <v>201110</v>
          </cell>
        </row>
        <row r="476">
          <cell r="A476" t="str">
            <v>ADJ253100 - PREFERRED STOCK DIVIDENDS ACCRUED</v>
          </cell>
          <cell r="B476">
            <v>201301</v>
          </cell>
        </row>
        <row r="477">
          <cell r="A477" t="str">
            <v>ADJ253100 - PREFERRED STOCK DIVIDENDS ACCRUED</v>
          </cell>
          <cell r="B477">
            <v>201204</v>
          </cell>
        </row>
        <row r="478">
          <cell r="A478" t="str">
            <v>ADJ253100 - PREFERRED STOCK DIVIDENDS ACCRUED</v>
          </cell>
          <cell r="B478">
            <v>201208</v>
          </cell>
        </row>
        <row r="479">
          <cell r="A479" t="str">
            <v>ADJ253100 - PREFERRED STOCK DIVIDENDS ACCRUED</v>
          </cell>
          <cell r="B479">
            <v>201102</v>
          </cell>
        </row>
        <row r="480">
          <cell r="A480" t="str">
            <v>ADJ253100 - PREFERRED STOCK DIVIDENDS ACCRUED</v>
          </cell>
          <cell r="B480">
            <v>201109</v>
          </cell>
        </row>
        <row r="481">
          <cell r="A481" t="str">
            <v>ADJ253420 - OTHER REG LIAB - LAND SALES PLANT IN SERVICE</v>
          </cell>
          <cell r="B481">
            <v>201305</v>
          </cell>
        </row>
        <row r="482">
          <cell r="A482" t="str">
            <v>ADJ253420 - OTHER REG LIAB - LAND SALES PLANT IN SERVICE</v>
          </cell>
          <cell r="B482">
            <v>201309</v>
          </cell>
        </row>
        <row r="483">
          <cell r="A483" t="str">
            <v>ADJ253420 - OTHER REG LIAB - LAND SALES PLANT IN SERVICE</v>
          </cell>
          <cell r="B483">
            <v>201112</v>
          </cell>
        </row>
        <row r="484">
          <cell r="A484" t="str">
            <v>ADJ253420 - OTHER REG LIAB - LAND SALES PLANT IN SERVICE</v>
          </cell>
          <cell r="B484">
            <v>201106</v>
          </cell>
        </row>
        <row r="485">
          <cell r="A485" t="str">
            <v>ADJ382351 - STORM SECURITIZATION - OTH REG ASSETS - BONDS</v>
          </cell>
          <cell r="B485">
            <v>201304</v>
          </cell>
        </row>
        <row r="486">
          <cell r="A486" t="str">
            <v>ADJ382351 - STORM SECURITIZATION - OTH REG ASSETS - BONDS</v>
          </cell>
          <cell r="B486">
            <v>201211</v>
          </cell>
        </row>
        <row r="487">
          <cell r="A487" t="str">
            <v>ADJ382351 - STORM SECURITIZATION - OTH REG ASSETS - BONDS</v>
          </cell>
          <cell r="B487">
            <v>201202</v>
          </cell>
        </row>
        <row r="488">
          <cell r="A488" t="str">
            <v>ADJ382351 - STORM SECURITIZATION - OTH REG ASSETS - BONDS</v>
          </cell>
          <cell r="B488">
            <v>201203</v>
          </cell>
        </row>
        <row r="489">
          <cell r="A489" t="str">
            <v>ADJ382351 - STORM SECURITIZATION - OTH REG ASSETS - BONDS</v>
          </cell>
          <cell r="B489">
            <v>201204</v>
          </cell>
        </row>
        <row r="490">
          <cell r="A490" t="str">
            <v>ADJ382351 - STORM SECURITIZATION - OTH REG ASSETS - BONDS</v>
          </cell>
          <cell r="B490">
            <v>201103</v>
          </cell>
        </row>
        <row r="491">
          <cell r="A491" t="str">
            <v>ADJ382352 - STORM SECURITIZATION - OTH REG ASSETS -DEF TAX</v>
          </cell>
          <cell r="B491">
            <v>201111</v>
          </cell>
        </row>
        <row r="492">
          <cell r="A492" t="str">
            <v>ADJ382355 - STORM SECURITIZATION - OTH REG ASSETS - OVER/UNDER -TAX</v>
          </cell>
          <cell r="B492">
            <v>201311</v>
          </cell>
        </row>
        <row r="493">
          <cell r="A493" t="str">
            <v>ADJ382355 - STORM SECURITIZATION - OTH REG ASSETS - OVER/UNDER -TAX</v>
          </cell>
          <cell r="B493">
            <v>201304</v>
          </cell>
        </row>
        <row r="494">
          <cell r="A494" t="str">
            <v>ADJ382355 - STORM SECURITIZATION - OTH REG ASSETS - OVER/UNDER -TAX</v>
          </cell>
          <cell r="B494">
            <v>201309</v>
          </cell>
        </row>
        <row r="495">
          <cell r="A495" t="str">
            <v>ADJ382355 - STORM SECURITIZATION - OTH REG ASSETS - OVER/UNDER -TAX</v>
          </cell>
          <cell r="B495">
            <v>201211</v>
          </cell>
        </row>
        <row r="496">
          <cell r="A496" t="str">
            <v>ADJ382355 - STORM SECURITIZATION - OTH REG ASSETS - OVER/UNDER -TAX</v>
          </cell>
          <cell r="B496">
            <v>201112</v>
          </cell>
        </row>
        <row r="497">
          <cell r="A497" t="str">
            <v>ADJ382355 - STORM SECURITIZATION - OTH REG ASSETS - OVER/UNDER -TAX</v>
          </cell>
          <cell r="B497">
            <v>201204</v>
          </cell>
        </row>
        <row r="498">
          <cell r="A498" t="str">
            <v>ADJ382355 - STORM SECURITIZATION - OTH REG ASSETS - OVER/UNDER -TAX</v>
          </cell>
          <cell r="B498">
            <v>201102</v>
          </cell>
        </row>
        <row r="499">
          <cell r="A499" t="str">
            <v>ADJ382355 - STORM SECURITIZATION - OTH REG ASSETS - OVER/UNDER -TAX</v>
          </cell>
          <cell r="B499">
            <v>201103</v>
          </cell>
        </row>
        <row r="500">
          <cell r="A500" t="str">
            <v>ADJ382355 - STORM SECURITIZATION - OTH REG ASSETS - OVER/UNDER -TAX</v>
          </cell>
          <cell r="B500">
            <v>201108</v>
          </cell>
        </row>
        <row r="501">
          <cell r="A501" t="str">
            <v>ADJ382356 - STORM SECURITIZATION - OTH REG ASSETS - OVER/UNDER -BONDS</v>
          </cell>
          <cell r="B501">
            <v>201212</v>
          </cell>
        </row>
        <row r="502">
          <cell r="A502" t="str">
            <v>ADJ382356 - STORM SECURITIZATION - OTH REG ASSETS - OVER/UNDER -BONDS</v>
          </cell>
          <cell r="B502">
            <v>201304</v>
          </cell>
        </row>
        <row r="503">
          <cell r="A503" t="str">
            <v>ADJ382356 - STORM SECURITIZATION - OTH REG ASSETS - OVER/UNDER -BONDS</v>
          </cell>
          <cell r="B503">
            <v>201306</v>
          </cell>
        </row>
        <row r="504">
          <cell r="A504" t="str">
            <v>ADJ382356 - STORM SECURITIZATION - OTH REG ASSETS - OVER/UNDER -BONDS</v>
          </cell>
          <cell r="B504">
            <v>201211</v>
          </cell>
        </row>
        <row r="505">
          <cell r="A505" t="str">
            <v>ADJ382356 - STORM SECURITIZATION - OTH REG ASSETS - OVER/UNDER -BONDS</v>
          </cell>
          <cell r="B505">
            <v>201112</v>
          </cell>
        </row>
        <row r="506">
          <cell r="A506" t="str">
            <v>ADJ382356 - STORM SECURITIZATION - OTH REG ASSETS - OVER/UNDER -BONDS</v>
          </cell>
          <cell r="B506">
            <v>201207</v>
          </cell>
        </row>
        <row r="507">
          <cell r="A507" t="str">
            <v>ADJ382356 - STORM SECURITIZATION - OTH REG ASSETS - OVER/UNDER -BONDS</v>
          </cell>
          <cell r="B507">
            <v>201104</v>
          </cell>
        </row>
        <row r="508">
          <cell r="A508" t="str">
            <v>ADJ382356 - STORM SECURITIZATION - OTH REG ASSETS - OVER/UNDER -BONDS</v>
          </cell>
          <cell r="B508">
            <v>201105</v>
          </cell>
        </row>
        <row r="509">
          <cell r="A509" t="str">
            <v>BAL121000 - NONUTILITY PROPERTY</v>
          </cell>
          <cell r="B509">
            <v>201307</v>
          </cell>
        </row>
        <row r="510">
          <cell r="A510" t="str">
            <v>BAL123000 - INVESTMENT IN ASSOCIATED COMPANIES (EXC GROUP)</v>
          </cell>
          <cell r="B510">
            <v>201301</v>
          </cell>
        </row>
        <row r="511">
          <cell r="A511" t="str">
            <v>BAL123000 - INVESTMENT IN ASSOCIATED COMPANIES (EXC GROUP)</v>
          </cell>
          <cell r="B511">
            <v>201304</v>
          </cell>
        </row>
        <row r="512">
          <cell r="A512" t="str">
            <v>BAL123000 - INVESTMENT IN ASSOCIATED COMPANIES (EXC GROUP)</v>
          </cell>
          <cell r="B512">
            <v>201203</v>
          </cell>
        </row>
        <row r="513">
          <cell r="A513" t="str">
            <v>BAL123000 - INVESTMENT IN ASSOCIATED COMPANIES (EXC GROUP)</v>
          </cell>
          <cell r="B513">
            <v>201204</v>
          </cell>
        </row>
        <row r="514">
          <cell r="A514" t="str">
            <v>BAL123000 - INVESTMENT IN ASSOCIATED COMPANIES (EXC GROUP)</v>
          </cell>
          <cell r="B514">
            <v>201208</v>
          </cell>
        </row>
        <row r="515">
          <cell r="A515" t="str">
            <v>BAL123000 - INVESTMENT IN ASSOCIATED COMPANIES (EXC GROUP)</v>
          </cell>
          <cell r="B515">
            <v>201107</v>
          </cell>
        </row>
        <row r="516">
          <cell r="A516" t="str">
            <v>ADJ101386 - SOLAR ECRC CONVERTIBLE ITC - SPECIFIC</v>
          </cell>
          <cell r="B516">
            <v>201310</v>
          </cell>
        </row>
        <row r="517">
          <cell r="A517" t="str">
            <v>ADJ101386 - SOLAR ECRC CONVERTIBLE ITC - SPECIFIC</v>
          </cell>
          <cell r="B517">
            <v>201305</v>
          </cell>
        </row>
        <row r="518">
          <cell r="A518" t="str">
            <v>ADJ101386 - SOLAR ECRC CONVERTIBLE ITC - SPECIFIC</v>
          </cell>
          <cell r="B518">
            <v>201306</v>
          </cell>
        </row>
        <row r="519">
          <cell r="A519" t="str">
            <v>ADJ101386 - SOLAR ECRC CONVERTIBLE ITC - SPECIFIC</v>
          </cell>
          <cell r="B519">
            <v>201201</v>
          </cell>
        </row>
        <row r="520">
          <cell r="A520" t="str">
            <v>ADJ101386 - SOLAR ECRC CONVERTIBLE ITC - SPECIFIC</v>
          </cell>
          <cell r="B520">
            <v>201206</v>
          </cell>
        </row>
        <row r="521">
          <cell r="A521" t="str">
            <v>ADJ101386 - SOLAR ECRC CONVERTIBLE ITC - SPECIFIC</v>
          </cell>
          <cell r="B521">
            <v>201103</v>
          </cell>
        </row>
        <row r="522">
          <cell r="A522" t="str">
            <v>ADJ101386 - SOLAR ECRC CONVERTIBLE ITC - SPECIFIC</v>
          </cell>
          <cell r="B522">
            <v>201107</v>
          </cell>
        </row>
        <row r="523">
          <cell r="A523" t="str">
            <v>ADJ101386 - SOLAR ECRC CONVERTIBLE ITC - SPECIFIC</v>
          </cell>
          <cell r="B523">
            <v>201108</v>
          </cell>
        </row>
        <row r="524">
          <cell r="A524" t="str">
            <v>ADJ101710 - PLT IN SERV - STRUCTURES LRIC ATRIUM</v>
          </cell>
          <cell r="B524">
            <v>201305</v>
          </cell>
        </row>
        <row r="525">
          <cell r="A525" t="str">
            <v>ADJ101710 - PLT IN SERV - STRUCTURES LRIC ATRIUM</v>
          </cell>
          <cell r="B525">
            <v>201204</v>
          </cell>
        </row>
        <row r="526">
          <cell r="A526" t="str">
            <v>ADJ101710 - PLT IN SERV - STRUCTURES LRIC ATRIUM</v>
          </cell>
          <cell r="B526">
            <v>201208</v>
          </cell>
        </row>
        <row r="527">
          <cell r="A527" t="str">
            <v>ADJ101710 - PLT IN SERV - STRUCTURES LRIC ATRIUM</v>
          </cell>
          <cell r="B527">
            <v>201102</v>
          </cell>
        </row>
        <row r="528">
          <cell r="A528" t="str">
            <v>ADJ101710 - PLT IN SERV - STRUCTURES LRIC ATRIUM</v>
          </cell>
          <cell r="B528">
            <v>201105</v>
          </cell>
        </row>
        <row r="529">
          <cell r="A529" t="str">
            <v>ADJ101710 - PLT IN SERV - STRUCTURES LRIC ATRIUM</v>
          </cell>
          <cell r="B529">
            <v>201109</v>
          </cell>
        </row>
        <row r="530">
          <cell r="A530" t="str">
            <v>ADJ101900 - PROPERTY UNDER CAPITAL LEASES - NON NUCLEAR</v>
          </cell>
          <cell r="B530">
            <v>201303</v>
          </cell>
        </row>
        <row r="531">
          <cell r="A531" t="str">
            <v>ADJ101900 - PROPERTY UNDER CAPITAL LEASES - NON NUCLEAR</v>
          </cell>
          <cell r="B531">
            <v>201302</v>
          </cell>
        </row>
        <row r="532">
          <cell r="A532" t="str">
            <v>ADJ101900 - PROPERTY UNDER CAPITAL LEASES - NON NUCLEAR</v>
          </cell>
          <cell r="B532">
            <v>201202</v>
          </cell>
        </row>
        <row r="533">
          <cell r="A533" t="str">
            <v>ADJ101900 - PROPERTY UNDER CAPITAL LEASES - NON NUCLEAR</v>
          </cell>
          <cell r="B533">
            <v>201109</v>
          </cell>
        </row>
        <row r="534">
          <cell r="A534" t="str">
            <v>ADJ101900 - PROPERTY UNDER CAPITAL LEASES - NON NUCLEAR</v>
          </cell>
          <cell r="B534">
            <v>201111</v>
          </cell>
        </row>
        <row r="535">
          <cell r="A535" t="str">
            <v>ADJ108710 - ACC PROV DEPR - STRUCTURES LRIC ATRIUM</v>
          </cell>
          <cell r="B535">
            <v>201205</v>
          </cell>
        </row>
        <row r="536">
          <cell r="A536" t="str">
            <v>ADJ108710 - ACC PROV DEPR - STRUCTURES LRIC ATRIUM</v>
          </cell>
          <cell r="B536">
            <v>201210</v>
          </cell>
        </row>
        <row r="537">
          <cell r="A537" t="str">
            <v>ADJ108710 - ACC PROV DEPR - STRUCTURES LRIC ATRIUM</v>
          </cell>
          <cell r="B537">
            <v>201105</v>
          </cell>
        </row>
        <row r="538">
          <cell r="A538" t="str">
            <v>ADJ108900 - ACCUM PROV CAPITAL LEASES</v>
          </cell>
          <cell r="B538">
            <v>201309</v>
          </cell>
        </row>
        <row r="539">
          <cell r="A539" t="str">
            <v>ADJ108900 - ACCUM PROV CAPITAL LEASES</v>
          </cell>
          <cell r="B539">
            <v>201112</v>
          </cell>
        </row>
        <row r="540">
          <cell r="A540" t="str">
            <v>ADJ108900 - ACCUM PROV CAPITAL LEASES</v>
          </cell>
          <cell r="B540">
            <v>201201</v>
          </cell>
        </row>
        <row r="541">
          <cell r="A541" t="str">
            <v>ADJ108900 - ACCUM PROV CAPITAL LEASES</v>
          </cell>
          <cell r="B541">
            <v>201202</v>
          </cell>
        </row>
        <row r="542">
          <cell r="A542" t="str">
            <v>ADJ108900 - ACCUM PROV CAPITAL LEASES</v>
          </cell>
          <cell r="B542">
            <v>201206</v>
          </cell>
        </row>
        <row r="543">
          <cell r="A543" t="str">
            <v>ADJ108900 - ACCUM PROV CAPITAL LEASES</v>
          </cell>
          <cell r="B543">
            <v>201209</v>
          </cell>
        </row>
        <row r="544">
          <cell r="A544" t="str">
            <v>ADJ108900 - ACCUM PROV CAPITAL LEASES</v>
          </cell>
          <cell r="B544">
            <v>201108</v>
          </cell>
        </row>
        <row r="545">
          <cell r="A545" t="str">
            <v>ADJ120600 - NUCLEAR FUEL UNDER CAPITAL LEASES</v>
          </cell>
          <cell r="B545">
            <v>201309</v>
          </cell>
        </row>
        <row r="546">
          <cell r="A546" t="str">
            <v>ADJ120600 - NUCLEAR FUEL UNDER CAPITAL LEASES</v>
          </cell>
          <cell r="B546">
            <v>201212</v>
          </cell>
        </row>
        <row r="547">
          <cell r="A547" t="str">
            <v>ADJ120600 - NUCLEAR FUEL UNDER CAPITAL LEASES</v>
          </cell>
          <cell r="B547">
            <v>201204</v>
          </cell>
        </row>
        <row r="548">
          <cell r="A548" t="str">
            <v>ADJ120600 - NUCLEAR FUEL UNDER CAPITAL LEASES</v>
          </cell>
          <cell r="B548">
            <v>201101</v>
          </cell>
        </row>
        <row r="549">
          <cell r="A549" t="str">
            <v>ADJ120600 - NUCLEAR FUEL UNDER CAPITAL LEASES</v>
          </cell>
          <cell r="B549">
            <v>201107</v>
          </cell>
        </row>
        <row r="550">
          <cell r="A550" t="str">
            <v>ADJ165600 - PREPAID INTEREST - COMMERCIAL PAPER</v>
          </cell>
          <cell r="B550">
            <v>201211</v>
          </cell>
        </row>
        <row r="551">
          <cell r="A551" t="str">
            <v>ADJ165600 - PREPAID INTEREST - COMMERCIAL PAPER</v>
          </cell>
          <cell r="B551">
            <v>201201</v>
          </cell>
        </row>
        <row r="552">
          <cell r="A552" t="str">
            <v>ADJ165600 - PREPAID INTEREST - COMMERCIAL PAPER</v>
          </cell>
          <cell r="B552">
            <v>201207</v>
          </cell>
        </row>
        <row r="553">
          <cell r="A553" t="str">
            <v>ADJ165600 - PREPAID INTEREST - COMMERCIAL PAPER</v>
          </cell>
          <cell r="B553">
            <v>201103</v>
          </cell>
        </row>
        <row r="554">
          <cell r="A554" t="str">
            <v>ADJ165600 - PREPAID INTEREST - COMMERCIAL PAPER</v>
          </cell>
          <cell r="B554">
            <v>201108</v>
          </cell>
        </row>
        <row r="555">
          <cell r="A555" t="str">
            <v>ADJ228101 - ACCUM PROV FOR PROP INSURANCE - STORM DEF TAX</v>
          </cell>
          <cell r="B555">
            <v>201309</v>
          </cell>
        </row>
        <row r="556">
          <cell r="A556" t="str">
            <v>ADJ228101 - ACCUM PROV FOR PROP INSURANCE - STORM DEF TAX</v>
          </cell>
          <cell r="B556">
            <v>201111</v>
          </cell>
        </row>
        <row r="557">
          <cell r="A557" t="str">
            <v>ADJ228101 - ACCUM PROV FOR PROP INSURANCE - STORM DEF TAX</v>
          </cell>
          <cell r="B557">
            <v>201204</v>
          </cell>
        </row>
        <row r="558">
          <cell r="A558" t="str">
            <v>ADJ228101 - ACCUM PROV FOR PROP INSURANCE - STORM DEF TAX</v>
          </cell>
          <cell r="B558">
            <v>201209</v>
          </cell>
        </row>
        <row r="559">
          <cell r="A559" t="str">
            <v>ADJ253100 - PREFERRED STOCK DIVIDENDS ACCRUED</v>
          </cell>
          <cell r="B559">
            <v>201303</v>
          </cell>
        </row>
        <row r="560">
          <cell r="A560" t="str">
            <v>ADJ253100 - PREFERRED STOCK DIVIDENDS ACCRUED</v>
          </cell>
          <cell r="B560">
            <v>201309</v>
          </cell>
        </row>
        <row r="561">
          <cell r="A561" t="str">
            <v>ADJ253100 - PREFERRED STOCK DIVIDENDS ACCRUED</v>
          </cell>
          <cell r="B561">
            <v>201211</v>
          </cell>
        </row>
        <row r="562">
          <cell r="A562" t="str">
            <v>ADJ253100 - PREFERRED STOCK DIVIDENDS ACCRUED</v>
          </cell>
          <cell r="B562">
            <v>201212</v>
          </cell>
        </row>
        <row r="563">
          <cell r="A563" t="str">
            <v>ADJ253100 - PREFERRED STOCK DIVIDENDS ACCRUED</v>
          </cell>
          <cell r="B563">
            <v>201209</v>
          </cell>
        </row>
        <row r="564">
          <cell r="A564" t="str">
            <v>ADJ253100 - PREFERRED STOCK DIVIDENDS ACCRUED</v>
          </cell>
          <cell r="B564">
            <v>201107</v>
          </cell>
        </row>
        <row r="565">
          <cell r="A565" t="str">
            <v>ADJ253420 - OTHER REG LIAB - LAND SALES PLANT IN SERVICE</v>
          </cell>
          <cell r="B565">
            <v>201311</v>
          </cell>
        </row>
        <row r="566">
          <cell r="A566" t="str">
            <v>ADJ253420 - OTHER REG LIAB - LAND SALES PLANT IN SERVICE</v>
          </cell>
          <cell r="B566">
            <v>201304</v>
          </cell>
        </row>
        <row r="567">
          <cell r="A567" t="str">
            <v>ADJ253420 - OTHER REG LIAB - LAND SALES PLANT IN SERVICE</v>
          </cell>
          <cell r="B567">
            <v>201303</v>
          </cell>
        </row>
        <row r="568">
          <cell r="A568" t="str">
            <v>ADJ253420 - OTHER REG LIAB - LAND SALES PLANT IN SERVICE</v>
          </cell>
          <cell r="B568">
            <v>201202</v>
          </cell>
        </row>
        <row r="569">
          <cell r="A569" t="str">
            <v>ADJ253420 - OTHER REG LIAB - LAND SALES PLANT IN SERVICE</v>
          </cell>
          <cell r="B569">
            <v>201207</v>
          </cell>
        </row>
        <row r="570">
          <cell r="A570" t="str">
            <v>ADJ253420 - OTHER REG LIAB - LAND SALES PLANT IN SERVICE</v>
          </cell>
          <cell r="B570">
            <v>201210</v>
          </cell>
        </row>
        <row r="571">
          <cell r="A571" t="str">
            <v>ADJ253420 - OTHER REG LIAB - LAND SALES PLANT IN SERVICE</v>
          </cell>
          <cell r="B571">
            <v>201109</v>
          </cell>
        </row>
        <row r="572">
          <cell r="A572" t="str">
            <v>ADJ256100 - DEFERRED GAINS FUTURE USE</v>
          </cell>
          <cell r="B572">
            <v>201303</v>
          </cell>
        </row>
        <row r="573">
          <cell r="A573" t="str">
            <v>ADJ256100 - DEFERRED GAINS FUTURE USE</v>
          </cell>
          <cell r="B573">
            <v>201106</v>
          </cell>
        </row>
        <row r="574">
          <cell r="A574" t="str">
            <v>ADJ382351 - STORM SECURITIZATION - OTH REG ASSETS - BONDS</v>
          </cell>
          <cell r="B574">
            <v>201310</v>
          </cell>
        </row>
        <row r="575">
          <cell r="A575" t="str">
            <v>ADJ382351 - STORM SECURITIZATION - OTH REG ASSETS - BONDS</v>
          </cell>
          <cell r="B575">
            <v>201308</v>
          </cell>
        </row>
        <row r="576">
          <cell r="A576" t="str">
            <v>ADJ382351 - STORM SECURITIZATION - OTH REG ASSETS - BONDS</v>
          </cell>
          <cell r="B576">
            <v>201106</v>
          </cell>
        </row>
        <row r="577">
          <cell r="A577" t="str">
            <v>ADJ382351 - STORM SECURITIZATION - OTH REG ASSETS - BONDS</v>
          </cell>
          <cell r="B577">
            <v>201107</v>
          </cell>
        </row>
        <row r="578">
          <cell r="A578" t="str">
            <v>ADJ382352 - STORM SECURITIZATION - OTH REG ASSETS -DEF TAX</v>
          </cell>
          <cell r="B578">
            <v>201211</v>
          </cell>
        </row>
        <row r="579">
          <cell r="A579" t="str">
            <v>ADJ382352 - STORM SECURITIZATION - OTH REG ASSETS -DEF TAX</v>
          </cell>
          <cell r="B579">
            <v>201202</v>
          </cell>
        </row>
        <row r="580">
          <cell r="A580" t="str">
            <v>ADJ382352 - STORM SECURITIZATION - OTH REG ASSETS -DEF TAX</v>
          </cell>
          <cell r="B580">
            <v>201106</v>
          </cell>
        </row>
        <row r="581">
          <cell r="A581" t="str">
            <v>ADJ382355 - STORM SECURITIZATION - OTH REG ASSETS - OVER/UNDER -TAX</v>
          </cell>
          <cell r="B581">
            <v>201202</v>
          </cell>
        </row>
        <row r="582">
          <cell r="A582" t="str">
            <v>ADJ382355 - STORM SECURITIZATION - OTH REG ASSETS - OVER/UNDER -TAX</v>
          </cell>
          <cell r="B582">
            <v>201104</v>
          </cell>
        </row>
        <row r="583">
          <cell r="A583" t="str">
            <v>ADJ382356 - STORM SECURITIZATION - OTH REG ASSETS - OVER/UNDER -BONDS</v>
          </cell>
          <cell r="B583">
            <v>201311</v>
          </cell>
        </row>
        <row r="584">
          <cell r="A584" t="str">
            <v>ADJ382356 - STORM SECURITIZATION - OTH REG ASSETS - OVER/UNDER -BONDS</v>
          </cell>
          <cell r="B584">
            <v>201309</v>
          </cell>
        </row>
        <row r="585">
          <cell r="A585" t="str">
            <v>ADJ382356 - STORM SECURITIZATION - OTH REG ASSETS - OVER/UNDER -BONDS</v>
          </cell>
          <cell r="B585">
            <v>201204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</row>
        <row r="587">
          <cell r="A587" t="str">
            <v>BAL121000 - NONUTILITY PROPERTY</v>
          </cell>
          <cell r="B587">
            <v>201311</v>
          </cell>
        </row>
        <row r="588">
          <cell r="A588" t="str">
            <v>BAL121000 - NONUTILITY PROPERTY</v>
          </cell>
          <cell r="B588">
            <v>201202</v>
          </cell>
        </row>
        <row r="589">
          <cell r="A589" t="str">
            <v>BAL121000 - NONUTILITY PROPERTY</v>
          </cell>
          <cell r="B589">
            <v>201102</v>
          </cell>
        </row>
        <row r="590">
          <cell r="A590" t="str">
            <v>BAL123000 - INVESTMENT IN ASSOCIATED COMPANIES (EXC GROUP)</v>
          </cell>
          <cell r="B590">
            <v>201310</v>
          </cell>
        </row>
        <row r="591">
          <cell r="A591" t="str">
            <v>BAL123000 - INVESTMENT IN ASSOCIATED COMPANIES (EXC GROUP)</v>
          </cell>
          <cell r="B591">
            <v>201311</v>
          </cell>
        </row>
        <row r="592">
          <cell r="A592" t="str">
            <v>BAL123000 - INVESTMENT IN ASSOCIATED COMPANIES (EXC GROUP)</v>
          </cell>
          <cell r="B592">
            <v>201302</v>
          </cell>
        </row>
        <row r="593">
          <cell r="A593" t="str">
            <v>BAL123000 - INVESTMENT IN ASSOCIATED COMPANIES (EXC GROUP)</v>
          </cell>
          <cell r="B593">
            <v>201207</v>
          </cell>
        </row>
        <row r="594">
          <cell r="A594" t="str">
            <v>BAL123000 - INVESTMENT IN ASSOCIATED COMPANIES (EXC GROUP)</v>
          </cell>
          <cell r="B594">
            <v>201101</v>
          </cell>
        </row>
        <row r="595">
          <cell r="A595" t="str">
            <v>ADJ101386 - SOLAR ECRC CONVERTIBLE ITC - SPECIFIC</v>
          </cell>
          <cell r="B595">
            <v>201312</v>
          </cell>
        </row>
        <row r="596">
          <cell r="A596" t="str">
            <v>ADJ101710 - PLT IN SERV - STRUCTURES LRIC ATRIUM</v>
          </cell>
          <cell r="B596">
            <v>201312</v>
          </cell>
        </row>
        <row r="597">
          <cell r="A597" t="str">
            <v>ADJ228101 - ACCUM PROV FOR PROP INSURANCE - STORM DEF TAX</v>
          </cell>
          <cell r="B597">
            <v>201312</v>
          </cell>
        </row>
        <row r="598">
          <cell r="A598" t="str">
            <v>ADJ120600 - NUCLEAR FUEL UNDER CAPITAL LEASES</v>
          </cell>
          <cell r="B598">
            <v>201312</v>
          </cell>
        </row>
        <row r="599">
          <cell r="A599" t="str">
            <v>ADJ256100 - DEFERRED GAINS FUTURE USE</v>
          </cell>
          <cell r="B599">
            <v>201312</v>
          </cell>
        </row>
        <row r="600">
          <cell r="A600" t="str">
            <v>ADJ382352 - STORM SECURITIZATION - OTH REG ASSETS -DEF TAX</v>
          </cell>
          <cell r="B600">
            <v>201312</v>
          </cell>
        </row>
        <row r="601">
          <cell r="A601" t="str">
            <v>BAL121000 - NONUTILITY PROPERTY</v>
          </cell>
          <cell r="B601">
            <v>201312</v>
          </cell>
        </row>
        <row r="602">
          <cell r="A602" t="str">
            <v>ADJ253100 - PREFERRED STOCK DIVIDENDS ACCRUED</v>
          </cell>
          <cell r="B602">
            <v>201312</v>
          </cell>
        </row>
        <row r="603">
          <cell r="A603" t="str">
            <v>ADJ253420 - OTHER REG LIAB - LAND SALES PLANT IN SERVICE</v>
          </cell>
          <cell r="B603">
            <v>201312</v>
          </cell>
        </row>
        <row r="604">
          <cell r="A604" t="str">
            <v>BAL123000 - INVESTMENT IN ASSOCIATED COMPANIES (EXC GROUP)</v>
          </cell>
          <cell r="B604">
            <v>201312</v>
          </cell>
        </row>
        <row r="605">
          <cell r="A605" t="str">
            <v>ADJ101900 - PROPERTY UNDER CAPITAL LEASES - NON NUCLEAR</v>
          </cell>
          <cell r="B605">
            <v>201312</v>
          </cell>
        </row>
        <row r="606">
          <cell r="A606" t="str">
            <v>ADJ108710 - ACC PROV DEPR - STRUCTURES LRIC ATRIUM</v>
          </cell>
          <cell r="B606">
            <v>201312</v>
          </cell>
        </row>
        <row r="607">
          <cell r="A607" t="str">
            <v>ADJ382356 - STORM SECURITIZATION - OTH REG ASSETS - OVER/UNDER -BONDS</v>
          </cell>
          <cell r="B607">
            <v>201312</v>
          </cell>
        </row>
        <row r="608">
          <cell r="A608" t="str">
            <v>ADJ108900 - ACCUM PROV CAPITAL LEASES</v>
          </cell>
          <cell r="B608">
            <v>201312</v>
          </cell>
        </row>
        <row r="609">
          <cell r="A609" t="str">
            <v>ADJ165600 - PREPAID INTEREST - COMMERCIAL PAPER</v>
          </cell>
          <cell r="B609">
            <v>201312</v>
          </cell>
        </row>
        <row r="610">
          <cell r="A610" t="str">
            <v>ADJ382351 - STORM SECURITIZATION - OTH REG ASSETS - BONDS</v>
          </cell>
          <cell r="B610">
            <v>201312</v>
          </cell>
        </row>
        <row r="611">
          <cell r="A611" t="str">
            <v>ADJ382355 - STORM SECURITIZATION - OTH REG ASSETS - OVER/UNDER -TAX</v>
          </cell>
          <cell r="B611">
            <v>201312</v>
          </cell>
        </row>
        <row r="612">
          <cell r="A612" t="str">
            <v>ADJ101710 - PLT IN SERV - STRUCTURES LRIC ATRIUM</v>
          </cell>
          <cell r="B612">
            <v>201401</v>
          </cell>
        </row>
        <row r="613">
          <cell r="A613" t="str">
            <v>ADJ253100 - PREFERRED STOCK DIVIDENDS ACCRUED</v>
          </cell>
          <cell r="B613">
            <v>201401</v>
          </cell>
        </row>
        <row r="614">
          <cell r="A614" t="str">
            <v>ADJ101386 - SOLAR ECRC CONVERTIBLE ITC - SPECIFIC</v>
          </cell>
          <cell r="B614">
            <v>201401</v>
          </cell>
        </row>
        <row r="615">
          <cell r="A615" t="str">
            <v>ADJ101900 - PROPERTY UNDER CAPITAL LEASES - NON NUCLEAR</v>
          </cell>
          <cell r="B615">
            <v>201401</v>
          </cell>
        </row>
        <row r="616">
          <cell r="A616" t="str">
            <v>ADJ108900 - ACCUM PROV CAPITAL LEASES</v>
          </cell>
          <cell r="B616">
            <v>201401</v>
          </cell>
        </row>
        <row r="617">
          <cell r="A617" t="str">
            <v>BAL121000 - NONUTILITY PROPERTY</v>
          </cell>
          <cell r="B617">
            <v>201401</v>
          </cell>
        </row>
        <row r="618">
          <cell r="A618" t="str">
            <v>ADJ165600 - PREPAID INTEREST - COMMERCIAL PAPER</v>
          </cell>
          <cell r="B618">
            <v>201401</v>
          </cell>
        </row>
        <row r="619">
          <cell r="A619" t="str">
            <v>ADJ228101 - ACCUM PROV FOR PROP INSURANCE - STORM DEF TAX</v>
          </cell>
          <cell r="B619">
            <v>201401</v>
          </cell>
        </row>
        <row r="620">
          <cell r="A620" t="str">
            <v>ADJ382356 - STORM SECURITIZATION - OTH REG ASSETS - OVER/UNDER -BONDS</v>
          </cell>
          <cell r="B620">
            <v>201401</v>
          </cell>
        </row>
        <row r="621">
          <cell r="A621" t="str">
            <v>ADJ382351 - STORM SECURITIZATION - OTH REG ASSETS - BONDS</v>
          </cell>
          <cell r="B621">
            <v>201401</v>
          </cell>
        </row>
        <row r="622">
          <cell r="A622" t="str">
            <v>ADJ253420 - OTHER REG LIAB - LAND SALES PLANT IN SERVICE</v>
          </cell>
          <cell r="B622">
            <v>201401</v>
          </cell>
        </row>
        <row r="623">
          <cell r="A623" t="str">
            <v>ADJ382355 - STORM SECURITIZATION - OTH REG ASSETS - OVER/UNDER -TAX</v>
          </cell>
          <cell r="B623">
            <v>201401</v>
          </cell>
        </row>
        <row r="624">
          <cell r="A624" t="str">
            <v>ADJ120600 - NUCLEAR FUEL UNDER CAPITAL LEASES</v>
          </cell>
          <cell r="B624">
            <v>201401</v>
          </cell>
        </row>
        <row r="625">
          <cell r="A625" t="str">
            <v>ADJ382352 - STORM SECURITIZATION - OTH REG ASSETS -DEF TAX</v>
          </cell>
          <cell r="B625">
            <v>201401</v>
          </cell>
        </row>
        <row r="626">
          <cell r="A626" t="str">
            <v>ADJ108710 - ACC PROV DEPR - STRUCTURES LRIC ATRIUM</v>
          </cell>
          <cell r="B626">
            <v>201401</v>
          </cell>
        </row>
        <row r="627">
          <cell r="A627" t="str">
            <v>ADJ256100 - DEFERRED GAINS FUTURE USE</v>
          </cell>
          <cell r="B627">
            <v>201401</v>
          </cell>
        </row>
        <row r="628">
          <cell r="A628" t="str">
            <v>BAL123000 - INVESTMENT IN ASSOCIATED COMPANIES (EXC GROUP)</v>
          </cell>
          <cell r="B628">
            <v>201401</v>
          </cell>
        </row>
        <row r="629">
          <cell r="A629" t="str">
            <v>ADJ108710 - ACC PROV DEPR - STRUCTURES LRIC ATRIUM</v>
          </cell>
          <cell r="B629">
            <v>201402</v>
          </cell>
        </row>
        <row r="630">
          <cell r="A630" t="str">
            <v>ADJ120600 - NUCLEAR FUEL UNDER CAPITAL LEASES</v>
          </cell>
          <cell r="B630">
            <v>201402</v>
          </cell>
        </row>
        <row r="631">
          <cell r="A631" t="str">
            <v>ADJ382351 - STORM SECURITIZATION - OTH REG ASSETS - BONDS</v>
          </cell>
          <cell r="B631">
            <v>201402</v>
          </cell>
        </row>
        <row r="632">
          <cell r="A632" t="str">
            <v>ADJ253420 - OTHER REG LIAB - LAND SALES PLANT IN SERVICE</v>
          </cell>
          <cell r="B632">
            <v>201402</v>
          </cell>
        </row>
        <row r="633">
          <cell r="A633" t="str">
            <v>ADJ382352 - STORM SECURITIZATION - OTH REG ASSETS -DEF TAX</v>
          </cell>
          <cell r="B633">
            <v>201402</v>
          </cell>
        </row>
        <row r="634">
          <cell r="A634" t="str">
            <v>BAL121000 - NONUTILITY PROPERTY</v>
          </cell>
          <cell r="B634">
            <v>201402</v>
          </cell>
        </row>
        <row r="635">
          <cell r="A635" t="str">
            <v>ADJ108900 - ACCUM PROV CAPITAL LEASES</v>
          </cell>
          <cell r="B635">
            <v>201402</v>
          </cell>
        </row>
        <row r="636">
          <cell r="A636" t="str">
            <v>ADJ228101 - ACCUM PROV FOR PROP INSURANCE - STORM DEF TAX</v>
          </cell>
          <cell r="B636">
            <v>201402</v>
          </cell>
        </row>
        <row r="637">
          <cell r="A637" t="str">
            <v>ADJ101900 - PROPERTY UNDER CAPITAL LEASES - NON NUCLEAR</v>
          </cell>
          <cell r="B637">
            <v>201402</v>
          </cell>
        </row>
        <row r="638">
          <cell r="A638" t="str">
            <v>ADJ101386 - SOLAR ECRC CONVERTIBLE ITC - SPECIFIC</v>
          </cell>
          <cell r="B638">
            <v>201402</v>
          </cell>
        </row>
        <row r="639">
          <cell r="A639" t="str">
            <v>ADJ101710 - PLT IN SERV - STRUCTURES LRIC ATRIUM</v>
          </cell>
          <cell r="B639">
            <v>201402</v>
          </cell>
        </row>
        <row r="640">
          <cell r="A640" t="str">
            <v>ADJ382355 - STORM SECURITIZATION - OTH REG ASSETS - OVER/UNDER -TAX</v>
          </cell>
          <cell r="B640">
            <v>201402</v>
          </cell>
        </row>
        <row r="641">
          <cell r="A641" t="str">
            <v>BAL123000 - INVESTMENT IN ASSOCIATED COMPANIES (EXC GROUP)</v>
          </cell>
          <cell r="B641">
            <v>201402</v>
          </cell>
        </row>
        <row r="642">
          <cell r="A642" t="str">
            <v>ADJ253100 - PREFERRED STOCK DIVIDENDS ACCRUED</v>
          </cell>
          <cell r="B642">
            <v>201402</v>
          </cell>
        </row>
        <row r="643">
          <cell r="A643" t="str">
            <v>ADJ256100 - DEFERRED GAINS FUTURE USE</v>
          </cell>
          <cell r="B643">
            <v>201402</v>
          </cell>
        </row>
        <row r="644">
          <cell r="A644" t="str">
            <v>ADJ382356 - STORM SECURITIZATION - OTH REG ASSETS - OVER/UNDER -BONDS</v>
          </cell>
          <cell r="B644">
            <v>201402</v>
          </cell>
        </row>
        <row r="645">
          <cell r="A645" t="str">
            <v>ADJ165600 - PREPAID INTEREST - COMMERCIAL PAPER</v>
          </cell>
          <cell r="B645">
            <v>201402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>
        <row r="6">
          <cell r="C6" t="str">
            <v>FPL Energy Seabrook, LLC</v>
          </cell>
        </row>
        <row r="7">
          <cell r="C7" t="str">
            <v>Form 1120</v>
          </cell>
        </row>
        <row r="8">
          <cell r="C8" t="str">
            <v>12/31/2004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>file:  K:\conadm\test\nutrans\tariffs\FIRM1.xls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G2" t="str">
            <v>002-LOW NOX BURNER TECHNOLOGYTurkey Pt U102 - Steam Generation Plant</v>
          </cell>
          <cell r="H2" t="str">
            <v>PEAKING</v>
          </cell>
        </row>
        <row r="3">
          <cell r="G3" t="str">
            <v>003-CONTINUOUS EMISSION MONITORINGFtLauderdale Comm05 - Other Generation Plant</v>
          </cell>
          <cell r="H3" t="str">
            <v>INTERMEDIATE</v>
          </cell>
        </row>
        <row r="4">
          <cell r="G4" t="str">
            <v>003-CONTINUOUS EMISSION MONITORINGFtLauderdale GTs05 - Other Generation Plant</v>
          </cell>
          <cell r="H4" t="str">
            <v>PEAKING</v>
          </cell>
        </row>
        <row r="5">
          <cell r="G5" t="str">
            <v>003-CONTINUOUS EMISSION MONITORINGFtLauderdale U405 - Other Generation Plant</v>
          </cell>
          <cell r="H5" t="str">
            <v>INTERMEDIATE</v>
          </cell>
        </row>
        <row r="6">
          <cell r="G6" t="str">
            <v>003-CONTINUOUS EMISSION MONITORINGFtLauderdale U505 - Other Generation Plant</v>
          </cell>
          <cell r="H6" t="str">
            <v>INTERMEDIATE</v>
          </cell>
        </row>
        <row r="7">
          <cell r="G7" t="str">
            <v>003-CONTINUOUS EMISSION MONITORINGFtMyers U205 - Other Generation Plant</v>
          </cell>
          <cell r="H7" t="str">
            <v>INTERMEDIATE</v>
          </cell>
        </row>
        <row r="8">
          <cell r="G8" t="str">
            <v>003-CONTINUOUS EMISSION MONITORINGFtMyers U305 - Other Generation Plant</v>
          </cell>
          <cell r="H8" t="str">
            <v>PEAKING</v>
          </cell>
        </row>
        <row r="9">
          <cell r="G9" t="str">
            <v>003-CONTINUOUS EMISSION MONITORINGManatee Comm02 - Steam Generation Plant</v>
          </cell>
          <cell r="H9" t="str">
            <v>PEAKING</v>
          </cell>
        </row>
        <row r="10">
          <cell r="G10" t="str">
            <v>003-CONTINUOUS EMISSION MONITORINGManatee U102 - Steam Generation Plant</v>
          </cell>
          <cell r="H10" t="str">
            <v>PEAKING</v>
          </cell>
        </row>
        <row r="11">
          <cell r="G11" t="str">
            <v>003-CONTINUOUS EMISSION MONITORINGManatee U202 - Steam Generation Plant</v>
          </cell>
          <cell r="H11" t="str">
            <v>PEAKING</v>
          </cell>
        </row>
        <row r="12">
          <cell r="G12" t="str">
            <v>003-CONTINUOUS EMISSION MONITORINGManatee U305 - Other Generation Plant</v>
          </cell>
          <cell r="H12" t="str">
            <v>INTERMEDIATE</v>
          </cell>
        </row>
        <row r="13">
          <cell r="G13" t="str">
            <v>003-CONTINUOUS EMISSION MONITORINGMartin Comm02 - Steam Generation Plant</v>
          </cell>
          <cell r="H13" t="str">
            <v>PEAKING</v>
          </cell>
        </row>
        <row r="14">
          <cell r="G14" t="str">
            <v>003-CONTINUOUS EMISSION MONITORINGMartin Comm05 - Other Generation Plant</v>
          </cell>
          <cell r="H14" t="str">
            <v>INTERMEDIATE</v>
          </cell>
        </row>
        <row r="15">
          <cell r="G15" t="str">
            <v>003-CONTINUOUS EMISSION MONITORINGMartin U102 - Steam Generation Plant</v>
          </cell>
          <cell r="H15" t="str">
            <v>PEAKING</v>
          </cell>
        </row>
        <row r="16">
          <cell r="G16" t="str">
            <v>003-CONTINUOUS EMISSION MONITORINGMartin U202 - Steam Generation Plant</v>
          </cell>
          <cell r="H16" t="str">
            <v>PEAKING</v>
          </cell>
        </row>
        <row r="17">
          <cell r="G17" t="str">
            <v>003-CONTINUOUS EMISSION MONITORINGMartin U305 - Other Generation Plant</v>
          </cell>
          <cell r="H17" t="str">
            <v>INTERMEDIATE</v>
          </cell>
        </row>
        <row r="18">
          <cell r="G18" t="str">
            <v>003-CONTINUOUS EMISSION MONITORINGMartin U405 - Other Generation Plant</v>
          </cell>
          <cell r="H18" t="str">
            <v>INTERMEDIATE</v>
          </cell>
        </row>
        <row r="19">
          <cell r="G19" t="str">
            <v>003-CONTINUOUS EMISSION MONITORINGMartin U805 - Other Generation Plant</v>
          </cell>
          <cell r="H19" t="str">
            <v>INTERMEDIATE</v>
          </cell>
        </row>
        <row r="20">
          <cell r="G20" t="str">
            <v>003-CONTINUOUS EMISSION MONITORINGPutnam Comm05 - Other Generation Plant</v>
          </cell>
          <cell r="H20" t="str">
            <v>PEAKING</v>
          </cell>
        </row>
        <row r="21">
          <cell r="G21" t="str">
            <v>003-CONTINUOUS EMISSION MONITORINGPutnam U105 - Other Generation Plant</v>
          </cell>
          <cell r="H21" t="str">
            <v>PEAKING</v>
          </cell>
        </row>
        <row r="22">
          <cell r="G22" t="str">
            <v>003-CONTINUOUS EMISSION MONITORINGPutnam U205 - Other Generation Plant</v>
          </cell>
          <cell r="H22" t="str">
            <v>PEAKING</v>
          </cell>
        </row>
        <row r="23">
          <cell r="G23" t="str">
            <v>003-CONTINUOUS EMISSION MONITORINGSanford Comm05 - Other Generation Plant</v>
          </cell>
          <cell r="H23" t="str">
            <v>INTERMEDIATE</v>
          </cell>
        </row>
        <row r="24">
          <cell r="G24" t="str">
            <v>003-CONTINUOUS EMISSION MONITORINGSanford U405 - Other Generation Plant</v>
          </cell>
          <cell r="H24" t="str">
            <v>INTERMEDIATE</v>
          </cell>
        </row>
        <row r="25">
          <cell r="G25" t="str">
            <v>003-CONTINUOUS EMISSION MONITORINGSanford U505 - Other Generation Plant</v>
          </cell>
          <cell r="H25" t="str">
            <v>INTERMEDIATE</v>
          </cell>
        </row>
        <row r="26">
          <cell r="G26" t="str">
            <v>003-CONTINUOUS EMISSION MONITORINGScherer U402 - Steam Generation Plant</v>
          </cell>
          <cell r="H26" t="str">
            <v>BASE</v>
          </cell>
        </row>
        <row r="27">
          <cell r="G27" t="str">
            <v>003-CONTINUOUS EMISSION MONITORINGSJRPP - Comm02 - Steam Generation Plant</v>
          </cell>
          <cell r="H27" t="str">
            <v>BASE</v>
          </cell>
        </row>
        <row r="28">
          <cell r="G28" t="str">
            <v>003-CONTINUOUS EMISSION MONITORINGSJRPP U102 - Steam Generation Plant</v>
          </cell>
          <cell r="H28" t="str">
            <v>BASE</v>
          </cell>
        </row>
        <row r="29">
          <cell r="G29" t="str">
            <v>003-CONTINUOUS EMISSION MONITORINGSJRPP U202 - Steam Generation Plant</v>
          </cell>
          <cell r="H29" t="str">
            <v>BASE</v>
          </cell>
        </row>
        <row r="30">
          <cell r="G30" t="str">
            <v>003-CONTINUOUS EMISSION MONITORINGTurkey Pt Comm02 - Steam Generation Plant</v>
          </cell>
          <cell r="H30" t="str">
            <v>PEAKING</v>
          </cell>
        </row>
        <row r="31">
          <cell r="G31" t="str">
            <v>003-CONTINUOUS EMISSION MONITORINGTurkey Pt U102 - Steam Generation Plant</v>
          </cell>
          <cell r="H31" t="str">
            <v>PEAKING</v>
          </cell>
        </row>
        <row r="32">
          <cell r="G32" t="str">
            <v>004-CLEAN CLOSURE EQUIVALENCY DEMONSTRATIONTurkey Pt Comm02 - Steam Generation Plant</v>
          </cell>
          <cell r="H32" t="str">
            <v>PEAKING</v>
          </cell>
        </row>
        <row r="33">
          <cell r="G33" t="str">
            <v>005-MAINTENANCE OF ABOVE GROUND FUEL TANKSFtLauderdale Comm05 - Other Generation Plant</v>
          </cell>
          <cell r="H33" t="str">
            <v>INTERMEDIATE</v>
          </cell>
        </row>
        <row r="34">
          <cell r="G34" t="str">
            <v>005-MAINTENANCE OF ABOVE GROUND FUEL TANKSFtLauderdale GTs05 - Other Generation Plant</v>
          </cell>
          <cell r="H34" t="str">
            <v>PEAKING</v>
          </cell>
        </row>
        <row r="35">
          <cell r="G35" t="str">
            <v>005-MAINTENANCE OF ABOVE GROUND FUEL TANKSFtMyers GTs05 - Other Generation Plant</v>
          </cell>
          <cell r="H35" t="str">
            <v>PEAKING</v>
          </cell>
        </row>
        <row r="36">
          <cell r="G36" t="str">
            <v>005-MAINTENANCE OF ABOVE GROUND FUEL TANKSFtMyers U305 - Other Generation Plant</v>
          </cell>
          <cell r="H36" t="str">
            <v>PEAKING</v>
          </cell>
        </row>
        <row r="37">
          <cell r="G37" t="str">
            <v>005-MAINTENANCE OF ABOVE GROUND FUEL TANKSGeneral Plant08 - General Plant</v>
          </cell>
          <cell r="H37" t="str">
            <v>GENERAL</v>
          </cell>
        </row>
        <row r="38">
          <cell r="G38" t="str">
            <v>005-MAINTENANCE OF ABOVE GROUND FUEL TANKSManatee Comm02 - Steam Generation Plant</v>
          </cell>
          <cell r="H38" t="str">
            <v>PEAKING</v>
          </cell>
        </row>
        <row r="39">
          <cell r="G39" t="str">
            <v>005-MAINTENANCE OF ABOVE GROUND FUEL TANKSManatee U102 - Steam Generation Plant</v>
          </cell>
          <cell r="H39" t="str">
            <v>PEAKING</v>
          </cell>
        </row>
        <row r="40">
          <cell r="G40" t="str">
            <v>005-MAINTENANCE OF ABOVE GROUND FUEL TANKSManatee U202 - Steam Generation Plant</v>
          </cell>
          <cell r="H40" t="str">
            <v>PEAKING</v>
          </cell>
        </row>
        <row r="41">
          <cell r="G41" t="str">
            <v>005-MAINTENANCE OF ABOVE GROUND FUEL TANKSMartin Comm02 - Steam Generation Plant</v>
          </cell>
          <cell r="H41" t="str">
            <v>PEAKING</v>
          </cell>
        </row>
        <row r="42">
          <cell r="G42" t="str">
            <v>005-MAINTENANCE OF ABOVE GROUND FUEL TANKSMartin Comm05 - Other Generation Plant</v>
          </cell>
          <cell r="H42" t="str">
            <v>INTERMEDIATE</v>
          </cell>
        </row>
        <row r="43">
          <cell r="G43" t="str">
            <v>005-MAINTENANCE OF ABOVE GROUND FUEL TANKSMartin U102 - Steam Generation Plant</v>
          </cell>
          <cell r="H43" t="str">
            <v>PEAKING</v>
          </cell>
        </row>
        <row r="44">
          <cell r="G44" t="str">
            <v>005-MAINTENANCE OF ABOVE GROUND FUEL TANKSMartin U202 - Steam Generation Plant</v>
          </cell>
          <cell r="H44" t="str">
            <v>PEAKING</v>
          </cell>
        </row>
        <row r="45">
          <cell r="G45" t="str">
            <v>005-MAINTENANCE OF ABOVE GROUND FUEL TANKSPtEverglades GTs05 - Other Generation Plant</v>
          </cell>
          <cell r="H45" t="str">
            <v>PEAKING</v>
          </cell>
        </row>
        <row r="46">
          <cell r="G46" t="str">
            <v>005-MAINTENANCE OF ABOVE GROUND FUEL TANKSPutnam Comm05 - Other Generation Plant</v>
          </cell>
          <cell r="H46" t="str">
            <v>PEAKING</v>
          </cell>
        </row>
        <row r="47">
          <cell r="G47" t="str">
            <v>005-MAINTENANCE OF ABOVE GROUND FUEL TANKSSJRPP - Comm02 - Steam Generation Plant</v>
          </cell>
          <cell r="H47" t="str">
            <v>BASE</v>
          </cell>
        </row>
        <row r="48">
          <cell r="G48" t="str">
            <v>005-MAINTENANCE OF ABOVE GROUND FUEL TANKSTurkey Pt Comm02 - Steam Generation Plant</v>
          </cell>
          <cell r="H48" t="str">
            <v>PEAKING</v>
          </cell>
        </row>
        <row r="49">
          <cell r="G49" t="str">
            <v>007-RELOCATE TURBINE LUBE OIL PIPINGStLucie U103 - Nuclear Generation Plant</v>
          </cell>
          <cell r="H49" t="str">
            <v>BASE</v>
          </cell>
        </row>
        <row r="50">
          <cell r="G50" t="str">
            <v>008-OIL SPILL CLEANUP/RESPONSE EQUIPMENTCapeCanaveral U1CC05 - Other Generation Plant</v>
          </cell>
          <cell r="H50" t="str">
            <v>INTERMEDIATE</v>
          </cell>
        </row>
        <row r="51">
          <cell r="G51" t="str">
            <v>008-OIL SPILL CLEANUP/RESPONSE EQUIPMENTFtLauderdale Comm05 - Other Generation Plant</v>
          </cell>
          <cell r="H51" t="str">
            <v>INTERMEDIATE</v>
          </cell>
        </row>
        <row r="52">
          <cell r="G52" t="str">
            <v>008-OIL SPILL CLEANUP/RESPONSE EQUIPMENTFtMyers Comm05 - Other Generation Plant</v>
          </cell>
          <cell r="H52" t="str">
            <v>PEAKING</v>
          </cell>
        </row>
        <row r="53">
          <cell r="G53" t="str">
            <v>008-OIL SPILL CLEANUP/RESPONSE EQUIPMENTGeneral Plant08 - General Plant</v>
          </cell>
          <cell r="H53" t="str">
            <v>GENERAL</v>
          </cell>
        </row>
        <row r="54">
          <cell r="G54" t="str">
            <v>008-OIL SPILL CLEANUP/RESPONSE EQUIPMENTManatee Comm02 - Steam Generation Plant</v>
          </cell>
          <cell r="H54" t="str">
            <v>PEAKING</v>
          </cell>
        </row>
        <row r="55">
          <cell r="G55" t="str">
            <v>008-OIL SPILL CLEANUP/RESPONSE EQUIPMENTMartin Comm02 - Steam Generation Plant</v>
          </cell>
          <cell r="H55" t="str">
            <v>PEAKING</v>
          </cell>
        </row>
        <row r="56">
          <cell r="G56" t="str">
            <v>008-OIL SPILL CLEANUP/RESPONSE EQUIPMENTMass Distribution Plant07 - Distribution Plant - Electric</v>
          </cell>
          <cell r="H56" t="str">
            <v>DISTRIBUTION</v>
          </cell>
        </row>
        <row r="57">
          <cell r="G57" t="str">
            <v>008-OIL SPILL CLEANUP/RESPONSE EQUIPMENTPtEverglades Comm02 - Steam Generation Plant</v>
          </cell>
          <cell r="H57" t="str">
            <v>PEAKING</v>
          </cell>
        </row>
        <row r="58">
          <cell r="G58" t="str">
            <v>008-OIL SPILL CLEANUP/RESPONSE EQUIPMENTPutnam Comm05 - Other Generation Plant</v>
          </cell>
          <cell r="H58" t="str">
            <v>PEAKING</v>
          </cell>
        </row>
        <row r="59">
          <cell r="G59" t="str">
            <v>008-OIL SPILL CLEANUP/RESPONSE EQUIPMENTRiviera U1 Comm CC05 - Other Generation Plant</v>
          </cell>
          <cell r="H59" t="str">
            <v>INTERMEDIATE</v>
          </cell>
        </row>
        <row r="60">
          <cell r="G60" t="str">
            <v>008-OIL SPILL CLEANUP/RESPONSE EQUIPMENTSanford Comm05 - Other Generation Plant</v>
          </cell>
          <cell r="H60" t="str">
            <v>INTERMEDIATE</v>
          </cell>
        </row>
        <row r="61">
          <cell r="G61" t="str">
            <v>008-OIL SPILL CLEANUP/RESPONSE EQUIPMENTTurkey Pt Comm02 - Steam Generation Plant</v>
          </cell>
          <cell r="H61" t="str">
            <v>PEAKING</v>
          </cell>
        </row>
        <row r="62">
          <cell r="G62" t="str">
            <v>010-REROUTE STORMWATER RUNOFFStLucie Comm03 - Nuclear Generation Plant</v>
          </cell>
          <cell r="H62" t="str">
            <v>BASE</v>
          </cell>
        </row>
        <row r="63">
          <cell r="G63" t="str">
            <v>012-SCHERER DISCHARGE PIPELINEScherer Comm02 - Steam Generation Plant</v>
          </cell>
          <cell r="H63" t="str">
            <v>BASE</v>
          </cell>
        </row>
        <row r="64">
          <cell r="G64" t="str">
            <v>016-ST.LUCIE TURTLE NETSStLucie Comm03 - Nuclear Generation Plant</v>
          </cell>
          <cell r="H64" t="str">
            <v>BASE</v>
          </cell>
        </row>
        <row r="65">
          <cell r="G65" t="str">
            <v>020-WASTEWATER/STORMWATER DISCH ELIMINATIONMartin U102 - Steam Generation Plant</v>
          </cell>
          <cell r="H65" t="str">
            <v>PEAKING</v>
          </cell>
        </row>
        <row r="66">
          <cell r="G66" t="str">
            <v>020-WASTEWATER/STORMWATER DISCH ELIMINATIONMartin U202 - Steam Generation Plant</v>
          </cell>
          <cell r="H66" t="str">
            <v>PEAKING</v>
          </cell>
        </row>
        <row r="67">
          <cell r="G67" t="str">
            <v>022-PIPELINE INTEGRITY MANAGEMENTManatee Comm02 - Steam Generation Plant</v>
          </cell>
          <cell r="H67" t="str">
            <v>PEAKING</v>
          </cell>
        </row>
        <row r="68">
          <cell r="G68" t="str">
            <v>022-PIPELINE INTEGRITY MANAGEMENTMartin Comm02 - Steam Generation Plant</v>
          </cell>
          <cell r="H68" t="str">
            <v>PEAKING</v>
          </cell>
        </row>
        <row r="69">
          <cell r="G69" t="str">
            <v>023-SPILL PREVENTION CLEAN-UP &amp; COUNTERMEASURESFtLauderdale Comm05 - Other Generation Plant</v>
          </cell>
          <cell r="H69" t="str">
            <v>INTERMEDIATE</v>
          </cell>
        </row>
        <row r="70">
          <cell r="G70" t="str">
            <v>023-SPILL PREVENTION CLEAN-UP &amp; COUNTERMEASURESFtLauderdale GTs05 - Other Generation Plant</v>
          </cell>
          <cell r="H70" t="str">
            <v>PEAKING</v>
          </cell>
        </row>
        <row r="71">
          <cell r="G71" t="str">
            <v>023-SPILL PREVENTION CLEAN-UP &amp; COUNTERMEASURESFtMyers GTs05 - Other Generation Plant</v>
          </cell>
          <cell r="H71" t="str">
            <v>PEAKING</v>
          </cell>
        </row>
        <row r="72">
          <cell r="G72" t="str">
            <v>023-SPILL PREVENTION CLEAN-UP &amp; COUNTERMEASURESFtMyers U205 - Other Generation Plant</v>
          </cell>
          <cell r="H72" t="str">
            <v>INTERMEDIATE</v>
          </cell>
        </row>
        <row r="73">
          <cell r="G73" t="str">
            <v>023-SPILL PREVENTION CLEAN-UP &amp; COUNTERMEASURESFtMyers U305 - Other Generation Plant</v>
          </cell>
          <cell r="H73" t="str">
            <v>PEAKING</v>
          </cell>
        </row>
        <row r="74">
          <cell r="G74" t="str">
            <v>023-SPILL PREVENTION CLEAN-UP &amp; COUNTERMEASURESGeneral Plant08 - General Plant</v>
          </cell>
          <cell r="H74" t="str">
            <v>GENERAL</v>
          </cell>
        </row>
        <row r="75">
          <cell r="G75" t="str">
            <v>023-SPILL PREVENTION CLEAN-UP &amp; COUNTERMEASURESManatee Comm02 - Steam Generation Plant</v>
          </cell>
          <cell r="H75" t="str">
            <v>PEAKING</v>
          </cell>
        </row>
        <row r="76">
          <cell r="G76" t="str">
            <v>023-SPILL PREVENTION CLEAN-UP &amp; COUNTERMEASURESManatee U102 - Steam Generation Plant</v>
          </cell>
          <cell r="H76" t="str">
            <v>PEAKING</v>
          </cell>
        </row>
        <row r="77">
          <cell r="G77" t="str">
            <v>023-SPILL PREVENTION CLEAN-UP &amp; COUNTERMEASURESManatee U202 - Steam Generation Plant</v>
          </cell>
          <cell r="H77" t="str">
            <v>PEAKING</v>
          </cell>
        </row>
        <row r="78">
          <cell r="G78" t="str">
            <v>023-SPILL PREVENTION CLEAN-UP &amp; COUNTERMEASURESMartin Comm02 - Steam Generation Plant</v>
          </cell>
          <cell r="H78" t="str">
            <v>PEAKING</v>
          </cell>
        </row>
        <row r="79">
          <cell r="G79" t="str">
            <v>023-SPILL PREVENTION CLEAN-UP &amp; COUNTERMEASURESMartin Comm05 - Other Generation Plant</v>
          </cell>
          <cell r="H79" t="str">
            <v>INTERMEDIATE</v>
          </cell>
        </row>
        <row r="80">
          <cell r="G80" t="str">
            <v>023-SPILL PREVENTION CLEAN-UP &amp; COUNTERMEASURESMartin U805 - Other Generation Plant</v>
          </cell>
          <cell r="H80" t="str">
            <v>INTERMEDIATE</v>
          </cell>
        </row>
        <row r="81">
          <cell r="G81" t="str">
            <v>023-SPILL PREVENTION CLEAN-UP &amp; COUNTERMEASURESMass Distribution Plant07 - Distribution Plant - Electric</v>
          </cell>
          <cell r="H81" t="str">
            <v>DISTRIBUTION</v>
          </cell>
        </row>
        <row r="82">
          <cell r="G82" t="str">
            <v>023-SPILL PREVENTION CLEAN-UP &amp; COUNTERMEASURESPtEverglades Comm02 - Steam Generation Plant</v>
          </cell>
          <cell r="H82" t="str">
            <v>PEAKING</v>
          </cell>
        </row>
        <row r="83">
          <cell r="G83" t="str">
            <v>023-SPILL PREVENTION CLEAN-UP &amp; COUNTERMEASURESPtEverglades Comm05 - Other Generation Plant</v>
          </cell>
          <cell r="H83" t="str">
            <v>INTERMEDIATE</v>
          </cell>
        </row>
        <row r="84">
          <cell r="G84" t="str">
            <v>023-SPILL PREVENTION CLEAN-UP &amp; COUNTERMEASURESPtEverglades GTs05 - Other Generation Plant</v>
          </cell>
          <cell r="H84" t="str">
            <v>PEAKING</v>
          </cell>
        </row>
        <row r="85">
          <cell r="G85" t="str">
            <v>023-SPILL PREVENTION CLEAN-UP &amp; COUNTERMEASURESPutnam Comm05 - Other Generation Plant</v>
          </cell>
          <cell r="H85" t="str">
            <v>PEAKING</v>
          </cell>
        </row>
        <row r="86">
          <cell r="G86" t="str">
            <v>023-SPILL PREVENTION CLEAN-UP &amp; COUNTERMEASURESRadial06 - Transmission Plant - Electric</v>
          </cell>
          <cell r="H86" t="str">
            <v>TRANSMISSION</v>
          </cell>
        </row>
        <row r="87">
          <cell r="G87" t="str">
            <v>023-SPILL PREVENTION CLEAN-UP &amp; COUNTERMEASURESSanford Comm05 - Other Generation Plant</v>
          </cell>
          <cell r="H87" t="str">
            <v>INTERMEDIATE</v>
          </cell>
        </row>
        <row r="88">
          <cell r="G88" t="str">
            <v>023-SPILL PREVENTION CLEAN-UP &amp; COUNTERMEASURESStLucie U103 - Nuclear Generation Plant</v>
          </cell>
          <cell r="H88" t="str">
            <v>BASE</v>
          </cell>
        </row>
        <row r="89">
          <cell r="G89" t="str">
            <v>023-SPILL PREVENTION CLEAN-UP &amp; COUNTERMEASURESStLucie U203 - Nuclear Generation Plant</v>
          </cell>
          <cell r="H89" t="str">
            <v>BASE</v>
          </cell>
        </row>
        <row r="90">
          <cell r="G90" t="str">
            <v>023-SPILL PREVENTION CLEAN-UP &amp; COUNTERMEASURESTransmission Plant - Electric06 - Transmission Plant - Electric</v>
          </cell>
          <cell r="H90" t="str">
            <v>TRANSMISSION</v>
          </cell>
        </row>
        <row r="91">
          <cell r="G91" t="str">
            <v>023-SPILL PREVENTION CLEAN-UP &amp; COUNTERMEASURESTurkey Pt Comm02 - Steam Generation Plant</v>
          </cell>
          <cell r="H91" t="str">
            <v>PEAKING</v>
          </cell>
        </row>
        <row r="92">
          <cell r="G92" t="str">
            <v>023-SPILL PREVENTION CLEAN-UP &amp; COUNTERMEASURESTurkey Pt Comm03 - Nuclear Generation Plant</v>
          </cell>
          <cell r="H92" t="str">
            <v>BASE</v>
          </cell>
        </row>
        <row r="93">
          <cell r="G93" t="str">
            <v>024-GAS REBURNManatee U102 - Steam Generation Plant</v>
          </cell>
          <cell r="H93" t="str">
            <v>PEAKING</v>
          </cell>
        </row>
        <row r="94">
          <cell r="G94" t="str">
            <v>024-GAS REBURNManatee U202 - Steam Generation Plant</v>
          </cell>
          <cell r="H94" t="str">
            <v>PEAKING</v>
          </cell>
        </row>
        <row r="95">
          <cell r="G95" t="str">
            <v>025-PPE ESP TECHNOLOGYPtEverglades U102 - Steam Generation Plant</v>
          </cell>
          <cell r="H95" t="str">
            <v>PEAKING</v>
          </cell>
        </row>
        <row r="96">
          <cell r="G96" t="str">
            <v>025-PPE ESP TECHNOLOGYPtEverglades U202 - Steam Generation Plant</v>
          </cell>
          <cell r="H96" t="str">
            <v>PEAKING</v>
          </cell>
        </row>
        <row r="97">
          <cell r="G97" t="str">
            <v>025-PPE ESP TECHNOLOGYPtEverglades U302 - Steam Generation Plant</v>
          </cell>
          <cell r="H97" t="str">
            <v>PEAKING</v>
          </cell>
        </row>
        <row r="98">
          <cell r="G98" t="str">
            <v>025-PPE ESP TECHNOLOGYPtEverglades U402 - Steam Generation Plant</v>
          </cell>
          <cell r="H98" t="str">
            <v>PEAKING</v>
          </cell>
        </row>
        <row r="99">
          <cell r="G99" t="str">
            <v>026-UST REPLACEMENT/REMOVALGeneral Plant08 - General Plant</v>
          </cell>
          <cell r="H99" t="str">
            <v>GENERAL</v>
          </cell>
        </row>
        <row r="100">
          <cell r="G100" t="str">
            <v>031-CLEAN AIR INTERSTATE RULE-CAIRFtLauderdale GTs05 - Other Generation Plant</v>
          </cell>
          <cell r="H100" t="str">
            <v>PEAKING</v>
          </cell>
        </row>
        <row r="101">
          <cell r="G101" t="str">
            <v>031-CLEAN AIR INTERSTATE RULE-CAIRFtMyers GTs05 - Other Generation Plant</v>
          </cell>
          <cell r="H101" t="str">
            <v>PEAKING</v>
          </cell>
        </row>
        <row r="102">
          <cell r="G102" t="str">
            <v>031-CLEAN AIR INTERSTATE RULE-CAIRManatee Comm02 - Steam Generation Plant</v>
          </cell>
          <cell r="H102" t="str">
            <v>PEAKING</v>
          </cell>
        </row>
        <row r="103">
          <cell r="G103" t="str">
            <v>031-CLEAN AIR INTERSTATE RULE-CAIRManatee U102 - Steam Generation Plant</v>
          </cell>
          <cell r="H103" t="str">
            <v>PEAKING</v>
          </cell>
        </row>
        <row r="104">
          <cell r="G104" t="str">
            <v>031-CLEAN AIR INTERSTATE RULE-CAIRManatee U202 - Steam Generation Plant</v>
          </cell>
          <cell r="H104" t="str">
            <v>PEAKING</v>
          </cell>
        </row>
        <row r="105">
          <cell r="G105" t="str">
            <v>031-CLEAN AIR INTERSTATE RULE-CAIRMartin Comm02 - Steam Generation Plant</v>
          </cell>
          <cell r="H105" t="str">
            <v>PEAKING</v>
          </cell>
        </row>
        <row r="106">
          <cell r="G106" t="str">
            <v>031-CLEAN AIR INTERSTATE RULE-CAIRMartin Comm05 - Other Generation Plant</v>
          </cell>
          <cell r="H106" t="str">
            <v>INTERMEDIATE</v>
          </cell>
        </row>
        <row r="107">
          <cell r="G107" t="str">
            <v>031-CLEAN AIR INTERSTATE RULE-CAIRMartin U102 - Steam Generation Plant</v>
          </cell>
          <cell r="H107" t="str">
            <v>PEAKING</v>
          </cell>
        </row>
        <row r="108">
          <cell r="G108" t="str">
            <v>031-CLEAN AIR INTERSTATE RULE-CAIRMartin U202 - Steam Generation Plant</v>
          </cell>
          <cell r="H108" t="str">
            <v>PEAKING</v>
          </cell>
        </row>
        <row r="109">
          <cell r="G109" t="str">
            <v>031-CLEAN AIR INTERSTATE RULE-CAIRMass Distribution Plant07 - Distribution Plant - Electric</v>
          </cell>
          <cell r="H109" t="str">
            <v>DISTRIBUTION</v>
          </cell>
        </row>
        <row r="110">
          <cell r="G110" t="str">
            <v>031-CLEAN AIR INTERSTATE RULE-CAIRPtEverglades GTs05 - Other Generation Plant</v>
          </cell>
          <cell r="H110" t="str">
            <v>PEAKING</v>
          </cell>
        </row>
        <row r="111">
          <cell r="G111" t="str">
            <v>031-CLEAN AIR INTERSTATE RULE-CAIRScherer Comm02 - Steam Generation Plant</v>
          </cell>
          <cell r="H111" t="str">
            <v>BASE</v>
          </cell>
        </row>
        <row r="112">
          <cell r="G112" t="str">
            <v>031-CLEAN AIR INTERSTATE RULE-CAIRScherer Comm U3&amp;402 - Steam Generation Plant</v>
          </cell>
          <cell r="H112" t="str">
            <v>BASE</v>
          </cell>
        </row>
        <row r="113">
          <cell r="G113" t="str">
            <v>031-CLEAN AIR INTERSTATE RULE-CAIRScherer U402 - Steam Generation Plant</v>
          </cell>
          <cell r="H113" t="str">
            <v>BASE</v>
          </cell>
        </row>
        <row r="114">
          <cell r="G114" t="str">
            <v>031-CLEAN AIR INTERSTATE RULE-CAIRSJRPP - Comm02 - Steam Generation Plant</v>
          </cell>
          <cell r="H114" t="str">
            <v>BASE</v>
          </cell>
        </row>
        <row r="115">
          <cell r="G115" t="str">
            <v>031-CLEAN AIR INTERSTATE RULE-CAIRSJRPP U102 - Steam Generation Plant</v>
          </cell>
          <cell r="H115" t="str">
            <v>BASE</v>
          </cell>
        </row>
        <row r="116">
          <cell r="G116" t="str">
            <v>031-CLEAN AIR INTERSTATE RULE-CAIRSJRPP U202 - Steam Generation Plant</v>
          </cell>
          <cell r="H116" t="str">
            <v>BASE</v>
          </cell>
        </row>
        <row r="117">
          <cell r="G117" t="str">
            <v>033-CLEAN AIR MERCURY RULE-CAMR -Scherer Comm02 - Steam Generation Plant</v>
          </cell>
          <cell r="H117" t="str">
            <v>BASE</v>
          </cell>
        </row>
        <row r="118">
          <cell r="G118" t="str">
            <v>033-CLEAN AIR MERCURY RULE-CAMR -Scherer Comm U3&amp;402 - Steam Generation Plant</v>
          </cell>
          <cell r="H118" t="str">
            <v>BASE</v>
          </cell>
        </row>
        <row r="119">
          <cell r="G119" t="str">
            <v>033-CLEAN AIR MERCURY RULE-CAMR -Scherer U402 - Steam Generation Plant</v>
          </cell>
          <cell r="H119" t="str">
            <v>BASE</v>
          </cell>
        </row>
        <row r="120">
          <cell r="G120" t="str">
            <v>033-CLEAN AIR MERCURY RULE-CAMR -SJRPP U102 - Steam Generation Plant</v>
          </cell>
          <cell r="H120" t="str">
            <v>BASE</v>
          </cell>
        </row>
        <row r="121">
          <cell r="G121" t="str">
            <v>034-PSL COOLING WATER SYSTEM INSPECTION &amp; MAINTENANCEStLucie Comm03 - Nuclear Generation Plant</v>
          </cell>
          <cell r="H121" t="str">
            <v>BASE</v>
          </cell>
        </row>
        <row r="122">
          <cell r="G122" t="str">
            <v>035-MARTIN PLANT DRINKING WATER COMPMartin Comm02 - Steam Generation Plant</v>
          </cell>
          <cell r="H122" t="str">
            <v>PEAKING</v>
          </cell>
        </row>
        <row r="123">
          <cell r="G123" t="str">
            <v>036-LOW LEV RADI WSTE-LLWStLucie Comm03 - Nuclear Generation Plant</v>
          </cell>
          <cell r="H123" t="str">
            <v>BASE</v>
          </cell>
        </row>
        <row r="124">
          <cell r="G124" t="str">
            <v>036-LOW LEV RADI WSTE-LLWTurkey Pt Comm03 - Nuclear Generation Plant</v>
          </cell>
          <cell r="H124" t="str">
            <v>BASE</v>
          </cell>
        </row>
        <row r="125">
          <cell r="G125" t="str">
            <v>037-DE SOTO SOLAR PROJECTDesoto Solar05 - Other Generation Plant</v>
          </cell>
          <cell r="H125" t="str">
            <v>Solar</v>
          </cell>
        </row>
        <row r="126">
          <cell r="G126" t="str">
            <v>037-DE SOTO SOLAR PROJECTGeneral Plant08 - General Plant</v>
          </cell>
          <cell r="H126" t="str">
            <v>Solar</v>
          </cell>
        </row>
        <row r="127">
          <cell r="G127" t="str">
            <v>037-DE SOTO SOLAR PROJECTMass Distribution Plant07 - Distribution Plant - Electric</v>
          </cell>
          <cell r="H127" t="str">
            <v>Solar</v>
          </cell>
        </row>
        <row r="128">
          <cell r="G128" t="str">
            <v>037-DE SOTO SOLAR PROJECTTransmission Plant - Electric06 - Transmission Plant - Electric</v>
          </cell>
          <cell r="H128" t="str">
            <v>Solar</v>
          </cell>
        </row>
        <row r="129">
          <cell r="G129" t="str">
            <v>038-SPACE COAST SOLAR PROJECTGeneral Plant08 - General Plant</v>
          </cell>
          <cell r="H129" t="str">
            <v>Solar</v>
          </cell>
        </row>
        <row r="130">
          <cell r="G130" t="str">
            <v>038-SPACE COAST SOLAR PROJECTIntangible Plant01 - Intangible Plant</v>
          </cell>
          <cell r="H130" t="str">
            <v>Solar</v>
          </cell>
        </row>
        <row r="131">
          <cell r="G131" t="str">
            <v>038-SPACE COAST SOLAR PROJECTMass Distribution Plant07 - Distribution Plant - Electric</v>
          </cell>
          <cell r="H131" t="str">
            <v>Solar</v>
          </cell>
        </row>
        <row r="132">
          <cell r="G132" t="str">
            <v>038-SPACE COAST SOLAR PROJECTSpace Coast Solar05 - Other Generation Plant</v>
          </cell>
          <cell r="H132" t="str">
            <v>Solar</v>
          </cell>
        </row>
        <row r="133">
          <cell r="G133" t="str">
            <v>038-SPACE COAST SOLAR PROJECTTransmission Plant - Electric06 - Transmission Plant - Electric</v>
          </cell>
          <cell r="H133" t="str">
            <v>Solar</v>
          </cell>
        </row>
        <row r="134">
          <cell r="G134" t="str">
            <v>039-MARTIN SOLAR PROJECTGeneral Plant08 - General Plant</v>
          </cell>
          <cell r="H134" t="str">
            <v>INTERMEDIATE</v>
          </cell>
        </row>
        <row r="135">
          <cell r="G135" t="str">
            <v>039-MARTIN SOLAR PROJECTMartin Solar05 - Other Generation Plant</v>
          </cell>
          <cell r="H135" t="str">
            <v>INTERMEDIATE</v>
          </cell>
        </row>
        <row r="136">
          <cell r="G136" t="str">
            <v>039-MARTIN SOLAR PROJECTMartin U805 - Other Generation Plant</v>
          </cell>
          <cell r="H136" t="str">
            <v>INTERMEDIATE</v>
          </cell>
        </row>
        <row r="137">
          <cell r="G137" t="str">
            <v>039-MARTIN SOLAR PROJECTMass Distribution Plant07 - Distribution Plant - Electric</v>
          </cell>
          <cell r="H137" t="str">
            <v>INTERMEDIATE</v>
          </cell>
        </row>
        <row r="138">
          <cell r="G138" t="str">
            <v>039-MARTIN SOLAR PROJECTTransmission Plant - Electric06 - Transmission Plant - Electric</v>
          </cell>
          <cell r="H138" t="str">
            <v>INTERMEDIATE</v>
          </cell>
        </row>
        <row r="139">
          <cell r="G139" t="str">
            <v>041-PRV MANATEE HEATING SYSTEMCapeCanaveral Comm05 - Other Generation Plant</v>
          </cell>
          <cell r="H139" t="str">
            <v>INTERMEDIATE</v>
          </cell>
        </row>
        <row r="140">
          <cell r="G140" t="str">
            <v>041-PRV MANATEE HEATING SYSTEMGeneral Plant08 - General Plant</v>
          </cell>
          <cell r="H140" t="str">
            <v>INTERMEDIATE</v>
          </cell>
        </row>
        <row r="141">
          <cell r="G141" t="str">
            <v>041-PRV MANATEE HEATING SYSTEMMass Distribution Plant07 - Distribution Plant - Electric</v>
          </cell>
          <cell r="H141" t="str">
            <v>INTERMEDIATE</v>
          </cell>
        </row>
        <row r="142">
          <cell r="G142" t="str">
            <v>041-PRV MANATEE HEATING SYSTEMPtEverglades Comm02 - Steam Generation Plant</v>
          </cell>
          <cell r="H142" t="str">
            <v>INTERMEDIATE</v>
          </cell>
        </row>
        <row r="143">
          <cell r="G143" t="str">
            <v>041-PRV MANATEE HEATING SYSTEMTransmission Plant - Electric06 - Transmission Plant - Electric</v>
          </cell>
          <cell r="H143" t="str">
            <v>INTERMEDIATE</v>
          </cell>
        </row>
        <row r="144">
          <cell r="G144" t="str">
            <v>042-PTN COOLING CANAL MONITORING SYSTurkey Pt Comm03 - Nuclear Generation Plant</v>
          </cell>
          <cell r="H144" t="str">
            <v>BASE</v>
          </cell>
        </row>
        <row r="145">
          <cell r="G145" t="str">
            <v>044-Barley Barber Swamp Iron MitigaMartin Comm02 - Steam Generation Plant</v>
          </cell>
          <cell r="H145" t="str">
            <v>PEAKING</v>
          </cell>
        </row>
        <row r="146">
          <cell r="G146" t="str">
            <v>045-800 MW UNIT ESP PROJECTManatee Comm02 - Steam Generation Plant</v>
          </cell>
          <cell r="H146" t="str">
            <v>PEAKING</v>
          </cell>
        </row>
        <row r="147">
          <cell r="G147" t="str">
            <v>045-800 MW UNIT ESP PROJECTManatee U102 - Steam Generation Plant</v>
          </cell>
          <cell r="H147" t="str">
            <v>PEAKING</v>
          </cell>
        </row>
        <row r="148">
          <cell r="G148" t="str">
            <v>045-800 MW UNIT ESP PROJECTManatee U202 - Steam Generation Plant</v>
          </cell>
          <cell r="H148" t="str">
            <v>PEAKING</v>
          </cell>
        </row>
        <row r="149">
          <cell r="G149" t="str">
            <v>045-800 MW UNIT ESP PROJECTMartin U102 - Steam Generation Plant</v>
          </cell>
          <cell r="H149" t="str">
            <v>PEAKING</v>
          </cell>
        </row>
        <row r="150">
          <cell r="G150" t="str">
            <v>045-800 MW UNIT ESP PROJECTMartin U202 - Steam Generation Plant</v>
          </cell>
          <cell r="H150" t="str">
            <v>PEAKING</v>
          </cell>
        </row>
        <row r="151">
          <cell r="G151" t="str">
            <v>28 - CWA 316(b) Phase II RuleCapeCanaveral Comm CC05 - Other Generation Plant</v>
          </cell>
          <cell r="H151" t="str">
            <v>INTERMEDIATE</v>
          </cell>
        </row>
        <row r="152">
          <cell r="G152" t="str">
            <v>28 - CWA 316(b) Phase II RuleCapeCanaveral U1CC05 - Other Generation Plant</v>
          </cell>
          <cell r="H152" t="str">
            <v>INTERMEDIATE</v>
          </cell>
        </row>
        <row r="153">
          <cell r="G153" t="str">
            <v>54-COAL COMBUSTION RESIDUALSScherer Comm02 - Steam Generation Plant</v>
          </cell>
          <cell r="H153" t="str">
            <v>BASE</v>
          </cell>
        </row>
        <row r="154">
          <cell r="G154" t="str">
            <v>54-COAL COMBUSTION RESIDUALSScherer Comm U3&amp;402 - Steam Generation Plant</v>
          </cell>
          <cell r="H154" t="str">
            <v>BASE</v>
          </cell>
        </row>
        <row r="155">
          <cell r="G155" t="str">
            <v>54-COAL COMBUSTION RESIDUALSSJRPP - Comm02 - Steam Generation Plant</v>
          </cell>
          <cell r="H155" t="str">
            <v>BASE</v>
          </cell>
        </row>
      </sheetData>
      <sheetData sheetId="11" refreshError="1">
        <row r="2">
          <cell r="A2" t="str">
            <v>002-LOW NOX BURNER TECHNOLOGY</v>
          </cell>
          <cell r="B2" t="str">
            <v>PEAKING</v>
          </cell>
          <cell r="G2" t="str">
            <v>CapeCanaveral U1CC05 - Other Generation Plant</v>
          </cell>
          <cell r="H2" t="str">
            <v>INTERMEDIATE</v>
          </cell>
        </row>
        <row r="3">
          <cell r="A3" t="str">
            <v>004-CLEAN CLOSURE EQUIVALENCY DEMONSTRATION</v>
          </cell>
          <cell r="B3" t="str">
            <v>PEAKING</v>
          </cell>
          <cell r="G3" t="str">
            <v>Desoto Solar05 - Other Generation Plant</v>
          </cell>
          <cell r="H3" t="str">
            <v>Solar</v>
          </cell>
        </row>
        <row r="4">
          <cell r="A4" t="str">
            <v>007-RELOCATE TURBINE LUBE OIL PIPING</v>
          </cell>
          <cell r="B4" t="str">
            <v>BASE</v>
          </cell>
          <cell r="G4" t="str">
            <v>FtLauderdale GTs05 - Other Generation Plant</v>
          </cell>
          <cell r="H4" t="str">
            <v>PEAKING</v>
          </cell>
        </row>
        <row r="5">
          <cell r="A5" t="str">
            <v>010-REROUTE STORMWATER RUNOFF</v>
          </cell>
          <cell r="B5" t="str">
            <v>BASE</v>
          </cell>
          <cell r="G5" t="str">
            <v>FtLauderdale U405 - Other Generation Plant</v>
          </cell>
          <cell r="H5" t="str">
            <v>INTERMEDIATE</v>
          </cell>
        </row>
        <row r="6">
          <cell r="A6" t="str">
            <v>012-SCHERER DISCHARGE PIPELINE</v>
          </cell>
          <cell r="B6" t="str">
            <v>BASE</v>
          </cell>
          <cell r="G6" t="str">
            <v>FtLauderdale U505 - Other Generation Plant</v>
          </cell>
          <cell r="H6" t="str">
            <v>INTERMEDIATE</v>
          </cell>
        </row>
        <row r="7">
          <cell r="A7" t="str">
            <v>016-ST.LUCIE TURTLE NETS</v>
          </cell>
          <cell r="B7" t="str">
            <v>BASE</v>
          </cell>
          <cell r="G7" t="str">
            <v>FtMyers GTs05 - Other Generation Plant</v>
          </cell>
          <cell r="H7" t="str">
            <v>PEAKING</v>
          </cell>
        </row>
        <row r="8">
          <cell r="A8" t="str">
            <v>020-WASTEWATER/STORMWATER DISCH ELIMINATION</v>
          </cell>
          <cell r="B8" t="str">
            <v>PEAKING</v>
          </cell>
          <cell r="G8" t="str">
            <v>FtMyers U205 - Other Generation Plant</v>
          </cell>
          <cell r="H8" t="str">
            <v>INTERMEDIATE</v>
          </cell>
        </row>
        <row r="9">
          <cell r="A9" t="str">
            <v>022-PIPELINE INTEGRITY MANAGEMENT</v>
          </cell>
          <cell r="B9" t="str">
            <v>PEAKING</v>
          </cell>
          <cell r="G9" t="str">
            <v>FtMyers U305 - Other Generation Plant</v>
          </cell>
          <cell r="H9" t="str">
            <v>PEAKING</v>
          </cell>
        </row>
        <row r="10">
          <cell r="A10" t="str">
            <v>024-GAS REBURN</v>
          </cell>
          <cell r="B10" t="str">
            <v>PEAKING</v>
          </cell>
          <cell r="G10" t="str">
            <v>GENERAL Plant08 - GENERAL Plant</v>
          </cell>
          <cell r="H10" t="str">
            <v>GENERAL</v>
          </cell>
        </row>
        <row r="11">
          <cell r="A11" t="str">
            <v>025-PPE ESP TECHNOLOGY</v>
          </cell>
          <cell r="B11" t="str">
            <v>PEAKING</v>
          </cell>
          <cell r="G11" t="str">
            <v>Intangible Plant01 - Intangible Plant</v>
          </cell>
          <cell r="H11" t="str">
            <v>GENERAL</v>
          </cell>
        </row>
        <row r="12">
          <cell r="A12" t="str">
            <v>026-UST REPLACEMENT/REMOVAL</v>
          </cell>
          <cell r="B12" t="str">
            <v>GENERAL</v>
          </cell>
          <cell r="G12" t="str">
            <v>Manatee U102 - Steam Generation Plant</v>
          </cell>
          <cell r="H12" t="str">
            <v>PEAKING</v>
          </cell>
        </row>
        <row r="13">
          <cell r="A13" t="str">
            <v>033-CLEAN AIR MERCURY RULE-CAMR -</v>
          </cell>
          <cell r="B13" t="str">
            <v>BASE</v>
          </cell>
          <cell r="G13" t="str">
            <v>Manatee U202 - Steam Generation Plant</v>
          </cell>
          <cell r="H13" t="str">
            <v>PEAKING</v>
          </cell>
        </row>
        <row r="14">
          <cell r="A14" t="str">
            <v>034-PSL COOLING WATER SYSTEM INSPECTION &amp; MAINTENANCE</v>
          </cell>
          <cell r="B14" t="str">
            <v>BASE</v>
          </cell>
          <cell r="G14" t="str">
            <v>Manatee U305 - Other Generation Plant</v>
          </cell>
          <cell r="H14" t="str">
            <v>INTERMEDIATE</v>
          </cell>
        </row>
        <row r="15">
          <cell r="A15" t="str">
            <v>035-MARTIN PLANT DRINKING WATER COMP</v>
          </cell>
          <cell r="B15" t="str">
            <v>PEAKING</v>
          </cell>
          <cell r="G15" t="str">
            <v>Martin Solar05 - Other Generation Plant</v>
          </cell>
          <cell r="H15" t="str">
            <v>INTERMEDIATE</v>
          </cell>
        </row>
        <row r="16">
          <cell r="A16" t="str">
            <v>036-LOW LEV RADI WSTE-LLW</v>
          </cell>
          <cell r="B16" t="str">
            <v>BASE</v>
          </cell>
          <cell r="G16" t="str">
            <v>Martin U102 - Steam Generation Plant</v>
          </cell>
          <cell r="H16" t="str">
            <v>PEAKING</v>
          </cell>
        </row>
        <row r="17">
          <cell r="A17" t="str">
            <v>037-DE SOTO SOLAR PROJECT</v>
          </cell>
          <cell r="B17" t="str">
            <v>Solar</v>
          </cell>
          <cell r="G17" t="str">
            <v>Martin U202 - Steam Generation Plant</v>
          </cell>
          <cell r="H17" t="str">
            <v>PEAKING</v>
          </cell>
        </row>
        <row r="18">
          <cell r="A18" t="str">
            <v>038-SPACE COAST SOLAR PROJECT</v>
          </cell>
          <cell r="B18" t="str">
            <v>Solar</v>
          </cell>
          <cell r="G18" t="str">
            <v>Martin U305 - Other Generation Plant</v>
          </cell>
          <cell r="H18" t="str">
            <v>INTERMEDIATE</v>
          </cell>
        </row>
        <row r="19">
          <cell r="A19" t="str">
            <v>039-MARTIN SOLAR PROJECT</v>
          </cell>
          <cell r="B19" t="str">
            <v>INTERMEDIATE</v>
          </cell>
          <cell r="G19" t="str">
            <v>Martin U405 - Other Generation Plant</v>
          </cell>
          <cell r="H19" t="str">
            <v>INTERMEDIATE</v>
          </cell>
        </row>
        <row r="20">
          <cell r="A20" t="str">
            <v>041-PRV MANATEE HEATING SYSTEM</v>
          </cell>
          <cell r="B20" t="str">
            <v>INTERMEDIATE</v>
          </cell>
          <cell r="G20" t="str">
            <v>Martin U805 - Other Generation Plant</v>
          </cell>
          <cell r="H20" t="str">
            <v>INTERMEDIATE</v>
          </cell>
        </row>
        <row r="21">
          <cell r="A21" t="str">
            <v>042-PTN COOLING CANAL MONITORING SYS</v>
          </cell>
          <cell r="B21" t="str">
            <v>BASE</v>
          </cell>
          <cell r="G21" t="str">
            <v>Mass DISTRIBUTION Plant07 - DISTRIBUTION Plant - Electric</v>
          </cell>
          <cell r="H21" t="str">
            <v>DISTRIBUTION</v>
          </cell>
        </row>
        <row r="22">
          <cell r="A22" t="str">
            <v>044-Barley Barber Swamp Iron Mitiga</v>
          </cell>
          <cell r="B22" t="str">
            <v>PEAKING</v>
          </cell>
          <cell r="G22" t="str">
            <v>PtEverglades GTs05 - Other Generation Plant</v>
          </cell>
          <cell r="H22" t="str">
            <v>PEAKING</v>
          </cell>
        </row>
        <row r="23">
          <cell r="A23" t="str">
            <v>045-800 MW UNIT ESP PROJECT</v>
          </cell>
          <cell r="B23" t="str">
            <v>PEAKING</v>
          </cell>
          <cell r="G23" t="str">
            <v>PtEverglades U102 - Steam Generation Plant</v>
          </cell>
          <cell r="H23" t="str">
            <v>PEAKING</v>
          </cell>
        </row>
        <row r="24">
          <cell r="A24" t="str">
            <v>28 - CWA 316(b) Phase II Rule</v>
          </cell>
          <cell r="B24" t="str">
            <v>INTERMEDIATE</v>
          </cell>
          <cell r="G24" t="str">
            <v>PtEverglades U202 - Steam Generation Plant</v>
          </cell>
          <cell r="H24" t="str">
            <v>PEAKING</v>
          </cell>
        </row>
        <row r="25">
          <cell r="A25" t="str">
            <v>54-COAL COMBUSTION RESIDUALS</v>
          </cell>
          <cell r="B25" t="str">
            <v>BASE</v>
          </cell>
          <cell r="G25" t="str">
            <v>PtEverglades U302 - Steam Generation Plant</v>
          </cell>
          <cell r="H25" t="str">
            <v>PEAKING</v>
          </cell>
        </row>
        <row r="26">
          <cell r="G26" t="str">
            <v>PtEverglades U402 - Steam Generation Plant</v>
          </cell>
          <cell r="H26" t="str">
            <v>PEAKING</v>
          </cell>
        </row>
        <row r="27">
          <cell r="G27" t="str">
            <v>Putnam U105 - Other Generation Plant</v>
          </cell>
          <cell r="H27" t="str">
            <v>PEAKING</v>
          </cell>
        </row>
        <row r="28">
          <cell r="G28" t="str">
            <v>Putnam U205 - Other Generation Plant</v>
          </cell>
          <cell r="H28" t="str">
            <v>PEAKING</v>
          </cell>
        </row>
        <row r="29">
          <cell r="G29" t="str">
            <v>Radial06 - TRANSMISSION Plant - Electric</v>
          </cell>
          <cell r="H29" t="str">
            <v>TRANSMISSION</v>
          </cell>
        </row>
        <row r="30">
          <cell r="G30" t="str">
            <v>Sanford U405 - Other Generation Plant</v>
          </cell>
          <cell r="H30" t="str">
            <v>INTERMEDIATE</v>
          </cell>
        </row>
        <row r="31">
          <cell r="G31" t="str">
            <v>Sanford U505 - Other Generation Plant</v>
          </cell>
          <cell r="H31" t="str">
            <v>INTERMEDIATE</v>
          </cell>
        </row>
        <row r="32">
          <cell r="G32" t="str">
            <v>Scherer U402 - Steam Generation Plant</v>
          </cell>
          <cell r="H32" t="str">
            <v>BASE</v>
          </cell>
        </row>
        <row r="33">
          <cell r="G33" t="str">
            <v>SJRPP U102 - Steam Generation Plant</v>
          </cell>
          <cell r="H33" t="str">
            <v>BASE</v>
          </cell>
        </row>
        <row r="34">
          <cell r="G34" t="str">
            <v>SJRPP U202 - Steam Generation Plant</v>
          </cell>
          <cell r="H34" t="str">
            <v>BASE</v>
          </cell>
        </row>
        <row r="35">
          <cell r="G35" t="str">
            <v>Space Coast Solar05 - Other Generation Plant</v>
          </cell>
          <cell r="H35" t="str">
            <v>Solar</v>
          </cell>
        </row>
        <row r="36">
          <cell r="G36" t="str">
            <v>StLucie U103 - Nuclear Generation Plant</v>
          </cell>
          <cell r="H36" t="str">
            <v>BASE</v>
          </cell>
        </row>
        <row r="37">
          <cell r="G37" t="str">
            <v>StLucie U203 - Nuclear Generation Plant</v>
          </cell>
          <cell r="H37" t="str">
            <v>BASE</v>
          </cell>
        </row>
        <row r="38">
          <cell r="G38" t="str">
            <v>TRANSMISSION Plant - Electric06 - TRANSMISSION Plant - Electric</v>
          </cell>
          <cell r="H38" t="str">
            <v>TRANSMISSION</v>
          </cell>
        </row>
        <row r="39">
          <cell r="G39" t="str">
            <v>Turkey Pt U102 - Steam Generation Plant</v>
          </cell>
          <cell r="H39" t="str">
            <v>PEAKING</v>
          </cell>
        </row>
        <row r="40">
          <cell r="G40" t="str">
            <v>CapeCanaveral Comm05 - Other Generation Plant</v>
          </cell>
          <cell r="H40" t="str">
            <v>INTERMEDIATE</v>
          </cell>
        </row>
        <row r="41">
          <cell r="G41" t="str">
            <v>CapeCanaveral Comm CC05 - Other Generation Plant</v>
          </cell>
          <cell r="H41" t="str">
            <v>INTERMEDIATE</v>
          </cell>
        </row>
        <row r="42">
          <cell r="G42" t="str">
            <v>FtLauderdale Comm05 - Other Generation Plant</v>
          </cell>
          <cell r="H42" t="str">
            <v>INTERMEDIATE</v>
          </cell>
        </row>
        <row r="43">
          <cell r="G43" t="str">
            <v>FtMyers Comm05 - Other Generation Plant</v>
          </cell>
          <cell r="H43" t="str">
            <v>PEAKING</v>
          </cell>
        </row>
        <row r="44">
          <cell r="G44" t="str">
            <v>Manatee Comm02 - Steam Generation Plant</v>
          </cell>
          <cell r="H44" t="str">
            <v>PEAKING</v>
          </cell>
        </row>
        <row r="45">
          <cell r="G45" t="str">
            <v>Martin Comm02 - Steam Generation Plant</v>
          </cell>
          <cell r="H45" t="str">
            <v>PEAKING</v>
          </cell>
        </row>
        <row r="46">
          <cell r="G46" t="str">
            <v>Martin Comm05 - Other Generation Plant</v>
          </cell>
          <cell r="H46" t="str">
            <v>INTERMEDIATE</v>
          </cell>
        </row>
        <row r="47">
          <cell r="G47" t="str">
            <v>PtEverglades Comm02 - Steam Generation Plant</v>
          </cell>
          <cell r="H47" t="str">
            <v>PEAKING</v>
          </cell>
        </row>
        <row r="48">
          <cell r="G48" t="str">
            <v>PtEverglades Comm05 - Other Generation Plant</v>
          </cell>
          <cell r="H48" t="str">
            <v>INTERMEDIATE</v>
          </cell>
        </row>
        <row r="49">
          <cell r="G49" t="str">
            <v>Putnam Comm05 - Other Generation Plant</v>
          </cell>
          <cell r="H49" t="str">
            <v>PEAKING</v>
          </cell>
        </row>
        <row r="50">
          <cell r="G50" t="str">
            <v>Riviera U1 Comm CC05 - Other Generation Plant</v>
          </cell>
          <cell r="H50" t="str">
            <v>INTERMEDIATE</v>
          </cell>
        </row>
        <row r="51">
          <cell r="G51" t="str">
            <v>Sanford Comm05 - Other Generation Plant</v>
          </cell>
          <cell r="H51" t="str">
            <v>INTERMEDIATE</v>
          </cell>
        </row>
        <row r="52">
          <cell r="G52" t="str">
            <v>Scherer Comm02 - Steam Generation Plant</v>
          </cell>
          <cell r="H52" t="str">
            <v>BASE</v>
          </cell>
        </row>
        <row r="53">
          <cell r="G53" t="str">
            <v>Scherer Comm U3&amp;402 - Steam Generation Plant</v>
          </cell>
          <cell r="H53" t="str">
            <v>BASE</v>
          </cell>
        </row>
        <row r="54">
          <cell r="G54" t="str">
            <v>SJRPP - Comm02 - Steam Generation Plant</v>
          </cell>
          <cell r="H54" t="str">
            <v>BASE</v>
          </cell>
        </row>
        <row r="55">
          <cell r="G55" t="str">
            <v>StLucie Comm03 - Nuclear Generation Plant</v>
          </cell>
          <cell r="H55" t="str">
            <v>BASE</v>
          </cell>
        </row>
        <row r="56">
          <cell r="G56" t="str">
            <v>Turkey Pt Comm02 - Steam Generation Plant</v>
          </cell>
          <cell r="H56" t="str">
            <v>PEAKING</v>
          </cell>
        </row>
        <row r="57">
          <cell r="G57" t="str">
            <v>Turkey Pt Comm03 - Nuclear Generation Plant</v>
          </cell>
          <cell r="H57" t="str">
            <v>BASE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7"/>
  <sheetViews>
    <sheetView showGridLines="0" showZeros="0" tabSelected="1" zoomScaleNormal="100" workbookViewId="0"/>
  </sheetViews>
  <sheetFormatPr defaultColWidth="9.140625" defaultRowHeight="15"/>
  <cols>
    <col min="1" max="1" width="58.5703125" style="87" customWidth="1"/>
    <col min="2" max="2" width="16.140625" style="87" customWidth="1"/>
    <col min="3" max="11" width="11.7109375" style="87" customWidth="1"/>
    <col min="12" max="16384" width="9.140625" style="87"/>
  </cols>
  <sheetData>
    <row r="1" spans="1:11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" customHeight="1">
      <c r="B2" s="152" t="s">
        <v>325</v>
      </c>
    </row>
    <row r="3" spans="1:11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5.75" thickBot="1">
      <c r="A4" s="89" t="s">
        <v>2</v>
      </c>
      <c r="B4" s="156">
        <v>2018</v>
      </c>
    </row>
    <row r="5" spans="1:11">
      <c r="A5" s="90" t="s">
        <v>229</v>
      </c>
      <c r="B5" s="103">
        <f>RAD_ECRC_42_2A!N16</f>
        <v>15281285.568027228</v>
      </c>
    </row>
    <row r="6" spans="1:11" ht="15.75" thickBot="1">
      <c r="A6" s="90" t="s">
        <v>230</v>
      </c>
      <c r="B6" s="103">
        <f>RAD_ECRC_42_3A!N19</f>
        <v>1295885.1582759153</v>
      </c>
    </row>
    <row r="7" spans="1:11" ht="15.75" thickBot="1">
      <c r="A7" s="90" t="s">
        <v>231</v>
      </c>
      <c r="B7" s="104">
        <f>SUM(B5:B6)</f>
        <v>16577170.726303143</v>
      </c>
    </row>
    <row r="8" spans="1:11">
      <c r="A8" s="90" t="s">
        <v>59</v>
      </c>
      <c r="B8" s="105">
        <v>0</v>
      </c>
    </row>
    <row r="9" spans="1:11">
      <c r="A9" s="90" t="s">
        <v>232</v>
      </c>
      <c r="B9" s="217">
        <v>-6713285</v>
      </c>
    </row>
    <row r="10" spans="1:11" ht="15.75" thickBot="1">
      <c r="A10" s="90" t="s">
        <v>233</v>
      </c>
      <c r="B10" s="217">
        <v>1098865</v>
      </c>
    </row>
    <row r="11" spans="1:11" ht="15.75" thickBot="1">
      <c r="A11" s="90" t="s">
        <v>234</v>
      </c>
      <c r="B11" s="104">
        <f>SUM(B9:B10)</f>
        <v>-5614420</v>
      </c>
    </row>
    <row r="12" spans="1:11" ht="15.75" thickBot="1">
      <c r="A12" s="94" t="s">
        <v>59</v>
      </c>
      <c r="B12" s="95">
        <v>0</v>
      </c>
    </row>
    <row r="13" spans="1:11" ht="15.75" thickBot="1">
      <c r="A13" s="109" t="s">
        <v>318</v>
      </c>
      <c r="B13" s="106">
        <f>B7-B11</f>
        <v>22191590.726303145</v>
      </c>
    </row>
    <row r="14" spans="1:11" ht="15.75" thickTop="1">
      <c r="A14" s="94" t="s">
        <v>59</v>
      </c>
      <c r="B14" s="105">
        <v>0</v>
      </c>
    </row>
    <row r="15" spans="1:11">
      <c r="A15" s="151" t="s">
        <v>430</v>
      </c>
    </row>
    <row r="17" spans="1:1">
      <c r="A17" s="129" t="s">
        <v>321</v>
      </c>
    </row>
  </sheetData>
  <pageMargins left="0.49" right="0.32" top="1.1499999999999999" bottom="0.59" header="1" footer="0.27"/>
  <pageSetup scale="80" orientation="landscape" r:id="rId1"/>
  <headerFooter>
    <oddHeader>&amp;C&amp;"Arial,Regular"&amp;10 ENVIRONMENTAL COST RECOVERY CLAUSE
 CALCULATION OF THE FINAL TRUE-UP AMOUNT FOR THE PERIOD&amp;R&amp;"Arial,Regular"&amp;10FORM 42-1A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Normal="100" zoomScaleSheetLayoutView="100" workbookViewId="0">
      <pane xSplit="1" topLeftCell="B1" activePane="topRight" state="frozen"/>
      <selection activeCell="A40" sqref="A40"/>
      <selection pane="topRight" activeCell="A2" sqref="A2"/>
    </sheetView>
  </sheetViews>
  <sheetFormatPr defaultColWidth="9.140625" defaultRowHeight="15"/>
  <cols>
    <col min="1" max="1" width="52.85546875" style="87" customWidth="1"/>
    <col min="2" max="13" width="13.7109375" style="87" customWidth="1"/>
    <col min="14" max="14" width="14.85546875" style="87" bestFit="1" customWidth="1"/>
    <col min="15" max="16384" width="9.140625" style="87"/>
  </cols>
  <sheetData>
    <row r="1" spans="1:20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0" ht="15" customHeight="1">
      <c r="D2" s="152"/>
      <c r="E2" s="152" t="s">
        <v>326</v>
      </c>
    </row>
    <row r="3" spans="1:20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0">
      <c r="A4" s="107" t="s">
        <v>235</v>
      </c>
      <c r="B4" s="107" t="s">
        <v>236</v>
      </c>
      <c r="C4" s="107" t="s">
        <v>237</v>
      </c>
      <c r="D4" s="107" t="s">
        <v>238</v>
      </c>
      <c r="E4" s="107" t="s">
        <v>239</v>
      </c>
      <c r="F4" s="107" t="s">
        <v>240</v>
      </c>
      <c r="G4" s="107" t="s">
        <v>241</v>
      </c>
      <c r="H4" s="107" t="s">
        <v>242</v>
      </c>
      <c r="I4" s="107" t="s">
        <v>243</v>
      </c>
      <c r="J4" s="107" t="s">
        <v>244</v>
      </c>
      <c r="K4" s="107" t="s">
        <v>245</v>
      </c>
      <c r="L4" s="107" t="s">
        <v>246</v>
      </c>
      <c r="M4" s="107" t="s">
        <v>247</v>
      </c>
      <c r="N4" s="107" t="s">
        <v>248</v>
      </c>
      <c r="O4" s="107"/>
    </row>
    <row r="5" spans="1:20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20" ht="15.75" thickBot="1">
      <c r="A6" s="89" t="s">
        <v>2</v>
      </c>
      <c r="B6" s="155" t="s">
        <v>329</v>
      </c>
      <c r="C6" s="155" t="s">
        <v>330</v>
      </c>
      <c r="D6" s="155" t="s">
        <v>331</v>
      </c>
      <c r="E6" s="155" t="s">
        <v>332</v>
      </c>
      <c r="F6" s="155" t="s">
        <v>333</v>
      </c>
      <c r="G6" s="155" t="s">
        <v>334</v>
      </c>
      <c r="H6" s="155" t="s">
        <v>335</v>
      </c>
      <c r="I6" s="155" t="s">
        <v>336</v>
      </c>
      <c r="J6" s="155" t="s">
        <v>337</v>
      </c>
      <c r="K6" s="155" t="s">
        <v>338</v>
      </c>
      <c r="L6" s="155" t="s">
        <v>339</v>
      </c>
      <c r="M6" s="155" t="s">
        <v>340</v>
      </c>
      <c r="N6" s="89" t="s">
        <v>58</v>
      </c>
    </row>
    <row r="7" spans="1:20">
      <c r="A7" s="90" t="s">
        <v>249</v>
      </c>
      <c r="B7" s="247">
        <v>12072439.510690397</v>
      </c>
      <c r="C7" s="247">
        <v>11179086.598235201</v>
      </c>
      <c r="D7" s="247">
        <v>11069185.184267201</v>
      </c>
      <c r="E7" s="247">
        <v>11616141.1222456</v>
      </c>
      <c r="F7" s="247">
        <v>12931992.226821603</v>
      </c>
      <c r="G7" s="247">
        <v>14029118.1869704</v>
      </c>
      <c r="H7" s="247">
        <v>12104993.544897601</v>
      </c>
      <c r="I7" s="247">
        <v>12518931.205042401</v>
      </c>
      <c r="J7" s="247">
        <v>11827002.872395998</v>
      </c>
      <c r="K7" s="247">
        <v>11957067.888110401</v>
      </c>
      <c r="L7" s="247">
        <v>10342162.637660798</v>
      </c>
      <c r="M7" s="247">
        <v>8998429.2128200028</v>
      </c>
      <c r="N7" s="248">
        <f>SUM(B7:M7)</f>
        <v>140646550.19015759</v>
      </c>
      <c r="O7" s="116"/>
      <c r="P7" s="116"/>
      <c r="Q7" s="116"/>
      <c r="R7" s="116"/>
      <c r="S7" s="116"/>
      <c r="T7" s="116"/>
    </row>
    <row r="8" spans="1:20" ht="15.75" thickBot="1">
      <c r="A8" s="90" t="s">
        <v>250</v>
      </c>
      <c r="B8" s="248">
        <f>$N$8/12</f>
        <v>4389173.5</v>
      </c>
      <c r="C8" s="248">
        <f t="shared" ref="C8:M8" si="0">$N$8/12</f>
        <v>4389173.5</v>
      </c>
      <c r="D8" s="248">
        <f t="shared" si="0"/>
        <v>4389173.5</v>
      </c>
      <c r="E8" s="248">
        <f t="shared" si="0"/>
        <v>4389173.5</v>
      </c>
      <c r="F8" s="248">
        <f t="shared" si="0"/>
        <v>4389173.5</v>
      </c>
      <c r="G8" s="248">
        <f t="shared" si="0"/>
        <v>4389173.5</v>
      </c>
      <c r="H8" s="248">
        <f t="shared" si="0"/>
        <v>4389173.5</v>
      </c>
      <c r="I8" s="248">
        <f t="shared" si="0"/>
        <v>4389173.5</v>
      </c>
      <c r="J8" s="248">
        <f t="shared" si="0"/>
        <v>4389173.5</v>
      </c>
      <c r="K8" s="248">
        <f t="shared" si="0"/>
        <v>4389173.5</v>
      </c>
      <c r="L8" s="248">
        <f t="shared" si="0"/>
        <v>4389173.5</v>
      </c>
      <c r="M8" s="248">
        <f t="shared" si="0"/>
        <v>4389173.5</v>
      </c>
      <c r="N8" s="248">
        <v>52670082</v>
      </c>
      <c r="O8" s="116"/>
      <c r="P8" s="116"/>
      <c r="Q8" s="116"/>
      <c r="R8" s="116"/>
      <c r="S8" s="116"/>
      <c r="T8" s="116"/>
    </row>
    <row r="9" spans="1:20">
      <c r="A9" s="90" t="s">
        <v>251</v>
      </c>
      <c r="B9" s="249">
        <f>B7+B8</f>
        <v>16461613.010690397</v>
      </c>
      <c r="C9" s="249">
        <f t="shared" ref="C9:M9" si="1">C7+C8</f>
        <v>15568260.098235201</v>
      </c>
      <c r="D9" s="249">
        <f t="shared" si="1"/>
        <v>15458358.684267201</v>
      </c>
      <c r="E9" s="249">
        <f t="shared" si="1"/>
        <v>16005314.6222456</v>
      </c>
      <c r="F9" s="249">
        <f t="shared" si="1"/>
        <v>17321165.726821601</v>
      </c>
      <c r="G9" s="249">
        <f t="shared" si="1"/>
        <v>18418291.686970398</v>
      </c>
      <c r="H9" s="249">
        <f t="shared" si="1"/>
        <v>16494167.044897601</v>
      </c>
      <c r="I9" s="249">
        <f t="shared" si="1"/>
        <v>16908104.705042399</v>
      </c>
      <c r="J9" s="249">
        <f t="shared" si="1"/>
        <v>16216176.372395998</v>
      </c>
      <c r="K9" s="249">
        <f t="shared" si="1"/>
        <v>16346241.388110401</v>
      </c>
      <c r="L9" s="249">
        <f t="shared" si="1"/>
        <v>14731336.137660798</v>
      </c>
      <c r="M9" s="249">
        <f t="shared" si="1"/>
        <v>13387602.712820003</v>
      </c>
      <c r="N9" s="249">
        <f>N7+N8</f>
        <v>193316632.19015759</v>
      </c>
    </row>
    <row r="10" spans="1:20">
      <c r="A10" s="90" t="s">
        <v>59</v>
      </c>
      <c r="B10" s="118" t="s">
        <v>59</v>
      </c>
      <c r="C10" s="118" t="s">
        <v>59</v>
      </c>
      <c r="D10" s="118" t="s">
        <v>59</v>
      </c>
      <c r="E10" s="118" t="s">
        <v>59</v>
      </c>
      <c r="F10" s="118" t="s">
        <v>59</v>
      </c>
      <c r="G10" s="118" t="s">
        <v>59</v>
      </c>
      <c r="H10" s="118" t="s">
        <v>59</v>
      </c>
      <c r="I10" s="118" t="s">
        <v>59</v>
      </c>
      <c r="J10" s="118" t="s">
        <v>59</v>
      </c>
      <c r="K10" s="118" t="s">
        <v>59</v>
      </c>
      <c r="L10" s="118" t="s">
        <v>59</v>
      </c>
      <c r="M10" s="118" t="s">
        <v>59</v>
      </c>
      <c r="N10" s="118" t="s">
        <v>59</v>
      </c>
    </row>
    <row r="11" spans="1:20">
      <c r="A11" s="90" t="s">
        <v>252</v>
      </c>
      <c r="B11" s="118" t="s">
        <v>59</v>
      </c>
      <c r="C11" s="118" t="s">
        <v>59</v>
      </c>
      <c r="D11" s="118" t="s">
        <v>59</v>
      </c>
      <c r="E11" s="118" t="s">
        <v>59</v>
      </c>
      <c r="F11" s="118" t="s">
        <v>59</v>
      </c>
      <c r="G11" s="118" t="s">
        <v>59</v>
      </c>
      <c r="H11" s="118" t="s">
        <v>59</v>
      </c>
      <c r="I11" s="118" t="s">
        <v>59</v>
      </c>
      <c r="J11" s="118" t="s">
        <v>59</v>
      </c>
      <c r="K11" s="118" t="s">
        <v>59</v>
      </c>
      <c r="L11" s="118" t="s">
        <v>59</v>
      </c>
      <c r="M11" s="118" t="s">
        <v>59</v>
      </c>
      <c r="N11" s="118" t="s">
        <v>59</v>
      </c>
    </row>
    <row r="12" spans="1:20">
      <c r="A12" s="181" t="s">
        <v>428</v>
      </c>
      <c r="B12" s="248">
        <f>RAD_ECRC_42_5A_2!B41</f>
        <v>2578338.6310000787</v>
      </c>
      <c r="C12" s="248">
        <f>RAD_ECRC_42_5A_2!C41</f>
        <v>2614067.2323977803</v>
      </c>
      <c r="D12" s="248">
        <f>RAD_ECRC_42_5A_2!D41</f>
        <v>3001947.0984406178</v>
      </c>
      <c r="E12" s="248">
        <f>RAD_ECRC_42_5A_2!E41</f>
        <v>2800321.02349512</v>
      </c>
      <c r="F12" s="248">
        <f>RAD_ECRC_42_5A_2!F41</f>
        <v>2970802.2570846793</v>
      </c>
      <c r="G12" s="248">
        <f>RAD_ECRC_42_5A_2!G41</f>
        <v>1280048.2491445348</v>
      </c>
      <c r="H12" s="248">
        <f>RAD_ECRC_42_5A_2!H41</f>
        <v>2702643.1635970068</v>
      </c>
      <c r="I12" s="248">
        <f>RAD_ECRC_42_5A_2!I41</f>
        <v>2589241.1145851822</v>
      </c>
      <c r="J12" s="248">
        <f>RAD_ECRC_42_5A_2!J41</f>
        <v>2457638.997957346</v>
      </c>
      <c r="K12" s="248">
        <f>RAD_ECRC_42_5A_2!K41</f>
        <v>2442358.8622158384</v>
      </c>
      <c r="L12" s="248">
        <f>RAD_ECRC_42_5A_2!L41</f>
        <v>2845455.906041753</v>
      </c>
      <c r="M12" s="248">
        <f>RAD_ECRC_42_5A_2!M41</f>
        <v>3461932.1451406893</v>
      </c>
      <c r="N12" s="248">
        <f>SUM(B12:M12)</f>
        <v>31744794.681100626</v>
      </c>
    </row>
    <row r="13" spans="1:20" ht="15.75" thickBot="1">
      <c r="A13" s="181" t="s">
        <v>406</v>
      </c>
      <c r="B13" s="248">
        <f>RAD_ECRC_42_7A_2!B40</f>
        <v>12253628.453825019</v>
      </c>
      <c r="C13" s="248">
        <f>RAD_ECRC_42_7A_2!C40</f>
        <v>12235248.976687647</v>
      </c>
      <c r="D13" s="248">
        <f>RAD_ECRC_42_7A_2!D40</f>
        <v>12232418.313922003</v>
      </c>
      <c r="E13" s="248">
        <f>RAD_ECRC_42_7A_2!E40</f>
        <v>12235253.053568589</v>
      </c>
      <c r="F13" s="248">
        <f>RAD_ECRC_42_7A_2!F40</f>
        <v>12264930.112899283</v>
      </c>
      <c r="G13" s="248">
        <f>RAD_ECRC_42_7A_2!G40</f>
        <v>12304041.730798734</v>
      </c>
      <c r="H13" s="248">
        <f>RAD_ECRC_42_7A_2!H40</f>
        <v>12153029.719500883</v>
      </c>
      <c r="I13" s="248">
        <f>RAD_ECRC_42_7A_2!I40</f>
        <v>12169334.73252994</v>
      </c>
      <c r="J13" s="248">
        <f>RAD_ECRC_42_7A_2!J40</f>
        <v>12201109.667649897</v>
      </c>
      <c r="K13" s="248">
        <f>RAD_ECRC_42_7A_2!K40</f>
        <v>12218477.744659597</v>
      </c>
      <c r="L13" s="248">
        <f>RAD_ECRC_42_7A_2!L40</f>
        <v>12213885.930912711</v>
      </c>
      <c r="M13" s="248">
        <f>RAD_ECRC_42_7A_2!M40</f>
        <v>11809193.504075423</v>
      </c>
      <c r="N13" s="248">
        <f>SUM(B13:M13)</f>
        <v>146290551.94102973</v>
      </c>
    </row>
    <row r="14" spans="1:20" ht="15.75" thickTop="1">
      <c r="A14" s="92" t="s">
        <v>253</v>
      </c>
      <c r="B14" s="250">
        <f>SUM(B12:B13)</f>
        <v>14831967.084825099</v>
      </c>
      <c r="C14" s="250">
        <f t="shared" ref="C14:M14" si="2">SUM(C12:C13)</f>
        <v>14849316.209085427</v>
      </c>
      <c r="D14" s="250">
        <f t="shared" si="2"/>
        <v>15234365.41236262</v>
      </c>
      <c r="E14" s="250">
        <f t="shared" si="2"/>
        <v>15035574.077063709</v>
      </c>
      <c r="F14" s="250">
        <f t="shared" si="2"/>
        <v>15235732.369983962</v>
      </c>
      <c r="G14" s="250">
        <f t="shared" si="2"/>
        <v>13584089.97994327</v>
      </c>
      <c r="H14" s="250">
        <f t="shared" si="2"/>
        <v>14855672.883097889</v>
      </c>
      <c r="I14" s="250">
        <f t="shared" si="2"/>
        <v>14758575.847115122</v>
      </c>
      <c r="J14" s="250">
        <f t="shared" si="2"/>
        <v>14658748.665607244</v>
      </c>
      <c r="K14" s="250">
        <f t="shared" si="2"/>
        <v>14660836.606875435</v>
      </c>
      <c r="L14" s="250">
        <f t="shared" si="2"/>
        <v>15059341.836954463</v>
      </c>
      <c r="M14" s="250">
        <f t="shared" si="2"/>
        <v>15271125.649216112</v>
      </c>
      <c r="N14" s="250">
        <f>SUM(N12:N13)</f>
        <v>178035346.62213036</v>
      </c>
    </row>
    <row r="15" spans="1:20">
      <c r="A15" s="90" t="s">
        <v>59</v>
      </c>
      <c r="B15" s="118" t="s">
        <v>59</v>
      </c>
      <c r="C15" s="118" t="s">
        <v>59</v>
      </c>
      <c r="D15" s="118" t="s">
        <v>59</v>
      </c>
      <c r="E15" s="118" t="s">
        <v>59</v>
      </c>
      <c r="F15" s="118" t="s">
        <v>59</v>
      </c>
      <c r="G15" s="118" t="s">
        <v>59</v>
      </c>
      <c r="H15" s="118" t="s">
        <v>59</v>
      </c>
      <c r="I15" s="118" t="s">
        <v>59</v>
      </c>
      <c r="J15" s="118" t="s">
        <v>59</v>
      </c>
      <c r="K15" s="118" t="s">
        <v>59</v>
      </c>
      <c r="L15" s="118" t="s">
        <v>59</v>
      </c>
      <c r="M15" s="118" t="s">
        <v>59</v>
      </c>
      <c r="N15" s="118" t="s">
        <v>59</v>
      </c>
    </row>
    <row r="16" spans="1:20">
      <c r="A16" s="90" t="s">
        <v>254</v>
      </c>
      <c r="B16" s="251">
        <f>B9-B14</f>
        <v>1629645.9258652981</v>
      </c>
      <c r="C16" s="251">
        <f t="shared" ref="C16:M16" si="3">C9-C14</f>
        <v>718943.88914977387</v>
      </c>
      <c r="D16" s="251">
        <f t="shared" si="3"/>
        <v>223993.2719045803</v>
      </c>
      <c r="E16" s="251">
        <f t="shared" si="3"/>
        <v>969740.54518189095</v>
      </c>
      <c r="F16" s="251">
        <f t="shared" si="3"/>
        <v>2085433.3568376396</v>
      </c>
      <c r="G16" s="251">
        <f t="shared" si="3"/>
        <v>4834201.707027128</v>
      </c>
      <c r="H16" s="251">
        <f t="shared" si="3"/>
        <v>1638494.1617997121</v>
      </c>
      <c r="I16" s="251">
        <f t="shared" si="3"/>
        <v>2149528.8579272777</v>
      </c>
      <c r="J16" s="251">
        <f t="shared" si="3"/>
        <v>1557427.7067887541</v>
      </c>
      <c r="K16" s="251">
        <f t="shared" si="3"/>
        <v>1685404.7812349666</v>
      </c>
      <c r="L16" s="251">
        <f t="shared" si="3"/>
        <v>-328005.69929366559</v>
      </c>
      <c r="M16" s="251">
        <f t="shared" si="3"/>
        <v>-1883522.9363961089</v>
      </c>
      <c r="N16" s="251">
        <f>N9-N14</f>
        <v>15281285.568027228</v>
      </c>
    </row>
    <row r="17" spans="1:20">
      <c r="A17" s="90" t="s">
        <v>255</v>
      </c>
      <c r="B17" s="251">
        <f>RAD_ECRC_42_3A!B19</f>
        <v>104943.83900304804</v>
      </c>
      <c r="C17" s="251">
        <f>RAD_ECRC_42_3A!C19</f>
        <v>102333.5960562855</v>
      </c>
      <c r="D17" s="251">
        <f>RAD_ECRC_42_3A!D19</f>
        <v>110091.38504723873</v>
      </c>
      <c r="E17" s="251">
        <f>RAD_ECRC_42_3A!E19</f>
        <v>111675.44879953319</v>
      </c>
      <c r="F17" s="251">
        <f>RAD_ECRC_42_3A!F19</f>
        <v>107424.54455715507</v>
      </c>
      <c r="G17" s="251">
        <f>RAD_ECRC_42_3A!G19</f>
        <v>109873.65664946561</v>
      </c>
      <c r="H17" s="251">
        <f>RAD_ECRC_42_3A!H19</f>
        <v>111586.33777001522</v>
      </c>
      <c r="I17" s="251">
        <f>RAD_ECRC_42_3A!I19</f>
        <v>107653.43794361048</v>
      </c>
      <c r="J17" s="251">
        <f>RAD_ECRC_42_3A!J19</f>
        <v>109667.08033832911</v>
      </c>
      <c r="K17" s="251">
        <f>RAD_ECRC_42_3A!K19</f>
        <v>112295.63499329322</v>
      </c>
      <c r="L17" s="251">
        <f>RAD_ECRC_42_3A!L19</f>
        <v>107700.04286378864</v>
      </c>
      <c r="M17" s="251">
        <f>RAD_ECRC_42_3A!M19</f>
        <v>100640.15425415256</v>
      </c>
      <c r="N17" s="251">
        <f>SUM(B17:M17)</f>
        <v>1295885.1582759153</v>
      </c>
    </row>
    <row r="18" spans="1:20">
      <c r="A18" s="90" t="s">
        <v>256</v>
      </c>
      <c r="B18" s="251">
        <f>N8</f>
        <v>52670082</v>
      </c>
      <c r="C18" s="251">
        <f>B16+B17+B18+B20</f>
        <v>50015498.264868349</v>
      </c>
      <c r="D18" s="251">
        <f t="shared" ref="D18:M18" si="4">C16+C17+C18+C20</f>
        <v>46447602.250074409</v>
      </c>
      <c r="E18" s="251">
        <f t="shared" si="4"/>
        <v>42392513.407026231</v>
      </c>
      <c r="F18" s="251">
        <f t="shared" si="4"/>
        <v>39084755.901007652</v>
      </c>
      <c r="G18" s="251">
        <f t="shared" si="4"/>
        <v>36888440.302402444</v>
      </c>
      <c r="H18" s="251">
        <f t="shared" si="4"/>
        <v>37443342.166079037</v>
      </c>
      <c r="I18" s="251">
        <f t="shared" si="4"/>
        <v>34804249.165648766</v>
      </c>
      <c r="J18" s="251">
        <f t="shared" si="4"/>
        <v>32672257.961519651</v>
      </c>
      <c r="K18" s="251">
        <f t="shared" si="4"/>
        <v>29950179.248646736</v>
      </c>
      <c r="L18" s="251">
        <f t="shared" si="4"/>
        <v>27358706.164874997</v>
      </c>
      <c r="M18" s="251">
        <f t="shared" si="4"/>
        <v>22749227.008445121</v>
      </c>
      <c r="N18" s="251">
        <f>B18</f>
        <v>52670082</v>
      </c>
      <c r="O18" s="116"/>
      <c r="P18" s="116"/>
      <c r="Q18" s="116"/>
      <c r="R18" s="116"/>
      <c r="S18" s="116"/>
      <c r="T18" s="116"/>
    </row>
    <row r="19" spans="1:20" ht="19.5" customHeight="1">
      <c r="A19" s="92" t="s">
        <v>257</v>
      </c>
      <c r="B19" s="251">
        <v>31560081</v>
      </c>
      <c r="C19" s="251">
        <v>31560081</v>
      </c>
      <c r="D19" s="251">
        <v>31560081</v>
      </c>
      <c r="E19" s="251">
        <v>31560081</v>
      </c>
      <c r="F19" s="251">
        <v>31560081</v>
      </c>
      <c r="G19" s="251">
        <v>31560081</v>
      </c>
      <c r="H19" s="251">
        <v>31560081</v>
      </c>
      <c r="I19" s="251">
        <v>31560081</v>
      </c>
      <c r="J19" s="251">
        <v>31560081</v>
      </c>
      <c r="K19" s="251">
        <v>31560081</v>
      </c>
      <c r="L19" s="251">
        <v>31560081</v>
      </c>
      <c r="M19" s="251">
        <v>31560081</v>
      </c>
      <c r="N19" s="251"/>
      <c r="O19" s="116"/>
      <c r="P19" s="116"/>
      <c r="Q19" s="116"/>
      <c r="R19" s="116"/>
    </row>
    <row r="20" spans="1:20">
      <c r="A20" s="90" t="s">
        <v>258</v>
      </c>
      <c r="B20" s="251">
        <f>B8*-1</f>
        <v>-4389173.5</v>
      </c>
      <c r="C20" s="251">
        <f t="shared" ref="C20:M20" si="5">C8*-1</f>
        <v>-4389173.5</v>
      </c>
      <c r="D20" s="251">
        <f t="shared" si="5"/>
        <v>-4389173.5</v>
      </c>
      <c r="E20" s="251">
        <f t="shared" si="5"/>
        <v>-4389173.5</v>
      </c>
      <c r="F20" s="251">
        <f t="shared" si="5"/>
        <v>-4389173.5</v>
      </c>
      <c r="G20" s="251">
        <f t="shared" si="5"/>
        <v>-4389173.5</v>
      </c>
      <c r="H20" s="251">
        <f t="shared" si="5"/>
        <v>-4389173.5</v>
      </c>
      <c r="I20" s="251">
        <f t="shared" si="5"/>
        <v>-4389173.5</v>
      </c>
      <c r="J20" s="251">
        <f t="shared" si="5"/>
        <v>-4389173.5</v>
      </c>
      <c r="K20" s="251">
        <f t="shared" si="5"/>
        <v>-4389173.5</v>
      </c>
      <c r="L20" s="251">
        <f t="shared" si="5"/>
        <v>-4389173.5</v>
      </c>
      <c r="M20" s="251">
        <f t="shared" si="5"/>
        <v>-4389173.5</v>
      </c>
      <c r="N20" s="252">
        <f>SUM(B20:M20)</f>
        <v>-52670082</v>
      </c>
    </row>
    <row r="21" spans="1:20" ht="15.75" thickBot="1">
      <c r="A21" s="90" t="s">
        <v>259</v>
      </c>
      <c r="B21" s="110">
        <f>SUM(B16:B20)</f>
        <v>81575579.264868349</v>
      </c>
      <c r="C21" s="110">
        <f t="shared" ref="C21:N21" si="6">SUM(C16:C20)</f>
        <v>78007683.250074416</v>
      </c>
      <c r="D21" s="110">
        <f t="shared" si="6"/>
        <v>73952594.407026231</v>
      </c>
      <c r="E21" s="110">
        <f t="shared" si="6"/>
        <v>70644836.901007652</v>
      </c>
      <c r="F21" s="110">
        <f t="shared" si="6"/>
        <v>68448521.302402437</v>
      </c>
      <c r="G21" s="110">
        <f t="shared" si="6"/>
        <v>69003423.166079044</v>
      </c>
      <c r="H21" s="110">
        <f t="shared" si="6"/>
        <v>66364330.165648758</v>
      </c>
      <c r="I21" s="110">
        <f t="shared" si="6"/>
        <v>64232338.961519659</v>
      </c>
      <c r="J21" s="110">
        <f t="shared" si="6"/>
        <v>61510260.248646736</v>
      </c>
      <c r="K21" s="110">
        <f t="shared" si="6"/>
        <v>58918787.164875001</v>
      </c>
      <c r="L21" s="110">
        <f t="shared" si="6"/>
        <v>54309308.008445121</v>
      </c>
      <c r="M21" s="110">
        <f t="shared" si="6"/>
        <v>48137251.72630316</v>
      </c>
      <c r="N21" s="110">
        <f t="shared" si="6"/>
        <v>16577170.726303145</v>
      </c>
    </row>
    <row r="22" spans="1:20" ht="16.5" thickTop="1" thickBot="1">
      <c r="A22" s="90" t="s">
        <v>260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</row>
    <row r="23" spans="1:20" ht="16.5" thickTop="1" thickBot="1">
      <c r="A23" s="90" t="s">
        <v>261</v>
      </c>
      <c r="B23" s="96">
        <f t="shared" ref="B23:M23" si="7">B21+B22</f>
        <v>81575579.264868349</v>
      </c>
      <c r="C23" s="96">
        <f t="shared" si="7"/>
        <v>78007683.250074416</v>
      </c>
      <c r="D23" s="96">
        <f t="shared" si="7"/>
        <v>73952594.407026231</v>
      </c>
      <c r="E23" s="96">
        <f t="shared" si="7"/>
        <v>70644836.901007652</v>
      </c>
      <c r="F23" s="96">
        <f t="shared" si="7"/>
        <v>68448521.302402437</v>
      </c>
      <c r="G23" s="96">
        <f t="shared" si="7"/>
        <v>69003423.166079044</v>
      </c>
      <c r="H23" s="96">
        <f t="shared" si="7"/>
        <v>66364330.165648758</v>
      </c>
      <c r="I23" s="96">
        <f t="shared" si="7"/>
        <v>64232338.961519659</v>
      </c>
      <c r="J23" s="96">
        <f t="shared" si="7"/>
        <v>61510260.248646736</v>
      </c>
      <c r="K23" s="96">
        <f t="shared" si="7"/>
        <v>58918787.164875001</v>
      </c>
      <c r="L23" s="96">
        <f t="shared" si="7"/>
        <v>54309308.008445121</v>
      </c>
      <c r="M23" s="96">
        <f t="shared" si="7"/>
        <v>48137251.72630316</v>
      </c>
      <c r="N23" s="96">
        <f>N21+N22</f>
        <v>16577170.726303145</v>
      </c>
    </row>
    <row r="24" spans="1:20" ht="15.75" thickTop="1">
      <c r="A24" s="97" t="s">
        <v>59</v>
      </c>
    </row>
    <row r="25" spans="1:20">
      <c r="A25" s="177" t="s">
        <v>438</v>
      </c>
    </row>
    <row r="26" spans="1:20">
      <c r="A26" s="280" t="s">
        <v>439</v>
      </c>
    </row>
  </sheetData>
  <pageMargins left="0.49" right="0.32" top="1.1299999999999999" bottom="0.59" header="1" footer="0.27"/>
  <pageSetup scale="50" orientation="landscape" r:id="rId1"/>
  <headerFooter>
    <oddHeader>&amp;C&amp;"Arial,Regular"&amp;10 ENVIRONMENTAL COST RECOVERY CLAUSE
 CALCULATION OF THE FINAL TRUE-UP AMOUNT FOR THE PERIOD&amp;R&amp;"Arial,Regular"&amp;10FORM 42-2A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showZeros="0" zoomScaleNormal="100" zoomScaleSheetLayoutView="100" workbookViewId="0">
      <selection activeCell="A3" sqref="A3"/>
    </sheetView>
  </sheetViews>
  <sheetFormatPr defaultColWidth="9.140625" defaultRowHeight="15"/>
  <cols>
    <col min="1" max="1" width="64.140625" style="87" customWidth="1"/>
    <col min="2" max="14" width="14" style="87" customWidth="1"/>
    <col min="15" max="15" width="15.5703125" style="87" customWidth="1"/>
    <col min="16" max="16384" width="9.140625" style="87"/>
  </cols>
  <sheetData>
    <row r="1" spans="1:15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15" customHeight="1">
      <c r="E2" s="152" t="s">
        <v>326</v>
      </c>
    </row>
    <row r="3" spans="1:15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>
      <c r="A4" s="107" t="s">
        <v>235</v>
      </c>
      <c r="B4" s="107" t="s">
        <v>236</v>
      </c>
      <c r="C4" s="107" t="s">
        <v>237</v>
      </c>
      <c r="D4" s="107" t="s">
        <v>238</v>
      </c>
      <c r="E4" s="107" t="s">
        <v>239</v>
      </c>
      <c r="F4" s="107" t="s">
        <v>240</v>
      </c>
      <c r="G4" s="107" t="s">
        <v>241</v>
      </c>
      <c r="H4" s="107" t="s">
        <v>242</v>
      </c>
      <c r="I4" s="107" t="s">
        <v>243</v>
      </c>
      <c r="J4" s="107" t="s">
        <v>244</v>
      </c>
      <c r="K4" s="107" t="s">
        <v>245</v>
      </c>
      <c r="L4" s="107" t="s">
        <v>246</v>
      </c>
      <c r="M4" s="107" t="s">
        <v>247</v>
      </c>
      <c r="N4" s="107" t="s">
        <v>248</v>
      </c>
    </row>
    <row r="5" spans="1:15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 ht="15.75" thickBot="1">
      <c r="A6" s="89" t="s">
        <v>2</v>
      </c>
      <c r="B6" s="155" t="s">
        <v>329</v>
      </c>
      <c r="C6" s="155" t="s">
        <v>330</v>
      </c>
      <c r="D6" s="155" t="s">
        <v>331</v>
      </c>
      <c r="E6" s="155" t="s">
        <v>332</v>
      </c>
      <c r="F6" s="155" t="s">
        <v>333</v>
      </c>
      <c r="G6" s="155" t="s">
        <v>334</v>
      </c>
      <c r="H6" s="155" t="s">
        <v>335</v>
      </c>
      <c r="I6" s="155" t="s">
        <v>336</v>
      </c>
      <c r="J6" s="155" t="s">
        <v>337</v>
      </c>
      <c r="K6" s="155" t="s">
        <v>338</v>
      </c>
      <c r="L6" s="155" t="s">
        <v>339</v>
      </c>
      <c r="M6" s="155" t="s">
        <v>340</v>
      </c>
      <c r="N6" s="89" t="s">
        <v>58</v>
      </c>
    </row>
    <row r="7" spans="1:15">
      <c r="A7" s="109" t="s">
        <v>262</v>
      </c>
      <c r="B7" s="218">
        <f>RAD_ECRC_42_2A!B18+RAD_ECRC_42_2A!B19+RAD_ECRC_42_2A!B22</f>
        <v>84230163</v>
      </c>
      <c r="C7" s="218">
        <f>RAD_ECRC_42_2A!C18+RAD_ECRC_42_2A!C19+RAD_ECRC_42_2A!C22</f>
        <v>81575579.264868349</v>
      </c>
      <c r="D7" s="218">
        <f>RAD_ECRC_42_2A!D18+RAD_ECRC_42_2A!D19+RAD_ECRC_42_2A!D22</f>
        <v>78007683.250074416</v>
      </c>
      <c r="E7" s="218">
        <f>RAD_ECRC_42_2A!E18+RAD_ECRC_42_2A!E19+RAD_ECRC_42_2A!E22</f>
        <v>73952594.407026231</v>
      </c>
      <c r="F7" s="218">
        <f>RAD_ECRC_42_2A!F18+RAD_ECRC_42_2A!F19+RAD_ECRC_42_2A!F22</f>
        <v>70644836.901007652</v>
      </c>
      <c r="G7" s="218">
        <f>RAD_ECRC_42_2A!G18+RAD_ECRC_42_2A!G19+RAD_ECRC_42_2A!G22</f>
        <v>68448521.302402437</v>
      </c>
      <c r="H7" s="218">
        <f>RAD_ECRC_42_2A!H18+RAD_ECRC_42_2A!H19+RAD_ECRC_42_2A!H22</f>
        <v>69003423.166079044</v>
      </c>
      <c r="I7" s="218">
        <f>RAD_ECRC_42_2A!I18+RAD_ECRC_42_2A!I19+RAD_ECRC_42_2A!I22</f>
        <v>66364330.165648766</v>
      </c>
      <c r="J7" s="218">
        <f>RAD_ECRC_42_2A!J18+RAD_ECRC_42_2A!J19+RAD_ECRC_42_2A!J22</f>
        <v>64232338.961519651</v>
      </c>
      <c r="K7" s="218">
        <f>RAD_ECRC_42_2A!K18+RAD_ECRC_42_2A!K19+RAD_ECRC_42_2A!K22</f>
        <v>61510260.248646736</v>
      </c>
      <c r="L7" s="218">
        <f>RAD_ECRC_42_2A!L18+RAD_ECRC_42_2A!L19+RAD_ECRC_42_2A!L22</f>
        <v>58918787.164875001</v>
      </c>
      <c r="M7" s="218">
        <f>RAD_ECRC_42_2A!M18+RAD_ECRC_42_2A!M19+RAD_ECRC_42_2A!M22</f>
        <v>54309308.008445121</v>
      </c>
      <c r="N7" s="219">
        <v>657414107.2486788</v>
      </c>
      <c r="O7" s="120"/>
    </row>
    <row r="8" spans="1:15" ht="15.75" thickBot="1">
      <c r="A8" s="109" t="s">
        <v>319</v>
      </c>
      <c r="B8" s="220">
        <f>B7+RAD_ECRC_42_2A!B16+RAD_ECRC_42_2A!B20</f>
        <v>81470635.425865293</v>
      </c>
      <c r="C8" s="220">
        <f>C7+RAD_ECRC_42_2A!C16+RAD_ECRC_42_2A!C20</f>
        <v>77905349.654018119</v>
      </c>
      <c r="D8" s="220">
        <f>D7+RAD_ECRC_42_2A!D16+RAD_ECRC_42_2A!D20</f>
        <v>73842503.021979004</v>
      </c>
      <c r="E8" s="220">
        <f>E7+RAD_ECRC_42_2A!E16+RAD_ECRC_42_2A!E20</f>
        <v>70533161.452208117</v>
      </c>
      <c r="F8" s="220">
        <f>F7+RAD_ECRC_42_2A!F16+RAD_ECRC_42_2A!F20</f>
        <v>68341096.757845297</v>
      </c>
      <c r="G8" s="220">
        <f>G7+RAD_ECRC_42_2A!G16+RAD_ECRC_42_2A!G20</f>
        <v>68893549.509429559</v>
      </c>
      <c r="H8" s="220">
        <f>H7+RAD_ECRC_42_2A!H16+RAD_ECRC_42_2A!H20</f>
        <v>66252743.827878758</v>
      </c>
      <c r="I8" s="220">
        <f>I7+RAD_ECRC_42_2A!I16+RAD_ECRC_42_2A!I20</f>
        <v>64124685.523576051</v>
      </c>
      <c r="J8" s="220">
        <f>J7+RAD_ECRC_42_2A!J16+RAD_ECRC_42_2A!J20</f>
        <v>61400593.168308407</v>
      </c>
      <c r="K8" s="220">
        <f>K7+RAD_ECRC_42_2A!K16+RAD_ECRC_42_2A!K20</f>
        <v>58806491.529881701</v>
      </c>
      <c r="L8" s="220">
        <f>L7+RAD_ECRC_42_2A!L16+RAD_ECRC_42_2A!L20</f>
        <v>54201607.965581335</v>
      </c>
      <c r="M8" s="220">
        <f>M7+RAD_ECRC_42_2A!M16+RAD_ECRC_42_2A!M20</f>
        <v>48036611.572049014</v>
      </c>
      <c r="N8" s="219">
        <v>705813819.06141448</v>
      </c>
      <c r="O8" s="120"/>
    </row>
    <row r="9" spans="1:15" ht="15.75" thickTop="1">
      <c r="A9" s="109" t="s">
        <v>263</v>
      </c>
      <c r="B9" s="218">
        <f t="shared" ref="B9:L9" si="0">B7+B8</f>
        <v>165700798.42586529</v>
      </c>
      <c r="C9" s="218">
        <f t="shared" si="0"/>
        <v>159480928.91888648</v>
      </c>
      <c r="D9" s="218">
        <f t="shared" si="0"/>
        <v>151850186.27205342</v>
      </c>
      <c r="E9" s="218">
        <f t="shared" si="0"/>
        <v>144485755.85923433</v>
      </c>
      <c r="F9" s="218">
        <f t="shared" si="0"/>
        <v>138985933.65885293</v>
      </c>
      <c r="G9" s="218">
        <f t="shared" si="0"/>
        <v>137342070.81183201</v>
      </c>
      <c r="H9" s="218">
        <f t="shared" si="0"/>
        <v>135256166.99395782</v>
      </c>
      <c r="I9" s="218">
        <f t="shared" si="0"/>
        <v>130489015.68922481</v>
      </c>
      <c r="J9" s="218">
        <f t="shared" si="0"/>
        <v>125632932.12982807</v>
      </c>
      <c r="K9" s="218">
        <f t="shared" si="0"/>
        <v>120316751.77852844</v>
      </c>
      <c r="L9" s="218">
        <f t="shared" si="0"/>
        <v>113120395.13045633</v>
      </c>
      <c r="M9" s="218">
        <f>M7+M8</f>
        <v>102345919.58049414</v>
      </c>
      <c r="N9" s="219">
        <v>1363227926.3100934</v>
      </c>
      <c r="O9" s="120"/>
    </row>
    <row r="10" spans="1:15">
      <c r="A10" s="109" t="s">
        <v>264</v>
      </c>
      <c r="B10" s="218">
        <f>B9*(1/2)</f>
        <v>82850399.212932646</v>
      </c>
      <c r="C10" s="218">
        <f t="shared" ref="C10:M10" si="1">C9*(1/2)</f>
        <v>79740464.459443241</v>
      </c>
      <c r="D10" s="218">
        <f t="shared" si="1"/>
        <v>75925093.13602671</v>
      </c>
      <c r="E10" s="218">
        <f t="shared" si="1"/>
        <v>72242877.929617167</v>
      </c>
      <c r="F10" s="218">
        <f t="shared" si="1"/>
        <v>69492966.829426467</v>
      </c>
      <c r="G10" s="218">
        <f t="shared" si="1"/>
        <v>68671035.405916005</v>
      </c>
      <c r="H10" s="218">
        <f t="shared" si="1"/>
        <v>67628083.496978909</v>
      </c>
      <c r="I10" s="218">
        <f t="shared" si="1"/>
        <v>65244507.844612405</v>
      </c>
      <c r="J10" s="218">
        <f t="shared" si="1"/>
        <v>62816466.064914033</v>
      </c>
      <c r="K10" s="218">
        <f t="shared" si="1"/>
        <v>60158375.889264219</v>
      </c>
      <c r="L10" s="218">
        <f t="shared" si="1"/>
        <v>56560197.565228164</v>
      </c>
      <c r="M10" s="218">
        <f t="shared" si="1"/>
        <v>51172959.790247068</v>
      </c>
      <c r="N10" s="219">
        <v>681613963.1550467</v>
      </c>
      <c r="O10" s="120"/>
    </row>
    <row r="11" spans="1:15">
      <c r="A11" s="138" t="s">
        <v>59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120"/>
    </row>
    <row r="12" spans="1:15">
      <c r="A12" s="109" t="s">
        <v>265</v>
      </c>
      <c r="B12" s="222">
        <v>1.5800000000000002E-2</v>
      </c>
      <c r="C12" s="222">
        <v>1.46E-2</v>
      </c>
      <c r="D12" s="222">
        <v>1.6199999999999999E-2</v>
      </c>
      <c r="E12" s="222">
        <v>1.8599999999999998E-2</v>
      </c>
      <c r="F12" s="222">
        <v>1.8499999999999999E-2</v>
      </c>
      <c r="G12" s="222">
        <v>1.8599999999999998E-2</v>
      </c>
      <c r="H12" s="222">
        <v>1.9800000000000002E-2</v>
      </c>
      <c r="I12" s="222">
        <v>1.9800000000000002E-2</v>
      </c>
      <c r="J12" s="222">
        <v>1.9800000000000002E-2</v>
      </c>
      <c r="K12" s="222">
        <v>2.2100000000000002E-2</v>
      </c>
      <c r="L12" s="222">
        <v>2.2700000000000001E-2</v>
      </c>
      <c r="M12" s="222">
        <v>2.3E-2</v>
      </c>
      <c r="N12" s="219">
        <v>0.1123</v>
      </c>
      <c r="O12" s="120"/>
    </row>
    <row r="13" spans="1:15">
      <c r="A13" s="109" t="s">
        <v>266</v>
      </c>
      <c r="B13" s="222">
        <v>1.46E-2</v>
      </c>
      <c r="C13" s="222">
        <v>1.6199999999999999E-2</v>
      </c>
      <c r="D13" s="222">
        <v>1.8599999999999998E-2</v>
      </c>
      <c r="E13" s="222">
        <v>1.8499999999999999E-2</v>
      </c>
      <c r="F13" s="222">
        <v>1.8599999999999998E-2</v>
      </c>
      <c r="G13" s="222">
        <v>1.9800000000000002E-2</v>
      </c>
      <c r="H13" s="222">
        <v>1.9800000000000002E-2</v>
      </c>
      <c r="I13" s="222">
        <v>1.9800000000000002E-2</v>
      </c>
      <c r="J13" s="222">
        <v>2.2100000000000002E-2</v>
      </c>
      <c r="K13" s="222">
        <v>2.2700000000000001E-2</v>
      </c>
      <c r="L13" s="222">
        <v>2.3E-2</v>
      </c>
      <c r="M13" s="222">
        <v>2.4199999999999999E-2</v>
      </c>
      <c r="N13" s="219">
        <v>0.12089999999999998</v>
      </c>
      <c r="O13" s="120"/>
    </row>
    <row r="14" spans="1:15">
      <c r="A14" s="138" t="s">
        <v>59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120"/>
    </row>
    <row r="15" spans="1:15">
      <c r="A15" s="109" t="s">
        <v>267</v>
      </c>
      <c r="B15" s="222">
        <f>B12+B13</f>
        <v>3.0400000000000003E-2</v>
      </c>
      <c r="C15" s="222">
        <f t="shared" ref="C15:M15" si="2">C12+C13</f>
        <v>3.0800000000000001E-2</v>
      </c>
      <c r="D15" s="222">
        <f t="shared" si="2"/>
        <v>3.4799999999999998E-2</v>
      </c>
      <c r="E15" s="222">
        <f t="shared" si="2"/>
        <v>3.7099999999999994E-2</v>
      </c>
      <c r="F15" s="222">
        <f t="shared" si="2"/>
        <v>3.7099999999999994E-2</v>
      </c>
      <c r="G15" s="222">
        <f t="shared" si="2"/>
        <v>3.8400000000000004E-2</v>
      </c>
      <c r="H15" s="222">
        <f t="shared" si="2"/>
        <v>3.9600000000000003E-2</v>
      </c>
      <c r="I15" s="222">
        <f t="shared" si="2"/>
        <v>3.9600000000000003E-2</v>
      </c>
      <c r="J15" s="222">
        <f t="shared" si="2"/>
        <v>4.1900000000000007E-2</v>
      </c>
      <c r="K15" s="222">
        <f t="shared" si="2"/>
        <v>4.4800000000000006E-2</v>
      </c>
      <c r="L15" s="222">
        <f t="shared" si="2"/>
        <v>4.5700000000000005E-2</v>
      </c>
      <c r="M15" s="222">
        <f t="shared" si="2"/>
        <v>4.7199999999999999E-2</v>
      </c>
      <c r="N15" s="219">
        <v>0.23320000000000002</v>
      </c>
      <c r="O15" s="120"/>
    </row>
    <row r="16" spans="1:15">
      <c r="A16" s="109" t="s">
        <v>268</v>
      </c>
      <c r="B16" s="222">
        <f>B15/2</f>
        <v>1.5200000000000002E-2</v>
      </c>
      <c r="C16" s="222">
        <f t="shared" ref="C16:M16" si="3">C15/2</f>
        <v>1.54E-2</v>
      </c>
      <c r="D16" s="222">
        <f t="shared" si="3"/>
        <v>1.7399999999999999E-2</v>
      </c>
      <c r="E16" s="222">
        <f t="shared" si="3"/>
        <v>1.8549999999999997E-2</v>
      </c>
      <c r="F16" s="222">
        <f t="shared" si="3"/>
        <v>1.8549999999999997E-2</v>
      </c>
      <c r="G16" s="222">
        <f t="shared" si="3"/>
        <v>1.9200000000000002E-2</v>
      </c>
      <c r="H16" s="222">
        <f t="shared" si="3"/>
        <v>1.9800000000000002E-2</v>
      </c>
      <c r="I16" s="222">
        <f t="shared" si="3"/>
        <v>1.9800000000000002E-2</v>
      </c>
      <c r="J16" s="222">
        <f t="shared" si="3"/>
        <v>2.0950000000000003E-2</v>
      </c>
      <c r="K16" s="222">
        <f t="shared" si="3"/>
        <v>2.2400000000000003E-2</v>
      </c>
      <c r="L16" s="222">
        <f t="shared" si="3"/>
        <v>2.2850000000000002E-2</v>
      </c>
      <c r="M16" s="222">
        <f t="shared" si="3"/>
        <v>2.3599999999999999E-2</v>
      </c>
      <c r="N16" s="219">
        <v>0.11660000000000001</v>
      </c>
      <c r="O16" s="120"/>
    </row>
    <row r="17" spans="1:15">
      <c r="A17" s="109" t="s">
        <v>269</v>
      </c>
      <c r="B17" s="222">
        <f>B16/12</f>
        <v>1.2666666666666668E-3</v>
      </c>
      <c r="C17" s="222">
        <f t="shared" ref="C17:M17" si="4">C16/12</f>
        <v>1.2833333333333334E-3</v>
      </c>
      <c r="D17" s="222">
        <f t="shared" si="4"/>
        <v>1.4499999999999999E-3</v>
      </c>
      <c r="E17" s="222">
        <f t="shared" si="4"/>
        <v>1.5458333333333331E-3</v>
      </c>
      <c r="F17" s="222">
        <f t="shared" si="4"/>
        <v>1.5458333333333331E-3</v>
      </c>
      <c r="G17" s="222">
        <f t="shared" si="4"/>
        <v>1.6000000000000001E-3</v>
      </c>
      <c r="H17" s="222">
        <f t="shared" si="4"/>
        <v>1.6500000000000002E-3</v>
      </c>
      <c r="I17" s="222">
        <f t="shared" si="4"/>
        <v>1.6500000000000002E-3</v>
      </c>
      <c r="J17" s="222">
        <f t="shared" si="4"/>
        <v>1.7458333333333336E-3</v>
      </c>
      <c r="K17" s="222">
        <f t="shared" si="4"/>
        <v>1.8666666666666669E-3</v>
      </c>
      <c r="L17" s="222">
        <f t="shared" si="4"/>
        <v>1.9041666666666669E-3</v>
      </c>
      <c r="M17" s="222">
        <f t="shared" si="4"/>
        <v>1.9666666666666665E-3</v>
      </c>
      <c r="N17" s="219">
        <v>9.7166666666666669E-3</v>
      </c>
      <c r="O17" s="120"/>
    </row>
    <row r="18" spans="1:15" ht="15.75" thickBot="1">
      <c r="A18" s="138" t="s">
        <v>59</v>
      </c>
      <c r="B18" s="221">
        <v>0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120"/>
    </row>
    <row r="19" spans="1:15" ht="15.75" thickBot="1">
      <c r="A19" s="109" t="s">
        <v>270</v>
      </c>
      <c r="B19" s="223">
        <f>B10*B17</f>
        <v>104943.83900304804</v>
      </c>
      <c r="C19" s="223">
        <f t="shared" ref="C19:M19" si="5">C10*C17</f>
        <v>102333.5960562855</v>
      </c>
      <c r="D19" s="223">
        <f t="shared" si="5"/>
        <v>110091.38504723873</v>
      </c>
      <c r="E19" s="223">
        <f t="shared" si="5"/>
        <v>111675.44879953319</v>
      </c>
      <c r="F19" s="223">
        <f t="shared" si="5"/>
        <v>107424.54455715507</v>
      </c>
      <c r="G19" s="223">
        <f t="shared" si="5"/>
        <v>109873.65664946561</v>
      </c>
      <c r="H19" s="223">
        <f t="shared" si="5"/>
        <v>111586.33777001522</v>
      </c>
      <c r="I19" s="223">
        <f t="shared" si="5"/>
        <v>107653.43794361048</v>
      </c>
      <c r="J19" s="223">
        <f t="shared" si="5"/>
        <v>109667.08033832911</v>
      </c>
      <c r="K19" s="223">
        <f t="shared" si="5"/>
        <v>112295.63499329322</v>
      </c>
      <c r="L19" s="223">
        <f t="shared" si="5"/>
        <v>107700.04286378864</v>
      </c>
      <c r="M19" s="223">
        <f t="shared" si="5"/>
        <v>100640.15425415256</v>
      </c>
      <c r="N19" s="223">
        <f>SUM(B19:M19)</f>
        <v>1295885.1582759153</v>
      </c>
      <c r="O19" s="120"/>
    </row>
    <row r="20" spans="1:15" ht="15.75" thickTop="1"/>
  </sheetData>
  <pageMargins left="0.49" right="0.32" top="1.1299999999999999" bottom="0.59" header="1" footer="0.27"/>
  <pageSetup scale="50" orientation="landscape" r:id="rId1"/>
  <headerFooter>
    <oddHeader>&amp;C&amp;"Arial,Regular"&amp;10 ENVIRONMENTAL COST RECOVERY CLAUSE
 CALCULATION OF THE FINAL TRUE-UP AMOUNT FOR THE PERIOD&amp;R&amp;"Arial,Regular"&amp;10FORM 42-3A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3"/>
  <sheetViews>
    <sheetView showGridLines="0" zoomScaleNormal="100" zoomScaleSheetLayoutView="90" workbookViewId="0">
      <selection activeCell="A3" sqref="A3"/>
    </sheetView>
  </sheetViews>
  <sheetFormatPr defaultColWidth="9.140625" defaultRowHeight="15"/>
  <cols>
    <col min="1" max="1" width="65.85546875" style="87" customWidth="1"/>
    <col min="2" max="5" width="18.7109375" style="87" customWidth="1"/>
    <col min="6" max="10" width="15.5703125" style="87" customWidth="1"/>
    <col min="11" max="16384" width="9.140625" style="87"/>
  </cols>
  <sheetData>
    <row r="1" spans="1:10" ht="15.75" thickBot="1">
      <c r="A1" s="131"/>
      <c r="B1" s="131"/>
      <c r="C1" s="131"/>
      <c r="D1" s="131"/>
      <c r="E1" s="131"/>
      <c r="F1" s="131"/>
      <c r="G1" s="131"/>
      <c r="H1" s="131"/>
      <c r="I1" s="131"/>
      <c r="J1" s="322"/>
    </row>
    <row r="2" spans="1:10" ht="15" customHeight="1">
      <c r="A2" s="130"/>
      <c r="B2" s="132" t="s">
        <v>326</v>
      </c>
      <c r="C2" s="132"/>
      <c r="D2" s="130"/>
      <c r="E2" s="130"/>
      <c r="F2" s="130"/>
      <c r="G2" s="130"/>
      <c r="H2" s="130"/>
      <c r="I2" s="130"/>
      <c r="J2" s="322"/>
    </row>
    <row r="3" spans="1:10" ht="15" customHeight="1">
      <c r="A3" s="130"/>
      <c r="B3" s="132" t="s">
        <v>271</v>
      </c>
      <c r="C3" s="132"/>
      <c r="D3" s="130"/>
      <c r="E3" s="130"/>
      <c r="F3" s="130"/>
      <c r="G3" s="130"/>
      <c r="H3" s="130"/>
      <c r="I3" s="130"/>
      <c r="J3" s="322"/>
    </row>
    <row r="4" spans="1:10" ht="12.75" customHeight="1" thickBot="1">
      <c r="A4" s="131"/>
      <c r="B4" s="131"/>
      <c r="C4" s="131"/>
      <c r="D4" s="131"/>
      <c r="E4" s="131"/>
      <c r="F4" s="131"/>
      <c r="G4" s="131"/>
      <c r="H4" s="131"/>
      <c r="I4" s="131"/>
      <c r="J4" s="322"/>
    </row>
    <row r="5" spans="1:10">
      <c r="A5" s="133" t="s">
        <v>235</v>
      </c>
      <c r="B5" s="133" t="s">
        <v>236</v>
      </c>
      <c r="C5" s="133" t="s">
        <v>237</v>
      </c>
      <c r="D5" s="133" t="s">
        <v>238</v>
      </c>
      <c r="E5" s="133" t="s">
        <v>239</v>
      </c>
      <c r="F5" s="130"/>
      <c r="G5" s="130"/>
      <c r="H5" s="130"/>
      <c r="I5" s="130"/>
      <c r="J5" s="322"/>
    </row>
    <row r="6" spans="1:10" ht="12.75" customHeight="1" thickBot="1">
      <c r="A6" s="131"/>
      <c r="B6" s="131"/>
      <c r="C6" s="131"/>
      <c r="D6" s="131"/>
      <c r="E6" s="131"/>
      <c r="F6" s="131"/>
      <c r="G6" s="131"/>
      <c r="H6" s="131"/>
      <c r="I6" s="131"/>
      <c r="J6" s="322"/>
    </row>
    <row r="7" spans="1:10" ht="45.75" customHeight="1" thickBot="1">
      <c r="A7" s="134" t="s">
        <v>272</v>
      </c>
      <c r="B7" s="134" t="s">
        <v>341</v>
      </c>
      <c r="C7" s="134" t="s">
        <v>342</v>
      </c>
      <c r="D7" s="134" t="s">
        <v>471</v>
      </c>
      <c r="E7" s="134" t="s">
        <v>472</v>
      </c>
      <c r="F7" s="130"/>
      <c r="G7" s="130"/>
      <c r="H7" s="130"/>
      <c r="I7" s="130"/>
      <c r="J7" s="130"/>
    </row>
    <row r="8" spans="1:10">
      <c r="A8" s="135" t="s">
        <v>273</v>
      </c>
      <c r="B8" s="224">
        <v>378721.61</v>
      </c>
      <c r="C8" s="224">
        <v>287796.75000000006</v>
      </c>
      <c r="D8" s="224">
        <f>B8-C8</f>
        <v>90924.859999999928</v>
      </c>
      <c r="E8" s="225">
        <f>D8/C8</f>
        <v>0.31593428348304803</v>
      </c>
      <c r="F8" s="148"/>
      <c r="G8" s="148"/>
      <c r="H8" s="130"/>
      <c r="I8" s="130"/>
      <c r="J8" s="130"/>
    </row>
    <row r="9" spans="1:10">
      <c r="A9" s="135" t="s">
        <v>274</v>
      </c>
      <c r="B9" s="224">
        <v>334885.20999999996</v>
      </c>
      <c r="C9" s="224">
        <v>337937.86999999994</v>
      </c>
      <c r="D9" s="224">
        <f t="shared" ref="D9:D37" si="0">B9-C9</f>
        <v>-3052.6599999999744</v>
      </c>
      <c r="E9" s="262">
        <f t="shared" ref="E9:E38" si="1">D9/C9</f>
        <v>-9.0331989131610928E-3</v>
      </c>
      <c r="F9" s="148"/>
      <c r="G9" s="148"/>
      <c r="H9" s="130"/>
      <c r="I9" s="130"/>
      <c r="J9" s="130"/>
    </row>
    <row r="10" spans="1:10">
      <c r="A10" s="137" t="s">
        <v>275</v>
      </c>
      <c r="B10" s="224">
        <v>242984.56</v>
      </c>
      <c r="C10" s="224">
        <v>699377</v>
      </c>
      <c r="D10" s="224">
        <f t="shared" si="0"/>
        <v>-456392.44</v>
      </c>
      <c r="E10" s="262">
        <f t="shared" si="1"/>
        <v>-0.65256998728868698</v>
      </c>
      <c r="F10" s="148"/>
      <c r="G10" s="148"/>
      <c r="H10" s="130"/>
      <c r="I10" s="130"/>
      <c r="J10" s="130"/>
    </row>
    <row r="11" spans="1:10">
      <c r="A11" s="135" t="s">
        <v>276</v>
      </c>
      <c r="B11" s="224">
        <v>278655.03999999998</v>
      </c>
      <c r="C11" s="224">
        <v>273044.88</v>
      </c>
      <c r="D11" s="224">
        <f t="shared" si="0"/>
        <v>5610.1599999999744</v>
      </c>
      <c r="E11" s="262">
        <f t="shared" si="1"/>
        <v>2.0546658849636641E-2</v>
      </c>
      <c r="F11" s="148"/>
      <c r="G11" s="148"/>
      <c r="H11" s="130"/>
      <c r="I11" s="130"/>
      <c r="J11" s="130"/>
    </row>
    <row r="12" spans="1:10">
      <c r="A12" s="135" t="s">
        <v>277</v>
      </c>
      <c r="B12" s="224">
        <v>-345.42999999999989</v>
      </c>
      <c r="C12" s="224">
        <v>-339.3599999999999</v>
      </c>
      <c r="D12" s="224">
        <f t="shared" si="0"/>
        <v>-6.0699999999999932</v>
      </c>
      <c r="E12" s="262">
        <f t="shared" si="1"/>
        <v>1.7886610089580372E-2</v>
      </c>
      <c r="F12" s="148"/>
      <c r="G12" s="148"/>
      <c r="H12" s="130"/>
      <c r="I12" s="130"/>
      <c r="J12" s="130"/>
    </row>
    <row r="13" spans="1:10">
      <c r="A13" s="135" t="s">
        <v>278</v>
      </c>
      <c r="B13" s="224">
        <v>69200</v>
      </c>
      <c r="C13" s="224">
        <v>69200</v>
      </c>
      <c r="D13" s="224">
        <f t="shared" si="0"/>
        <v>0</v>
      </c>
      <c r="E13" s="262" t="s">
        <v>435</v>
      </c>
      <c r="F13" s="148"/>
      <c r="G13" s="148"/>
      <c r="H13" s="130"/>
      <c r="I13" s="130"/>
      <c r="J13" s="130"/>
    </row>
    <row r="14" spans="1:10">
      <c r="A14" s="135" t="s">
        <v>280</v>
      </c>
      <c r="B14" s="224">
        <v>2917908.51</v>
      </c>
      <c r="C14" s="224">
        <v>2619747.75</v>
      </c>
      <c r="D14" s="224">
        <f t="shared" si="0"/>
        <v>298160.75999999978</v>
      </c>
      <c r="E14" s="262">
        <f t="shared" si="1"/>
        <v>0.11381277453144097</v>
      </c>
      <c r="F14" s="148"/>
      <c r="G14" s="148"/>
      <c r="H14" s="130"/>
      <c r="I14" s="130"/>
      <c r="J14" s="130"/>
    </row>
    <row r="15" spans="1:10">
      <c r="A15" s="135" t="s">
        <v>320</v>
      </c>
      <c r="B15" s="224">
        <v>1477873.73</v>
      </c>
      <c r="C15" s="224">
        <v>1066230.8800000001</v>
      </c>
      <c r="D15" s="224">
        <f t="shared" si="0"/>
        <v>411642.84999999986</v>
      </c>
      <c r="E15" s="262">
        <f t="shared" si="1"/>
        <v>0.38607290195909522</v>
      </c>
      <c r="F15" s="148"/>
      <c r="G15" s="148"/>
      <c r="H15" s="130"/>
      <c r="I15" s="130"/>
      <c r="J15" s="130"/>
    </row>
    <row r="16" spans="1:10">
      <c r="A16" s="135" t="s">
        <v>68</v>
      </c>
      <c r="B16" s="224">
        <v>204824.12</v>
      </c>
      <c r="C16" s="224">
        <v>103420.37</v>
      </c>
      <c r="D16" s="224">
        <f t="shared" si="0"/>
        <v>101403.75</v>
      </c>
      <c r="E16" s="262">
        <f t="shared" si="1"/>
        <v>0.98050074661307052</v>
      </c>
      <c r="F16" s="148"/>
      <c r="G16" s="148"/>
    </row>
    <row r="17" spans="1:8">
      <c r="A17" s="135" t="s">
        <v>69</v>
      </c>
      <c r="B17" s="224">
        <v>-36373.560000000005</v>
      </c>
      <c r="C17" s="224">
        <v>80476.45</v>
      </c>
      <c r="D17" s="224">
        <f t="shared" si="0"/>
        <v>-116850.01000000001</v>
      </c>
      <c r="E17" s="262">
        <f t="shared" si="1"/>
        <v>-1.4519776903678034</v>
      </c>
      <c r="F17" s="148"/>
      <c r="G17" s="148"/>
    </row>
    <row r="18" spans="1:8">
      <c r="A18" s="135" t="s">
        <v>70</v>
      </c>
      <c r="B18" s="224">
        <v>782316.47999999975</v>
      </c>
      <c r="C18" s="224">
        <v>890751.91294999991</v>
      </c>
      <c r="D18" s="224">
        <f t="shared" si="0"/>
        <v>-108435.43295000016</v>
      </c>
      <c r="E18" s="262">
        <f t="shared" si="1"/>
        <v>-0.12173471802141042</v>
      </c>
      <c r="F18" s="148"/>
      <c r="G18" s="148"/>
      <c r="H18" s="119"/>
    </row>
    <row r="19" spans="1:8">
      <c r="A19" s="135" t="s">
        <v>71</v>
      </c>
      <c r="B19" s="224">
        <v>84687.049999999988</v>
      </c>
      <c r="C19" s="224">
        <v>116892.09</v>
      </c>
      <c r="D19" s="224">
        <f t="shared" si="0"/>
        <v>-32205.040000000008</v>
      </c>
      <c r="E19" s="262">
        <f t="shared" si="1"/>
        <v>-0.27551085792032642</v>
      </c>
      <c r="F19" s="148"/>
      <c r="G19" s="148"/>
    </row>
    <row r="20" spans="1:8">
      <c r="A20" s="135" t="s">
        <v>281</v>
      </c>
      <c r="B20" s="224">
        <v>135375.26</v>
      </c>
      <c r="C20" s="224">
        <v>142895.50999999998</v>
      </c>
      <c r="D20" s="224">
        <f t="shared" si="0"/>
        <v>-7520.2499999999709</v>
      </c>
      <c r="E20" s="262">
        <f t="shared" si="1"/>
        <v>-5.2627615801224069E-2</v>
      </c>
      <c r="F20" s="148"/>
      <c r="G20" s="148"/>
    </row>
    <row r="21" spans="1:8">
      <c r="A21" s="135" t="s">
        <v>74</v>
      </c>
      <c r="B21" s="224">
        <v>1320061.82</v>
      </c>
      <c r="C21" s="224">
        <v>1441645.5644946001</v>
      </c>
      <c r="D21" s="224">
        <f t="shared" si="0"/>
        <v>-121583.74449459999</v>
      </c>
      <c r="E21" s="262">
        <f t="shared" si="1"/>
        <v>-8.4336779780697202E-2</v>
      </c>
      <c r="F21" s="148"/>
      <c r="G21" s="148"/>
    </row>
    <row r="22" spans="1:8">
      <c r="A22" s="135" t="s">
        <v>282</v>
      </c>
      <c r="B22" s="224">
        <v>612247.67999999993</v>
      </c>
      <c r="C22" s="224">
        <v>532479.78336</v>
      </c>
      <c r="D22" s="224">
        <f t="shared" si="0"/>
        <v>79767.896639999934</v>
      </c>
      <c r="E22" s="262">
        <f t="shared" si="1"/>
        <v>0.14980455433754994</v>
      </c>
      <c r="F22" s="148"/>
      <c r="G22" s="148"/>
    </row>
    <row r="23" spans="1:8">
      <c r="A23" s="135" t="s">
        <v>283</v>
      </c>
      <c r="B23" s="224">
        <v>4793608.9800000004</v>
      </c>
      <c r="C23" s="224">
        <v>4797153.9000000004</v>
      </c>
      <c r="D23" s="224">
        <f t="shared" si="0"/>
        <v>-3544.9199999999255</v>
      </c>
      <c r="E23" s="262">
        <f t="shared" si="1"/>
        <v>-7.3896315896805501E-4</v>
      </c>
      <c r="F23" s="148"/>
      <c r="G23" s="148"/>
    </row>
    <row r="24" spans="1:8">
      <c r="A24" s="135" t="s">
        <v>75</v>
      </c>
      <c r="B24" s="224">
        <v>1526983.3699999999</v>
      </c>
      <c r="C24" s="224">
        <v>2395697.64</v>
      </c>
      <c r="D24" s="224">
        <f t="shared" si="0"/>
        <v>-868714.27000000025</v>
      </c>
      <c r="E24" s="262">
        <f t="shared" si="1"/>
        <v>-0.3626143197269252</v>
      </c>
      <c r="F24" s="148"/>
      <c r="G24" s="148"/>
    </row>
    <row r="25" spans="1:8">
      <c r="A25" s="135" t="s">
        <v>77</v>
      </c>
      <c r="B25" s="224">
        <v>35372.400000000001</v>
      </c>
      <c r="C25" s="224">
        <v>36715.080000000009</v>
      </c>
      <c r="D25" s="224">
        <f t="shared" si="0"/>
        <v>-1342.6800000000076</v>
      </c>
      <c r="E25" s="262">
        <f t="shared" si="1"/>
        <v>-3.6570259413843231E-2</v>
      </c>
      <c r="F25" s="148"/>
      <c r="G25" s="148"/>
    </row>
    <row r="26" spans="1:8">
      <c r="A26" s="135" t="s">
        <v>79</v>
      </c>
      <c r="B26" s="224">
        <v>639322.82999999996</v>
      </c>
      <c r="C26" s="224">
        <v>575861.33103999996</v>
      </c>
      <c r="D26" s="224">
        <f t="shared" si="0"/>
        <v>63461.498959999997</v>
      </c>
      <c r="E26" s="262">
        <f t="shared" si="1"/>
        <v>0.11020274420126308</v>
      </c>
      <c r="F26" s="148"/>
      <c r="G26" s="148"/>
    </row>
    <row r="27" spans="1:8">
      <c r="A27" s="135" t="s">
        <v>81</v>
      </c>
      <c r="B27" s="224">
        <v>298831.73</v>
      </c>
      <c r="C27" s="224">
        <v>391873.45668879995</v>
      </c>
      <c r="D27" s="224">
        <f t="shared" si="0"/>
        <v>-93041.726688799972</v>
      </c>
      <c r="E27" s="262">
        <f t="shared" si="1"/>
        <v>-0.2374279888078451</v>
      </c>
      <c r="F27" s="148"/>
      <c r="G27" s="148"/>
    </row>
    <row r="28" spans="1:8">
      <c r="A28" s="135" t="s">
        <v>82</v>
      </c>
      <c r="B28" s="224">
        <v>4583474.459999999</v>
      </c>
      <c r="C28" s="224">
        <v>4325646.6156000001</v>
      </c>
      <c r="D28" s="224">
        <f t="shared" si="0"/>
        <v>257827.8443999989</v>
      </c>
      <c r="E28" s="262">
        <f t="shared" si="1"/>
        <v>5.9604463173244263E-2</v>
      </c>
      <c r="F28" s="148"/>
      <c r="G28" s="148"/>
    </row>
    <row r="29" spans="1:8">
      <c r="A29" s="135" t="s">
        <v>83</v>
      </c>
      <c r="B29" s="224">
        <v>636737.70000000007</v>
      </c>
      <c r="C29" s="224">
        <v>663434.32000000007</v>
      </c>
      <c r="D29" s="224">
        <f t="shared" si="0"/>
        <v>-26696.619999999995</v>
      </c>
      <c r="E29" s="262">
        <f t="shared" si="1"/>
        <v>-4.024003461261997E-2</v>
      </c>
      <c r="F29" s="148"/>
      <c r="G29" s="148"/>
    </row>
    <row r="30" spans="1:8">
      <c r="A30" s="135" t="s">
        <v>84</v>
      </c>
      <c r="B30" s="224">
        <v>10488163.719999999</v>
      </c>
      <c r="C30" s="224">
        <v>28268374.636644401</v>
      </c>
      <c r="D30" s="224">
        <f t="shared" si="0"/>
        <v>-17780210.916644402</v>
      </c>
      <c r="E30" s="262">
        <f t="shared" si="1"/>
        <v>-0.6289788905512752</v>
      </c>
      <c r="F30" s="148"/>
      <c r="G30" s="148"/>
    </row>
    <row r="31" spans="1:8">
      <c r="A31" s="135" t="s">
        <v>86</v>
      </c>
      <c r="B31" s="224">
        <v>837305.73999999987</v>
      </c>
      <c r="C31" s="224">
        <v>752394.88314000017</v>
      </c>
      <c r="D31" s="224">
        <f t="shared" si="0"/>
        <v>84910.856859999709</v>
      </c>
      <c r="E31" s="262">
        <f t="shared" si="1"/>
        <v>0.11285411259794562</v>
      </c>
      <c r="F31" s="148"/>
      <c r="G31" s="148"/>
    </row>
    <row r="32" spans="1:8">
      <c r="A32" s="135" t="s">
        <v>284</v>
      </c>
      <c r="B32" s="224">
        <v>322825.96000000002</v>
      </c>
      <c r="C32" s="224">
        <v>487554.25</v>
      </c>
      <c r="D32" s="224">
        <f t="shared" si="0"/>
        <v>-164728.28999999998</v>
      </c>
      <c r="E32" s="262">
        <f t="shared" si="1"/>
        <v>-0.33786658612862053</v>
      </c>
      <c r="F32" s="148"/>
      <c r="G32" s="148"/>
    </row>
    <row r="33" spans="1:7">
      <c r="A33" s="135" t="s">
        <v>285</v>
      </c>
      <c r="B33" s="224">
        <v>12952.120000000003</v>
      </c>
      <c r="C33" s="224">
        <v>17000.120000000003</v>
      </c>
      <c r="D33" s="224">
        <f t="shared" si="0"/>
        <v>-4048</v>
      </c>
      <c r="E33" s="262">
        <f t="shared" si="1"/>
        <v>-0.23811596624023826</v>
      </c>
      <c r="F33" s="148"/>
      <c r="G33" s="148"/>
    </row>
    <row r="34" spans="1:7">
      <c r="A34" s="135" t="s">
        <v>286</v>
      </c>
      <c r="B34" s="224">
        <v>195355.88999999996</v>
      </c>
      <c r="C34" s="224">
        <v>295500</v>
      </c>
      <c r="D34" s="224">
        <f t="shared" si="0"/>
        <v>-100144.11000000004</v>
      </c>
      <c r="E34" s="262">
        <f t="shared" si="1"/>
        <v>-0.33889715736040626</v>
      </c>
      <c r="F34" s="148"/>
      <c r="G34" s="148"/>
    </row>
    <row r="35" spans="1:7">
      <c r="A35" s="135" t="s">
        <v>287</v>
      </c>
      <c r="B35" s="224">
        <v>12288.66</v>
      </c>
      <c r="C35" s="224">
        <v>24649</v>
      </c>
      <c r="D35" s="224">
        <f t="shared" si="0"/>
        <v>-12360.34</v>
      </c>
      <c r="E35" s="262">
        <f t="shared" si="1"/>
        <v>-0.50145401436163739</v>
      </c>
      <c r="F35" s="148"/>
      <c r="G35" s="148"/>
    </row>
    <row r="36" spans="1:7">
      <c r="A36" s="135" t="s">
        <v>87</v>
      </c>
      <c r="B36" s="226">
        <v>0</v>
      </c>
      <c r="C36" s="226">
        <v>0</v>
      </c>
      <c r="D36" s="224">
        <f t="shared" si="0"/>
        <v>0</v>
      </c>
      <c r="E36" s="262" t="s">
        <v>440</v>
      </c>
      <c r="F36" s="148"/>
      <c r="G36" s="148"/>
    </row>
    <row r="37" spans="1:7" ht="15.75" thickBot="1">
      <c r="A37" s="135" t="s">
        <v>343</v>
      </c>
      <c r="B37" s="226">
        <v>70227.7</v>
      </c>
      <c r="C37" s="226">
        <v>69776.649999999994</v>
      </c>
      <c r="D37" s="224">
        <f t="shared" si="0"/>
        <v>451.05000000000291</v>
      </c>
      <c r="E37" s="263">
        <f t="shared" si="1"/>
        <v>6.4641968337546003E-3</v>
      </c>
      <c r="F37" s="148"/>
      <c r="G37" s="148"/>
    </row>
    <row r="38" spans="1:7" ht="15.75" thickBot="1">
      <c r="A38" s="135" t="s">
        <v>58</v>
      </c>
      <c r="B38" s="227">
        <f>SUM(B8:B37)</f>
        <v>33256473.34</v>
      </c>
      <c r="C38" s="227">
        <f>SUM(C8:C37)</f>
        <v>51763189.333917797</v>
      </c>
      <c r="D38" s="261">
        <f>SUM(D8:D37)</f>
        <v>-18506715.9939178</v>
      </c>
      <c r="E38" s="264">
        <f t="shared" si="1"/>
        <v>-0.35752657886926775</v>
      </c>
      <c r="F38" s="148"/>
      <c r="G38" s="148"/>
    </row>
    <row r="39" spans="1:7" ht="15.75" thickTop="1">
      <c r="A39" s="136" t="s">
        <v>59</v>
      </c>
      <c r="B39" s="130"/>
      <c r="C39" s="130"/>
      <c r="D39" s="130"/>
      <c r="E39" s="130"/>
    </row>
    <row r="40" spans="1:7">
      <c r="A40" s="136" t="s">
        <v>289</v>
      </c>
      <c r="B40" s="130"/>
      <c r="C40" s="130"/>
      <c r="D40" s="271"/>
      <c r="E40" s="130"/>
    </row>
    <row r="41" spans="1:7">
      <c r="A41" s="136" t="s">
        <v>431</v>
      </c>
      <c r="B41" s="130"/>
      <c r="C41" s="130"/>
      <c r="D41" s="130"/>
      <c r="E41" s="130"/>
    </row>
    <row r="42" spans="1:7">
      <c r="A42" s="136" t="s">
        <v>290</v>
      </c>
      <c r="B42" s="130"/>
      <c r="C42" s="130"/>
      <c r="D42" s="130"/>
      <c r="E42" s="130"/>
    </row>
    <row r="43" spans="1:7">
      <c r="A43" s="136" t="s">
        <v>291</v>
      </c>
      <c r="B43" s="130"/>
      <c r="C43" s="130"/>
      <c r="D43" s="130"/>
      <c r="E43" s="130"/>
    </row>
  </sheetData>
  <pageMargins left="0.74" right="0.32" top="1.1299999999999999" bottom="0.59" header="1" footer="0.27"/>
  <pageSetup scale="70" orientation="landscape" r:id="rId1"/>
  <headerFooter>
    <oddHeader>&amp;C &amp;"Arial,Regular"&amp;10ENVIRONMENTAL COST RECOVERY CLAUSE
 CALCULATION OF THE FINAL TRUE-UP AMOUNT FOR THE PERIOD&amp;R&amp;"Arial,Regular"&amp;10FORM 42-4A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2"/>
  <sheetViews>
    <sheetView showGridLines="0" showZeros="0" zoomScaleNormal="100" zoomScaleSheetLayoutView="100" workbookViewId="0">
      <selection activeCell="E27" sqref="E27"/>
    </sheetView>
  </sheetViews>
  <sheetFormatPr defaultColWidth="9.140625" defaultRowHeight="15"/>
  <cols>
    <col min="1" max="1" width="52.7109375" style="87" customWidth="1"/>
    <col min="2" max="2" width="13.7109375" style="87" customWidth="1"/>
    <col min="3" max="3" width="16.5703125" style="87" customWidth="1"/>
    <col min="4" max="5" width="17.42578125" style="87" customWidth="1"/>
    <col min="6" max="11" width="13.7109375" style="87" customWidth="1"/>
    <col min="12" max="16384" width="9.140625" style="87"/>
  </cols>
  <sheetData>
    <row r="1" spans="1:11" ht="15.75" thickBot="1">
      <c r="A1" s="111"/>
      <c r="B1" s="111"/>
      <c r="C1" s="111"/>
      <c r="D1" s="114"/>
      <c r="E1" s="111"/>
      <c r="F1" s="111"/>
      <c r="G1" s="111"/>
      <c r="H1" s="111"/>
      <c r="I1" s="111"/>
      <c r="J1" s="111"/>
      <c r="K1" s="111"/>
    </row>
    <row r="2" spans="1:11" ht="15" customHeight="1">
      <c r="A2" s="115"/>
      <c r="B2" s="153"/>
      <c r="C2" s="153" t="s">
        <v>326</v>
      </c>
      <c r="E2" s="115"/>
      <c r="F2" s="115"/>
      <c r="G2" s="115"/>
      <c r="H2" s="115"/>
      <c r="I2" s="115"/>
      <c r="J2" s="115"/>
      <c r="K2" s="115"/>
    </row>
    <row r="3" spans="1:11" ht="20.25" customHeight="1" thickBot="1">
      <c r="A3" s="112"/>
      <c r="B3" s="113"/>
      <c r="C3" s="113" t="s">
        <v>271</v>
      </c>
      <c r="D3" s="114"/>
      <c r="E3" s="112"/>
      <c r="F3" s="112"/>
      <c r="G3" s="114"/>
      <c r="H3" s="114"/>
      <c r="I3" s="114"/>
      <c r="J3" s="114"/>
      <c r="K3" s="114"/>
    </row>
    <row r="4" spans="1:11">
      <c r="A4" s="107" t="s">
        <v>235</v>
      </c>
      <c r="B4" s="107" t="s">
        <v>236</v>
      </c>
      <c r="C4" s="107" t="s">
        <v>237</v>
      </c>
      <c r="D4" s="107" t="s">
        <v>238</v>
      </c>
      <c r="E4" s="107" t="s">
        <v>239</v>
      </c>
    </row>
    <row r="5" spans="1:1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39" thickBot="1">
      <c r="A6" s="89" t="s">
        <v>2</v>
      </c>
      <c r="B6" s="134" t="s">
        <v>341</v>
      </c>
      <c r="C6" s="134" t="s">
        <v>342</v>
      </c>
      <c r="D6" s="134" t="s">
        <v>471</v>
      </c>
      <c r="E6" s="134" t="s">
        <v>472</v>
      </c>
    </row>
    <row r="7" spans="1:11">
      <c r="A7" s="90" t="s">
        <v>292</v>
      </c>
      <c r="B7" s="217">
        <f>RAD_ECRC_42_4A_1!B38</f>
        <v>33256473.34</v>
      </c>
      <c r="C7" s="217">
        <f>RAD_ECRC_42_4A_1!C38</f>
        <v>51763189.333917797</v>
      </c>
      <c r="D7" s="217">
        <f>B7-C7</f>
        <v>-18506715.993917797</v>
      </c>
      <c r="E7" s="262">
        <f>IF(C7=0,0,D7/C7)</f>
        <v>-0.3575265788692677</v>
      </c>
    </row>
    <row r="8" spans="1:11">
      <c r="B8" s="233"/>
      <c r="C8" s="233"/>
      <c r="D8" s="233"/>
      <c r="E8" s="262"/>
    </row>
    <row r="9" spans="1:11">
      <c r="A9" s="90" t="s">
        <v>293</v>
      </c>
      <c r="B9" s="234">
        <f>SUM(RAD_ECRC_42_5A_2!N8:N11)</f>
        <v>20041878.369999997</v>
      </c>
      <c r="C9" s="234">
        <v>38424867.393144399</v>
      </c>
      <c r="D9" s="235">
        <f>B9-C9</f>
        <v>-18382989.023144402</v>
      </c>
      <c r="E9" s="262">
        <f>IF(C9=0,0,D9/C9)</f>
        <v>-0.47841385723101326</v>
      </c>
    </row>
    <row r="10" spans="1:11">
      <c r="A10" s="90" t="s">
        <v>294</v>
      </c>
      <c r="B10" s="217">
        <f>SUM(RAD_ECRC_42_5A_2!N13:N18)</f>
        <v>10296686.460000001</v>
      </c>
      <c r="C10" s="217">
        <v>10718574.1907734</v>
      </c>
      <c r="D10" s="217">
        <f>B10-C10</f>
        <v>-421887.73077339865</v>
      </c>
      <c r="E10" s="262">
        <f>IF(C10=0,0,D10/C10)</f>
        <v>-3.9360433884626338E-2</v>
      </c>
    </row>
    <row r="11" spans="1:11">
      <c r="A11" s="90" t="s">
        <v>295</v>
      </c>
      <c r="B11" s="217">
        <f>RAD_ECRC_42_5A_2!N20</f>
        <v>2917908.51</v>
      </c>
      <c r="C11" s="217">
        <v>2619747.75</v>
      </c>
      <c r="D11" s="217">
        <f>B11-C11</f>
        <v>298160.75999999978</v>
      </c>
      <c r="E11" s="262">
        <f>IF(C11=0,0,D11/C11)</f>
        <v>0.11381277453144097</v>
      </c>
    </row>
    <row r="12" spans="1:11">
      <c r="B12" s="116"/>
      <c r="C12" s="116">
        <v>0</v>
      </c>
      <c r="D12" s="116"/>
      <c r="E12" s="262"/>
    </row>
    <row r="13" spans="1:11">
      <c r="A13" s="90" t="s">
        <v>296</v>
      </c>
      <c r="B13" s="229">
        <f>RAD_ECRC_42_5A_1_pg_2!F65</f>
        <v>19155216.338771783</v>
      </c>
      <c r="C13" s="229">
        <v>36764141.352134123</v>
      </c>
      <c r="D13" s="217">
        <f>B13-C13</f>
        <v>-17608925.013362341</v>
      </c>
      <c r="E13" s="262">
        <f>IF(C13=0,0,D13/C13)</f>
        <v>-0.47897011505588066</v>
      </c>
    </row>
    <row r="14" spans="1:11">
      <c r="A14" s="90" t="s">
        <v>297</v>
      </c>
      <c r="B14" s="229">
        <f>RAD_ECRC_42_5A_1_pg_2!G65</f>
        <v>9671669.8323288448</v>
      </c>
      <c r="C14" s="229">
        <v>10098558.756155889</v>
      </c>
      <c r="D14" s="217">
        <f>B14-C14</f>
        <v>-426888.92382704467</v>
      </c>
      <c r="E14" s="262">
        <f>IF(C14=0,0,D14/C14)</f>
        <v>-4.2272262224232866E-2</v>
      </c>
    </row>
    <row r="15" spans="1:11">
      <c r="A15" s="90" t="s">
        <v>298</v>
      </c>
      <c r="B15" s="229">
        <f>RAD_ECRC_42_5A_1_pg_2!H65</f>
        <v>2917908.51</v>
      </c>
      <c r="C15" s="229">
        <v>2619747.75</v>
      </c>
      <c r="D15" s="217">
        <f>B15-C15</f>
        <v>298160.75999999978</v>
      </c>
      <c r="E15" s="262">
        <f>IF(C15=0,0,D15/C15)</f>
        <v>0.11381277453144097</v>
      </c>
    </row>
    <row r="16" spans="1:11" ht="15.75" thickBot="1">
      <c r="B16" s="116"/>
      <c r="C16" s="116"/>
      <c r="D16" s="116"/>
      <c r="E16" s="253"/>
    </row>
    <row r="17" spans="1:5" ht="15.75" thickBot="1">
      <c r="A17" s="90" t="s">
        <v>299</v>
      </c>
      <c r="B17" s="228">
        <f>SUM(B13:B15)</f>
        <v>31744794.681100629</v>
      </c>
      <c r="C17" s="228">
        <f>SUM(C13:C15)</f>
        <v>49482447.858290017</v>
      </c>
      <c r="D17" s="228">
        <f>B17-C17</f>
        <v>-17737653.177189387</v>
      </c>
      <c r="E17" s="265">
        <f>IF(C17=0,0,D17/C17)</f>
        <v>-0.35846353494853872</v>
      </c>
    </row>
    <row r="18" spans="1:5" ht="15.75" thickTop="1"/>
    <row r="19" spans="1:5">
      <c r="A19" s="136" t="s">
        <v>289</v>
      </c>
    </row>
    <row r="20" spans="1:5">
      <c r="A20" s="136" t="s">
        <v>431</v>
      </c>
    </row>
    <row r="21" spans="1:5">
      <c r="A21" s="136" t="s">
        <v>290</v>
      </c>
    </row>
    <row r="22" spans="1:5">
      <c r="A22" s="136" t="s">
        <v>291</v>
      </c>
    </row>
  </sheetData>
  <pageMargins left="0.74" right="0.32" top="1.1299999999999999" bottom="0.59" header="1" footer="0.27"/>
  <pageSetup scale="70" orientation="landscape" r:id="rId1"/>
  <headerFooter>
    <oddHeader>&amp;C&amp;"Arial,Regular"&amp;10 ENVIRONMENTAL COST RECOVERY CLAUSE
 CALCULATION OF THE FINAL TRUE-UP AMOUNT FOR THE PERIOD&amp;R&amp;"Arial,Regular"&amp;10FORM 42-4A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zoomScaleNormal="100" zoomScaleSheetLayoutView="100" workbookViewId="0">
      <pane xSplit="2" ySplit="6" topLeftCell="C7" activePane="bottomRight" state="frozen"/>
      <selection activeCell="A40" sqref="A40"/>
      <selection pane="topRight" activeCell="A40" sqref="A40"/>
      <selection pane="bottomLeft" activeCell="A40" sqref="A40"/>
      <selection pane="bottomRight" activeCell="A2" sqref="A2"/>
    </sheetView>
  </sheetViews>
  <sheetFormatPr defaultColWidth="9.140625" defaultRowHeight="15"/>
  <cols>
    <col min="1" max="1" width="63.140625" style="87" customWidth="1"/>
    <col min="2" max="2" width="14.140625" style="273" customWidth="1"/>
    <col min="3" max="3" width="12.5703125" style="87" bestFit="1" customWidth="1"/>
    <col min="4" max="5" width="12" style="87" customWidth="1"/>
    <col min="6" max="6" width="12.5703125" style="87" bestFit="1" customWidth="1"/>
    <col min="7" max="7" width="12" style="87" bestFit="1" customWidth="1"/>
    <col min="8" max="8" width="11.85546875" style="87" bestFit="1" customWidth="1"/>
    <col min="9" max="9" width="12.28515625" style="87" bestFit="1" customWidth="1"/>
    <col min="10" max="10" width="11.140625" style="87" bestFit="1" customWidth="1"/>
    <col min="11" max="11" width="11.5703125" style="87" bestFit="1" customWidth="1"/>
    <col min="12" max="13" width="11.85546875" style="87" bestFit="1" customWidth="1"/>
    <col min="14" max="14" width="12.5703125" style="87" bestFit="1" customWidth="1"/>
    <col min="15" max="15" width="13.28515625" style="87" bestFit="1" customWidth="1"/>
    <col min="16" max="16384" width="9.140625" style="87"/>
  </cols>
  <sheetData>
    <row r="1" spans="1:15" ht="15.75" thickBot="1">
      <c r="A1" s="86"/>
      <c r="B1" s="272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5" customHeight="1">
      <c r="E2" s="109" t="s">
        <v>326</v>
      </c>
      <c r="F2" s="109"/>
    </row>
    <row r="3" spans="1:15" ht="15.75" thickBot="1">
      <c r="A3" s="86"/>
      <c r="B3" s="272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>
      <c r="A4" s="165" t="s">
        <v>235</v>
      </c>
      <c r="B4" s="165" t="s">
        <v>236</v>
      </c>
      <c r="C4" s="165" t="s">
        <v>237</v>
      </c>
      <c r="D4" s="165" t="s">
        <v>238</v>
      </c>
      <c r="E4" s="165" t="s">
        <v>239</v>
      </c>
      <c r="F4" s="165" t="s">
        <v>240</v>
      </c>
      <c r="G4" s="165" t="s">
        <v>241</v>
      </c>
      <c r="H4" s="165" t="s">
        <v>242</v>
      </c>
      <c r="I4" s="165" t="s">
        <v>243</v>
      </c>
      <c r="J4" s="165" t="s">
        <v>244</v>
      </c>
      <c r="K4" s="165" t="s">
        <v>245</v>
      </c>
      <c r="L4" s="165" t="s">
        <v>246</v>
      </c>
      <c r="M4" s="165" t="s">
        <v>247</v>
      </c>
      <c r="N4" s="165" t="s">
        <v>248</v>
      </c>
      <c r="O4" s="232" t="s">
        <v>432</v>
      </c>
    </row>
    <row r="5" spans="1:15" ht="15.75" thickBot="1">
      <c r="A5" s="86"/>
      <c r="B5" s="27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 ht="30.75" customHeight="1" thickBot="1">
      <c r="A6" s="156" t="s">
        <v>384</v>
      </c>
      <c r="B6" s="281" t="s">
        <v>401</v>
      </c>
      <c r="C6" s="156" t="s">
        <v>329</v>
      </c>
      <c r="D6" s="156" t="s">
        <v>330</v>
      </c>
      <c r="E6" s="156" t="s">
        <v>331</v>
      </c>
      <c r="F6" s="156" t="s">
        <v>332</v>
      </c>
      <c r="G6" s="156" t="s">
        <v>333</v>
      </c>
      <c r="H6" s="156" t="s">
        <v>334</v>
      </c>
      <c r="I6" s="156" t="s">
        <v>335</v>
      </c>
      <c r="J6" s="156" t="s">
        <v>336</v>
      </c>
      <c r="K6" s="156" t="s">
        <v>337</v>
      </c>
      <c r="L6" s="156" t="s">
        <v>338</v>
      </c>
      <c r="M6" s="156" t="s">
        <v>339</v>
      </c>
      <c r="N6" s="167" t="s">
        <v>340</v>
      </c>
      <c r="O6" s="168" t="s">
        <v>21</v>
      </c>
    </row>
    <row r="7" spans="1:15">
      <c r="A7" s="109" t="s">
        <v>273</v>
      </c>
      <c r="B7" s="109" t="s">
        <v>378</v>
      </c>
      <c r="C7" s="166">
        <v>11135</v>
      </c>
      <c r="D7" s="166">
        <v>11135</v>
      </c>
      <c r="E7" s="166">
        <v>11135</v>
      </c>
      <c r="F7" s="166">
        <v>11135</v>
      </c>
      <c r="G7" s="166">
        <v>11135</v>
      </c>
      <c r="H7" s="166">
        <v>11135</v>
      </c>
      <c r="I7" s="166">
        <v>11135</v>
      </c>
      <c r="J7" s="166">
        <v>11135</v>
      </c>
      <c r="K7" s="166">
        <v>11135</v>
      </c>
      <c r="L7" s="166">
        <v>11135</v>
      </c>
      <c r="M7" s="166">
        <v>11135</v>
      </c>
      <c r="N7" s="166">
        <v>11135</v>
      </c>
      <c r="O7" s="166">
        <f>SUM(C7:N7)</f>
        <v>133620</v>
      </c>
    </row>
    <row r="8" spans="1:15">
      <c r="A8" s="109" t="s">
        <v>273</v>
      </c>
      <c r="B8" s="109" t="s">
        <v>379</v>
      </c>
      <c r="C8" s="166">
        <v>6652.3428000000004</v>
      </c>
      <c r="D8" s="166">
        <v>8182.7916000000014</v>
      </c>
      <c r="E8" s="166">
        <v>22673.859200000003</v>
      </c>
      <c r="F8" s="166">
        <v>8038.8516000000009</v>
      </c>
      <c r="G8" s="166">
        <v>8038.8516000000009</v>
      </c>
      <c r="H8" s="166">
        <v>9459.0171999999984</v>
      </c>
      <c r="I8" s="166">
        <v>9459.0171999999984</v>
      </c>
      <c r="J8" s="166">
        <v>9459.0171999999984</v>
      </c>
      <c r="K8" s="166">
        <v>31188.627599999993</v>
      </c>
      <c r="L8" s="166">
        <v>10557.1576</v>
      </c>
      <c r="M8" s="166">
        <v>13296.9912</v>
      </c>
      <c r="N8" s="166">
        <v>19999.991200000004</v>
      </c>
      <c r="O8" s="166">
        <f t="shared" ref="O8:O63" si="0">SUM(C8:N8)</f>
        <v>157006.516</v>
      </c>
    </row>
    <row r="9" spans="1:15">
      <c r="A9" s="109" t="s">
        <v>273</v>
      </c>
      <c r="B9" s="109" t="s">
        <v>380</v>
      </c>
      <c r="C9" s="166">
        <v>3852.7872000000002</v>
      </c>
      <c r="D9" s="166">
        <v>4564.3783999999996</v>
      </c>
      <c r="E9" s="166">
        <v>-6561.3492000000006</v>
      </c>
      <c r="F9" s="166">
        <v>4564.3783999999996</v>
      </c>
      <c r="G9" s="166">
        <v>4564.3783999999996</v>
      </c>
      <c r="H9" s="166">
        <v>8039.0928000000004</v>
      </c>
      <c r="I9" s="166">
        <v>8039.0928000000004</v>
      </c>
      <c r="J9" s="166">
        <v>8039.0928000000004</v>
      </c>
      <c r="K9" s="166">
        <v>9667.1623999999993</v>
      </c>
      <c r="L9" s="166">
        <v>9667.1623999999993</v>
      </c>
      <c r="M9" s="166">
        <v>16829.4588</v>
      </c>
      <c r="N9" s="166">
        <v>16829.4588</v>
      </c>
      <c r="O9" s="166">
        <f t="shared" si="0"/>
        <v>88095.093999999983</v>
      </c>
    </row>
    <row r="10" spans="1:15">
      <c r="A10" s="109" t="s">
        <v>274</v>
      </c>
      <c r="B10" s="109" t="s">
        <v>379</v>
      </c>
      <c r="C10" s="166">
        <v>24019.152399999999</v>
      </c>
      <c r="D10" s="166">
        <v>8074.4400000000023</v>
      </c>
      <c r="E10" s="166">
        <v>43465.409200000002</v>
      </c>
      <c r="F10" s="166">
        <v>7164.4211999999989</v>
      </c>
      <c r="G10" s="166">
        <v>17484.29</v>
      </c>
      <c r="H10" s="166">
        <v>1886.0140000000001</v>
      </c>
      <c r="I10" s="166">
        <v>34298.317600000002</v>
      </c>
      <c r="J10" s="166">
        <v>24863.002</v>
      </c>
      <c r="K10" s="166">
        <v>20820.4892</v>
      </c>
      <c r="L10" s="166">
        <v>34250.491599999994</v>
      </c>
      <c r="M10" s="166">
        <v>35857.120799999997</v>
      </c>
      <c r="N10" s="166">
        <v>13611.130000000001</v>
      </c>
      <c r="O10" s="166">
        <f t="shared" si="0"/>
        <v>265794.27799999999</v>
      </c>
    </row>
    <row r="11" spans="1:15">
      <c r="A11" s="109" t="s">
        <v>274</v>
      </c>
      <c r="B11" s="109" t="s">
        <v>380</v>
      </c>
      <c r="C11" s="166">
        <v>5192.0276000000013</v>
      </c>
      <c r="D11" s="166">
        <v>2742.5999999999995</v>
      </c>
      <c r="E11" s="166">
        <v>5655.2208000000001</v>
      </c>
      <c r="F11" s="166">
        <v>1808.5587999999998</v>
      </c>
      <c r="G11" s="166">
        <v>24602.89</v>
      </c>
      <c r="H11" s="166">
        <v>398.09599999999995</v>
      </c>
      <c r="I11" s="166">
        <v>14213.082400000003</v>
      </c>
      <c r="J11" s="166">
        <v>9655.8679999999968</v>
      </c>
      <c r="K11" s="166">
        <v>4084.4607999999998</v>
      </c>
      <c r="L11" s="166">
        <v>-7110.6116000000011</v>
      </c>
      <c r="M11" s="166">
        <v>7407.869200000001</v>
      </c>
      <c r="N11" s="166">
        <v>440.87</v>
      </c>
      <c r="O11" s="166">
        <f t="shared" si="0"/>
        <v>69090.931999999986</v>
      </c>
    </row>
    <row r="12" spans="1:15">
      <c r="A12" s="109" t="s">
        <v>275</v>
      </c>
      <c r="B12" s="109" t="s">
        <v>378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8845</v>
      </c>
      <c r="M12" s="166">
        <v>0</v>
      </c>
      <c r="N12" s="166">
        <v>0</v>
      </c>
      <c r="O12" s="166">
        <f t="shared" si="0"/>
        <v>8845</v>
      </c>
    </row>
    <row r="13" spans="1:15">
      <c r="A13" s="109" t="s">
        <v>275</v>
      </c>
      <c r="B13" s="109" t="s">
        <v>379</v>
      </c>
      <c r="C13" s="166">
        <v>0</v>
      </c>
      <c r="D13" s="166">
        <v>0</v>
      </c>
      <c r="E13" s="166">
        <v>-1850.45</v>
      </c>
      <c r="F13" s="166">
        <v>-27412.102772838072</v>
      </c>
      <c r="G13" s="166">
        <v>0</v>
      </c>
      <c r="H13" s="166">
        <v>3667.551772754482</v>
      </c>
      <c r="I13" s="166">
        <v>0</v>
      </c>
      <c r="J13" s="166">
        <v>8817.3051243269474</v>
      </c>
      <c r="K13" s="166">
        <v>0</v>
      </c>
      <c r="L13" s="166">
        <v>1187.9748232602269</v>
      </c>
      <c r="M13" s="166">
        <v>0</v>
      </c>
      <c r="N13" s="166">
        <v>222172.25</v>
      </c>
      <c r="O13" s="166">
        <f t="shared" si="0"/>
        <v>206582.5289475036</v>
      </c>
    </row>
    <row r="14" spans="1:15">
      <c r="A14" s="109" t="s">
        <v>275</v>
      </c>
      <c r="B14" s="109" t="s">
        <v>380</v>
      </c>
      <c r="C14" s="166">
        <v>99755.13</v>
      </c>
      <c r="D14" s="166">
        <v>17699.239999999998</v>
      </c>
      <c r="E14" s="166">
        <v>-105918.69</v>
      </c>
      <c r="F14" s="166">
        <v>-26029.127227161931</v>
      </c>
      <c r="G14" s="166">
        <v>6470</v>
      </c>
      <c r="H14" s="166">
        <v>5329.448227245517</v>
      </c>
      <c r="I14" s="166">
        <v>0</v>
      </c>
      <c r="J14" s="166">
        <v>12624.154875673048</v>
      </c>
      <c r="K14" s="166">
        <v>13155.84</v>
      </c>
      <c r="L14" s="166">
        <v>4471.0351767397724</v>
      </c>
      <c r="M14" s="166">
        <v>0</v>
      </c>
      <c r="N14" s="166">
        <v>0</v>
      </c>
      <c r="O14" s="166">
        <f t="shared" si="0"/>
        <v>27557.031052496401</v>
      </c>
    </row>
    <row r="15" spans="1:15">
      <c r="A15" s="109" t="s">
        <v>276</v>
      </c>
      <c r="B15" s="109" t="s">
        <v>378</v>
      </c>
      <c r="C15" s="166">
        <v>2.4656000000000007</v>
      </c>
      <c r="D15" s="166">
        <v>-98.198400000000021</v>
      </c>
      <c r="E15" s="166">
        <v>0</v>
      </c>
      <c r="F15" s="166">
        <v>52.660800000000009</v>
      </c>
      <c r="G15" s="166">
        <v>0</v>
      </c>
      <c r="H15" s="166">
        <v>92.880000000000024</v>
      </c>
      <c r="I15" s="166">
        <v>15.849600000000004</v>
      </c>
      <c r="J15" s="166">
        <v>0</v>
      </c>
      <c r="K15" s="166">
        <v>5.5808000000000018</v>
      </c>
      <c r="L15" s="166">
        <v>-324.00000000000006</v>
      </c>
      <c r="M15" s="166">
        <v>71.044800000000009</v>
      </c>
      <c r="N15" s="166">
        <v>2.5600000000000005</v>
      </c>
      <c r="O15" s="166">
        <f t="shared" si="0"/>
        <v>-179.15680000000003</v>
      </c>
    </row>
    <row r="16" spans="1:15">
      <c r="A16" s="109" t="s">
        <v>276</v>
      </c>
      <c r="B16" s="109" t="s">
        <v>379</v>
      </c>
      <c r="C16" s="166">
        <v>1053.83</v>
      </c>
      <c r="D16" s="166">
        <v>1644.22</v>
      </c>
      <c r="E16" s="166">
        <v>993.94</v>
      </c>
      <c r="F16" s="166">
        <v>4410.92</v>
      </c>
      <c r="G16" s="166">
        <v>1408.9599999999998</v>
      </c>
      <c r="H16" s="166">
        <v>3020.23</v>
      </c>
      <c r="I16" s="166">
        <v>1460.55</v>
      </c>
      <c r="J16" s="166">
        <v>5074.8</v>
      </c>
      <c r="K16" s="166">
        <v>2994.6099999999997</v>
      </c>
      <c r="L16" s="166">
        <v>2419.8500000000004</v>
      </c>
      <c r="M16" s="166">
        <v>4072.6</v>
      </c>
      <c r="N16" s="166">
        <v>2220.6999999999998</v>
      </c>
      <c r="O16" s="166">
        <f t="shared" si="0"/>
        <v>30775.209999999995</v>
      </c>
    </row>
    <row r="17" spans="1:15">
      <c r="A17" s="109" t="s">
        <v>276</v>
      </c>
      <c r="B17" s="109" t="s">
        <v>380</v>
      </c>
      <c r="C17" s="166">
        <v>8539.4143999999997</v>
      </c>
      <c r="D17" s="166">
        <v>12787.6484</v>
      </c>
      <c r="E17" s="166">
        <v>8041.92</v>
      </c>
      <c r="F17" s="166">
        <v>35964.799200000001</v>
      </c>
      <c r="G17" s="166">
        <v>11399.78</v>
      </c>
      <c r="H17" s="166">
        <v>24924.089999999997</v>
      </c>
      <c r="I17" s="166">
        <v>11900.410400000001</v>
      </c>
      <c r="J17" s="166">
        <v>41059.660000000003</v>
      </c>
      <c r="K17" s="166">
        <v>24258.429200000002</v>
      </c>
      <c r="L17" s="166">
        <v>17877.759999999998</v>
      </c>
      <c r="M17" s="166">
        <v>33324.155200000001</v>
      </c>
      <c r="N17" s="166">
        <v>17980.919999999998</v>
      </c>
      <c r="O17" s="166">
        <f t="shared" si="0"/>
        <v>248058.98680000001</v>
      </c>
    </row>
    <row r="18" spans="1:15">
      <c r="A18" s="109" t="s">
        <v>278</v>
      </c>
      <c r="B18" s="109" t="s">
        <v>378</v>
      </c>
      <c r="C18" s="166">
        <v>11500</v>
      </c>
      <c r="D18" s="166">
        <v>0</v>
      </c>
      <c r="E18" s="166">
        <v>2560</v>
      </c>
      <c r="F18" s="166">
        <v>-2560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f t="shared" si="0"/>
        <v>11500</v>
      </c>
    </row>
    <row r="19" spans="1:15">
      <c r="A19" s="109" t="s">
        <v>278</v>
      </c>
      <c r="B19" s="109" t="s">
        <v>379</v>
      </c>
      <c r="C19" s="166">
        <v>28260</v>
      </c>
      <c r="D19" s="166">
        <v>0</v>
      </c>
      <c r="E19" s="166">
        <v>13500</v>
      </c>
      <c r="F19" s="166">
        <v>-13500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f t="shared" si="0"/>
        <v>28260</v>
      </c>
    </row>
    <row r="20" spans="1:15">
      <c r="A20" s="109" t="s">
        <v>278</v>
      </c>
      <c r="B20" s="109" t="s">
        <v>380</v>
      </c>
      <c r="C20" s="166">
        <v>29440</v>
      </c>
      <c r="D20" s="166">
        <v>0</v>
      </c>
      <c r="E20" s="166">
        <v>0</v>
      </c>
      <c r="F20" s="166">
        <v>7500</v>
      </c>
      <c r="G20" s="166">
        <v>-7500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f t="shared" si="0"/>
        <v>29440</v>
      </c>
    </row>
    <row r="21" spans="1:15">
      <c r="A21" s="109" t="s">
        <v>279</v>
      </c>
      <c r="B21" s="109" t="s">
        <v>378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f t="shared" si="0"/>
        <v>0</v>
      </c>
    </row>
    <row r="22" spans="1:15">
      <c r="A22" s="109" t="s">
        <v>279</v>
      </c>
      <c r="B22" s="109" t="s">
        <v>380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f t="shared" si="0"/>
        <v>0</v>
      </c>
    </row>
    <row r="23" spans="1:15">
      <c r="A23" s="109" t="s">
        <v>280</v>
      </c>
      <c r="B23" s="109" t="s">
        <v>381</v>
      </c>
      <c r="C23" s="166">
        <v>142268.35</v>
      </c>
      <c r="D23" s="166">
        <v>170484.19</v>
      </c>
      <c r="E23" s="166">
        <v>257199.84</v>
      </c>
      <c r="F23" s="166">
        <v>273496.09999999998</v>
      </c>
      <c r="G23" s="166">
        <v>338379.15</v>
      </c>
      <c r="H23" s="166">
        <v>64581.69</v>
      </c>
      <c r="I23" s="166">
        <v>355374.24</v>
      </c>
      <c r="J23" s="166">
        <v>191791.94</v>
      </c>
      <c r="K23" s="166">
        <v>178333.82</v>
      </c>
      <c r="L23" s="166">
        <v>294368.8</v>
      </c>
      <c r="M23" s="166">
        <v>93936.06</v>
      </c>
      <c r="N23" s="166">
        <v>557694.32999999996</v>
      </c>
      <c r="O23" s="166">
        <f t="shared" si="0"/>
        <v>2917908.51</v>
      </c>
    </row>
    <row r="24" spans="1:15">
      <c r="A24" s="109" t="s">
        <v>320</v>
      </c>
      <c r="B24" s="109" t="s">
        <v>382</v>
      </c>
      <c r="C24" s="166">
        <v>29940.25</v>
      </c>
      <c r="D24" s="166">
        <v>49766.86</v>
      </c>
      <c r="E24" s="166">
        <v>396521.36</v>
      </c>
      <c r="F24" s="166">
        <v>146108.72999999998</v>
      </c>
      <c r="G24" s="166">
        <v>81708.290000000008</v>
      </c>
      <c r="H24" s="166">
        <v>26603.74</v>
      </c>
      <c r="I24" s="166">
        <v>33016.119999999995</v>
      </c>
      <c r="J24" s="166">
        <v>47765.320000000007</v>
      </c>
      <c r="K24" s="166">
        <v>27638.43</v>
      </c>
      <c r="L24" s="166">
        <v>112523.95999999999</v>
      </c>
      <c r="M24" s="166">
        <v>350948.32999999996</v>
      </c>
      <c r="N24" s="166">
        <v>175332.34</v>
      </c>
      <c r="O24" s="166">
        <f t="shared" si="0"/>
        <v>1477873.73</v>
      </c>
    </row>
    <row r="25" spans="1:15">
      <c r="A25" s="109" t="s">
        <v>68</v>
      </c>
      <c r="B25" s="109" t="s">
        <v>378</v>
      </c>
      <c r="C25" s="166">
        <v>-6579.63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66016.42</v>
      </c>
      <c r="J25" s="166">
        <v>37937.74</v>
      </c>
      <c r="K25" s="166">
        <v>60179.289999999994</v>
      </c>
      <c r="L25" s="166">
        <v>18404.5</v>
      </c>
      <c r="M25" s="166">
        <v>13965.4</v>
      </c>
      <c r="N25" s="166">
        <v>14900.4</v>
      </c>
      <c r="O25" s="166">
        <f t="shared" si="0"/>
        <v>204824.12</v>
      </c>
    </row>
    <row r="26" spans="1:15">
      <c r="A26" s="109" t="s">
        <v>277</v>
      </c>
      <c r="B26" s="109" t="s">
        <v>378</v>
      </c>
      <c r="C26" s="166">
        <v>-4.25</v>
      </c>
      <c r="D26" s="166">
        <v>-4.25</v>
      </c>
      <c r="E26" s="166">
        <v>-4.25</v>
      </c>
      <c r="F26" s="166">
        <v>-4.25</v>
      </c>
      <c r="G26" s="166">
        <v>-4.25</v>
      </c>
      <c r="H26" s="166">
        <v>-6.9399999999999995</v>
      </c>
      <c r="I26" s="166">
        <v>-6.9399999999999995</v>
      </c>
      <c r="J26" s="166">
        <v>5.82</v>
      </c>
      <c r="K26" s="166">
        <v>-6.9399999999999995</v>
      </c>
      <c r="L26" s="166">
        <v>-6.9399999999999995</v>
      </c>
      <c r="M26" s="166">
        <v>-6.9399999999999995</v>
      </c>
      <c r="N26" s="166">
        <v>-6.9399999999999995</v>
      </c>
      <c r="O26" s="166">
        <f t="shared" si="0"/>
        <v>-57.069999999999986</v>
      </c>
    </row>
    <row r="27" spans="1:15">
      <c r="A27" s="109" t="s">
        <v>277</v>
      </c>
      <c r="B27" s="109" t="s">
        <v>381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f t="shared" si="0"/>
        <v>0</v>
      </c>
    </row>
    <row r="28" spans="1:15">
      <c r="A28" s="109" t="s">
        <v>277</v>
      </c>
      <c r="B28" s="109" t="s">
        <v>379</v>
      </c>
      <c r="C28" s="166">
        <v>-15.934400000000002</v>
      </c>
      <c r="D28" s="166">
        <v>-15.934400000000002</v>
      </c>
      <c r="E28" s="166">
        <v>-15.934400000000002</v>
      </c>
      <c r="F28" s="166">
        <v>-15.934400000000002</v>
      </c>
      <c r="G28" s="166">
        <v>-15.934400000000002</v>
      </c>
      <c r="H28" s="166">
        <v>-15.934400000000002</v>
      </c>
      <c r="I28" s="166">
        <v>-15.934400000000002</v>
      </c>
      <c r="J28" s="166">
        <v>-15.934400000000002</v>
      </c>
      <c r="K28" s="166">
        <v>-15.934400000000002</v>
      </c>
      <c r="L28" s="166">
        <v>-15.934400000000002</v>
      </c>
      <c r="M28" s="166">
        <v>-15.934400000000002</v>
      </c>
      <c r="N28" s="166">
        <v>-15.934400000000002</v>
      </c>
      <c r="O28" s="166">
        <f t="shared" si="0"/>
        <v>-191.21280000000004</v>
      </c>
    </row>
    <row r="29" spans="1:15">
      <c r="A29" s="109" t="s">
        <v>277</v>
      </c>
      <c r="B29" s="109" t="s">
        <v>380</v>
      </c>
      <c r="C29" s="166">
        <v>-8.0955999999999992</v>
      </c>
      <c r="D29" s="166">
        <v>-8.0955999999999992</v>
      </c>
      <c r="E29" s="166">
        <v>-8.0955999999999992</v>
      </c>
      <c r="F29" s="166">
        <v>-8.0955999999999992</v>
      </c>
      <c r="G29" s="166">
        <v>-8.0955999999999992</v>
      </c>
      <c r="H29" s="166">
        <v>-8.0955999999999992</v>
      </c>
      <c r="I29" s="166">
        <v>-8.0955999999999992</v>
      </c>
      <c r="J29" s="166">
        <v>-8.0955999999999992</v>
      </c>
      <c r="K29" s="166">
        <v>-8.0955999999999992</v>
      </c>
      <c r="L29" s="166">
        <v>-8.0955999999999992</v>
      </c>
      <c r="M29" s="166">
        <v>-8.0955999999999992</v>
      </c>
      <c r="N29" s="166">
        <v>-8.0955999999999992</v>
      </c>
      <c r="O29" s="166">
        <f t="shared" si="0"/>
        <v>-97.147200000000012</v>
      </c>
    </row>
    <row r="30" spans="1:15">
      <c r="A30" s="109" t="s">
        <v>69</v>
      </c>
      <c r="B30" s="109" t="s">
        <v>379</v>
      </c>
      <c r="C30" s="166">
        <v>0</v>
      </c>
      <c r="D30" s="166">
        <v>2115.2486780657127</v>
      </c>
      <c r="E30" s="166">
        <v>-5269.8605375867946</v>
      </c>
      <c r="F30" s="166">
        <v>-18538.98774996592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6601.0453987569454</v>
      </c>
      <c r="M30" s="166">
        <v>0</v>
      </c>
      <c r="N30" s="166">
        <v>0</v>
      </c>
      <c r="O30" s="166">
        <f t="shared" si="0"/>
        <v>-15092.554210730057</v>
      </c>
    </row>
    <row r="31" spans="1:15">
      <c r="A31" s="109" t="s">
        <v>69</v>
      </c>
      <c r="B31" s="109" t="s">
        <v>380</v>
      </c>
      <c r="C31" s="166">
        <v>0</v>
      </c>
      <c r="D31" s="166">
        <v>2982.5713219342861</v>
      </c>
      <c r="E31" s="166">
        <v>-7430.6794624132053</v>
      </c>
      <c r="F31" s="166">
        <v>-26140.592250034068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9307.6946012430526</v>
      </c>
      <c r="M31" s="166">
        <v>0</v>
      </c>
      <c r="N31" s="166">
        <v>0</v>
      </c>
      <c r="O31" s="166">
        <f t="shared" si="0"/>
        <v>-21281.005789269933</v>
      </c>
    </row>
    <row r="32" spans="1:15">
      <c r="A32" s="109" t="s">
        <v>70</v>
      </c>
      <c r="B32" s="109" t="s">
        <v>381</v>
      </c>
      <c r="C32" s="166">
        <v>47588.459999999992</v>
      </c>
      <c r="D32" s="166">
        <v>45406.41</v>
      </c>
      <c r="E32" s="166">
        <v>36825.230000000003</v>
      </c>
      <c r="F32" s="166">
        <v>39317.85</v>
      </c>
      <c r="G32" s="166">
        <v>52502.530000000013</v>
      </c>
      <c r="H32" s="166">
        <v>26765.63</v>
      </c>
      <c r="I32" s="166">
        <v>42863.24</v>
      </c>
      <c r="J32" s="166">
        <v>50814.92</v>
      </c>
      <c r="K32" s="166">
        <v>103154.75</v>
      </c>
      <c r="L32" s="166">
        <v>-31179.729999999996</v>
      </c>
      <c r="M32" s="166">
        <v>68537.100000000006</v>
      </c>
      <c r="N32" s="166">
        <v>106887.24999999999</v>
      </c>
      <c r="O32" s="166">
        <f t="shared" si="0"/>
        <v>589483.64</v>
      </c>
    </row>
    <row r="33" spans="1:15">
      <c r="A33" s="109" t="s">
        <v>70</v>
      </c>
      <c r="B33" s="109" t="s">
        <v>379</v>
      </c>
      <c r="C33" s="166">
        <v>4683.5537999999997</v>
      </c>
      <c r="D33" s="166">
        <v>4850.803759528957</v>
      </c>
      <c r="E33" s="166">
        <v>2521.0794000000001</v>
      </c>
      <c r="F33" s="166">
        <v>1375.7449541944004</v>
      </c>
      <c r="G33" s="166">
        <v>596.25422172395781</v>
      </c>
      <c r="H33" s="166">
        <v>275.10000000000002</v>
      </c>
      <c r="I33" s="166">
        <v>1512.71</v>
      </c>
      <c r="J33" s="166">
        <v>14852</v>
      </c>
      <c r="K33" s="166">
        <v>0</v>
      </c>
      <c r="L33" s="166">
        <v>0</v>
      </c>
      <c r="M33" s="166">
        <v>79.2</v>
      </c>
      <c r="N33" s="166">
        <v>545.79</v>
      </c>
      <c r="O33" s="166">
        <f t="shared" si="0"/>
        <v>31292.236135447318</v>
      </c>
    </row>
    <row r="34" spans="1:15">
      <c r="A34" s="109" t="s">
        <v>70</v>
      </c>
      <c r="B34" s="109" t="s">
        <v>380</v>
      </c>
      <c r="C34" s="166">
        <v>4654.3062000000009</v>
      </c>
      <c r="D34" s="166">
        <v>7050.2262404710436</v>
      </c>
      <c r="E34" s="166">
        <v>3326.9306000000006</v>
      </c>
      <c r="F34" s="166">
        <v>3100.0150458055996</v>
      </c>
      <c r="G34" s="166">
        <v>5727.7457782760421</v>
      </c>
      <c r="H34" s="166">
        <v>1137.5</v>
      </c>
      <c r="I34" s="166">
        <v>157.5</v>
      </c>
      <c r="J34" s="166">
        <v>0</v>
      </c>
      <c r="K34" s="166">
        <v>0</v>
      </c>
      <c r="L34" s="166">
        <v>0</v>
      </c>
      <c r="M34" s="166">
        <v>100.80000000000001</v>
      </c>
      <c r="N34" s="166">
        <v>0</v>
      </c>
      <c r="O34" s="166">
        <f t="shared" si="0"/>
        <v>25255.023864552684</v>
      </c>
    </row>
    <row r="35" spans="1:15">
      <c r="A35" s="109" t="s">
        <v>70</v>
      </c>
      <c r="B35" s="109" t="s">
        <v>382</v>
      </c>
      <c r="C35" s="230">
        <v>12388.42</v>
      </c>
      <c r="D35" s="230">
        <v>11464.25</v>
      </c>
      <c r="E35" s="230">
        <v>9846.6299999999992</v>
      </c>
      <c r="F35" s="230">
        <v>10865.14</v>
      </c>
      <c r="G35" s="230">
        <v>12935.77</v>
      </c>
      <c r="H35" s="230">
        <v>6316.54</v>
      </c>
      <c r="I35" s="230">
        <v>10605.11</v>
      </c>
      <c r="J35" s="230">
        <v>12711.26</v>
      </c>
      <c r="K35" s="230">
        <v>11031.82</v>
      </c>
      <c r="L35" s="230">
        <v>15283.31</v>
      </c>
      <c r="M35" s="230">
        <v>12868.96</v>
      </c>
      <c r="N35" s="230">
        <v>9968.3700000000008</v>
      </c>
      <c r="O35" s="230">
        <f t="shared" si="0"/>
        <v>136285.57999999996</v>
      </c>
    </row>
    <row r="36" spans="1:15">
      <c r="A36" s="109" t="s">
        <v>71</v>
      </c>
      <c r="B36" s="109" t="s">
        <v>380</v>
      </c>
      <c r="C36" s="230">
        <v>0</v>
      </c>
      <c r="D36" s="230">
        <v>4.55</v>
      </c>
      <c r="E36" s="230">
        <v>3950.44</v>
      </c>
      <c r="F36" s="230">
        <v>-38705.519999999997</v>
      </c>
      <c r="G36" s="230">
        <v>3239.62</v>
      </c>
      <c r="H36" s="230">
        <v>10854.34</v>
      </c>
      <c r="I36" s="230">
        <v>26821.39</v>
      </c>
      <c r="J36" s="230">
        <v>0</v>
      </c>
      <c r="K36" s="230">
        <v>0</v>
      </c>
      <c r="L36" s="230">
        <v>884.53</v>
      </c>
      <c r="M36" s="230">
        <v>63904.99</v>
      </c>
      <c r="N36" s="230">
        <v>13732.71</v>
      </c>
      <c r="O36" s="230">
        <f t="shared" si="0"/>
        <v>84687.049999999988</v>
      </c>
    </row>
    <row r="37" spans="1:15">
      <c r="A37" s="109" t="s">
        <v>281</v>
      </c>
      <c r="B37" s="109" t="s">
        <v>379</v>
      </c>
      <c r="C37" s="230">
        <v>11366.48</v>
      </c>
      <c r="D37" s="230">
        <v>11097.76</v>
      </c>
      <c r="E37" s="230">
        <v>12013.56</v>
      </c>
      <c r="F37" s="230">
        <v>11776.81</v>
      </c>
      <c r="G37" s="230">
        <v>10771.24</v>
      </c>
      <c r="H37" s="230">
        <v>11245.99</v>
      </c>
      <c r="I37" s="230">
        <v>11668.89</v>
      </c>
      <c r="J37" s="230">
        <v>11650.66</v>
      </c>
      <c r="K37" s="230">
        <v>11576.91</v>
      </c>
      <c r="L37" s="230">
        <v>10764.19</v>
      </c>
      <c r="M37" s="230">
        <v>10460.39</v>
      </c>
      <c r="N37" s="230">
        <v>10982.38</v>
      </c>
      <c r="O37" s="230">
        <f t="shared" si="0"/>
        <v>135375.26</v>
      </c>
    </row>
    <row r="38" spans="1:15">
      <c r="A38" s="109" t="s">
        <v>74</v>
      </c>
      <c r="B38" s="109" t="s">
        <v>378</v>
      </c>
      <c r="C38" s="230">
        <v>12410.1908</v>
      </c>
      <c r="D38" s="230">
        <v>18037.510000000002</v>
      </c>
      <c r="E38" s="230">
        <v>16356.392400000004</v>
      </c>
      <c r="F38" s="230">
        <v>16119.676799999999</v>
      </c>
      <c r="G38" s="230">
        <v>4557.0712000000003</v>
      </c>
      <c r="H38" s="230">
        <v>12333.870000000003</v>
      </c>
      <c r="I38" s="230">
        <v>20697.580000000002</v>
      </c>
      <c r="J38" s="230">
        <v>27441.42</v>
      </c>
      <c r="K38" s="230">
        <v>19105.090000000004</v>
      </c>
      <c r="L38" s="230">
        <v>14550.292399999997</v>
      </c>
      <c r="M38" s="230">
        <v>4342.2600000000029</v>
      </c>
      <c r="N38" s="230">
        <v>39319.440000000002</v>
      </c>
      <c r="O38" s="230">
        <f t="shared" si="0"/>
        <v>205270.79360000003</v>
      </c>
    </row>
    <row r="39" spans="1:15">
      <c r="A39" s="109" t="s">
        <v>74</v>
      </c>
      <c r="B39" s="109" t="s">
        <v>379</v>
      </c>
      <c r="C39" s="230">
        <v>42580.997759031772</v>
      </c>
      <c r="D39" s="230">
        <v>134478.18160000001</v>
      </c>
      <c r="E39" s="230">
        <v>92062.206638242264</v>
      </c>
      <c r="F39" s="230">
        <v>73629.007940932017</v>
      </c>
      <c r="G39" s="230">
        <v>83023.869003213913</v>
      </c>
      <c r="H39" s="230">
        <v>88541.276000000013</v>
      </c>
      <c r="I39" s="230">
        <v>82795.495999999985</v>
      </c>
      <c r="J39" s="230">
        <v>83041.477199999979</v>
      </c>
      <c r="K39" s="230">
        <v>79035.345600000001</v>
      </c>
      <c r="L39" s="230">
        <v>55029.447855755883</v>
      </c>
      <c r="M39" s="230">
        <v>101496.5024</v>
      </c>
      <c r="N39" s="230">
        <v>63572.776400000002</v>
      </c>
      <c r="O39" s="230">
        <f t="shared" si="0"/>
        <v>979286.58439717581</v>
      </c>
    </row>
    <row r="40" spans="1:15">
      <c r="A40" s="109" t="s">
        <v>74</v>
      </c>
      <c r="B40" s="109" t="s">
        <v>380</v>
      </c>
      <c r="C40" s="230">
        <v>10854.421440968239</v>
      </c>
      <c r="D40" s="230">
        <v>16078.528399999999</v>
      </c>
      <c r="E40" s="230">
        <v>14786.300961757734</v>
      </c>
      <c r="F40" s="230">
        <v>9862.1552590679566</v>
      </c>
      <c r="G40" s="230">
        <v>13533.449796786119</v>
      </c>
      <c r="H40" s="230">
        <v>14608.524000000001</v>
      </c>
      <c r="I40" s="230">
        <v>8556.9040000000005</v>
      </c>
      <c r="J40" s="230">
        <v>4591.5928000000004</v>
      </c>
      <c r="K40" s="230">
        <v>14337.574400000001</v>
      </c>
      <c r="L40" s="230">
        <v>7466.37974424411</v>
      </c>
      <c r="M40" s="230">
        <v>12519.777600000001</v>
      </c>
      <c r="N40" s="230">
        <v>8308.8336000000018</v>
      </c>
      <c r="O40" s="230">
        <f t="shared" si="0"/>
        <v>135504.44200282416</v>
      </c>
    </row>
    <row r="41" spans="1:15">
      <c r="A41" s="109" t="s">
        <v>282</v>
      </c>
      <c r="B41" s="109" t="s">
        <v>379</v>
      </c>
      <c r="C41" s="230">
        <v>20484.02</v>
      </c>
      <c r="D41" s="230">
        <v>47105.69</v>
      </c>
      <c r="E41" s="230">
        <v>19490.68</v>
      </c>
      <c r="F41" s="230">
        <v>19543.25</v>
      </c>
      <c r="G41" s="230">
        <v>19949.439999999999</v>
      </c>
      <c r="H41" s="230">
        <v>19895.310000000001</v>
      </c>
      <c r="I41" s="230">
        <v>17161.78</v>
      </c>
      <c r="J41" s="230">
        <v>42860.08</v>
      </c>
      <c r="K41" s="230">
        <v>37661.54</v>
      </c>
      <c r="L41" s="230">
        <v>111983.33</v>
      </c>
      <c r="M41" s="230">
        <v>109928.48999999999</v>
      </c>
      <c r="N41" s="230">
        <v>146184.06999999998</v>
      </c>
      <c r="O41" s="230">
        <f t="shared" si="0"/>
        <v>612247.67999999993</v>
      </c>
    </row>
    <row r="42" spans="1:15">
      <c r="A42" s="109" t="s">
        <v>283</v>
      </c>
      <c r="B42" s="109" t="s">
        <v>378</v>
      </c>
      <c r="C42" s="230">
        <v>401481.38</v>
      </c>
      <c r="D42" s="230">
        <v>332370.48000000004</v>
      </c>
      <c r="E42" s="230">
        <v>364910.72999999992</v>
      </c>
      <c r="F42" s="230">
        <v>607588.97000000009</v>
      </c>
      <c r="G42" s="230">
        <v>614702.06000000017</v>
      </c>
      <c r="H42" s="230">
        <v>-283051.56000000006</v>
      </c>
      <c r="I42" s="230">
        <v>369319.6</v>
      </c>
      <c r="J42" s="230">
        <v>748317.50000000012</v>
      </c>
      <c r="K42" s="230">
        <v>411913.07</v>
      </c>
      <c r="L42" s="230">
        <v>348729.49</v>
      </c>
      <c r="M42" s="230">
        <v>273408.43</v>
      </c>
      <c r="N42" s="230">
        <v>292302.5</v>
      </c>
      <c r="O42" s="230">
        <f t="shared" si="0"/>
        <v>4481992.6500000004</v>
      </c>
    </row>
    <row r="43" spans="1:15">
      <c r="A43" s="109" t="s">
        <v>283</v>
      </c>
      <c r="B43" s="109" t="s">
        <v>379</v>
      </c>
      <c r="C43" s="230">
        <v>0</v>
      </c>
      <c r="D43" s="230">
        <v>0</v>
      </c>
      <c r="E43" s="230">
        <v>0</v>
      </c>
      <c r="F43" s="230">
        <v>0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f t="shared" si="0"/>
        <v>0</v>
      </c>
    </row>
    <row r="44" spans="1:15">
      <c r="A44" s="109" t="s">
        <v>283</v>
      </c>
      <c r="B44" s="109" t="s">
        <v>380</v>
      </c>
      <c r="C44" s="230">
        <v>16507.07</v>
      </c>
      <c r="D44" s="230">
        <v>44678.85</v>
      </c>
      <c r="E44" s="230">
        <v>25864.6</v>
      </c>
      <c r="F44" s="230">
        <v>28231.259999999995</v>
      </c>
      <c r="G44" s="230">
        <v>25566.53</v>
      </c>
      <c r="H44" s="230">
        <v>34920.39</v>
      </c>
      <c r="I44" s="230">
        <v>16067.99</v>
      </c>
      <c r="J44" s="230">
        <v>26408.440000000002</v>
      </c>
      <c r="K44" s="230">
        <v>26651.54</v>
      </c>
      <c r="L44" s="230">
        <v>28232.15</v>
      </c>
      <c r="M44" s="230">
        <v>14572.78</v>
      </c>
      <c r="N44" s="230">
        <v>23914.73</v>
      </c>
      <c r="O44" s="230">
        <f t="shared" si="0"/>
        <v>311616.33</v>
      </c>
    </row>
    <row r="45" spans="1:15">
      <c r="A45" s="109" t="s">
        <v>75</v>
      </c>
      <c r="B45" s="109" t="s">
        <v>378</v>
      </c>
      <c r="C45" s="230">
        <v>157019.43</v>
      </c>
      <c r="D45" s="230">
        <v>119927.44</v>
      </c>
      <c r="E45" s="230">
        <v>84968.77</v>
      </c>
      <c r="F45" s="230">
        <v>46910.44</v>
      </c>
      <c r="G45" s="230">
        <v>86815.87</v>
      </c>
      <c r="H45" s="230">
        <v>39820.47</v>
      </c>
      <c r="I45" s="230">
        <v>33260.519999999997</v>
      </c>
      <c r="J45" s="230">
        <v>207821.8</v>
      </c>
      <c r="K45" s="230">
        <v>222009.05</v>
      </c>
      <c r="L45" s="230">
        <v>169865.65</v>
      </c>
      <c r="M45" s="230">
        <v>157063.25</v>
      </c>
      <c r="N45" s="230">
        <v>201500.68</v>
      </c>
      <c r="O45" s="230">
        <f t="shared" si="0"/>
        <v>1526983.3699999999</v>
      </c>
    </row>
    <row r="46" spans="1:15">
      <c r="A46" s="109" t="s">
        <v>77</v>
      </c>
      <c r="B46" s="109" t="s">
        <v>380</v>
      </c>
      <c r="C46" s="230">
        <v>0</v>
      </c>
      <c r="D46" s="230">
        <v>7500</v>
      </c>
      <c r="E46" s="230">
        <v>2553</v>
      </c>
      <c r="F46" s="230">
        <v>5722.1</v>
      </c>
      <c r="G46" s="230">
        <v>53</v>
      </c>
      <c r="H46" s="230">
        <v>5000</v>
      </c>
      <c r="I46" s="230">
        <v>903.09</v>
      </c>
      <c r="J46" s="230">
        <v>53</v>
      </c>
      <c r="K46" s="230">
        <v>8156.25</v>
      </c>
      <c r="L46" s="230">
        <v>142.75</v>
      </c>
      <c r="M46" s="230">
        <v>5236.21</v>
      </c>
      <c r="N46" s="230">
        <v>53</v>
      </c>
      <c r="O46" s="230">
        <f t="shared" si="0"/>
        <v>35372.400000000001</v>
      </c>
    </row>
    <row r="47" spans="1:15">
      <c r="A47" s="109" t="s">
        <v>79</v>
      </c>
      <c r="B47" s="109" t="s">
        <v>383</v>
      </c>
      <c r="C47" s="230">
        <v>35050.32</v>
      </c>
      <c r="D47" s="230">
        <v>29342.3</v>
      </c>
      <c r="E47" s="230">
        <v>42162.869999999995</v>
      </c>
      <c r="F47" s="230">
        <v>24585.620000000003</v>
      </c>
      <c r="G47" s="230">
        <v>29718.62</v>
      </c>
      <c r="H47" s="230">
        <v>37899.070000000007</v>
      </c>
      <c r="I47" s="230">
        <v>53661.11</v>
      </c>
      <c r="J47" s="230">
        <v>81435.039999999994</v>
      </c>
      <c r="K47" s="230">
        <v>83803.680000000008</v>
      </c>
      <c r="L47" s="230">
        <v>45936.179999999993</v>
      </c>
      <c r="M47" s="230">
        <v>94472.419999999984</v>
      </c>
      <c r="N47" s="230">
        <v>81255.599999999991</v>
      </c>
      <c r="O47" s="230">
        <f t="shared" si="0"/>
        <v>639322.82999999996</v>
      </c>
    </row>
    <row r="48" spans="1:15">
      <c r="A48" s="109" t="s">
        <v>81</v>
      </c>
      <c r="B48" s="109" t="s">
        <v>383</v>
      </c>
      <c r="C48" s="230">
        <v>26514.520000000004</v>
      </c>
      <c r="D48" s="230">
        <v>40326.89</v>
      </c>
      <c r="E48" s="230">
        <v>18299.349999999999</v>
      </c>
      <c r="F48" s="230">
        <v>15599.96</v>
      </c>
      <c r="G48" s="230">
        <v>57299.39</v>
      </c>
      <c r="H48" s="230">
        <v>13609.540000000003</v>
      </c>
      <c r="I48" s="230">
        <v>13148.65</v>
      </c>
      <c r="J48" s="230">
        <v>27105.549999999996</v>
      </c>
      <c r="K48" s="230">
        <v>20240.22</v>
      </c>
      <c r="L48" s="230">
        <v>15056.74</v>
      </c>
      <c r="M48" s="230">
        <v>18313.37</v>
      </c>
      <c r="N48" s="230">
        <v>33317.550000000003</v>
      </c>
      <c r="O48" s="230">
        <f t="shared" si="0"/>
        <v>298831.73</v>
      </c>
    </row>
    <row r="49" spans="1:15">
      <c r="A49" s="109" t="s">
        <v>82</v>
      </c>
      <c r="B49" s="109" t="s">
        <v>379</v>
      </c>
      <c r="C49" s="230">
        <v>428249.17</v>
      </c>
      <c r="D49" s="230">
        <v>413861.14999999997</v>
      </c>
      <c r="E49" s="230">
        <v>291950.53999999998</v>
      </c>
      <c r="F49" s="230">
        <v>320184.90000000002</v>
      </c>
      <c r="G49" s="230">
        <v>325590.65000000002</v>
      </c>
      <c r="H49" s="230">
        <v>247866.18</v>
      </c>
      <c r="I49" s="230">
        <v>389082.52</v>
      </c>
      <c r="J49" s="230">
        <v>294581.94</v>
      </c>
      <c r="K49" s="230">
        <v>372353.9</v>
      </c>
      <c r="L49" s="230">
        <v>330668.21000000002</v>
      </c>
      <c r="M49" s="230">
        <v>508117.26</v>
      </c>
      <c r="N49" s="230">
        <v>660968.04</v>
      </c>
      <c r="O49" s="230">
        <f t="shared" si="0"/>
        <v>4583474.459999999</v>
      </c>
    </row>
    <row r="50" spans="1:15">
      <c r="A50" s="109" t="s">
        <v>83</v>
      </c>
      <c r="B50" s="109" t="s">
        <v>379</v>
      </c>
      <c r="C50" s="230">
        <v>286.76</v>
      </c>
      <c r="D50" s="230">
        <v>1943.68</v>
      </c>
      <c r="E50" s="230">
        <v>35047.79</v>
      </c>
      <c r="F50" s="230">
        <v>43773.64</v>
      </c>
      <c r="G50" s="230">
        <v>14042.29</v>
      </c>
      <c r="H50" s="230">
        <v>76560</v>
      </c>
      <c r="I50" s="230">
        <v>142837.5</v>
      </c>
      <c r="J50" s="230">
        <v>257454.5</v>
      </c>
      <c r="K50" s="230">
        <v>12139.12</v>
      </c>
      <c r="L50" s="230">
        <v>2201.2800000000002</v>
      </c>
      <c r="M50" s="230">
        <v>9018.81</v>
      </c>
      <c r="N50" s="230">
        <v>41432.329999999994</v>
      </c>
      <c r="O50" s="230">
        <f t="shared" si="0"/>
        <v>636737.70000000007</v>
      </c>
    </row>
    <row r="51" spans="1:15">
      <c r="A51" s="109" t="s">
        <v>84</v>
      </c>
      <c r="B51" s="109" t="s">
        <v>378</v>
      </c>
      <c r="C51" s="230">
        <v>1018513.6699999999</v>
      </c>
      <c r="D51" s="230">
        <v>1000283.9199999998</v>
      </c>
      <c r="E51" s="230">
        <v>1389113.7699999998</v>
      </c>
      <c r="F51" s="230">
        <v>1209271.9300000002</v>
      </c>
      <c r="G51" s="230">
        <v>1146693.2000000002</v>
      </c>
      <c r="H51" s="230">
        <v>686164.9800000001</v>
      </c>
      <c r="I51" s="230">
        <v>949314.10999999964</v>
      </c>
      <c r="J51" s="230">
        <v>332719.64999999979</v>
      </c>
      <c r="K51" s="230">
        <v>686229.68000000017</v>
      </c>
      <c r="L51" s="230">
        <v>556702.98999999987</v>
      </c>
      <c r="M51" s="230">
        <v>874920.16999999993</v>
      </c>
      <c r="N51" s="230">
        <v>638235.64999999979</v>
      </c>
      <c r="O51" s="230">
        <f t="shared" si="0"/>
        <v>10488163.719999999</v>
      </c>
    </row>
    <row r="52" spans="1:15">
      <c r="A52" s="109" t="s">
        <v>86</v>
      </c>
      <c r="B52" s="109" t="s">
        <v>380</v>
      </c>
      <c r="C52" s="230">
        <v>33153.81</v>
      </c>
      <c r="D52" s="230">
        <v>66540.19</v>
      </c>
      <c r="E52" s="230">
        <v>47593.38</v>
      </c>
      <c r="F52" s="230">
        <v>53336.03</v>
      </c>
      <c r="G52" s="230">
        <v>26341.08</v>
      </c>
      <c r="H52" s="230">
        <v>103971.74</v>
      </c>
      <c r="I52" s="230">
        <v>51537.689999999995</v>
      </c>
      <c r="J52" s="230">
        <v>43635.119999999995</v>
      </c>
      <c r="K52" s="230">
        <v>38486.549999999996</v>
      </c>
      <c r="L52" s="230">
        <v>242833.84</v>
      </c>
      <c r="M52" s="230">
        <v>40356.339999999997</v>
      </c>
      <c r="N52" s="230">
        <v>89519.97</v>
      </c>
      <c r="O52" s="230">
        <f t="shared" si="0"/>
        <v>837305.73999999987</v>
      </c>
    </row>
    <row r="53" spans="1:15">
      <c r="A53" s="109" t="s">
        <v>284</v>
      </c>
      <c r="B53" s="109" t="s">
        <v>378</v>
      </c>
      <c r="C53" s="230">
        <v>0</v>
      </c>
      <c r="D53" s="230">
        <v>0</v>
      </c>
      <c r="E53" s="230">
        <v>0</v>
      </c>
      <c r="F53" s="230">
        <v>39945.550000000003</v>
      </c>
      <c r="G53" s="230">
        <v>54374.439999999995</v>
      </c>
      <c r="H53" s="230">
        <v>19667.349999999999</v>
      </c>
      <c r="I53" s="230">
        <v>13651.46</v>
      </c>
      <c r="J53" s="230">
        <v>24313.469999999998</v>
      </c>
      <c r="K53" s="230">
        <v>0</v>
      </c>
      <c r="L53" s="230">
        <v>49573.649999999994</v>
      </c>
      <c r="M53" s="230">
        <v>0</v>
      </c>
      <c r="N53" s="230">
        <v>88624.11</v>
      </c>
      <c r="O53" s="230">
        <f t="shared" si="0"/>
        <v>290150.02999999997</v>
      </c>
    </row>
    <row r="54" spans="1:15">
      <c r="A54" s="109" t="s">
        <v>284</v>
      </c>
      <c r="B54" s="109" t="s">
        <v>379</v>
      </c>
      <c r="C54" s="230">
        <v>472.23</v>
      </c>
      <c r="D54" s="230">
        <v>0</v>
      </c>
      <c r="E54" s="230">
        <v>8043.2900000000009</v>
      </c>
      <c r="F54" s="230">
        <v>-1310.4000000000001</v>
      </c>
      <c r="G54" s="230">
        <v>0</v>
      </c>
      <c r="H54" s="230">
        <v>4475.2800000000007</v>
      </c>
      <c r="I54" s="230">
        <v>446.85</v>
      </c>
      <c r="J54" s="230">
        <v>0</v>
      </c>
      <c r="K54" s="230">
        <v>472.23</v>
      </c>
      <c r="L54" s="230">
        <v>8062.57</v>
      </c>
      <c r="M54" s="230">
        <v>2425.2800000000002</v>
      </c>
      <c r="N54" s="230">
        <v>0</v>
      </c>
      <c r="O54" s="230">
        <f t="shared" si="0"/>
        <v>23087.33</v>
      </c>
    </row>
    <row r="55" spans="1:15">
      <c r="A55" s="109" t="s">
        <v>284</v>
      </c>
      <c r="B55" s="109" t="s">
        <v>380</v>
      </c>
      <c r="C55" s="230">
        <v>601.0200000000001</v>
      </c>
      <c r="D55" s="230">
        <v>0</v>
      </c>
      <c r="E55" s="230">
        <v>3086.7200000000003</v>
      </c>
      <c r="F55" s="230">
        <v>-873.60000000000014</v>
      </c>
      <c r="G55" s="230">
        <v>0</v>
      </c>
      <c r="H55" s="230">
        <v>3086.7200000000003</v>
      </c>
      <c r="I55" s="230">
        <v>0</v>
      </c>
      <c r="J55" s="230">
        <v>0</v>
      </c>
      <c r="K55" s="230">
        <v>601.0200000000001</v>
      </c>
      <c r="L55" s="230">
        <v>0</v>
      </c>
      <c r="M55" s="230">
        <v>3086.7200000000003</v>
      </c>
      <c r="N55" s="230">
        <v>0</v>
      </c>
      <c r="O55" s="230">
        <f t="shared" si="0"/>
        <v>9588.6000000000022</v>
      </c>
    </row>
    <row r="56" spans="1:15">
      <c r="A56" s="109" t="s">
        <v>285</v>
      </c>
      <c r="B56" s="109" t="s">
        <v>378</v>
      </c>
      <c r="C56" s="230">
        <v>556.91520000000003</v>
      </c>
      <c r="D56" s="230">
        <v>85.929600000000008</v>
      </c>
      <c r="E56" s="230">
        <v>0</v>
      </c>
      <c r="F56" s="230">
        <v>0</v>
      </c>
      <c r="G56" s="230">
        <v>411.73440000000011</v>
      </c>
      <c r="H56" s="230">
        <v>0</v>
      </c>
      <c r="I56" s="230">
        <v>0</v>
      </c>
      <c r="J56" s="230">
        <v>0</v>
      </c>
      <c r="K56" s="230">
        <v>0</v>
      </c>
      <c r="L56" s="230">
        <v>1017.7600000000002</v>
      </c>
      <c r="M56" s="230">
        <v>0</v>
      </c>
      <c r="N56" s="230">
        <v>0</v>
      </c>
      <c r="O56" s="230">
        <f t="shared" si="0"/>
        <v>2072.3392000000003</v>
      </c>
    </row>
    <row r="57" spans="1:15">
      <c r="A57" s="109" t="s">
        <v>285</v>
      </c>
      <c r="B57" s="109" t="s">
        <v>380</v>
      </c>
      <c r="C57" s="230">
        <v>2923.8047999999999</v>
      </c>
      <c r="D57" s="230">
        <v>451.13040000000001</v>
      </c>
      <c r="E57" s="230">
        <v>0</v>
      </c>
      <c r="F57" s="230">
        <v>0</v>
      </c>
      <c r="G57" s="230">
        <v>2161.6056000000003</v>
      </c>
      <c r="H57" s="230">
        <v>0</v>
      </c>
      <c r="I57" s="230">
        <v>0</v>
      </c>
      <c r="J57" s="230">
        <v>0</v>
      </c>
      <c r="K57" s="230">
        <v>0</v>
      </c>
      <c r="L57" s="230">
        <v>5343.2400000000007</v>
      </c>
      <c r="M57" s="230">
        <v>0</v>
      </c>
      <c r="N57" s="230">
        <v>0</v>
      </c>
      <c r="O57" s="230">
        <f t="shared" si="0"/>
        <v>10879.7808</v>
      </c>
    </row>
    <row r="58" spans="1:15">
      <c r="A58" s="109" t="s">
        <v>286</v>
      </c>
      <c r="B58" s="109" t="s">
        <v>378</v>
      </c>
      <c r="C58" s="230">
        <v>15318.18</v>
      </c>
      <c r="D58" s="230">
        <v>92028.53</v>
      </c>
      <c r="E58" s="230">
        <v>328.02</v>
      </c>
      <c r="F58" s="230">
        <v>3337.06</v>
      </c>
      <c r="G58" s="230">
        <v>12562.5</v>
      </c>
      <c r="H58" s="230">
        <v>3783.37</v>
      </c>
      <c r="I58" s="230">
        <v>19498.349999999999</v>
      </c>
      <c r="J58" s="230">
        <v>11150.83</v>
      </c>
      <c r="K58" s="230">
        <v>6955.11</v>
      </c>
      <c r="L58" s="230">
        <v>9259.76</v>
      </c>
      <c r="M58" s="230">
        <v>18772.78</v>
      </c>
      <c r="N58" s="230">
        <v>2361.4</v>
      </c>
      <c r="O58" s="230">
        <f t="shared" si="0"/>
        <v>195355.88999999996</v>
      </c>
    </row>
    <row r="59" spans="1:15">
      <c r="A59" s="109" t="s">
        <v>287</v>
      </c>
      <c r="B59" s="109" t="s">
        <v>379</v>
      </c>
      <c r="C59" s="230">
        <v>0</v>
      </c>
      <c r="D59" s="230">
        <v>0</v>
      </c>
      <c r="E59" s="230">
        <v>0</v>
      </c>
      <c r="F59" s="230">
        <v>0</v>
      </c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2666.5</v>
      </c>
      <c r="O59" s="230">
        <f t="shared" si="0"/>
        <v>2666.5</v>
      </c>
    </row>
    <row r="60" spans="1:15">
      <c r="A60" s="109" t="s">
        <v>287</v>
      </c>
      <c r="B60" s="109" t="s">
        <v>380</v>
      </c>
      <c r="C60" s="230">
        <v>0</v>
      </c>
      <c r="D60" s="230">
        <v>0</v>
      </c>
      <c r="E60" s="230">
        <v>0</v>
      </c>
      <c r="F60" s="230">
        <v>0</v>
      </c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1800</v>
      </c>
      <c r="M60" s="230">
        <v>7822.16</v>
      </c>
      <c r="N60" s="230">
        <v>0</v>
      </c>
      <c r="O60" s="230">
        <f t="shared" si="0"/>
        <v>9622.16</v>
      </c>
    </row>
    <row r="61" spans="1:15">
      <c r="A61" s="109" t="s">
        <v>288</v>
      </c>
      <c r="B61" s="109" t="s">
        <v>379</v>
      </c>
      <c r="C61" s="230">
        <v>0</v>
      </c>
      <c r="D61" s="230">
        <v>0</v>
      </c>
      <c r="E61" s="230">
        <v>0</v>
      </c>
      <c r="F61" s="230">
        <v>0</v>
      </c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f t="shared" si="0"/>
        <v>0</v>
      </c>
    </row>
    <row r="62" spans="1:15" ht="15.75" thickBot="1">
      <c r="A62" s="109" t="s">
        <v>385</v>
      </c>
      <c r="B62" s="109" t="s">
        <v>383</v>
      </c>
      <c r="C62" s="230">
        <v>0</v>
      </c>
      <c r="D62" s="230">
        <v>0</v>
      </c>
      <c r="E62" s="230">
        <v>0</v>
      </c>
      <c r="F62" s="230">
        <v>0</v>
      </c>
      <c r="G62" s="230">
        <v>0</v>
      </c>
      <c r="H62" s="230">
        <v>0</v>
      </c>
      <c r="I62" s="230">
        <v>0</v>
      </c>
      <c r="J62" s="230">
        <v>0</v>
      </c>
      <c r="K62" s="230">
        <v>18181.46</v>
      </c>
      <c r="L62" s="230">
        <v>26258.09</v>
      </c>
      <c r="M62" s="230">
        <v>13109.31</v>
      </c>
      <c r="N62" s="230">
        <v>12678.84</v>
      </c>
      <c r="O62" s="230">
        <f t="shared" si="0"/>
        <v>70227.7</v>
      </c>
    </row>
    <row r="63" spans="1:15" ht="15.75" thickBot="1">
      <c r="B63" s="109" t="s">
        <v>58</v>
      </c>
      <c r="C63" s="231">
        <f>SUM(C7:C62)</f>
        <v>2698661.97</v>
      </c>
      <c r="D63" s="231">
        <f t="shared" ref="D63:N63" si="1">SUM(D7:D62)</f>
        <v>2736967.1099999994</v>
      </c>
      <c r="E63" s="231">
        <f t="shared" si="1"/>
        <v>3159789.5200000005</v>
      </c>
      <c r="F63" s="231">
        <f t="shared" si="1"/>
        <v>2929222.92</v>
      </c>
      <c r="G63" s="231">
        <f t="shared" si="1"/>
        <v>3100833.2700000005</v>
      </c>
      <c r="H63" s="231">
        <f t="shared" si="1"/>
        <v>1344853.4900000002</v>
      </c>
      <c r="I63" s="231">
        <f t="shared" si="1"/>
        <v>2820467.1699999995</v>
      </c>
      <c r="J63" s="231">
        <f t="shared" si="1"/>
        <v>2711164.9400000004</v>
      </c>
      <c r="K63" s="231">
        <f t="shared" si="1"/>
        <v>2567526.6800000002</v>
      </c>
      <c r="L63" s="231">
        <f t="shared" si="1"/>
        <v>2560617.9499999988</v>
      </c>
      <c r="M63" s="231">
        <f t="shared" si="1"/>
        <v>3005746.82</v>
      </c>
      <c r="N63" s="231">
        <f t="shared" si="1"/>
        <v>3620621.5</v>
      </c>
      <c r="O63" s="231">
        <f t="shared" si="0"/>
        <v>33256473.340000004</v>
      </c>
    </row>
    <row r="64" spans="1:15" ht="15.75" thickTop="1"/>
  </sheetData>
  <pageMargins left="0.49" right="0.32" top="1.08" bottom="0.59" header="1" footer="0.27"/>
  <pageSetup scale="50" orientation="landscape" r:id="rId1"/>
  <headerFooter>
    <oddHeader>&amp;C&amp;"Arial,Regular"&amp;10 ENVIRONMENTAL COST RECOVERY CLAUSE
 CALCULATION OF THE FINAL TRUE-UP AMOUNT FOR THE PERIOD&amp;R&amp;"Arial,Regular"&amp;10FORM 42-5A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6"/>
  <sheetViews>
    <sheetView showGridLines="0" zoomScaleNormal="100" zoomScaleSheetLayoutView="100" workbookViewId="0">
      <pane xSplit="2" ySplit="6" topLeftCell="C7" activePane="bottomRight" state="frozen"/>
      <selection activeCell="A40" sqref="A40"/>
      <selection pane="topRight" activeCell="A40" sqref="A40"/>
      <selection pane="bottomLeft" activeCell="A40" sqref="A40"/>
      <selection pane="bottomRight" activeCell="A3" sqref="A3"/>
    </sheetView>
  </sheetViews>
  <sheetFormatPr defaultColWidth="9.140625" defaultRowHeight="15"/>
  <cols>
    <col min="1" max="1" width="55.7109375" style="87" customWidth="1"/>
    <col min="2" max="2" width="12" style="87" customWidth="1"/>
    <col min="3" max="12" width="13.7109375" style="87" customWidth="1"/>
    <col min="13" max="16384" width="9.140625" style="87"/>
  </cols>
  <sheetData>
    <row r="1" spans="1:12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customHeight="1">
      <c r="E2" s="109" t="s">
        <v>370</v>
      </c>
    </row>
    <row r="3" spans="1:12" ht="15" customHeight="1">
      <c r="F3" s="109" t="s">
        <v>345</v>
      </c>
    </row>
    <row r="4" spans="1:12" ht="15.75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5.75" thickBot="1">
      <c r="A5" s="329" t="s">
        <v>371</v>
      </c>
      <c r="B5" s="329" t="s">
        <v>372</v>
      </c>
      <c r="C5" s="157" t="s">
        <v>373</v>
      </c>
      <c r="D5" s="329" t="s">
        <v>374</v>
      </c>
      <c r="E5" s="329"/>
      <c r="F5" s="329" t="s">
        <v>300</v>
      </c>
      <c r="G5" s="329"/>
      <c r="H5" s="329"/>
    </row>
    <row r="6" spans="1:12" ht="26.25" thickBot="1">
      <c r="A6" s="329"/>
      <c r="B6" s="329"/>
      <c r="C6" s="157" t="s">
        <v>375</v>
      </c>
      <c r="D6" s="157" t="s">
        <v>376</v>
      </c>
      <c r="E6" s="157" t="s">
        <v>377</v>
      </c>
      <c r="F6" s="157" t="s">
        <v>301</v>
      </c>
      <c r="G6" s="157" t="s">
        <v>302</v>
      </c>
      <c r="H6" s="157" t="s">
        <v>303</v>
      </c>
    </row>
    <row r="7" spans="1:12">
      <c r="A7" s="305" t="s">
        <v>273</v>
      </c>
      <c r="B7" s="305" t="s">
        <v>378</v>
      </c>
      <c r="C7" s="306">
        <v>133620</v>
      </c>
      <c r="D7" s="307">
        <v>0.95781099999999997</v>
      </c>
      <c r="E7" s="306">
        <f>C7*D7</f>
        <v>127982.70582</v>
      </c>
      <c r="F7" s="306">
        <v>127982.70582000002</v>
      </c>
      <c r="G7" s="306">
        <v>0</v>
      </c>
      <c r="H7" s="306">
        <v>0</v>
      </c>
    </row>
    <row r="8" spans="1:12">
      <c r="A8" s="305" t="s">
        <v>273</v>
      </c>
      <c r="B8" s="305" t="s">
        <v>379</v>
      </c>
      <c r="C8" s="306">
        <v>157006.516</v>
      </c>
      <c r="D8" s="307">
        <v>0.94257899999999994</v>
      </c>
      <c r="E8" s="306">
        <f t="shared" ref="E8:E63" si="0">C8*D8</f>
        <v>147991.04484476399</v>
      </c>
      <c r="F8" s="306">
        <v>147991.04484476399</v>
      </c>
      <c r="G8" s="306">
        <v>0</v>
      </c>
      <c r="H8" s="306">
        <v>0</v>
      </c>
    </row>
    <row r="9" spans="1:12">
      <c r="A9" s="305" t="s">
        <v>273</v>
      </c>
      <c r="B9" s="305" t="s">
        <v>380</v>
      </c>
      <c r="C9" s="306">
        <v>88095.093999999983</v>
      </c>
      <c r="D9" s="307">
        <v>0.94854499999999997</v>
      </c>
      <c r="E9" s="306">
        <f t="shared" si="0"/>
        <v>83562.160938229979</v>
      </c>
      <c r="F9" s="306">
        <v>83562.160938229994</v>
      </c>
      <c r="G9" s="306">
        <v>0</v>
      </c>
      <c r="H9" s="306">
        <v>0</v>
      </c>
    </row>
    <row r="10" spans="1:12">
      <c r="A10" s="305" t="s">
        <v>274</v>
      </c>
      <c r="B10" s="305" t="s">
        <v>379</v>
      </c>
      <c r="C10" s="306">
        <v>265794.27799999999</v>
      </c>
      <c r="D10" s="307">
        <v>0.94257899999999994</v>
      </c>
      <c r="E10" s="306">
        <f t="shared" si="0"/>
        <v>250532.10476296197</v>
      </c>
      <c r="F10" s="306">
        <v>250532.10476296197</v>
      </c>
      <c r="G10" s="306">
        <v>0</v>
      </c>
      <c r="H10" s="306">
        <v>0</v>
      </c>
    </row>
    <row r="11" spans="1:12">
      <c r="A11" s="305" t="s">
        <v>274</v>
      </c>
      <c r="B11" s="305" t="s">
        <v>380</v>
      </c>
      <c r="C11" s="306">
        <v>69090.931999999986</v>
      </c>
      <c r="D11" s="307">
        <v>0.94854499999999997</v>
      </c>
      <c r="E11" s="306">
        <f t="shared" si="0"/>
        <v>65535.858093939984</v>
      </c>
      <c r="F11" s="306">
        <v>65535.858093939998</v>
      </c>
      <c r="G11" s="306">
        <v>0</v>
      </c>
      <c r="H11" s="306">
        <v>0</v>
      </c>
    </row>
    <row r="12" spans="1:12">
      <c r="A12" s="305" t="s">
        <v>275</v>
      </c>
      <c r="B12" s="305" t="s">
        <v>378</v>
      </c>
      <c r="C12" s="306">
        <v>8845</v>
      </c>
      <c r="D12" s="307">
        <v>0.95665199999999995</v>
      </c>
      <c r="E12" s="306">
        <f t="shared" si="0"/>
        <v>8461.5869399999992</v>
      </c>
      <c r="F12" s="306">
        <v>0</v>
      </c>
      <c r="G12" s="306">
        <v>8461.5869399999992</v>
      </c>
      <c r="H12" s="306">
        <v>0</v>
      </c>
    </row>
    <row r="13" spans="1:12">
      <c r="A13" s="305" t="s">
        <v>275</v>
      </c>
      <c r="B13" s="305" t="s">
        <v>379</v>
      </c>
      <c r="C13" s="306">
        <v>206582.5289475036</v>
      </c>
      <c r="D13" s="307">
        <v>0.94143100000000002</v>
      </c>
      <c r="E13" s="306">
        <f t="shared" si="0"/>
        <v>194483.19680957726</v>
      </c>
      <c r="F13" s="306">
        <v>0</v>
      </c>
      <c r="G13" s="306">
        <v>194483.19680957723</v>
      </c>
      <c r="H13" s="306">
        <v>0</v>
      </c>
    </row>
    <row r="14" spans="1:12">
      <c r="A14" s="305" t="s">
        <v>275</v>
      </c>
      <c r="B14" s="305" t="s">
        <v>380</v>
      </c>
      <c r="C14" s="306">
        <v>27557.031052496401</v>
      </c>
      <c r="D14" s="307">
        <v>0.94738599999999995</v>
      </c>
      <c r="E14" s="306">
        <f t="shared" si="0"/>
        <v>26107.145420700355</v>
      </c>
      <c r="F14" s="306">
        <v>0</v>
      </c>
      <c r="G14" s="306">
        <v>26107.145420700366</v>
      </c>
      <c r="H14" s="306">
        <v>0</v>
      </c>
    </row>
    <row r="15" spans="1:12">
      <c r="A15" s="305" t="s">
        <v>276</v>
      </c>
      <c r="B15" s="305" t="s">
        <v>378</v>
      </c>
      <c r="C15" s="306">
        <v>-179.15680000000003</v>
      </c>
      <c r="D15" s="307">
        <v>0.95781099999999997</v>
      </c>
      <c r="E15" s="306">
        <f t="shared" si="0"/>
        <v>-171.59835376480004</v>
      </c>
      <c r="F15" s="306">
        <v>-171.59835376480004</v>
      </c>
      <c r="G15" s="306">
        <v>0</v>
      </c>
      <c r="H15" s="306">
        <v>0</v>
      </c>
    </row>
    <row r="16" spans="1:12">
      <c r="A16" s="305" t="s">
        <v>276</v>
      </c>
      <c r="B16" s="305" t="s">
        <v>379</v>
      </c>
      <c r="C16" s="306">
        <v>30775.209999999995</v>
      </c>
      <c r="D16" s="307">
        <v>0.94257899999999994</v>
      </c>
      <c r="E16" s="306">
        <f t="shared" si="0"/>
        <v>29008.066666589995</v>
      </c>
      <c r="F16" s="306">
        <v>29008.066666589999</v>
      </c>
      <c r="G16" s="306">
        <v>0</v>
      </c>
      <c r="H16" s="306">
        <v>0</v>
      </c>
    </row>
    <row r="17" spans="1:8">
      <c r="A17" s="305" t="s">
        <v>276</v>
      </c>
      <c r="B17" s="305" t="s">
        <v>380</v>
      </c>
      <c r="C17" s="306">
        <v>248058.98680000001</v>
      </c>
      <c r="D17" s="307">
        <v>0.94854499999999997</v>
      </c>
      <c r="E17" s="306">
        <f t="shared" si="0"/>
        <v>235295.111634206</v>
      </c>
      <c r="F17" s="306">
        <v>235295.111634206</v>
      </c>
      <c r="G17" s="306">
        <v>0</v>
      </c>
      <c r="H17" s="306">
        <v>0</v>
      </c>
    </row>
    <row r="18" spans="1:8">
      <c r="A18" s="305" t="s">
        <v>278</v>
      </c>
      <c r="B18" s="305" t="s">
        <v>378</v>
      </c>
      <c r="C18" s="306">
        <v>11500</v>
      </c>
      <c r="D18" s="307">
        <v>0.95665199999999995</v>
      </c>
      <c r="E18" s="306">
        <f t="shared" si="0"/>
        <v>11001.498</v>
      </c>
      <c r="F18" s="306">
        <v>0</v>
      </c>
      <c r="G18" s="306">
        <v>11001.498</v>
      </c>
      <c r="H18" s="306">
        <v>0</v>
      </c>
    </row>
    <row r="19" spans="1:8">
      <c r="A19" s="305" t="s">
        <v>278</v>
      </c>
      <c r="B19" s="305" t="s">
        <v>379</v>
      </c>
      <c r="C19" s="306">
        <v>28260</v>
      </c>
      <c r="D19" s="307">
        <v>0.94143100000000002</v>
      </c>
      <c r="E19" s="306">
        <f t="shared" si="0"/>
        <v>26604.840060000002</v>
      </c>
      <c r="F19" s="306">
        <v>0</v>
      </c>
      <c r="G19" s="306">
        <v>26604.840060000002</v>
      </c>
      <c r="H19" s="306">
        <v>0</v>
      </c>
    </row>
    <row r="20" spans="1:8">
      <c r="A20" s="305" t="s">
        <v>278</v>
      </c>
      <c r="B20" s="305" t="s">
        <v>380</v>
      </c>
      <c r="C20" s="306">
        <v>29440</v>
      </c>
      <c r="D20" s="307">
        <v>0.94738599999999995</v>
      </c>
      <c r="E20" s="306">
        <f t="shared" si="0"/>
        <v>27891.043839999998</v>
      </c>
      <c r="F20" s="306">
        <v>0</v>
      </c>
      <c r="G20" s="306">
        <v>27891.043839999995</v>
      </c>
      <c r="H20" s="306">
        <v>0</v>
      </c>
    </row>
    <row r="21" spans="1:8">
      <c r="A21" s="305" t="s">
        <v>279</v>
      </c>
      <c r="B21" s="305" t="s">
        <v>378</v>
      </c>
      <c r="C21" s="306">
        <v>0</v>
      </c>
      <c r="D21" s="307">
        <v>0.95781099999999997</v>
      </c>
      <c r="E21" s="306">
        <f t="shared" si="0"/>
        <v>0</v>
      </c>
      <c r="F21" s="306">
        <v>0</v>
      </c>
      <c r="G21" s="306">
        <v>0</v>
      </c>
      <c r="H21" s="306">
        <v>0</v>
      </c>
    </row>
    <row r="22" spans="1:8">
      <c r="A22" s="305" t="s">
        <v>279</v>
      </c>
      <c r="B22" s="305" t="s">
        <v>380</v>
      </c>
      <c r="C22" s="306">
        <v>0</v>
      </c>
      <c r="D22" s="307">
        <v>0.94854499999999997</v>
      </c>
      <c r="E22" s="306">
        <f t="shared" si="0"/>
        <v>0</v>
      </c>
      <c r="F22" s="306">
        <v>0</v>
      </c>
      <c r="G22" s="306">
        <v>0</v>
      </c>
      <c r="H22" s="306">
        <v>0</v>
      </c>
    </row>
    <row r="23" spans="1:8">
      <c r="A23" s="305" t="s">
        <v>280</v>
      </c>
      <c r="B23" s="305" t="s">
        <v>381</v>
      </c>
      <c r="C23" s="306">
        <v>2917908.51</v>
      </c>
      <c r="D23" s="307">
        <v>1</v>
      </c>
      <c r="E23" s="306">
        <f t="shared" si="0"/>
        <v>2917908.51</v>
      </c>
      <c r="F23" s="306">
        <v>0</v>
      </c>
      <c r="G23" s="306">
        <v>0</v>
      </c>
      <c r="H23" s="306">
        <v>2917908.51</v>
      </c>
    </row>
    <row r="24" spans="1:8">
      <c r="A24" s="305" t="s">
        <v>320</v>
      </c>
      <c r="B24" s="305" t="s">
        <v>382</v>
      </c>
      <c r="C24" s="306">
        <v>1477873.73</v>
      </c>
      <c r="D24" s="307">
        <v>0.88797400000000004</v>
      </c>
      <c r="E24" s="306">
        <f t="shared" si="0"/>
        <v>1312313.44752302</v>
      </c>
      <c r="F24" s="306">
        <v>0</v>
      </c>
      <c r="G24" s="306">
        <v>1312313.4475230202</v>
      </c>
      <c r="H24" s="306">
        <v>0</v>
      </c>
    </row>
    <row r="25" spans="1:8">
      <c r="A25" s="305" t="s">
        <v>68</v>
      </c>
      <c r="B25" s="305" t="s">
        <v>378</v>
      </c>
      <c r="C25" s="306">
        <v>204824.12</v>
      </c>
      <c r="D25" s="307">
        <v>0.95665199999999995</v>
      </c>
      <c r="E25" s="306">
        <f t="shared" si="0"/>
        <v>195945.40404623997</v>
      </c>
      <c r="F25" s="306">
        <v>0</v>
      </c>
      <c r="G25" s="306">
        <v>195945.40404623997</v>
      </c>
      <c r="H25" s="306">
        <v>0</v>
      </c>
    </row>
    <row r="26" spans="1:8">
      <c r="A26" s="305" t="s">
        <v>277</v>
      </c>
      <c r="B26" s="305" t="s">
        <v>378</v>
      </c>
      <c r="C26" s="306">
        <v>-57.069999999999986</v>
      </c>
      <c r="D26" s="307">
        <v>0.95781099999999997</v>
      </c>
      <c r="E26" s="306">
        <f t="shared" si="0"/>
        <v>-54.662273769999985</v>
      </c>
      <c r="F26" s="306">
        <v>-54.662273769999999</v>
      </c>
      <c r="G26" s="306">
        <v>0</v>
      </c>
      <c r="H26" s="306">
        <v>0</v>
      </c>
    </row>
    <row r="27" spans="1:8">
      <c r="A27" s="305" t="s">
        <v>277</v>
      </c>
      <c r="B27" s="305" t="s">
        <v>379</v>
      </c>
      <c r="C27" s="306">
        <v>-191.21280000000004</v>
      </c>
      <c r="D27" s="307">
        <v>0.94257899999999994</v>
      </c>
      <c r="E27" s="306">
        <f t="shared" si="0"/>
        <v>-180.23316981120004</v>
      </c>
      <c r="F27" s="306">
        <v>-180.23316981120004</v>
      </c>
      <c r="G27" s="306">
        <v>0</v>
      </c>
      <c r="H27" s="306">
        <v>0</v>
      </c>
    </row>
    <row r="28" spans="1:8">
      <c r="A28" s="305" t="s">
        <v>277</v>
      </c>
      <c r="B28" s="305" t="s">
        <v>380</v>
      </c>
      <c r="C28" s="306">
        <v>-97.147200000000012</v>
      </c>
      <c r="D28" s="307">
        <v>0.94854499999999997</v>
      </c>
      <c r="E28" s="306">
        <f t="shared" si="0"/>
        <v>-92.148490824000007</v>
      </c>
      <c r="F28" s="306">
        <v>-92.148490823999978</v>
      </c>
      <c r="G28" s="306">
        <v>0</v>
      </c>
      <c r="H28" s="306">
        <v>0</v>
      </c>
    </row>
    <row r="29" spans="1:8">
      <c r="A29" s="305" t="s">
        <v>277</v>
      </c>
      <c r="B29" s="305" t="s">
        <v>381</v>
      </c>
      <c r="C29" s="306">
        <v>0</v>
      </c>
      <c r="D29" s="307">
        <v>1</v>
      </c>
      <c r="E29" s="306">
        <f t="shared" si="0"/>
        <v>0</v>
      </c>
      <c r="F29" s="306">
        <v>0</v>
      </c>
      <c r="G29" s="306">
        <v>0</v>
      </c>
      <c r="H29" s="306">
        <v>0</v>
      </c>
    </row>
    <row r="30" spans="1:8">
      <c r="A30" s="305" t="s">
        <v>69</v>
      </c>
      <c r="B30" s="305" t="s">
        <v>379</v>
      </c>
      <c r="C30" s="306">
        <v>-15092.554210730057</v>
      </c>
      <c r="D30" s="307">
        <v>0.94143100000000002</v>
      </c>
      <c r="E30" s="306">
        <f t="shared" si="0"/>
        <v>-14208.598403161808</v>
      </c>
      <c r="F30" s="306">
        <v>0</v>
      </c>
      <c r="G30" s="306">
        <v>-14208.59840316181</v>
      </c>
      <c r="H30" s="306">
        <v>0</v>
      </c>
    </row>
    <row r="31" spans="1:8">
      <c r="A31" s="305" t="s">
        <v>69</v>
      </c>
      <c r="B31" s="305" t="s">
        <v>380</v>
      </c>
      <c r="C31" s="306">
        <v>-21281.005789269933</v>
      </c>
      <c r="D31" s="307">
        <v>0.94738599999999995</v>
      </c>
      <c r="E31" s="306">
        <f t="shared" si="0"/>
        <v>-20161.326950673283</v>
      </c>
      <c r="F31" s="306">
        <v>0</v>
      </c>
      <c r="G31" s="306">
        <v>-20161.326950673283</v>
      </c>
      <c r="H31" s="306">
        <v>0</v>
      </c>
    </row>
    <row r="32" spans="1:8">
      <c r="A32" s="305" t="s">
        <v>70</v>
      </c>
      <c r="B32" s="305" t="s">
        <v>379</v>
      </c>
      <c r="C32" s="306">
        <v>31292.236135447318</v>
      </c>
      <c r="D32" s="307">
        <v>0.94143100000000002</v>
      </c>
      <c r="E32" s="306">
        <f t="shared" si="0"/>
        <v>29459.481157230304</v>
      </c>
      <c r="F32" s="306">
        <v>0</v>
      </c>
      <c r="G32" s="306">
        <v>29459.481157230301</v>
      </c>
      <c r="H32" s="306">
        <v>0</v>
      </c>
    </row>
    <row r="33" spans="1:8">
      <c r="A33" s="305" t="s">
        <v>70</v>
      </c>
      <c r="B33" s="305" t="s">
        <v>380</v>
      </c>
      <c r="C33" s="306">
        <v>25255.023864552684</v>
      </c>
      <c r="D33" s="307">
        <v>0.94738599999999995</v>
      </c>
      <c r="E33" s="306">
        <f t="shared" si="0"/>
        <v>23926.256038943109</v>
      </c>
      <c r="F33" s="306">
        <v>0</v>
      </c>
      <c r="G33" s="306">
        <v>23926.256038943109</v>
      </c>
      <c r="H33" s="306">
        <v>0</v>
      </c>
    </row>
    <row r="34" spans="1:8">
      <c r="A34" s="305" t="s">
        <v>70</v>
      </c>
      <c r="B34" s="305" t="s">
        <v>381</v>
      </c>
      <c r="C34" s="306">
        <v>589483.64</v>
      </c>
      <c r="D34" s="307">
        <v>1</v>
      </c>
      <c r="E34" s="306">
        <f t="shared" si="0"/>
        <v>589483.64</v>
      </c>
      <c r="F34" s="306">
        <v>0</v>
      </c>
      <c r="G34" s="306">
        <v>589483.64</v>
      </c>
      <c r="H34" s="306">
        <v>0</v>
      </c>
    </row>
    <row r="35" spans="1:8">
      <c r="A35" s="305" t="s">
        <v>70</v>
      </c>
      <c r="B35" s="305" t="s">
        <v>382</v>
      </c>
      <c r="C35" s="306">
        <v>136285.57999999996</v>
      </c>
      <c r="D35" s="307">
        <v>0.88797400000000004</v>
      </c>
      <c r="E35" s="306">
        <f t="shared" si="0"/>
        <v>121018.05161491997</v>
      </c>
      <c r="F35" s="306">
        <v>0</v>
      </c>
      <c r="G35" s="306">
        <v>121018.05161492001</v>
      </c>
      <c r="H35" s="306">
        <v>0</v>
      </c>
    </row>
    <row r="36" spans="1:8">
      <c r="A36" s="305" t="s">
        <v>71</v>
      </c>
      <c r="B36" s="305" t="s">
        <v>380</v>
      </c>
      <c r="C36" s="306">
        <v>84687.049999999988</v>
      </c>
      <c r="D36" s="307">
        <v>0.94854499999999997</v>
      </c>
      <c r="E36" s="306">
        <f t="shared" si="0"/>
        <v>80329.47784224998</v>
      </c>
      <c r="F36" s="306">
        <v>80329.47784224998</v>
      </c>
      <c r="G36" s="306">
        <v>0</v>
      </c>
      <c r="H36" s="306">
        <v>0</v>
      </c>
    </row>
    <row r="37" spans="1:8">
      <c r="A37" s="305" t="s">
        <v>281</v>
      </c>
      <c r="B37" s="305" t="s">
        <v>379</v>
      </c>
      <c r="C37" s="306">
        <v>135375.26</v>
      </c>
      <c r="D37" s="307">
        <v>0.94143100000000002</v>
      </c>
      <c r="E37" s="306">
        <f t="shared" si="0"/>
        <v>127446.46639706001</v>
      </c>
      <c r="F37" s="306">
        <v>0</v>
      </c>
      <c r="G37" s="306">
        <v>127446.46639705999</v>
      </c>
      <c r="H37" s="306">
        <v>0</v>
      </c>
    </row>
    <row r="38" spans="1:8">
      <c r="A38" s="305" t="s">
        <v>74</v>
      </c>
      <c r="B38" s="305" t="s">
        <v>378</v>
      </c>
      <c r="C38" s="306">
        <v>205270.79360000003</v>
      </c>
      <c r="D38" s="307">
        <v>0.95665199999999995</v>
      </c>
      <c r="E38" s="306">
        <f t="shared" si="0"/>
        <v>196372.71523902722</v>
      </c>
      <c r="F38" s="306">
        <v>0</v>
      </c>
      <c r="G38" s="306">
        <v>196372.71523902719</v>
      </c>
      <c r="H38" s="306">
        <v>0</v>
      </c>
    </row>
    <row r="39" spans="1:8">
      <c r="A39" s="305" t="s">
        <v>74</v>
      </c>
      <c r="B39" s="305" t="s">
        <v>379</v>
      </c>
      <c r="C39" s="306">
        <v>979286.58439717581</v>
      </c>
      <c r="D39" s="307">
        <v>0.94143100000000002</v>
      </c>
      <c r="E39" s="306">
        <f t="shared" si="0"/>
        <v>921930.74843561766</v>
      </c>
      <c r="F39" s="306">
        <v>0</v>
      </c>
      <c r="G39" s="306">
        <v>921930.74843561766</v>
      </c>
      <c r="H39" s="306">
        <v>0</v>
      </c>
    </row>
    <row r="40" spans="1:8">
      <c r="A40" s="305" t="s">
        <v>74</v>
      </c>
      <c r="B40" s="305" t="s">
        <v>380</v>
      </c>
      <c r="C40" s="306">
        <v>135504.44200282416</v>
      </c>
      <c r="D40" s="307">
        <v>0.94738599999999995</v>
      </c>
      <c r="E40" s="306">
        <f t="shared" si="0"/>
        <v>128375.01129128756</v>
      </c>
      <c r="F40" s="306">
        <v>0</v>
      </c>
      <c r="G40" s="306">
        <v>128375.01129128758</v>
      </c>
      <c r="H40" s="306">
        <v>0</v>
      </c>
    </row>
    <row r="41" spans="1:8">
      <c r="A41" s="305" t="s">
        <v>282</v>
      </c>
      <c r="B41" s="305" t="s">
        <v>379</v>
      </c>
      <c r="C41" s="306">
        <v>612247.67999999993</v>
      </c>
      <c r="D41" s="307">
        <v>0.94257899999999994</v>
      </c>
      <c r="E41" s="306">
        <f t="shared" si="0"/>
        <v>577091.80596671987</v>
      </c>
      <c r="F41" s="306">
        <v>577091.80596671987</v>
      </c>
      <c r="G41" s="306">
        <v>0</v>
      </c>
      <c r="H41" s="306">
        <v>0</v>
      </c>
    </row>
    <row r="42" spans="1:8">
      <c r="A42" s="305" t="s">
        <v>283</v>
      </c>
      <c r="B42" s="305" t="s">
        <v>378</v>
      </c>
      <c r="C42" s="308">
        <v>4481992.6500000004</v>
      </c>
      <c r="D42" s="307">
        <v>0.95781099999999997</v>
      </c>
      <c r="E42" s="306">
        <f t="shared" si="0"/>
        <v>4292901.8620891506</v>
      </c>
      <c r="F42" s="306">
        <v>4292901.8620891497</v>
      </c>
      <c r="G42" s="306">
        <v>0</v>
      </c>
      <c r="H42" s="306">
        <v>0</v>
      </c>
    </row>
    <row r="43" spans="1:8">
      <c r="A43" s="305" t="s">
        <v>283</v>
      </c>
      <c r="B43" s="305" t="s">
        <v>379</v>
      </c>
      <c r="C43" s="308">
        <v>0</v>
      </c>
      <c r="D43" s="307">
        <v>0.94257899999999994</v>
      </c>
      <c r="E43" s="306">
        <f t="shared" si="0"/>
        <v>0</v>
      </c>
      <c r="F43" s="306">
        <v>0</v>
      </c>
      <c r="G43" s="306">
        <v>0</v>
      </c>
      <c r="H43" s="306">
        <v>0</v>
      </c>
    </row>
    <row r="44" spans="1:8">
      <c r="A44" s="305" t="s">
        <v>283</v>
      </c>
      <c r="B44" s="305" t="s">
        <v>380</v>
      </c>
      <c r="C44" s="308">
        <v>311616.33</v>
      </c>
      <c r="D44" s="307">
        <v>0.94854499999999997</v>
      </c>
      <c r="E44" s="306">
        <f t="shared" si="0"/>
        <v>295582.11173985002</v>
      </c>
      <c r="F44" s="306">
        <v>295582.11173985002</v>
      </c>
      <c r="G44" s="306">
        <v>0</v>
      </c>
      <c r="H44" s="306">
        <v>0</v>
      </c>
    </row>
    <row r="45" spans="1:8">
      <c r="A45" s="305" t="s">
        <v>75</v>
      </c>
      <c r="B45" s="305" t="s">
        <v>378</v>
      </c>
      <c r="C45" s="306">
        <v>1526983.3699999999</v>
      </c>
      <c r="D45" s="307">
        <v>0.95781099999999997</v>
      </c>
      <c r="E45" s="306">
        <f t="shared" si="0"/>
        <v>1462561.4686030699</v>
      </c>
      <c r="F45" s="306">
        <v>1462561.4686030699</v>
      </c>
      <c r="G45" s="306">
        <v>0</v>
      </c>
      <c r="H45" s="306">
        <v>0</v>
      </c>
    </row>
    <row r="46" spans="1:8">
      <c r="A46" s="305" t="s">
        <v>77</v>
      </c>
      <c r="B46" s="305" t="s">
        <v>380</v>
      </c>
      <c r="C46" s="306">
        <v>35372.400000000001</v>
      </c>
      <c r="D46" s="307">
        <v>0.94738599999999995</v>
      </c>
      <c r="E46" s="306">
        <f t="shared" si="0"/>
        <v>33511.316546399998</v>
      </c>
      <c r="F46" s="306">
        <v>0</v>
      </c>
      <c r="G46" s="306">
        <v>33511.316546399998</v>
      </c>
      <c r="H46" s="306">
        <v>0</v>
      </c>
    </row>
    <row r="47" spans="1:8">
      <c r="A47" s="305" t="s">
        <v>79</v>
      </c>
      <c r="B47" s="305" t="s">
        <v>383</v>
      </c>
      <c r="C47" s="306">
        <v>639322.82999999996</v>
      </c>
      <c r="D47" s="307">
        <v>0.95665199999999995</v>
      </c>
      <c r="E47" s="306">
        <f t="shared" si="0"/>
        <v>611609.46396515996</v>
      </c>
      <c r="F47" s="306">
        <v>0</v>
      </c>
      <c r="G47" s="306">
        <v>611609.46396515996</v>
      </c>
      <c r="H47" s="306">
        <v>0</v>
      </c>
    </row>
    <row r="48" spans="1:8">
      <c r="A48" s="305" t="s">
        <v>81</v>
      </c>
      <c r="B48" s="305" t="s">
        <v>383</v>
      </c>
      <c r="C48" s="306">
        <v>298831.73</v>
      </c>
      <c r="D48" s="307">
        <v>0.95665199999999995</v>
      </c>
      <c r="E48" s="306">
        <f t="shared" si="0"/>
        <v>285877.97216795996</v>
      </c>
      <c r="F48" s="306">
        <v>0</v>
      </c>
      <c r="G48" s="306">
        <v>285877.97216796002</v>
      </c>
      <c r="H48" s="306">
        <v>0</v>
      </c>
    </row>
    <row r="49" spans="1:8">
      <c r="A49" s="305" t="s">
        <v>82</v>
      </c>
      <c r="B49" s="305" t="s">
        <v>379</v>
      </c>
      <c r="C49" s="306">
        <v>4583474.459999999</v>
      </c>
      <c r="D49" s="307">
        <v>0.94143100000000002</v>
      </c>
      <c r="E49" s="306">
        <f t="shared" si="0"/>
        <v>4315024.9443522589</v>
      </c>
      <c r="F49" s="306">
        <v>0</v>
      </c>
      <c r="G49" s="306">
        <v>4315024.9443522599</v>
      </c>
      <c r="H49" s="306">
        <v>0</v>
      </c>
    </row>
    <row r="50" spans="1:8">
      <c r="A50" s="305" t="s">
        <v>83</v>
      </c>
      <c r="B50" s="305" t="s">
        <v>379</v>
      </c>
      <c r="C50" s="306">
        <v>636737.70000000007</v>
      </c>
      <c r="D50" s="307">
        <v>0.94257899999999994</v>
      </c>
      <c r="E50" s="306">
        <f t="shared" si="0"/>
        <v>600175.58452829998</v>
      </c>
      <c r="F50" s="306">
        <v>600175.58452829998</v>
      </c>
      <c r="G50" s="306">
        <v>0</v>
      </c>
      <c r="H50" s="306">
        <v>0</v>
      </c>
    </row>
    <row r="51" spans="1:8">
      <c r="A51" s="305" t="s">
        <v>83</v>
      </c>
      <c r="B51" s="305" t="s">
        <v>380</v>
      </c>
      <c r="C51" s="306">
        <v>0</v>
      </c>
      <c r="D51" s="307">
        <v>0.94854499999999997</v>
      </c>
      <c r="E51" s="306">
        <f t="shared" si="0"/>
        <v>0</v>
      </c>
      <c r="F51" s="306">
        <v>0</v>
      </c>
      <c r="G51" s="306">
        <v>0</v>
      </c>
      <c r="H51" s="306">
        <v>0</v>
      </c>
    </row>
    <row r="52" spans="1:8">
      <c r="A52" s="305" t="s">
        <v>84</v>
      </c>
      <c r="B52" s="305" t="s">
        <v>378</v>
      </c>
      <c r="C52" s="306">
        <v>10488163.719999999</v>
      </c>
      <c r="D52" s="307">
        <v>0.95781099999999997</v>
      </c>
      <c r="E52" s="306">
        <f t="shared" si="0"/>
        <v>10045678.580816919</v>
      </c>
      <c r="F52" s="306">
        <v>10045678.580816921</v>
      </c>
      <c r="G52" s="306">
        <v>0</v>
      </c>
      <c r="H52" s="306">
        <v>0</v>
      </c>
    </row>
    <row r="53" spans="1:8">
      <c r="A53" s="305" t="s">
        <v>86</v>
      </c>
      <c r="B53" s="305" t="s">
        <v>380</v>
      </c>
      <c r="C53" s="306">
        <v>837305.73999999987</v>
      </c>
      <c r="D53" s="307">
        <v>0.94854499999999997</v>
      </c>
      <c r="E53" s="306">
        <f t="shared" si="0"/>
        <v>794222.1731482998</v>
      </c>
      <c r="F53" s="306">
        <v>794222.17314829992</v>
      </c>
      <c r="G53" s="306">
        <v>0</v>
      </c>
      <c r="H53" s="306">
        <v>0</v>
      </c>
    </row>
    <row r="54" spans="1:8">
      <c r="A54" s="305" t="s">
        <v>284</v>
      </c>
      <c r="B54" s="305" t="s">
        <v>378</v>
      </c>
      <c r="C54" s="306">
        <v>290150.02999999997</v>
      </c>
      <c r="D54" s="307">
        <v>0.95665199999999995</v>
      </c>
      <c r="E54" s="306">
        <f t="shared" si="0"/>
        <v>277572.60649955994</v>
      </c>
      <c r="F54" s="306">
        <v>0</v>
      </c>
      <c r="G54" s="306">
        <v>277572.60649955994</v>
      </c>
      <c r="H54" s="306">
        <v>0</v>
      </c>
    </row>
    <row r="55" spans="1:8">
      <c r="A55" s="305" t="s">
        <v>284</v>
      </c>
      <c r="B55" s="305" t="s">
        <v>379</v>
      </c>
      <c r="C55" s="306">
        <v>23087.33</v>
      </c>
      <c r="D55" s="307">
        <v>0.94143100000000002</v>
      </c>
      <c r="E55" s="306">
        <f t="shared" si="0"/>
        <v>21735.128169230004</v>
      </c>
      <c r="F55" s="306">
        <v>0</v>
      </c>
      <c r="G55" s="306">
        <v>21735.12816923</v>
      </c>
      <c r="H55" s="306">
        <v>0</v>
      </c>
    </row>
    <row r="56" spans="1:8">
      <c r="A56" s="305" t="s">
        <v>284</v>
      </c>
      <c r="B56" s="305" t="s">
        <v>380</v>
      </c>
      <c r="C56" s="306">
        <v>9588.6000000000022</v>
      </c>
      <c r="D56" s="307">
        <v>0.94738599999999995</v>
      </c>
      <c r="E56" s="306">
        <f t="shared" si="0"/>
        <v>9084.105399600001</v>
      </c>
      <c r="F56" s="306">
        <v>0</v>
      </c>
      <c r="G56" s="306">
        <v>9084.1053995999991</v>
      </c>
      <c r="H56" s="306">
        <v>0</v>
      </c>
    </row>
    <row r="57" spans="1:8">
      <c r="A57" s="305" t="s">
        <v>285</v>
      </c>
      <c r="B57" s="305" t="s">
        <v>378</v>
      </c>
      <c r="C57" s="306">
        <v>2072.3392000000003</v>
      </c>
      <c r="D57" s="307">
        <v>0.95665199999999995</v>
      </c>
      <c r="E57" s="306">
        <f t="shared" si="0"/>
        <v>1982.5074403584001</v>
      </c>
      <c r="F57" s="306">
        <v>0</v>
      </c>
      <c r="G57" s="306">
        <v>1982.5074403584003</v>
      </c>
      <c r="H57" s="306">
        <v>0</v>
      </c>
    </row>
    <row r="58" spans="1:8">
      <c r="A58" s="305" t="s">
        <v>285</v>
      </c>
      <c r="B58" s="305" t="s">
        <v>380</v>
      </c>
      <c r="C58" s="306">
        <v>10879.7808</v>
      </c>
      <c r="D58" s="307">
        <v>0.94738599999999995</v>
      </c>
      <c r="E58" s="306">
        <f t="shared" si="0"/>
        <v>10307.3520129888</v>
      </c>
      <c r="F58" s="306">
        <v>0</v>
      </c>
      <c r="G58" s="306">
        <v>10307.352012988802</v>
      </c>
      <c r="H58" s="306">
        <v>0</v>
      </c>
    </row>
    <row r="59" spans="1:8">
      <c r="A59" s="305" t="s">
        <v>286</v>
      </c>
      <c r="B59" s="305" t="s">
        <v>378</v>
      </c>
      <c r="C59" s="306">
        <v>195355.88999999996</v>
      </c>
      <c r="D59" s="307">
        <v>0.95665199999999995</v>
      </c>
      <c r="E59" s="306">
        <f t="shared" si="0"/>
        <v>186887.60288027994</v>
      </c>
      <c r="F59" s="306">
        <v>0</v>
      </c>
      <c r="G59" s="306">
        <v>186887.60288027997</v>
      </c>
      <c r="H59" s="306">
        <v>0</v>
      </c>
    </row>
    <row r="60" spans="1:8">
      <c r="A60" s="305" t="s">
        <v>287</v>
      </c>
      <c r="B60" s="305" t="s">
        <v>379</v>
      </c>
      <c r="C60" s="306">
        <v>2666.5</v>
      </c>
      <c r="D60" s="307">
        <v>0.94143100000000002</v>
      </c>
      <c r="E60" s="306">
        <f t="shared" si="0"/>
        <v>2510.3257615000002</v>
      </c>
      <c r="F60" s="306">
        <v>0</v>
      </c>
      <c r="G60" s="306">
        <v>2510.3257615000002</v>
      </c>
      <c r="H60" s="306">
        <v>0</v>
      </c>
    </row>
    <row r="61" spans="1:8">
      <c r="A61" s="305" t="s">
        <v>287</v>
      </c>
      <c r="B61" s="305" t="s">
        <v>380</v>
      </c>
      <c r="C61" s="306">
        <v>9622.16</v>
      </c>
      <c r="D61" s="307">
        <v>0.94738599999999995</v>
      </c>
      <c r="E61" s="306">
        <f t="shared" si="0"/>
        <v>9115.8996737599991</v>
      </c>
      <c r="F61" s="306">
        <v>0</v>
      </c>
      <c r="G61" s="306">
        <v>9115.8996737599991</v>
      </c>
      <c r="H61" s="306">
        <v>0</v>
      </c>
    </row>
    <row r="62" spans="1:8">
      <c r="A62" s="305" t="s">
        <v>288</v>
      </c>
      <c r="B62" s="305" t="s">
        <v>379</v>
      </c>
      <c r="C62" s="306">
        <v>0</v>
      </c>
      <c r="D62" s="307">
        <v>0.94143100000000002</v>
      </c>
      <c r="E62" s="306">
        <f t="shared" si="0"/>
        <v>0</v>
      </c>
      <c r="F62" s="306">
        <v>0</v>
      </c>
      <c r="G62" s="306">
        <v>0</v>
      </c>
      <c r="H62" s="306">
        <v>0</v>
      </c>
    </row>
    <row r="63" spans="1:8">
      <c r="A63" s="305" t="s">
        <v>87</v>
      </c>
      <c r="B63" s="305" t="s">
        <v>378</v>
      </c>
      <c r="C63" s="306">
        <v>0</v>
      </c>
      <c r="D63" s="307">
        <v>0.95665199999999995</v>
      </c>
      <c r="E63" s="306">
        <f t="shared" si="0"/>
        <v>0</v>
      </c>
      <c r="F63" s="306">
        <v>0</v>
      </c>
      <c r="G63" s="306">
        <v>0</v>
      </c>
      <c r="H63" s="306">
        <v>0</v>
      </c>
    </row>
    <row r="64" spans="1:8" ht="15.75" thickBot="1">
      <c r="A64" s="305" t="s">
        <v>343</v>
      </c>
      <c r="B64" s="309" t="s">
        <v>383</v>
      </c>
      <c r="C64" s="308">
        <v>70227.7</v>
      </c>
      <c r="D64" s="310">
        <v>0.95781099999999997</v>
      </c>
      <c r="E64" s="308">
        <f>C64*D64</f>
        <v>67264.86356469999</v>
      </c>
      <c r="F64" s="306">
        <f>E64</f>
        <v>67264.86356469999</v>
      </c>
      <c r="G64" s="306">
        <v>0</v>
      </c>
      <c r="H64" s="306">
        <v>0</v>
      </c>
    </row>
    <row r="65" spans="1:8" ht="15.75" thickBot="1">
      <c r="A65" s="311"/>
      <c r="B65" s="309" t="s">
        <v>58</v>
      </c>
      <c r="C65" s="312">
        <f>SUM(C7:C64)</f>
        <v>33256473.34</v>
      </c>
      <c r="D65" s="313" t="s">
        <v>59</v>
      </c>
      <c r="E65" s="312">
        <f>SUM(E7:E64)</f>
        <v>31744794.681100629</v>
      </c>
      <c r="F65" s="312">
        <f>SUM(F7:F64)</f>
        <v>19155216.338771783</v>
      </c>
      <c r="G65" s="312">
        <f>SUM(G7:G64)</f>
        <v>9671669.8323288448</v>
      </c>
      <c r="H65" s="312">
        <f>SUM(H7:H64)</f>
        <v>2917908.51</v>
      </c>
    </row>
    <row r="66" spans="1:8" ht="15.75" thickTop="1"/>
  </sheetData>
  <mergeCells count="4">
    <mergeCell ref="A5:A6"/>
    <mergeCell ref="B5:B6"/>
    <mergeCell ref="D5:E5"/>
    <mergeCell ref="F5:H5"/>
  </mergeCells>
  <pageMargins left="0.74" right="0.32" top="1.06" bottom="0.59" header="0.95" footer="0.27"/>
  <pageSetup scale="51" orientation="landscape" r:id="rId1"/>
  <headerFooter>
    <oddHeader>&amp;C&amp;"Arial,Regular"&amp;10 ENVIRONMENTAL COST RECOVERY CLAUSE
 CALCULATION OF THE FINAL TRUE-UP AMOUNT FOR THE PERIOD&amp;R&amp;"Arial,Regular"&amp;10FORM 42-5A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showZeros="0" zoomScaleNormal="100" workbookViewId="0">
      <pane xSplit="1" ySplit="5" topLeftCell="B6" activePane="bottomRight" state="frozen"/>
      <selection activeCell="A40" sqref="A40"/>
      <selection pane="topRight" activeCell="A40" sqref="A40"/>
      <selection pane="bottomLeft" activeCell="A40" sqref="A40"/>
      <selection pane="bottomRight" activeCell="E3" sqref="E3"/>
    </sheetView>
  </sheetViews>
  <sheetFormatPr defaultColWidth="9.140625" defaultRowHeight="15"/>
  <cols>
    <col min="1" max="1" width="63.7109375" style="87" customWidth="1"/>
    <col min="2" max="14" width="11.7109375" style="87" customWidth="1"/>
    <col min="15" max="16384" width="9.140625" style="87"/>
  </cols>
  <sheetData>
    <row r="1" spans="1:14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11"/>
    </row>
    <row r="2" spans="1:14" ht="15" customHeight="1">
      <c r="D2" s="109" t="s">
        <v>344</v>
      </c>
      <c r="E2" s="177"/>
    </row>
    <row r="3" spans="1:14" ht="15" customHeight="1">
      <c r="E3" s="109" t="s">
        <v>345</v>
      </c>
    </row>
    <row r="4" spans="1:14" ht="15.75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111"/>
    </row>
    <row r="5" spans="1:14" ht="15.75" thickBot="1">
      <c r="A5" s="157" t="s">
        <v>2</v>
      </c>
      <c r="B5" s="155" t="s">
        <v>329</v>
      </c>
      <c r="C5" s="155" t="s">
        <v>330</v>
      </c>
      <c r="D5" s="155" t="s">
        <v>331</v>
      </c>
      <c r="E5" s="155" t="s">
        <v>332</v>
      </c>
      <c r="F5" s="155" t="s">
        <v>333</v>
      </c>
      <c r="G5" s="155" t="s">
        <v>334</v>
      </c>
      <c r="H5" s="155" t="s">
        <v>335</v>
      </c>
      <c r="I5" s="155" t="s">
        <v>336</v>
      </c>
      <c r="J5" s="155" t="s">
        <v>337</v>
      </c>
      <c r="K5" s="155" t="s">
        <v>338</v>
      </c>
      <c r="L5" s="155" t="s">
        <v>339</v>
      </c>
      <c r="M5" s="155" t="s">
        <v>340</v>
      </c>
      <c r="N5" s="169" t="s">
        <v>58</v>
      </c>
    </row>
    <row r="6" spans="1:14">
      <c r="A6" s="158" t="s">
        <v>346</v>
      </c>
      <c r="B6" s="159">
        <f>RAD_ECRC_42_5A_1_pg_1!C63</f>
        <v>2698661.97</v>
      </c>
      <c r="C6" s="159">
        <f>RAD_ECRC_42_5A_1_pg_1!D63</f>
        <v>2736967.1099999994</v>
      </c>
      <c r="D6" s="159">
        <f>RAD_ECRC_42_5A_1_pg_1!E63</f>
        <v>3159789.5200000005</v>
      </c>
      <c r="E6" s="159">
        <f>RAD_ECRC_42_5A_1_pg_1!F63</f>
        <v>2929222.92</v>
      </c>
      <c r="F6" s="159">
        <f>RAD_ECRC_42_5A_1_pg_1!G63</f>
        <v>3100833.2700000005</v>
      </c>
      <c r="G6" s="159">
        <f>RAD_ECRC_42_5A_1_pg_1!H63</f>
        <v>1344853.4900000002</v>
      </c>
      <c r="H6" s="159">
        <f>RAD_ECRC_42_5A_1_pg_1!I63</f>
        <v>2820467.1699999995</v>
      </c>
      <c r="I6" s="159">
        <f>RAD_ECRC_42_5A_1_pg_1!J63</f>
        <v>2711164.9400000004</v>
      </c>
      <c r="J6" s="159">
        <f>RAD_ECRC_42_5A_1_pg_1!K63</f>
        <v>2567526.6800000002</v>
      </c>
      <c r="K6" s="159">
        <f>RAD_ECRC_42_5A_1_pg_1!L63</f>
        <v>2560617.9499999988</v>
      </c>
      <c r="L6" s="159">
        <f>RAD_ECRC_42_5A_1_pg_1!M63</f>
        <v>3005746.82</v>
      </c>
      <c r="M6" s="159">
        <f>RAD_ECRC_42_5A_1_pg_1!N63</f>
        <v>3620621.5</v>
      </c>
      <c r="N6" s="159">
        <f>SUM(B6:M6)</f>
        <v>33256473.340000004</v>
      </c>
    </row>
    <row r="7" spans="1:14">
      <c r="A7" s="109" t="s">
        <v>59</v>
      </c>
      <c r="B7" s="105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59"/>
    </row>
    <row r="8" spans="1:14">
      <c r="A8" s="177" t="s">
        <v>399</v>
      </c>
      <c r="B8" s="159">
        <v>1588147.6956000002</v>
      </c>
      <c r="C8" s="159">
        <v>1463614.3915999997</v>
      </c>
      <c r="D8" s="159">
        <v>1850124.02</v>
      </c>
      <c r="E8" s="159">
        <v>1874954.7508000007</v>
      </c>
      <c r="F8" s="159">
        <v>1859341.8799999994</v>
      </c>
      <c r="G8" s="159">
        <v>454154.83000000031</v>
      </c>
      <c r="H8" s="159">
        <v>1363038.1395999994</v>
      </c>
      <c r="I8" s="159">
        <v>1299999.77</v>
      </c>
      <c r="J8" s="159">
        <f>1331285.4408</f>
        <v>1331285.4408</v>
      </c>
      <c r="K8" s="159">
        <f>1086102.19</f>
        <v>1086102.19</v>
      </c>
      <c r="L8" s="159">
        <f>1316590.9548</f>
        <v>1316590.9547999999</v>
      </c>
      <c r="M8" s="159">
        <f>1143169.45</f>
        <v>1143169.45</v>
      </c>
      <c r="N8" s="159">
        <f t="shared" ref="N8:N41" si="0">SUM(B8:M8)</f>
        <v>16630523.513199998</v>
      </c>
    </row>
    <row r="9" spans="1:14">
      <c r="A9" s="160" t="s">
        <v>347</v>
      </c>
      <c r="B9" s="159">
        <v>52480.170799999993</v>
      </c>
      <c r="C9" s="159">
        <v>66934.887199999997</v>
      </c>
      <c r="D9" s="159">
        <v>121655.74399999998</v>
      </c>
      <c r="E9" s="159">
        <v>82915.148400000005</v>
      </c>
      <c r="F9" s="159">
        <v>60907.897199999985</v>
      </c>
      <c r="G9" s="159">
        <v>110804.63679999998</v>
      </c>
      <c r="H9" s="159">
        <v>205201.2304</v>
      </c>
      <c r="I9" s="159">
        <v>339695.46479999996</v>
      </c>
      <c r="J9" s="159">
        <v>104788.45239999998</v>
      </c>
      <c r="K9" s="159">
        <v>161396.17479999998</v>
      </c>
      <c r="L9" s="159">
        <v>172158.07759999999</v>
      </c>
      <c r="M9" s="159">
        <v>223432.28679999997</v>
      </c>
      <c r="N9" s="159">
        <f t="shared" si="0"/>
        <v>1702370.1711999997</v>
      </c>
    </row>
    <row r="10" spans="1:14">
      <c r="A10" s="160" t="s">
        <v>348</v>
      </c>
      <c r="B10" s="159">
        <v>67237.013600000006</v>
      </c>
      <c r="C10" s="159">
        <v>131310.12119999997</v>
      </c>
      <c r="D10" s="159">
        <v>84536.115999999995</v>
      </c>
      <c r="E10" s="159">
        <v>85191.410799999983</v>
      </c>
      <c r="F10" s="159">
        <v>95706.18279999998</v>
      </c>
      <c r="G10" s="159">
        <v>183099.6532</v>
      </c>
      <c r="H10" s="159">
        <v>128571.56000000003</v>
      </c>
      <c r="I10" s="159">
        <v>128790.08520000002</v>
      </c>
      <c r="J10" s="159">
        <v>103140.04679999998</v>
      </c>
      <c r="K10" s="159">
        <v>292376.7352</v>
      </c>
      <c r="L10" s="159">
        <v>176387.4976</v>
      </c>
      <c r="M10" s="159">
        <v>162410.56320000003</v>
      </c>
      <c r="N10" s="159">
        <f t="shared" si="0"/>
        <v>1638756.9856</v>
      </c>
    </row>
    <row r="11" spans="1:14">
      <c r="A11" s="160" t="s">
        <v>436</v>
      </c>
      <c r="B11" s="164">
        <v>0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f>RAD_ECRC_42_5A_1_pg_1!K62</f>
        <v>18181.46</v>
      </c>
      <c r="K11" s="164">
        <f>RAD_ECRC_42_5A_1_pg_1!L62</f>
        <v>26258.09</v>
      </c>
      <c r="L11" s="164">
        <f>RAD_ECRC_42_5A_1_pg_1!M62</f>
        <v>13109.31</v>
      </c>
      <c r="M11" s="164">
        <f>RAD_ECRC_42_5A_1_pg_1!N62</f>
        <v>12678.84</v>
      </c>
      <c r="N11" s="164">
        <f t="shared" si="0"/>
        <v>70227.7</v>
      </c>
    </row>
    <row r="12" spans="1:14">
      <c r="A12" s="109" t="s">
        <v>59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59"/>
    </row>
    <row r="13" spans="1:14">
      <c r="A13" s="158" t="s">
        <v>349</v>
      </c>
      <c r="B13" s="159">
        <v>42328.67</v>
      </c>
      <c r="C13" s="159">
        <v>61231.11</v>
      </c>
      <c r="D13" s="159">
        <v>406367.99</v>
      </c>
      <c r="E13" s="159">
        <v>156973.87</v>
      </c>
      <c r="F13" s="159">
        <v>94644.060000000012</v>
      </c>
      <c r="G13" s="159">
        <v>32920.28</v>
      </c>
      <c r="H13" s="159">
        <v>43621.229999999996</v>
      </c>
      <c r="I13" s="159">
        <v>60476.580000000009</v>
      </c>
      <c r="J13" s="159">
        <v>38670.25</v>
      </c>
      <c r="K13" s="159">
        <v>127807.26999999999</v>
      </c>
      <c r="L13" s="159">
        <v>363817.29</v>
      </c>
      <c r="M13" s="159">
        <v>185300.71</v>
      </c>
      <c r="N13" s="159">
        <f t="shared" si="0"/>
        <v>1614159.31</v>
      </c>
    </row>
    <row r="14" spans="1:14">
      <c r="A14" s="160" t="s">
        <v>350</v>
      </c>
      <c r="B14" s="159">
        <v>33205.656000000003</v>
      </c>
      <c r="C14" s="159">
        <v>110151.96960000001</v>
      </c>
      <c r="D14" s="159">
        <v>19244.412400000005</v>
      </c>
      <c r="E14" s="159">
        <v>56842.286799999973</v>
      </c>
      <c r="F14" s="159">
        <v>71905.745599999995</v>
      </c>
      <c r="G14" s="159">
        <v>35784.589999999989</v>
      </c>
      <c r="H14" s="159">
        <v>119863.81000000003</v>
      </c>
      <c r="I14" s="159">
        <v>100843.46000000002</v>
      </c>
      <c r="J14" s="159">
        <v>86239.489999999962</v>
      </c>
      <c r="K14" s="159">
        <v>101650.96240000003</v>
      </c>
      <c r="L14" s="159">
        <v>37080.439999999995</v>
      </c>
      <c r="M14" s="159">
        <v>145205.35000000003</v>
      </c>
      <c r="N14" s="159">
        <f t="shared" si="0"/>
        <v>918018.17280000006</v>
      </c>
    </row>
    <row r="15" spans="1:14">
      <c r="A15" s="160" t="s">
        <v>351</v>
      </c>
      <c r="B15" s="159">
        <v>515612.43155903177</v>
      </c>
      <c r="C15" s="159">
        <v>566403.14403759467</v>
      </c>
      <c r="D15" s="159">
        <v>412970.36550065549</v>
      </c>
      <c r="E15" s="159">
        <v>346204.97237232246</v>
      </c>
      <c r="F15" s="159">
        <v>419982.01322493784</v>
      </c>
      <c r="G15" s="159">
        <v>356071.37777275452</v>
      </c>
      <c r="H15" s="159">
        <v>485506.46600000007</v>
      </c>
      <c r="I15" s="159">
        <v>412943.38232432702</v>
      </c>
      <c r="J15" s="159">
        <v>463438.38560000004</v>
      </c>
      <c r="K15" s="159">
        <v>412313.43807777303</v>
      </c>
      <c r="L15" s="159">
        <v>622578.63239999977</v>
      </c>
      <c r="M15" s="159">
        <v>960907.73639999994</v>
      </c>
      <c r="N15" s="159">
        <f t="shared" si="0"/>
        <v>5974932.3452693969</v>
      </c>
    </row>
    <row r="16" spans="1:14">
      <c r="A16" s="160" t="s">
        <v>352</v>
      </c>
      <c r="B16" s="159">
        <v>148228.68244096823</v>
      </c>
      <c r="C16" s="159">
        <v>51761.696362405331</v>
      </c>
      <c r="D16" s="159">
        <v>-89596.417900655477</v>
      </c>
      <c r="E16" s="159">
        <v>-26859.049172322448</v>
      </c>
      <c r="F16" s="159">
        <v>20445.801175062155</v>
      </c>
      <c r="G16" s="159">
        <v>29162.192227245523</v>
      </c>
      <c r="H16" s="159">
        <v>9617.4939999999988</v>
      </c>
      <c r="I16" s="159">
        <v>17268.74767567305</v>
      </c>
      <c r="J16" s="159">
        <v>36250.684400000006</v>
      </c>
      <c r="K16" s="159">
        <v>28531.099522226934</v>
      </c>
      <c r="L16" s="159">
        <v>28765.667600000001</v>
      </c>
      <c r="M16" s="159">
        <v>8361.8336000000018</v>
      </c>
      <c r="N16" s="159">
        <f t="shared" si="0"/>
        <v>261938.43193060328</v>
      </c>
    </row>
    <row r="17" spans="1:14">
      <c r="A17" s="160" t="s">
        <v>353</v>
      </c>
      <c r="B17" s="159">
        <v>61564.840000000004</v>
      </c>
      <c r="C17" s="159">
        <v>69669.189999999988</v>
      </c>
      <c r="D17" s="159">
        <v>60462.22</v>
      </c>
      <c r="E17" s="159">
        <v>40185.579999999994</v>
      </c>
      <c r="F17" s="159">
        <v>87018.010000000009</v>
      </c>
      <c r="G17" s="159">
        <v>51508.61</v>
      </c>
      <c r="H17" s="159">
        <v>66809.760000000009</v>
      </c>
      <c r="I17" s="159">
        <v>108540.59000000001</v>
      </c>
      <c r="J17" s="159">
        <v>104043.9</v>
      </c>
      <c r="K17" s="159">
        <v>60992.919999999991</v>
      </c>
      <c r="L17" s="159">
        <v>112785.78999999998</v>
      </c>
      <c r="M17" s="159">
        <v>114573.14999999998</v>
      </c>
      <c r="N17" s="159">
        <f t="shared" si="0"/>
        <v>938154.55999999994</v>
      </c>
    </row>
    <row r="18" spans="1:14">
      <c r="A18" s="160" t="s">
        <v>354</v>
      </c>
      <c r="B18" s="159">
        <v>47588.459999999992</v>
      </c>
      <c r="C18" s="159">
        <v>45406.41</v>
      </c>
      <c r="D18" s="159">
        <v>36825.230000000003</v>
      </c>
      <c r="E18" s="159">
        <v>39317.85</v>
      </c>
      <c r="F18" s="159">
        <v>52502.530000000013</v>
      </c>
      <c r="G18" s="159">
        <v>26765.63</v>
      </c>
      <c r="H18" s="159">
        <v>42863.24</v>
      </c>
      <c r="I18" s="159">
        <v>50814.92</v>
      </c>
      <c r="J18" s="159">
        <v>103154.75</v>
      </c>
      <c r="K18" s="159">
        <v>-31179.729999999996</v>
      </c>
      <c r="L18" s="159">
        <v>68537.100000000006</v>
      </c>
      <c r="M18" s="159">
        <v>106887.24999999999</v>
      </c>
      <c r="N18" s="159">
        <f t="shared" si="0"/>
        <v>589483.64</v>
      </c>
    </row>
    <row r="19" spans="1:14">
      <c r="A19" s="109" t="s">
        <v>59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59"/>
    </row>
    <row r="20" spans="1:14">
      <c r="A20" s="158" t="s">
        <v>355</v>
      </c>
      <c r="B20" s="159">
        <v>142268.35</v>
      </c>
      <c r="C20" s="159">
        <v>170484.19</v>
      </c>
      <c r="D20" s="159">
        <v>257199.84</v>
      </c>
      <c r="E20" s="159">
        <v>273496.09999999998</v>
      </c>
      <c r="F20" s="159">
        <v>338379.15</v>
      </c>
      <c r="G20" s="159">
        <v>64581.69</v>
      </c>
      <c r="H20" s="159">
        <v>355374.24</v>
      </c>
      <c r="I20" s="159">
        <v>191791.94</v>
      </c>
      <c r="J20" s="159">
        <v>178333.82</v>
      </c>
      <c r="K20" s="159">
        <v>294368.8</v>
      </c>
      <c r="L20" s="159">
        <v>93936.06</v>
      </c>
      <c r="M20" s="159">
        <v>557694.32999999996</v>
      </c>
      <c r="N20" s="159">
        <f t="shared" si="0"/>
        <v>2917908.51</v>
      </c>
    </row>
    <row r="21" spans="1:14">
      <c r="A21" s="109" t="s">
        <v>59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59"/>
    </row>
    <row r="22" spans="1:14">
      <c r="A22" s="158" t="s">
        <v>356</v>
      </c>
      <c r="B22" s="161">
        <v>0.95781099999999997</v>
      </c>
      <c r="C22" s="161">
        <v>0.95781099999999997</v>
      </c>
      <c r="D22" s="161">
        <v>0.95781099999999997</v>
      </c>
      <c r="E22" s="161">
        <v>0.95781099999999997</v>
      </c>
      <c r="F22" s="161">
        <v>0.95781099999999997</v>
      </c>
      <c r="G22" s="161">
        <v>0.95781099999999997</v>
      </c>
      <c r="H22" s="161">
        <v>0.95781099999999997</v>
      </c>
      <c r="I22" s="161">
        <v>0.95781099999999997</v>
      </c>
      <c r="J22" s="161">
        <v>0.95781099999999997</v>
      </c>
      <c r="K22" s="161">
        <v>0.95781099999999997</v>
      </c>
      <c r="L22" s="161">
        <v>0.95781099999999997</v>
      </c>
      <c r="M22" s="161">
        <v>0.95781099999999997</v>
      </c>
      <c r="N22" s="159"/>
    </row>
    <row r="23" spans="1:14">
      <c r="A23" s="160" t="s">
        <v>357</v>
      </c>
      <c r="B23" s="161">
        <v>0.94257899999999994</v>
      </c>
      <c r="C23" s="161">
        <v>0.94257899999999994</v>
      </c>
      <c r="D23" s="161">
        <v>0.94257899999999994</v>
      </c>
      <c r="E23" s="161">
        <v>0.94257899999999994</v>
      </c>
      <c r="F23" s="161">
        <v>0.94257899999999994</v>
      </c>
      <c r="G23" s="161">
        <v>0.94257899999999994</v>
      </c>
      <c r="H23" s="161">
        <v>0.94257899999999994</v>
      </c>
      <c r="I23" s="161">
        <v>0.94257899999999994</v>
      </c>
      <c r="J23" s="161">
        <v>0.94257899999999994</v>
      </c>
      <c r="K23" s="161">
        <v>0.94257899999999994</v>
      </c>
      <c r="L23" s="161">
        <v>0.94257899999999994</v>
      </c>
      <c r="M23" s="161">
        <v>0.94257899999999994</v>
      </c>
      <c r="N23" s="159"/>
    </row>
    <row r="24" spans="1:14">
      <c r="A24" s="160" t="s">
        <v>358</v>
      </c>
      <c r="B24" s="161">
        <v>0.94854499999999997</v>
      </c>
      <c r="C24" s="161">
        <v>0.94854499999999997</v>
      </c>
      <c r="D24" s="161">
        <v>0.94854499999999997</v>
      </c>
      <c r="E24" s="161">
        <v>0.94854499999999997</v>
      </c>
      <c r="F24" s="161">
        <v>0.94854499999999997</v>
      </c>
      <c r="G24" s="161">
        <v>0.94854499999999997</v>
      </c>
      <c r="H24" s="161">
        <v>0.94854499999999997</v>
      </c>
      <c r="I24" s="161">
        <v>0.94854499999999997</v>
      </c>
      <c r="J24" s="161">
        <v>0.94854499999999997</v>
      </c>
      <c r="K24" s="161">
        <v>0.94854499999999997</v>
      </c>
      <c r="L24" s="161">
        <v>0.94854499999999997</v>
      </c>
      <c r="M24" s="161">
        <v>0.94854499999999997</v>
      </c>
      <c r="N24" s="159"/>
    </row>
    <row r="25" spans="1:14">
      <c r="A25" s="160" t="s">
        <v>437</v>
      </c>
      <c r="B25" s="161">
        <v>0.95781099999999997</v>
      </c>
      <c r="C25" s="161">
        <v>0.95781099999999997</v>
      </c>
      <c r="D25" s="161">
        <v>0.95781099999999997</v>
      </c>
      <c r="E25" s="161">
        <v>0.95781099999999997</v>
      </c>
      <c r="F25" s="161">
        <v>0.95781099999999997</v>
      </c>
      <c r="G25" s="161">
        <v>0.95781099999999997</v>
      </c>
      <c r="H25" s="161">
        <v>0.95781099999999997</v>
      </c>
      <c r="I25" s="161">
        <v>0.95781099999999997</v>
      </c>
      <c r="J25" s="161">
        <v>0.95781099999999997</v>
      </c>
      <c r="K25" s="161">
        <v>0.95781099999999997</v>
      </c>
      <c r="L25" s="161">
        <v>0.95781099999999997</v>
      </c>
      <c r="M25" s="161">
        <v>0.95781099999999997</v>
      </c>
      <c r="N25" s="159"/>
    </row>
    <row r="26" spans="1:14">
      <c r="A26" s="282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59"/>
    </row>
    <row r="27" spans="1:14">
      <c r="A27" s="158" t="s">
        <v>359</v>
      </c>
      <c r="B27" s="161">
        <v>1</v>
      </c>
      <c r="C27" s="161">
        <v>1</v>
      </c>
      <c r="D27" s="161">
        <v>1</v>
      </c>
      <c r="E27" s="161">
        <v>1</v>
      </c>
      <c r="F27" s="161">
        <v>1</v>
      </c>
      <c r="G27" s="161">
        <v>1</v>
      </c>
      <c r="H27" s="161">
        <v>1</v>
      </c>
      <c r="I27" s="161">
        <v>1</v>
      </c>
      <c r="J27" s="161">
        <v>1</v>
      </c>
      <c r="K27" s="161">
        <v>1</v>
      </c>
      <c r="L27" s="161">
        <v>1</v>
      </c>
      <c r="M27" s="161">
        <v>1</v>
      </c>
      <c r="N27" s="159"/>
    </row>
    <row r="28" spans="1:14">
      <c r="A28" s="160" t="s">
        <v>360</v>
      </c>
      <c r="B28" s="161">
        <v>0.88797400000000004</v>
      </c>
      <c r="C28" s="161">
        <v>0.88797400000000004</v>
      </c>
      <c r="D28" s="161">
        <v>0.88797400000000004</v>
      </c>
      <c r="E28" s="161">
        <v>0.88797400000000004</v>
      </c>
      <c r="F28" s="161">
        <v>0.88797400000000004</v>
      </c>
      <c r="G28" s="161">
        <v>0.88797400000000004</v>
      </c>
      <c r="H28" s="161">
        <v>0.88797400000000004</v>
      </c>
      <c r="I28" s="161">
        <v>0.88797400000000004</v>
      </c>
      <c r="J28" s="161">
        <v>0.88797400000000004</v>
      </c>
      <c r="K28" s="161">
        <v>0.88797400000000004</v>
      </c>
      <c r="L28" s="161">
        <v>0.88797400000000004</v>
      </c>
      <c r="M28" s="161">
        <v>0.88797400000000004</v>
      </c>
      <c r="N28" s="159"/>
    </row>
    <row r="29" spans="1:14">
      <c r="A29" s="160" t="s">
        <v>361</v>
      </c>
      <c r="B29" s="161">
        <v>0.95665199999999995</v>
      </c>
      <c r="C29" s="161">
        <v>0.95665199999999995</v>
      </c>
      <c r="D29" s="161">
        <v>0.95665199999999995</v>
      </c>
      <c r="E29" s="161">
        <v>0.95665199999999995</v>
      </c>
      <c r="F29" s="161">
        <v>0.95665199999999995</v>
      </c>
      <c r="G29" s="161">
        <v>0.95665199999999995</v>
      </c>
      <c r="H29" s="161">
        <v>0.95665199999999995</v>
      </c>
      <c r="I29" s="161">
        <v>0.95665199999999995</v>
      </c>
      <c r="J29" s="161">
        <v>0.95665199999999995</v>
      </c>
      <c r="K29" s="161">
        <v>0.95665199999999995</v>
      </c>
      <c r="L29" s="161">
        <v>0.95665199999999995</v>
      </c>
      <c r="M29" s="161">
        <v>0.95665199999999995</v>
      </c>
      <c r="N29" s="159"/>
    </row>
    <row r="30" spans="1:14">
      <c r="A30" s="160" t="s">
        <v>362</v>
      </c>
      <c r="B30" s="161">
        <v>0.94143100000000002</v>
      </c>
      <c r="C30" s="161">
        <v>0.94143100000000002</v>
      </c>
      <c r="D30" s="161">
        <v>0.94143100000000002</v>
      </c>
      <c r="E30" s="161">
        <v>0.94143100000000002</v>
      </c>
      <c r="F30" s="161">
        <v>0.94143100000000002</v>
      </c>
      <c r="G30" s="161">
        <v>0.94143100000000002</v>
      </c>
      <c r="H30" s="161">
        <v>0.94143100000000002</v>
      </c>
      <c r="I30" s="161">
        <v>0.94143100000000002</v>
      </c>
      <c r="J30" s="161">
        <v>0.94143100000000002</v>
      </c>
      <c r="K30" s="161">
        <v>0.94143100000000002</v>
      </c>
      <c r="L30" s="161">
        <v>0.94143100000000002</v>
      </c>
      <c r="M30" s="161">
        <v>0.94143100000000002</v>
      </c>
      <c r="N30" s="159"/>
    </row>
    <row r="31" spans="1:14">
      <c r="A31" s="160" t="s">
        <v>363</v>
      </c>
      <c r="B31" s="161">
        <v>0.94738599999999995</v>
      </c>
      <c r="C31" s="161">
        <v>0.94738599999999995</v>
      </c>
      <c r="D31" s="161">
        <v>0.94738599999999995</v>
      </c>
      <c r="E31" s="161">
        <v>0.94738599999999995</v>
      </c>
      <c r="F31" s="161">
        <v>0.94738599999999995</v>
      </c>
      <c r="G31" s="161">
        <v>0.94738599999999995</v>
      </c>
      <c r="H31" s="161">
        <v>0.94738599999999995</v>
      </c>
      <c r="I31" s="161">
        <v>0.94738599999999995</v>
      </c>
      <c r="J31" s="161">
        <v>0.94738599999999995</v>
      </c>
      <c r="K31" s="161">
        <v>0.94738599999999995</v>
      </c>
      <c r="L31" s="161">
        <v>0.94738599999999995</v>
      </c>
      <c r="M31" s="161">
        <v>0.94738599999999995</v>
      </c>
      <c r="N31" s="159"/>
    </row>
    <row r="32" spans="1:14">
      <c r="A32" s="160" t="s">
        <v>364</v>
      </c>
      <c r="B32" s="161">
        <v>0.95665199999999995</v>
      </c>
      <c r="C32" s="161">
        <v>0.95665199999999995</v>
      </c>
      <c r="D32" s="161">
        <v>0.95665199999999995</v>
      </c>
      <c r="E32" s="161">
        <v>0.95665199999999995</v>
      </c>
      <c r="F32" s="161">
        <v>0.95665199999999995</v>
      </c>
      <c r="G32" s="161">
        <v>0.95665199999999995</v>
      </c>
      <c r="H32" s="161">
        <v>0.95665199999999995</v>
      </c>
      <c r="I32" s="161">
        <v>0.95665199999999995</v>
      </c>
      <c r="J32" s="161">
        <v>0.95665199999999995</v>
      </c>
      <c r="K32" s="161">
        <v>0.95665199999999995</v>
      </c>
      <c r="L32" s="161">
        <v>0.95665199999999995</v>
      </c>
      <c r="M32" s="161">
        <v>0.95665199999999995</v>
      </c>
      <c r="N32" s="159"/>
    </row>
    <row r="33" spans="1:16">
      <c r="A33" s="109" t="s">
        <v>59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59"/>
    </row>
    <row r="34" spans="1:16">
      <c r="A34" s="158" t="s">
        <v>386</v>
      </c>
      <c r="B34" s="159">
        <f>B13*B28</f>
        <v>37586.758414579999</v>
      </c>
      <c r="C34" s="159">
        <f t="shared" ref="C34:M34" si="1">C13*C28</f>
        <v>54371.63367114</v>
      </c>
      <c r="D34" s="159">
        <f t="shared" si="1"/>
        <v>360844.20955226</v>
      </c>
      <c r="E34" s="159">
        <f t="shared" si="1"/>
        <v>139388.71523937999</v>
      </c>
      <c r="F34" s="159">
        <f t="shared" si="1"/>
        <v>84041.46453444002</v>
      </c>
      <c r="G34" s="159">
        <f t="shared" si="1"/>
        <v>29232.35271272</v>
      </c>
      <c r="H34" s="159">
        <f t="shared" si="1"/>
        <v>38734.518088019999</v>
      </c>
      <c r="I34" s="159">
        <f t="shared" si="1"/>
        <v>53701.630648920007</v>
      </c>
      <c r="J34" s="159">
        <f t="shared" si="1"/>
        <v>34338.176573500001</v>
      </c>
      <c r="K34" s="159">
        <f t="shared" si="1"/>
        <v>113489.53277097999</v>
      </c>
      <c r="L34" s="159">
        <f t="shared" si="1"/>
        <v>323060.29427045997</v>
      </c>
      <c r="M34" s="159">
        <f t="shared" si="1"/>
        <v>164542.21266153999</v>
      </c>
      <c r="N34" s="164">
        <f t="shared" si="0"/>
        <v>1433331.4991379401</v>
      </c>
    </row>
    <row r="35" spans="1:16">
      <c r="A35" s="160" t="s">
        <v>365</v>
      </c>
      <c r="B35" s="159">
        <f>B8*B22+B14*B29</f>
        <v>1552911.5896940439</v>
      </c>
      <c r="C35" s="159">
        <f t="shared" ref="C35:M35" si="2">C8*C22+C14*C29</f>
        <v>1507243.0660545665</v>
      </c>
      <c r="D35" s="159">
        <f t="shared" si="2"/>
        <v>1790479.3433315048</v>
      </c>
      <c r="E35" s="159">
        <f t="shared" si="2"/>
        <v>1850230.572170293</v>
      </c>
      <c r="F35" s="159">
        <f t="shared" si="2"/>
        <v>1849686.8807644106</v>
      </c>
      <c r="G35" s="159">
        <f t="shared" si="2"/>
        <v>469227.89146981027</v>
      </c>
      <c r="H35" s="159">
        <f t="shared" si="2"/>
        <v>1420200.8770925349</v>
      </c>
      <c r="I35" s="159">
        <f t="shared" si="2"/>
        <v>1341626.1773993899</v>
      </c>
      <c r="J35" s="159">
        <f t="shared" si="2"/>
        <v>1357621.0199255687</v>
      </c>
      <c r="K35" s="159">
        <f t="shared" si="2"/>
        <v>1137525.2211879748</v>
      </c>
      <c r="L35" s="159">
        <f t="shared" si="2"/>
        <v>1296518.3760948228</v>
      </c>
      <c r="M35" s="159">
        <f t="shared" si="2"/>
        <v>1233851.2625621501</v>
      </c>
      <c r="N35" s="164">
        <f t="shared" si="0"/>
        <v>16807122.277747072</v>
      </c>
    </row>
    <row r="36" spans="1:16">
      <c r="A36" s="160" t="s">
        <v>366</v>
      </c>
      <c r="B36" s="159">
        <f>B9*B23+B15*B30</f>
        <v>534880.23396754405</v>
      </c>
      <c r="C36" s="159">
        <f t="shared" ref="C36:M36" si="3">C9*C23+C15*C30</f>
        <v>596320.89733654563</v>
      </c>
      <c r="D36" s="159">
        <f t="shared" si="3"/>
        <v>503453.2536874236</v>
      </c>
      <c r="E36" s="159">
        <f t="shared" si="3"/>
        <v>404082.17100917152</v>
      </c>
      <c r="F36" s="159">
        <f t="shared" si="3"/>
        <v>452794.59152724524</v>
      </c>
      <c r="G36" s="159">
        <f t="shared" si="3"/>
        <v>439658.75699828926</v>
      </c>
      <c r="H36" s="159">
        <f t="shared" si="3"/>
        <v>650489.20834204764</v>
      </c>
      <c r="I36" s="159">
        <f t="shared" si="3"/>
        <v>708947.51288069272</v>
      </c>
      <c r="J36" s="159">
        <f t="shared" si="3"/>
        <v>535066.65746853326</v>
      </c>
      <c r="K36" s="159">
        <f t="shared" si="3"/>
        <v>540293.29736980516</v>
      </c>
      <c r="L36" s="159">
        <f t="shared" si="3"/>
        <v>748387.41310509457</v>
      </c>
      <c r="M36" s="159">
        <f t="shared" si="3"/>
        <v>1115230.9126464454</v>
      </c>
      <c r="N36" s="164">
        <f t="shared" si="0"/>
        <v>7229604.9063388389</v>
      </c>
    </row>
    <row r="37" spans="1:16">
      <c r="A37" s="160" t="s">
        <v>367</v>
      </c>
      <c r="B37" s="159">
        <f>B10*B24+B16*B31</f>
        <v>204207.11160823112</v>
      </c>
      <c r="C37" s="159">
        <f t="shared" ref="C37:M37" si="4">C10*C24+C16*C31</f>
        <v>173591.8653836477</v>
      </c>
      <c r="D37" s="159">
        <f t="shared" si="4"/>
        <v>-4696.0818180103961</v>
      </c>
      <c r="E37" s="159">
        <f t="shared" si="4"/>
        <v>55361.999598116105</v>
      </c>
      <c r="F37" s="159">
        <f t="shared" si="4"/>
        <v>110151.68695606341</v>
      </c>
      <c r="G37" s="159">
        <f t="shared" si="4"/>
        <v>201306.11318999523</v>
      </c>
      <c r="H37" s="159">
        <f t="shared" si="4"/>
        <v>131067.38955088402</v>
      </c>
      <c r="I37" s="159">
        <f t="shared" si="4"/>
        <v>138523.36115149921</v>
      </c>
      <c r="J37" s="159">
        <f t="shared" si="4"/>
        <v>132176.36658288437</v>
      </c>
      <c r="K37" s="159">
        <f t="shared" si="4"/>
        <v>304362.45454224845</v>
      </c>
      <c r="L37" s="159">
        <f t="shared" si="4"/>
        <v>194563.66967588561</v>
      </c>
      <c r="M37" s="159">
        <f t="shared" si="4"/>
        <v>161975.61175751363</v>
      </c>
      <c r="N37" s="164">
        <f t="shared" si="0"/>
        <v>1802591.5481789587</v>
      </c>
    </row>
    <row r="38" spans="1:16">
      <c r="A38" s="160" t="s">
        <v>368</v>
      </c>
      <c r="B38" s="159">
        <f t="shared" ref="B38:I38" si="5">B11*B22+B17*B32</f>
        <v>58896.127315680002</v>
      </c>
      <c r="C38" s="159">
        <f t="shared" si="5"/>
        <v>66649.169951879987</v>
      </c>
      <c r="D38" s="159">
        <f t="shared" si="5"/>
        <v>57841.303687439999</v>
      </c>
      <c r="E38" s="159">
        <f t="shared" si="5"/>
        <v>38443.615478159991</v>
      </c>
      <c r="F38" s="159">
        <f t="shared" si="5"/>
        <v>83245.953302520007</v>
      </c>
      <c r="G38" s="159">
        <f t="shared" si="5"/>
        <v>49275.814773719998</v>
      </c>
      <c r="H38" s="159">
        <f t="shared" si="5"/>
        <v>63913.690523520003</v>
      </c>
      <c r="I38" s="159">
        <f t="shared" si="5"/>
        <v>103835.57250468001</v>
      </c>
      <c r="J38" s="159">
        <f>J11*J25+J17*J32</f>
        <v>116948.20740685999</v>
      </c>
      <c r="K38" s="159">
        <f t="shared" ref="K38:M38" si="6">K11*K25+K17*K32</f>
        <v>83499.28634482999</v>
      </c>
      <c r="L38" s="159">
        <f t="shared" si="6"/>
        <v>120452.99289548998</v>
      </c>
      <c r="M38" s="159">
        <f t="shared" si="6"/>
        <v>121750.56551303997</v>
      </c>
      <c r="N38" s="164">
        <f t="shared" si="0"/>
        <v>964752.29969781986</v>
      </c>
    </row>
    <row r="39" spans="1:16">
      <c r="A39" s="160" t="s">
        <v>369</v>
      </c>
      <c r="B39" s="159">
        <f>B18*B27+B20</f>
        <v>189856.81</v>
      </c>
      <c r="C39" s="159">
        <f t="shared" ref="C39:M39" si="7">C18*C27+C20</f>
        <v>215890.6</v>
      </c>
      <c r="D39" s="159">
        <f t="shared" si="7"/>
        <v>294025.07</v>
      </c>
      <c r="E39" s="159">
        <f t="shared" si="7"/>
        <v>312813.94999999995</v>
      </c>
      <c r="F39" s="159">
        <f t="shared" si="7"/>
        <v>390881.68000000005</v>
      </c>
      <c r="G39" s="159">
        <f t="shared" si="7"/>
        <v>91347.32</v>
      </c>
      <c r="H39" s="159">
        <f t="shared" si="7"/>
        <v>398237.48</v>
      </c>
      <c r="I39" s="159">
        <f t="shared" si="7"/>
        <v>242606.86</v>
      </c>
      <c r="J39" s="159">
        <f t="shared" si="7"/>
        <v>281488.57</v>
      </c>
      <c r="K39" s="159">
        <f t="shared" si="7"/>
        <v>263189.07</v>
      </c>
      <c r="L39" s="159">
        <f t="shared" si="7"/>
        <v>162473.16</v>
      </c>
      <c r="M39" s="159">
        <f t="shared" si="7"/>
        <v>664581.57999999996</v>
      </c>
      <c r="N39" s="164">
        <f t="shared" si="0"/>
        <v>3507392.15</v>
      </c>
    </row>
    <row r="40" spans="1:16" ht="15.75" thickBot="1">
      <c r="A40" s="109" t="s">
        <v>59</v>
      </c>
      <c r="B40" s="162">
        <v>0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59"/>
    </row>
    <row r="41" spans="1:16" ht="15.75" thickBot="1">
      <c r="A41" s="158" t="s">
        <v>299</v>
      </c>
      <c r="B41" s="163">
        <f>SUM(B34:B39)</f>
        <v>2578338.6310000787</v>
      </c>
      <c r="C41" s="163">
        <f t="shared" ref="C41:M41" si="8">SUM(C34:C39)</f>
        <v>2614067.2323977803</v>
      </c>
      <c r="D41" s="163">
        <f t="shared" si="8"/>
        <v>3001947.0984406178</v>
      </c>
      <c r="E41" s="163">
        <f t="shared" si="8"/>
        <v>2800321.02349512</v>
      </c>
      <c r="F41" s="163">
        <f t="shared" si="8"/>
        <v>2970802.2570846793</v>
      </c>
      <c r="G41" s="163">
        <f t="shared" si="8"/>
        <v>1280048.2491445348</v>
      </c>
      <c r="H41" s="163">
        <f t="shared" si="8"/>
        <v>2702643.1635970068</v>
      </c>
      <c r="I41" s="163">
        <f t="shared" si="8"/>
        <v>2589241.1145851822</v>
      </c>
      <c r="J41" s="163">
        <f t="shared" si="8"/>
        <v>2457638.997957346</v>
      </c>
      <c r="K41" s="163">
        <f t="shared" si="8"/>
        <v>2442358.8622158384</v>
      </c>
      <c r="L41" s="163">
        <f t="shared" si="8"/>
        <v>2845455.906041753</v>
      </c>
      <c r="M41" s="163">
        <f t="shared" si="8"/>
        <v>3461932.1451406893</v>
      </c>
      <c r="N41" s="163">
        <f t="shared" si="0"/>
        <v>31744794.681100626</v>
      </c>
      <c r="O41" s="116"/>
      <c r="P41" s="116"/>
    </row>
    <row r="42" spans="1:16" ht="15.75" thickTop="1">
      <c r="A42" s="94" t="s">
        <v>59</v>
      </c>
      <c r="B42" s="105">
        <v>0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/>
    </row>
  </sheetData>
  <pageMargins left="0.74" right="0.32" top="1.07" bottom="0.59" header="1" footer="0.27"/>
  <pageSetup scale="55" orientation="landscape" r:id="rId1"/>
  <headerFooter>
    <oddHeader>&amp;C&amp;"Arial,Regular"&amp;10 ENVIRONMENTAL COST RECOVERY CLAUSE
 CALCULATION OF THE FINAL TRUE-UP AMOUNT FOR THE PERIOD&amp;R&amp;"Arial,Regular"&amp;10FORM 42-5A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41"/>
  <sheetViews>
    <sheetView showGridLines="0" zoomScaleNormal="100" workbookViewId="0">
      <pane xSplit="1" ySplit="7" topLeftCell="B8" activePane="bottomRight" state="frozen"/>
      <selection activeCell="A40" sqref="A40"/>
      <selection pane="topRight" activeCell="A40" sqref="A40"/>
      <selection pane="bottomLeft" activeCell="A40" sqref="A40"/>
      <selection pane="bottomRight" activeCell="A2" sqref="A2"/>
    </sheetView>
  </sheetViews>
  <sheetFormatPr defaultColWidth="9.140625" defaultRowHeight="15"/>
  <cols>
    <col min="1" max="1" width="60" style="87" customWidth="1"/>
    <col min="2" max="5" width="18.85546875" style="87" customWidth="1"/>
    <col min="6" max="11" width="14.42578125" style="87" customWidth="1"/>
    <col min="12" max="16384" width="9.140625" style="87"/>
  </cols>
  <sheetData>
    <row r="1" spans="1:11" ht="15.75" thickBo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" customHeight="1">
      <c r="A2" s="139"/>
      <c r="B2" s="139"/>
      <c r="C2" s="141" t="s">
        <v>327</v>
      </c>
      <c r="D2" s="139"/>
      <c r="E2" s="139"/>
      <c r="F2" s="139"/>
      <c r="G2" s="139"/>
      <c r="H2" s="139"/>
      <c r="I2" s="139"/>
      <c r="J2" s="139"/>
      <c r="K2" s="139"/>
    </row>
    <row r="3" spans="1:11" ht="15" customHeight="1">
      <c r="A3" s="139"/>
      <c r="B3" s="141" t="s">
        <v>304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5.75" thickBo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>
      <c r="A5" s="142" t="s">
        <v>235</v>
      </c>
      <c r="B5" s="142" t="s">
        <v>236</v>
      </c>
      <c r="C5" s="142" t="s">
        <v>237</v>
      </c>
      <c r="D5" s="142" t="s">
        <v>238</v>
      </c>
      <c r="E5" s="142" t="s">
        <v>239</v>
      </c>
      <c r="F5" s="139"/>
      <c r="G5" s="139"/>
      <c r="H5" s="139"/>
      <c r="I5" s="139"/>
      <c r="J5" s="139"/>
      <c r="K5" s="139"/>
    </row>
    <row r="6" spans="1:11" ht="15.7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ht="39" thickBot="1">
      <c r="A7" s="143" t="s">
        <v>305</v>
      </c>
      <c r="B7" s="134" t="s">
        <v>341</v>
      </c>
      <c r="C7" s="134" t="s">
        <v>342</v>
      </c>
      <c r="D7" s="134" t="s">
        <v>471</v>
      </c>
      <c r="E7" s="134" t="s">
        <v>472</v>
      </c>
      <c r="F7" s="139"/>
      <c r="G7" s="139"/>
      <c r="H7" s="139"/>
      <c r="I7" s="139"/>
      <c r="J7" s="139"/>
      <c r="K7" s="139"/>
    </row>
    <row r="8" spans="1:11">
      <c r="A8" s="144" t="s">
        <v>306</v>
      </c>
      <c r="B8" s="145">
        <v>62269</v>
      </c>
      <c r="C8" s="145">
        <v>62269.349524699253</v>
      </c>
      <c r="D8" s="145">
        <f>B8-C8</f>
        <v>-0.34952469925337937</v>
      </c>
      <c r="E8" s="266">
        <f>D8/C8</f>
        <v>-5.6131098513360857E-6</v>
      </c>
      <c r="F8" s="139"/>
      <c r="G8" s="139"/>
      <c r="H8" s="139"/>
      <c r="I8" s="139"/>
      <c r="J8" s="139"/>
      <c r="K8" s="139"/>
    </row>
    <row r="9" spans="1:11">
      <c r="A9" s="144" t="s">
        <v>307</v>
      </c>
      <c r="B9" s="145">
        <v>563973</v>
      </c>
      <c r="C9" s="145">
        <v>596292.58029996138</v>
      </c>
      <c r="D9" s="145">
        <f t="shared" ref="D9:D35" si="0">B9-C9</f>
        <v>-32319.580299961381</v>
      </c>
      <c r="E9" s="266">
        <f t="shared" ref="E9:E36" si="1">D9/C9</f>
        <v>-5.4200876159993826E-2</v>
      </c>
      <c r="F9" s="139"/>
      <c r="G9" s="139"/>
      <c r="H9" s="139"/>
      <c r="I9" s="139"/>
      <c r="J9" s="139"/>
      <c r="K9" s="139"/>
    </row>
    <row r="10" spans="1:11">
      <c r="A10" s="144" t="s">
        <v>308</v>
      </c>
      <c r="B10" s="145">
        <v>1673997</v>
      </c>
      <c r="C10" s="145">
        <v>1672922.20488134</v>
      </c>
      <c r="D10" s="145">
        <f t="shared" si="0"/>
        <v>1074.7951186599676</v>
      </c>
      <c r="E10" s="266">
        <f t="shared" si="1"/>
        <v>6.4246568999076824E-4</v>
      </c>
      <c r="F10" s="139"/>
      <c r="G10" s="139"/>
      <c r="H10" s="139"/>
      <c r="I10" s="139"/>
      <c r="J10" s="139"/>
      <c r="K10" s="139"/>
    </row>
    <row r="11" spans="1:11">
      <c r="A11" s="144" t="s">
        <v>309</v>
      </c>
      <c r="B11" s="145">
        <v>1782</v>
      </c>
      <c r="C11" s="145">
        <v>1782.1982784671941</v>
      </c>
      <c r="D11" s="145">
        <f t="shared" si="0"/>
        <v>-0.19827846719408626</v>
      </c>
      <c r="E11" s="266">
        <f t="shared" si="1"/>
        <v>-1.1125499872248702E-4</v>
      </c>
      <c r="F11" s="139"/>
      <c r="G11" s="139"/>
      <c r="H11" s="139"/>
      <c r="I11" s="139"/>
      <c r="J11" s="139"/>
      <c r="K11" s="139"/>
    </row>
    <row r="12" spans="1:11">
      <c r="A12" s="144" t="s">
        <v>310</v>
      </c>
      <c r="B12" s="145">
        <v>148489</v>
      </c>
      <c r="C12" s="145">
        <v>152107.63030399618</v>
      </c>
      <c r="D12" s="145">
        <f t="shared" si="0"/>
        <v>-3618.6303039961786</v>
      </c>
      <c r="E12" s="266">
        <f t="shared" si="1"/>
        <v>-2.3789932804581401E-2</v>
      </c>
      <c r="F12" s="139"/>
      <c r="G12" s="139"/>
      <c r="H12" s="139"/>
      <c r="I12" s="139"/>
      <c r="J12" s="139"/>
      <c r="K12" s="139"/>
    </row>
    <row r="13" spans="1:11">
      <c r="A13" s="144" t="s">
        <v>65</v>
      </c>
      <c r="B13" s="145">
        <v>6513</v>
      </c>
      <c r="C13" s="145">
        <v>6512.8602714261133</v>
      </c>
      <c r="D13" s="145">
        <f t="shared" si="0"/>
        <v>0.139728573886714</v>
      </c>
      <c r="E13" s="266">
        <f t="shared" si="1"/>
        <v>2.1454256357954658E-5</v>
      </c>
      <c r="F13" s="139"/>
      <c r="G13" s="139"/>
      <c r="H13" s="139"/>
      <c r="I13" s="139"/>
      <c r="J13" s="139"/>
      <c r="K13" s="139"/>
    </row>
    <row r="14" spans="1:11">
      <c r="A14" s="144" t="s">
        <v>277</v>
      </c>
      <c r="B14" s="145">
        <v>-56</v>
      </c>
      <c r="C14" s="145">
        <v>-56.768887236811935</v>
      </c>
      <c r="D14" s="145">
        <f t="shared" si="0"/>
        <v>0.76888723681193483</v>
      </c>
      <c r="E14" s="266">
        <f t="shared" si="1"/>
        <v>-1.3544166078234273E-2</v>
      </c>
      <c r="F14" s="139"/>
      <c r="G14" s="139"/>
      <c r="H14" s="139"/>
      <c r="I14" s="139"/>
      <c r="J14" s="139"/>
      <c r="K14" s="139"/>
    </row>
    <row r="15" spans="1:11">
      <c r="A15" s="144" t="s">
        <v>66</v>
      </c>
      <c r="B15" s="145">
        <v>35530</v>
      </c>
      <c r="C15" s="145">
        <v>35530.351856675421</v>
      </c>
      <c r="D15" s="145">
        <f t="shared" si="0"/>
        <v>-0.35185667542100418</v>
      </c>
      <c r="E15" s="266">
        <f t="shared" si="1"/>
        <v>-9.9029887697241472E-6</v>
      </c>
      <c r="F15" s="139"/>
      <c r="G15" s="139"/>
      <c r="H15" s="139"/>
      <c r="I15" s="139"/>
      <c r="J15" s="139"/>
      <c r="K15" s="139"/>
    </row>
    <row r="16" spans="1:11">
      <c r="A16" s="144" t="s">
        <v>67</v>
      </c>
      <c r="B16" s="145">
        <v>74613</v>
      </c>
      <c r="C16" s="145">
        <v>77613.31595312999</v>
      </c>
      <c r="D16" s="145">
        <f t="shared" si="0"/>
        <v>-3000.3159531299898</v>
      </c>
      <c r="E16" s="266">
        <f t="shared" si="1"/>
        <v>-3.865723189744727E-2</v>
      </c>
      <c r="F16" s="139"/>
      <c r="G16" s="139"/>
      <c r="H16" s="139"/>
      <c r="I16" s="139"/>
      <c r="J16" s="139"/>
      <c r="K16" s="139"/>
    </row>
    <row r="17" spans="1:6">
      <c r="A17" s="144" t="s">
        <v>68</v>
      </c>
      <c r="B17" s="145">
        <v>740606</v>
      </c>
      <c r="C17" s="145">
        <v>740605.78905117884</v>
      </c>
      <c r="D17" s="145">
        <f t="shared" si="0"/>
        <v>0.21094882115721703</v>
      </c>
      <c r="E17" s="266">
        <f t="shared" si="1"/>
        <v>2.8483280076364566E-7</v>
      </c>
    </row>
    <row r="18" spans="1:6">
      <c r="A18" s="144" t="s">
        <v>69</v>
      </c>
      <c r="B18" s="145">
        <v>269328</v>
      </c>
      <c r="C18" s="145">
        <v>269328.13557747228</v>
      </c>
      <c r="D18" s="145">
        <f t="shared" si="0"/>
        <v>-0.13557747227605432</v>
      </c>
      <c r="E18" s="266">
        <f t="shared" si="1"/>
        <v>-5.0339141874412683E-7</v>
      </c>
    </row>
    <row r="19" spans="1:6">
      <c r="A19" s="144" t="s">
        <v>70</v>
      </c>
      <c r="B19" s="145">
        <v>2074887</v>
      </c>
      <c r="C19" s="145">
        <v>2135453.8944248236</v>
      </c>
      <c r="D19" s="145">
        <f t="shared" si="0"/>
        <v>-60566.894424823578</v>
      </c>
      <c r="E19" s="266">
        <f t="shared" si="1"/>
        <v>-2.836253902879839E-2</v>
      </c>
    </row>
    <row r="20" spans="1:6">
      <c r="A20" s="144" t="s">
        <v>71</v>
      </c>
      <c r="B20" s="145">
        <v>3147766</v>
      </c>
      <c r="C20" s="145">
        <v>3150125.8469891739</v>
      </c>
      <c r="D20" s="145">
        <f t="shared" si="0"/>
        <v>-2359.8469891739078</v>
      </c>
      <c r="E20" s="266">
        <f t="shared" si="1"/>
        <v>-7.491278456158828E-4</v>
      </c>
    </row>
    <row r="21" spans="1:6">
      <c r="A21" s="144" t="s">
        <v>73</v>
      </c>
      <c r="B21" s="145">
        <v>6764</v>
      </c>
      <c r="C21" s="145">
        <v>6764.4980251705274</v>
      </c>
      <c r="D21" s="145">
        <f t="shared" si="0"/>
        <v>-0.49802517052739859</v>
      </c>
      <c r="E21" s="266">
        <f t="shared" si="1"/>
        <v>-7.3623374369282017E-5</v>
      </c>
    </row>
    <row r="22" spans="1:6">
      <c r="A22" s="144" t="s">
        <v>74</v>
      </c>
      <c r="B22" s="145">
        <v>78943</v>
      </c>
      <c r="C22" s="145">
        <v>78782.162956064945</v>
      </c>
      <c r="D22" s="145">
        <f t="shared" si="0"/>
        <v>160.83704393505468</v>
      </c>
      <c r="E22" s="266">
        <f t="shared" si="1"/>
        <v>2.0415413578420017E-3</v>
      </c>
    </row>
    <row r="23" spans="1:6">
      <c r="A23" s="144" t="s">
        <v>283</v>
      </c>
      <c r="B23" s="145">
        <v>48038506</v>
      </c>
      <c r="C23" s="145">
        <v>48156193.827544995</v>
      </c>
      <c r="D23" s="145">
        <f t="shared" si="0"/>
        <v>-117687.82754499465</v>
      </c>
      <c r="E23" s="266">
        <f t="shared" si="1"/>
        <v>-2.4438772708336031E-3</v>
      </c>
    </row>
    <row r="24" spans="1:6">
      <c r="A24" s="144" t="s">
        <v>75</v>
      </c>
      <c r="B24" s="145">
        <v>9615982</v>
      </c>
      <c r="C24" s="145">
        <v>9606375.1077730078</v>
      </c>
      <c r="D24" s="145">
        <f t="shared" si="0"/>
        <v>9606.892226992175</v>
      </c>
      <c r="E24" s="266">
        <f t="shared" si="1"/>
        <v>1.000053830837685E-3</v>
      </c>
    </row>
    <row r="25" spans="1:6">
      <c r="A25" s="144" t="s">
        <v>76</v>
      </c>
      <c r="B25" s="145">
        <v>345537</v>
      </c>
      <c r="C25" s="145">
        <v>347643.10252244573</v>
      </c>
      <c r="D25" s="145">
        <f t="shared" si="0"/>
        <v>-2106.1025224457262</v>
      </c>
      <c r="E25" s="266">
        <f t="shared" si="1"/>
        <v>-6.0582318681549124E-3</v>
      </c>
    </row>
    <row r="26" spans="1:6">
      <c r="A26" s="144" t="s">
        <v>77</v>
      </c>
      <c r="B26" s="145">
        <v>20220</v>
      </c>
      <c r="C26" s="145">
        <v>20466.337567157345</v>
      </c>
      <c r="D26" s="145">
        <f t="shared" si="0"/>
        <v>-246.33756715734489</v>
      </c>
      <c r="E26" s="266">
        <f t="shared" si="1"/>
        <v>-1.2036231023211826E-2</v>
      </c>
    </row>
    <row r="27" spans="1:6">
      <c r="A27" s="144" t="s">
        <v>78</v>
      </c>
      <c r="B27" s="145">
        <v>1690444</v>
      </c>
      <c r="C27" s="145">
        <v>1690444.2272976574</v>
      </c>
      <c r="D27" s="145">
        <f t="shared" si="0"/>
        <v>-0.22729765740223229</v>
      </c>
      <c r="E27" s="266">
        <f t="shared" si="1"/>
        <v>-1.3446031151562457E-7</v>
      </c>
    </row>
    <row r="28" spans="1:6">
      <c r="A28" s="144" t="s">
        <v>79</v>
      </c>
      <c r="B28" s="145">
        <v>12718925</v>
      </c>
      <c r="C28" s="145">
        <v>12719861.73266045</v>
      </c>
      <c r="D28" s="145">
        <f t="shared" si="0"/>
        <v>-936.73266045004129</v>
      </c>
      <c r="E28" s="266">
        <f t="shared" si="1"/>
        <v>-7.3643305260529513E-5</v>
      </c>
    </row>
    <row r="29" spans="1:6">
      <c r="A29" s="144" t="s">
        <v>81</v>
      </c>
      <c r="B29" s="145">
        <v>5903999</v>
      </c>
      <c r="C29" s="145">
        <v>5903927.49736406</v>
      </c>
      <c r="D29" s="145">
        <f t="shared" si="0"/>
        <v>71.502635939978063</v>
      </c>
      <c r="E29" s="266">
        <f t="shared" si="1"/>
        <v>1.2111028797677818E-5</v>
      </c>
    </row>
    <row r="30" spans="1:6">
      <c r="A30" s="144" t="s">
        <v>82</v>
      </c>
      <c r="B30" s="145">
        <v>35394311.250123858</v>
      </c>
      <c r="C30" s="145">
        <v>35389514.546246827</v>
      </c>
      <c r="D30" s="145">
        <f t="shared" si="0"/>
        <v>4796.7038770318031</v>
      </c>
      <c r="E30" s="266">
        <f t="shared" si="1"/>
        <v>1.3554025644413675E-4</v>
      </c>
    </row>
    <row r="31" spans="1:6">
      <c r="A31" s="144" t="s">
        <v>83</v>
      </c>
      <c r="B31" s="145">
        <v>378664</v>
      </c>
      <c r="C31" s="145">
        <v>478899.12838113611</v>
      </c>
      <c r="D31" s="145">
        <f t="shared" si="0"/>
        <v>-100235.12838113611</v>
      </c>
      <c r="E31" s="266">
        <f t="shared" si="1"/>
        <v>-0.20930321740189742</v>
      </c>
    </row>
    <row r="32" spans="1:6">
      <c r="A32" s="144" t="s">
        <v>84</v>
      </c>
      <c r="B32" s="145">
        <v>4181017</v>
      </c>
      <c r="C32" s="145">
        <v>4504184.85774168</v>
      </c>
      <c r="D32" s="145">
        <f t="shared" si="0"/>
        <v>-323167.85774168</v>
      </c>
      <c r="E32" s="266">
        <f t="shared" si="1"/>
        <v>-7.1748355795439256E-2</v>
      </c>
      <c r="F32" s="147"/>
    </row>
    <row r="33" spans="1:5">
      <c r="A33" s="144" t="s">
        <v>85</v>
      </c>
      <c r="B33" s="145">
        <v>14919</v>
      </c>
      <c r="C33" s="145">
        <v>14919.248422395132</v>
      </c>
      <c r="D33" s="145">
        <f t="shared" si="0"/>
        <v>-0.24842239513236564</v>
      </c>
      <c r="E33" s="266">
        <f t="shared" si="1"/>
        <v>-1.6651133361346895E-5</v>
      </c>
    </row>
    <row r="34" spans="1:5">
      <c r="A34" s="144" t="s">
        <v>86</v>
      </c>
      <c r="B34" s="145">
        <v>23870619</v>
      </c>
      <c r="C34" s="145">
        <v>24103095.780397892</v>
      </c>
      <c r="D34" s="145">
        <f t="shared" si="0"/>
        <v>-232476.780397892</v>
      </c>
      <c r="E34" s="266">
        <f t="shared" si="1"/>
        <v>-9.6451004682542186E-3</v>
      </c>
    </row>
    <row r="35" spans="1:5" ht="15.75" thickBot="1">
      <c r="A35" s="144" t="s">
        <v>87</v>
      </c>
      <c r="B35" s="145">
        <v>2838117</v>
      </c>
      <c r="C35" s="145">
        <v>3243327.8118648035</v>
      </c>
      <c r="D35" s="145">
        <f t="shared" si="0"/>
        <v>-405210.81186480355</v>
      </c>
      <c r="E35" s="267">
        <f t="shared" si="1"/>
        <v>-0.12493674255881679</v>
      </c>
    </row>
    <row r="36" spans="1:5" ht="16.5" thickTop="1" thickBot="1">
      <c r="A36" s="144" t="s">
        <v>58</v>
      </c>
      <c r="B36" s="301">
        <f>SUM(B8:B35)</f>
        <v>153896664.25012386</v>
      </c>
      <c r="C36" s="301">
        <f>SUM(C8:C35)</f>
        <v>155164887.25529084</v>
      </c>
      <c r="D36" s="302">
        <f>B36-C36</f>
        <v>-1268223.0051669776</v>
      </c>
      <c r="E36" s="303">
        <f t="shared" si="1"/>
        <v>-8.1733891449319099E-3</v>
      </c>
    </row>
    <row r="37" spans="1:5" ht="15.75" thickTop="1"/>
    <row r="38" spans="1:5">
      <c r="A38" s="129" t="s">
        <v>322</v>
      </c>
    </row>
    <row r="39" spans="1:5">
      <c r="A39" s="136" t="s">
        <v>431</v>
      </c>
    </row>
    <row r="40" spans="1:5">
      <c r="A40" s="129" t="s">
        <v>290</v>
      </c>
    </row>
    <row r="41" spans="1:5">
      <c r="A41" s="129" t="s">
        <v>291</v>
      </c>
    </row>
  </sheetData>
  <pageMargins left="0.74" right="0.32" top="1.0900000000000001" bottom="0.59" header="1" footer="0.27"/>
  <pageSetup scale="60" orientation="landscape" r:id="rId1"/>
  <headerFooter>
    <oddHeader>&amp;C&amp;"Arial,Regular"&amp;10 ENVIRONMENTAL COST RECOVERY CLAUSE
 CALCULATION OF THE FINAL TRUE-UP AMOUNT FOR THE PERIOD&amp;R&amp;"Arial,Regular"&amp;10FORM 42-6A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1"/>
  <sheetViews>
    <sheetView showGridLines="0" showZeros="0" zoomScaleNormal="100" workbookViewId="0">
      <pane xSplit="1" ySplit="7" topLeftCell="B8" activePane="bottomRight" state="frozen"/>
      <selection activeCell="A40" sqref="A40"/>
      <selection pane="topRight" activeCell="A40" sqref="A40"/>
      <selection pane="bottomLeft" activeCell="A40" sqref="A40"/>
      <selection pane="bottomRight" activeCell="A3" sqref="A3"/>
    </sheetView>
  </sheetViews>
  <sheetFormatPr defaultColWidth="9.140625" defaultRowHeight="15"/>
  <cols>
    <col min="1" max="1" width="55.42578125" style="87" bestFit="1" customWidth="1"/>
    <col min="2" max="5" width="19.140625" style="87" customWidth="1"/>
    <col min="6" max="11" width="15.5703125" style="87" customWidth="1"/>
    <col min="12" max="16384" width="9.140625" style="87"/>
  </cols>
  <sheetData>
    <row r="1" spans="1:11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" customHeight="1">
      <c r="C2" s="152" t="s">
        <v>326</v>
      </c>
    </row>
    <row r="3" spans="1:11" ht="15" customHeight="1">
      <c r="B3" s="88" t="s">
        <v>311</v>
      </c>
    </row>
    <row r="4" spans="1:11" ht="15.75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>
      <c r="A5" s="107" t="s">
        <v>235</v>
      </c>
      <c r="B5" s="107" t="s">
        <v>236</v>
      </c>
      <c r="C5" s="107" t="s">
        <v>237</v>
      </c>
      <c r="D5" s="107" t="s">
        <v>238</v>
      </c>
      <c r="E5" s="107" t="s">
        <v>239</v>
      </c>
    </row>
    <row r="6" spans="1:11" ht="15.75" thickBo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ht="39" thickBot="1">
      <c r="A7" s="89" t="s">
        <v>2</v>
      </c>
      <c r="B7" s="134" t="s">
        <v>341</v>
      </c>
      <c r="C7" s="134" t="s">
        <v>342</v>
      </c>
      <c r="D7" s="134" t="s">
        <v>471</v>
      </c>
      <c r="E7" s="134" t="s">
        <v>472</v>
      </c>
    </row>
    <row r="8" spans="1:11">
      <c r="A8" s="90" t="s">
        <v>312</v>
      </c>
      <c r="B8" s="146">
        <f>RAD_ECRC_42_6A_1!B36</f>
        <v>153896664.25012386</v>
      </c>
      <c r="C8" s="146">
        <f>RAD_ECRC_42_6A_1!C36</f>
        <v>155164887.25529084</v>
      </c>
      <c r="D8" s="146">
        <f>B8-C8</f>
        <v>-1268223.0051669776</v>
      </c>
      <c r="E8" s="268">
        <v>-4.906344389668171E-3</v>
      </c>
    </row>
    <row r="9" spans="1:11">
      <c r="E9" s="269"/>
    </row>
    <row r="10" spans="1:11">
      <c r="A10" s="90" t="s">
        <v>293</v>
      </c>
      <c r="B10" s="146">
        <f>SUM(RAD_ECRC_42_7A_2!N8:N10)</f>
        <v>3773952.5827984517</v>
      </c>
      <c r="C10" s="146">
        <v>3808631.1346233771</v>
      </c>
      <c r="D10" s="146">
        <f>B10-C10</f>
        <v>-34678.551824925467</v>
      </c>
      <c r="E10" s="268">
        <v>-5.2111014524211302E-3</v>
      </c>
    </row>
    <row r="11" spans="1:11">
      <c r="A11" s="90" t="s">
        <v>313</v>
      </c>
      <c r="B11" s="146">
        <f>SUM(RAD_ECRC_42_7A_2!N12:N18)</f>
        <v>150122712.12446091</v>
      </c>
      <c r="C11" s="146">
        <v>151356256.24736428</v>
      </c>
      <c r="D11" s="146">
        <f>B11-C11</f>
        <v>-1233544.1229033768</v>
      </c>
      <c r="E11" s="268">
        <v>-4.8772519747752466E-3</v>
      </c>
    </row>
    <row r="12" spans="1:11">
      <c r="E12" s="269"/>
    </row>
    <row r="13" spans="1:11">
      <c r="A13" s="90" t="s">
        <v>296</v>
      </c>
      <c r="B13" s="146">
        <f>RAD_ECRC_42_7A_1_pg_2!G62</f>
        <v>12815361.591045761</v>
      </c>
      <c r="C13" s="146">
        <v>12921249.49938136</v>
      </c>
      <c r="D13" s="146">
        <f>B13-C13</f>
        <v>-105887.90833559819</v>
      </c>
      <c r="E13" s="268">
        <v>-5.2111014524212082E-3</v>
      </c>
    </row>
    <row r="14" spans="1:11">
      <c r="A14" s="90" t="s">
        <v>314</v>
      </c>
      <c r="B14" s="146">
        <f>RAD_ECRC_42_7A_1_pg_2!F62</f>
        <v>133475190.34998395</v>
      </c>
      <c r="C14" s="146">
        <v>134573499.18765956</v>
      </c>
      <c r="D14" s="146">
        <f>B14-C14</f>
        <v>-1098308.8376756161</v>
      </c>
      <c r="E14" s="268">
        <v>-4.8772519747750081E-3</v>
      </c>
    </row>
    <row r="15" spans="1:11" ht="15.75" thickBot="1">
      <c r="E15" s="269"/>
    </row>
    <row r="16" spans="1:11" ht="15.75" thickBot="1">
      <c r="A16" s="90" t="s">
        <v>315</v>
      </c>
      <c r="B16" s="149">
        <f>SUM(B13:B14)</f>
        <v>146290551.9410297</v>
      </c>
      <c r="C16" s="149">
        <f>SUM(C13:C14)</f>
        <v>147494748.68704093</v>
      </c>
      <c r="D16" s="150">
        <f>SUM(D13:D14)</f>
        <v>-1204196.7460112143</v>
      </c>
      <c r="E16" s="270">
        <v>-4.906301113651956E-3</v>
      </c>
    </row>
    <row r="17" spans="1:1" ht="15.75" thickTop="1"/>
    <row r="18" spans="1:1">
      <c r="A18" s="129" t="s">
        <v>322</v>
      </c>
    </row>
    <row r="19" spans="1:1">
      <c r="A19" s="136" t="s">
        <v>431</v>
      </c>
    </row>
    <row r="20" spans="1:1">
      <c r="A20" s="129" t="s">
        <v>290</v>
      </c>
    </row>
    <row r="21" spans="1:1">
      <c r="A21" s="129" t="s">
        <v>291</v>
      </c>
    </row>
  </sheetData>
  <pageMargins left="0.49" right="0.32" top="1.0900000000000001" bottom="0.59" header="1" footer="0.27"/>
  <pageSetup scale="70" orientation="landscape" r:id="rId1"/>
  <headerFooter>
    <oddHeader>&amp;C&amp;"Arial,Regular"&amp;10 ENVIRONMENTAL COST RECOVERY CLAUSE
 CALCULATION OF THE FINAL TRUE-UP AMOUNT FOR THE PERIOD&amp;R&amp;"Arial,Regular"&amp;10FORM 42-6A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showGridLines="0" showZeros="0" zoomScaleNormal="100" workbookViewId="0">
      <pane xSplit="2" ySplit="7" topLeftCell="E8" activePane="bottomRight" state="frozen"/>
      <selection activeCell="A40" sqref="A40"/>
      <selection pane="topRight" activeCell="A40" sqref="A40"/>
      <selection pane="bottomLeft" activeCell="A40" sqref="A40"/>
      <selection pane="bottomRight" activeCell="A2" sqref="A2"/>
    </sheetView>
  </sheetViews>
  <sheetFormatPr defaultColWidth="9.140625" defaultRowHeight="15"/>
  <cols>
    <col min="1" max="1" width="49.140625" style="87" bestFit="1" customWidth="1"/>
    <col min="2" max="2" width="10.140625" style="87" bestFit="1" customWidth="1"/>
    <col min="3" max="5" width="12.5703125" style="87" bestFit="1" customWidth="1"/>
    <col min="6" max="6" width="13.7109375" style="87" customWidth="1"/>
    <col min="7" max="7" width="13.28515625" style="87" customWidth="1"/>
    <col min="8" max="13" width="12.5703125" style="87" bestFit="1" customWidth="1"/>
    <col min="14" max="16" width="13.7109375" style="87" bestFit="1" customWidth="1"/>
    <col min="17" max="16384" width="9.140625" style="87"/>
  </cols>
  <sheetData>
    <row r="1" spans="1:15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5" customHeight="1">
      <c r="G2" s="152" t="s">
        <v>326</v>
      </c>
    </row>
    <row r="3" spans="1:15" ht="15" customHeight="1">
      <c r="F3" s="152" t="s">
        <v>316</v>
      </c>
    </row>
    <row r="4" spans="1:15" ht="15.75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>
      <c r="A5" s="178" t="s">
        <v>235</v>
      </c>
      <c r="B5" s="178" t="s">
        <v>236</v>
      </c>
      <c r="C5" s="178" t="s">
        <v>237</v>
      </c>
      <c r="D5" s="178" t="s">
        <v>238</v>
      </c>
      <c r="E5" s="178" t="s">
        <v>239</v>
      </c>
      <c r="F5" s="178" t="s">
        <v>240</v>
      </c>
      <c r="G5" s="178" t="s">
        <v>241</v>
      </c>
      <c r="H5" s="178" t="s">
        <v>242</v>
      </c>
      <c r="I5" s="178" t="s">
        <v>243</v>
      </c>
      <c r="J5" s="178" t="s">
        <v>244</v>
      </c>
      <c r="K5" s="178" t="s">
        <v>245</v>
      </c>
      <c r="L5" s="178" t="s">
        <v>246</v>
      </c>
      <c r="M5" s="178" t="s">
        <v>247</v>
      </c>
      <c r="N5" s="178" t="s">
        <v>248</v>
      </c>
      <c r="O5" s="232" t="s">
        <v>432</v>
      </c>
    </row>
    <row r="6" spans="1:15" ht="15.75" thickBo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ht="36.75" customHeight="1" thickBot="1">
      <c r="A7" s="171" t="s">
        <v>317</v>
      </c>
      <c r="B7" s="283" t="s">
        <v>401</v>
      </c>
      <c r="C7" s="171" t="s">
        <v>329</v>
      </c>
      <c r="D7" s="171" t="s">
        <v>330</v>
      </c>
      <c r="E7" s="171" t="s">
        <v>331</v>
      </c>
      <c r="F7" s="171" t="s">
        <v>332</v>
      </c>
      <c r="G7" s="171" t="s">
        <v>333</v>
      </c>
      <c r="H7" s="171" t="s">
        <v>334</v>
      </c>
      <c r="I7" s="171" t="s">
        <v>335</v>
      </c>
      <c r="J7" s="171" t="s">
        <v>336</v>
      </c>
      <c r="K7" s="171" t="s">
        <v>337</v>
      </c>
      <c r="L7" s="171" t="s">
        <v>338</v>
      </c>
      <c r="M7" s="171" t="s">
        <v>339</v>
      </c>
      <c r="N7" s="171" t="s">
        <v>340</v>
      </c>
      <c r="O7" s="206" t="s">
        <v>58</v>
      </c>
    </row>
    <row r="8" spans="1:15">
      <c r="A8" s="289" t="s">
        <v>44</v>
      </c>
      <c r="B8" s="289" t="s">
        <v>380</v>
      </c>
      <c r="C8" s="290">
        <v>5321.5853426842186</v>
      </c>
      <c r="D8" s="290">
        <v>5301.2161682357273</v>
      </c>
      <c r="E8" s="290">
        <v>5280.846993787236</v>
      </c>
      <c r="F8" s="290">
        <v>5260.4778193387447</v>
      </c>
      <c r="G8" s="290">
        <v>5240.1086448902533</v>
      </c>
      <c r="H8" s="290">
        <v>5219.7394704417629</v>
      </c>
      <c r="I8" s="290">
        <v>5157.4530042780016</v>
      </c>
      <c r="J8" s="290">
        <v>5137.4968082548894</v>
      </c>
      <c r="K8" s="290">
        <v>5117.5406122317763</v>
      </c>
      <c r="L8" s="290">
        <v>5097.5844162086642</v>
      </c>
      <c r="M8" s="290">
        <v>5077.628220185552</v>
      </c>
      <c r="N8" s="290">
        <v>5057.6720241624389</v>
      </c>
      <c r="O8" s="290">
        <f>SUM(C8:N8)</f>
        <v>62269.349524699253</v>
      </c>
    </row>
    <row r="9" spans="1:15">
      <c r="A9" s="289" t="s">
        <v>402</v>
      </c>
      <c r="B9" s="289" t="s">
        <v>378</v>
      </c>
      <c r="C9" s="290">
        <v>2508.3096064513775</v>
      </c>
      <c r="D9" s="290">
        <v>2500.5122300197236</v>
      </c>
      <c r="E9" s="290">
        <v>2492.7148535880701</v>
      </c>
      <c r="F9" s="290">
        <v>2484.9174771564162</v>
      </c>
      <c r="G9" s="290">
        <v>2477.1201007247628</v>
      </c>
      <c r="H9" s="290">
        <v>2469.3227242931089</v>
      </c>
      <c r="I9" s="290">
        <v>2435.9260272153629</v>
      </c>
      <c r="J9" s="290">
        <v>2428.2867400695059</v>
      </c>
      <c r="K9" s="290">
        <v>2420.6474529236484</v>
      </c>
      <c r="L9" s="290">
        <v>2413.0081657777914</v>
      </c>
      <c r="M9" s="290">
        <v>2405.3688786319344</v>
      </c>
      <c r="N9" s="290">
        <v>2397.729591486077</v>
      </c>
      <c r="O9" s="290">
        <f t="shared" ref="O9:O60" si="0">SUM(C9:N9)</f>
        <v>29433.863848337776</v>
      </c>
    </row>
    <row r="10" spans="1:15">
      <c r="A10" s="289" t="s">
        <v>402</v>
      </c>
      <c r="B10" s="289" t="s">
        <v>379</v>
      </c>
      <c r="C10" s="290">
        <v>26860.735170643457</v>
      </c>
      <c r="D10" s="290">
        <v>26770.020324957371</v>
      </c>
      <c r="E10" s="290">
        <v>26677.117234572564</v>
      </c>
      <c r="F10" s="290">
        <v>26571.863008031589</v>
      </c>
      <c r="G10" s="290">
        <v>26466.646520093087</v>
      </c>
      <c r="H10" s="290">
        <v>26373.79890691318</v>
      </c>
      <c r="I10" s="290">
        <v>26037.553865749596</v>
      </c>
      <c r="J10" s="290">
        <v>26093.943002406657</v>
      </c>
      <c r="K10" s="290">
        <v>26195.345944544362</v>
      </c>
      <c r="L10" s="290">
        <v>26149.427248236105</v>
      </c>
      <c r="M10" s="290">
        <v>26058.527466223219</v>
      </c>
      <c r="N10" s="290">
        <v>24925.034047288475</v>
      </c>
      <c r="O10" s="290">
        <f t="shared" si="0"/>
        <v>315180.01273965964</v>
      </c>
    </row>
    <row r="11" spans="1:15">
      <c r="A11" s="289" t="s">
        <v>402</v>
      </c>
      <c r="B11" s="289" t="s">
        <v>380</v>
      </c>
      <c r="C11" s="290">
        <v>18781.668979605267</v>
      </c>
      <c r="D11" s="290">
        <v>18716.817857537302</v>
      </c>
      <c r="E11" s="290">
        <v>18651.966735469341</v>
      </c>
      <c r="F11" s="290">
        <v>18587.115255693723</v>
      </c>
      <c r="G11" s="290">
        <v>18522.263775918113</v>
      </c>
      <c r="H11" s="290">
        <v>18485.804829151661</v>
      </c>
      <c r="I11" s="290">
        <v>18277.749907438349</v>
      </c>
      <c r="J11" s="290">
        <v>18307.131983862702</v>
      </c>
      <c r="K11" s="290">
        <v>18336.51406028706</v>
      </c>
      <c r="L11" s="290">
        <v>18272.868304274147</v>
      </c>
      <c r="M11" s="290">
        <v>18209.222548261234</v>
      </c>
      <c r="N11" s="290">
        <v>16210.223489081694</v>
      </c>
      <c r="O11" s="290">
        <f t="shared" si="0"/>
        <v>219359.3477265806</v>
      </c>
    </row>
    <row r="12" spans="1:15">
      <c r="A12" s="289" t="s">
        <v>403</v>
      </c>
      <c r="B12" s="289" t="s">
        <v>378</v>
      </c>
      <c r="C12" s="290">
        <v>146.52583427347986</v>
      </c>
      <c r="D12" s="290">
        <v>146.52583427347986</v>
      </c>
      <c r="E12" s="290">
        <v>146.52583427347986</v>
      </c>
      <c r="F12" s="290">
        <v>146.52583427347986</v>
      </c>
      <c r="G12" s="290">
        <v>146.52583427347986</v>
      </c>
      <c r="H12" s="290">
        <v>146.52583427347986</v>
      </c>
      <c r="I12" s="290">
        <v>143.55507036409367</v>
      </c>
      <c r="J12" s="290">
        <v>143.55507036409367</v>
      </c>
      <c r="K12" s="290">
        <v>143.55507036409367</v>
      </c>
      <c r="L12" s="290">
        <v>143.55507036409367</v>
      </c>
      <c r="M12" s="290">
        <v>143.55507036409367</v>
      </c>
      <c r="N12" s="290">
        <v>143.55507036409367</v>
      </c>
      <c r="O12" s="290">
        <f t="shared" si="0"/>
        <v>1740.4854278254409</v>
      </c>
    </row>
    <row r="13" spans="1:15">
      <c r="A13" s="289" t="s">
        <v>403</v>
      </c>
      <c r="B13" s="289" t="s">
        <v>404</v>
      </c>
      <c r="C13" s="290">
        <v>50897.052626896759</v>
      </c>
      <c r="D13" s="290">
        <v>50849.958463404866</v>
      </c>
      <c r="E13" s="290">
        <v>51355.949789915314</v>
      </c>
      <c r="F13" s="290">
        <v>51861.575279054603</v>
      </c>
      <c r="G13" s="290">
        <v>51814.115278191552</v>
      </c>
      <c r="H13" s="290">
        <v>52054.442107099669</v>
      </c>
      <c r="I13" s="290">
        <v>51385.561014006671</v>
      </c>
      <c r="J13" s="290">
        <v>51346.807959769896</v>
      </c>
      <c r="K13" s="290">
        <v>51305.725620678175</v>
      </c>
      <c r="L13" s="290">
        <v>51260.007937501403</v>
      </c>
      <c r="M13" s="290">
        <v>51213.518328858554</v>
      </c>
      <c r="N13" s="290">
        <v>51328.088615884481</v>
      </c>
      <c r="O13" s="290">
        <f t="shared" si="0"/>
        <v>616672.80302126193</v>
      </c>
    </row>
    <row r="14" spans="1:15">
      <c r="A14" s="289" t="s">
        <v>403</v>
      </c>
      <c r="B14" s="289" t="s">
        <v>379</v>
      </c>
      <c r="C14" s="290">
        <v>21267.00750884433</v>
      </c>
      <c r="D14" s="290">
        <v>21201.766038556339</v>
      </c>
      <c r="E14" s="290">
        <v>21136.524568268353</v>
      </c>
      <c r="F14" s="290">
        <v>21070.163204424302</v>
      </c>
      <c r="G14" s="290">
        <v>21003.801840580254</v>
      </c>
      <c r="H14" s="290">
        <v>20938.786376815639</v>
      </c>
      <c r="I14" s="290">
        <v>20653.94000304407</v>
      </c>
      <c r="J14" s="290">
        <v>20590.017505199372</v>
      </c>
      <c r="K14" s="290">
        <v>20526.097113909302</v>
      </c>
      <c r="L14" s="290">
        <v>20462.178574934489</v>
      </c>
      <c r="M14" s="290">
        <v>20398.261706675414</v>
      </c>
      <c r="N14" s="290">
        <v>19854.255911380118</v>
      </c>
      <c r="O14" s="290">
        <f t="shared" si="0"/>
        <v>249102.80035263195</v>
      </c>
    </row>
    <row r="15" spans="1:15">
      <c r="A15" s="289" t="s">
        <v>403</v>
      </c>
      <c r="B15" s="289" t="s">
        <v>380</v>
      </c>
      <c r="C15" s="290">
        <v>68973.875980352444</v>
      </c>
      <c r="D15" s="290">
        <v>68730.296402251697</v>
      </c>
      <c r="E15" s="290">
        <v>68486.716824150979</v>
      </c>
      <c r="F15" s="290">
        <v>68242.084358291511</v>
      </c>
      <c r="G15" s="290">
        <v>67997.451892432058</v>
      </c>
      <c r="H15" s="290">
        <v>67754.084499681398</v>
      </c>
      <c r="I15" s="290">
        <v>66901.284044451779</v>
      </c>
      <c r="J15" s="290">
        <v>66662.640114013557</v>
      </c>
      <c r="K15" s="290">
        <v>66423.997454134878</v>
      </c>
      <c r="L15" s="290">
        <v>66185.356191616855</v>
      </c>
      <c r="M15" s="290">
        <v>65946.716508059006</v>
      </c>
      <c r="N15" s="290">
        <v>64176.063451182723</v>
      </c>
      <c r="O15" s="290">
        <f t="shared" si="0"/>
        <v>806480.56772061891</v>
      </c>
    </row>
    <row r="16" spans="1:15">
      <c r="A16" s="289" t="s">
        <v>63</v>
      </c>
      <c r="B16" s="289" t="s">
        <v>378</v>
      </c>
      <c r="C16" s="290">
        <v>153.38458262907378</v>
      </c>
      <c r="D16" s="290">
        <v>152.52517373618971</v>
      </c>
      <c r="E16" s="290">
        <v>151.66576484330565</v>
      </c>
      <c r="F16" s="290">
        <v>150.80635595042159</v>
      </c>
      <c r="G16" s="290">
        <v>149.94694705753753</v>
      </c>
      <c r="H16" s="290">
        <v>149.08753816465347</v>
      </c>
      <c r="I16" s="290">
        <v>147.90194765303241</v>
      </c>
      <c r="J16" s="290">
        <v>147.05996299755361</v>
      </c>
      <c r="K16" s="290">
        <v>146.21797834207482</v>
      </c>
      <c r="L16" s="290">
        <v>145.37599368659602</v>
      </c>
      <c r="M16" s="290">
        <v>144.53400903111719</v>
      </c>
      <c r="N16" s="290">
        <v>143.69202437563843</v>
      </c>
      <c r="O16" s="290">
        <f t="shared" si="0"/>
        <v>1782.1982784671941</v>
      </c>
    </row>
    <row r="17" spans="1:15">
      <c r="A17" s="289" t="s">
        <v>64</v>
      </c>
      <c r="B17" s="289" t="s">
        <v>378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f t="shared" si="0"/>
        <v>0</v>
      </c>
    </row>
    <row r="18" spans="1:15">
      <c r="A18" s="289" t="s">
        <v>64</v>
      </c>
      <c r="B18" s="289" t="s">
        <v>381</v>
      </c>
      <c r="C18" s="290">
        <v>22.705601530819166</v>
      </c>
      <c r="D18" s="290">
        <v>22.673147691137835</v>
      </c>
      <c r="E18" s="290">
        <v>22.640693851456497</v>
      </c>
      <c r="F18" s="290">
        <v>22.608240011775166</v>
      </c>
      <c r="G18" s="290">
        <v>22.575786172093835</v>
      </c>
      <c r="H18" s="290">
        <v>22.543332332412497</v>
      </c>
      <c r="I18" s="290">
        <v>22.15564834683213</v>
      </c>
      <c r="J18" s="290">
        <v>22.123852498256078</v>
      </c>
      <c r="K18" s="290">
        <v>22.092056649680025</v>
      </c>
      <c r="L18" s="290">
        <v>22.060260801103979</v>
      </c>
      <c r="M18" s="290">
        <v>22.028464952527926</v>
      </c>
      <c r="N18" s="290">
        <v>21.996669103951881</v>
      </c>
      <c r="O18" s="290">
        <f t="shared" si="0"/>
        <v>268.203753942047</v>
      </c>
    </row>
    <row r="19" spans="1:15">
      <c r="A19" s="289" t="s">
        <v>64</v>
      </c>
      <c r="B19" s="289" t="s">
        <v>404</v>
      </c>
      <c r="C19" s="290">
        <v>93.000191092903947</v>
      </c>
      <c r="D19" s="290">
        <v>92.550324942451468</v>
      </c>
      <c r="E19" s="290">
        <v>92.100458791998989</v>
      </c>
      <c r="F19" s="290">
        <v>59.924100228425957</v>
      </c>
      <c r="G19" s="290">
        <v>27.964724319734373</v>
      </c>
      <c r="H19" s="290">
        <v>27.928823479044802</v>
      </c>
      <c r="I19" s="290">
        <v>27.439318866357837</v>
      </c>
      <c r="J19" s="290">
        <v>27.404145903604373</v>
      </c>
      <c r="K19" s="290">
        <v>27.368972940850906</v>
      </c>
      <c r="L19" s="290">
        <v>27.333799978097446</v>
      </c>
      <c r="M19" s="290">
        <v>27.298627015343975</v>
      </c>
      <c r="N19" s="290">
        <v>27.263454052590511</v>
      </c>
      <c r="O19" s="290">
        <f t="shared" si="0"/>
        <v>557.57694161140455</v>
      </c>
    </row>
    <row r="20" spans="1:15">
      <c r="A20" s="289" t="s">
        <v>64</v>
      </c>
      <c r="B20" s="289" t="s">
        <v>379</v>
      </c>
      <c r="C20" s="290">
        <v>7267.8570752006126</v>
      </c>
      <c r="D20" s="290">
        <v>7242.2669497666657</v>
      </c>
      <c r="E20" s="290">
        <v>7216.6768243327178</v>
      </c>
      <c r="F20" s="290">
        <v>7191.0866988987682</v>
      </c>
      <c r="G20" s="290">
        <v>7165.4965734648204</v>
      </c>
      <c r="H20" s="290">
        <v>7139.9064480308707</v>
      </c>
      <c r="I20" s="290">
        <v>7049.8497570272193</v>
      </c>
      <c r="J20" s="290">
        <v>7024.7784631116374</v>
      </c>
      <c r="K20" s="290">
        <v>6892.644257201654</v>
      </c>
      <c r="L20" s="290">
        <v>6761.1887454628295</v>
      </c>
      <c r="M20" s="290">
        <v>6706.1413226188188</v>
      </c>
      <c r="N20" s="290">
        <v>6628.3888740596012</v>
      </c>
      <c r="O20" s="290">
        <f t="shared" si="0"/>
        <v>84286.281989176219</v>
      </c>
    </row>
    <row r="21" spans="1:15">
      <c r="A21" s="289" t="s">
        <v>64</v>
      </c>
      <c r="B21" s="289" t="s">
        <v>380</v>
      </c>
      <c r="C21" s="290">
        <v>5471.2475417557007</v>
      </c>
      <c r="D21" s="290">
        <v>5450.431342968709</v>
      </c>
      <c r="E21" s="290">
        <v>5429.6151441817174</v>
      </c>
      <c r="F21" s="290">
        <v>5408.7989453947257</v>
      </c>
      <c r="G21" s="290">
        <v>5387.982746607734</v>
      </c>
      <c r="H21" s="290">
        <v>5367.1665478207424</v>
      </c>
      <c r="I21" s="290">
        <v>5302.8466246734779</v>
      </c>
      <c r="J21" s="290">
        <v>5282.4524675857792</v>
      </c>
      <c r="K21" s="290">
        <v>5181.2915523268657</v>
      </c>
      <c r="L21" s="290">
        <v>5080.6426344251395</v>
      </c>
      <c r="M21" s="290">
        <v>5037.641726698047</v>
      </c>
      <c r="N21" s="290">
        <v>4976.3893454857525</v>
      </c>
      <c r="O21" s="290">
        <f t="shared" si="0"/>
        <v>63376.506619924396</v>
      </c>
    </row>
    <row r="22" spans="1:15">
      <c r="A22" s="289" t="s">
        <v>65</v>
      </c>
      <c r="B22" s="289" t="s">
        <v>378</v>
      </c>
      <c r="C22" s="290">
        <v>553.89096180682623</v>
      </c>
      <c r="D22" s="290">
        <v>552.45453795271419</v>
      </c>
      <c r="E22" s="290">
        <v>551.01811409860193</v>
      </c>
      <c r="F22" s="290">
        <v>549.58169024448989</v>
      </c>
      <c r="G22" s="290">
        <v>548.14526639037774</v>
      </c>
      <c r="H22" s="290">
        <v>546.70884253626559</v>
      </c>
      <c r="I22" s="290">
        <v>538.69506179518407</v>
      </c>
      <c r="J22" s="290">
        <v>537.28776097023297</v>
      </c>
      <c r="K22" s="290">
        <v>535.88046014528175</v>
      </c>
      <c r="L22" s="290">
        <v>534.47315932033052</v>
      </c>
      <c r="M22" s="290">
        <v>533.0658584953793</v>
      </c>
      <c r="N22" s="290">
        <v>531.65855767042819</v>
      </c>
      <c r="O22" s="290">
        <f t="shared" si="0"/>
        <v>6512.8602714261124</v>
      </c>
    </row>
    <row r="23" spans="1:15">
      <c r="A23" s="289" t="s">
        <v>277</v>
      </c>
      <c r="B23" s="289" t="s">
        <v>378</v>
      </c>
      <c r="C23" s="291">
        <v>-5.6656339402005225</v>
      </c>
      <c r="D23" s="291">
        <v>-5.4817071694213384</v>
      </c>
      <c r="E23" s="291">
        <v>-5.2977803986421534</v>
      </c>
      <c r="F23" s="291">
        <v>-5.1138536278629694</v>
      </c>
      <c r="G23" s="291">
        <v>-4.9912899788059066</v>
      </c>
      <c r="H23" s="291">
        <v>-4.8599787517185051</v>
      </c>
      <c r="I23" s="291">
        <v>-4.5641060916424552</v>
      </c>
      <c r="J23" s="291">
        <v>-4.3667679292375929</v>
      </c>
      <c r="K23" s="291">
        <v>-4.1694297668327307</v>
      </c>
      <c r="L23" s="291">
        <v>-3.9720916044278685</v>
      </c>
      <c r="M23" s="291">
        <v>-3.7747534420230058</v>
      </c>
      <c r="N23" s="291">
        <v>-3.5774152796181431</v>
      </c>
      <c r="O23" s="291">
        <f t="shared" si="0"/>
        <v>-55.834807980433183</v>
      </c>
    </row>
    <row r="24" spans="1:15">
      <c r="A24" s="289" t="s">
        <v>66</v>
      </c>
      <c r="B24" s="289" t="s">
        <v>378</v>
      </c>
      <c r="C24" s="290">
        <v>3023.4200032796352</v>
      </c>
      <c r="D24" s="290">
        <v>3015.1432985945721</v>
      </c>
      <c r="E24" s="290">
        <v>3006.866593909509</v>
      </c>
      <c r="F24" s="290">
        <v>2998.5898892244459</v>
      </c>
      <c r="G24" s="290">
        <v>2990.3131845393827</v>
      </c>
      <c r="H24" s="290">
        <v>2982.0364798543196</v>
      </c>
      <c r="I24" s="290">
        <v>2939.269310813736</v>
      </c>
      <c r="J24" s="290">
        <v>2931.1604136398123</v>
      </c>
      <c r="K24" s="290">
        <v>2923.0515164658882</v>
      </c>
      <c r="L24" s="290">
        <v>2914.9426192919645</v>
      </c>
      <c r="M24" s="290">
        <v>2906.8337221180404</v>
      </c>
      <c r="N24" s="290">
        <v>2898.7248249441163</v>
      </c>
      <c r="O24" s="290">
        <f t="shared" si="0"/>
        <v>35530.351856675421</v>
      </c>
    </row>
    <row r="25" spans="1:15">
      <c r="A25" s="289" t="s">
        <v>67</v>
      </c>
      <c r="B25" s="289" t="s">
        <v>380</v>
      </c>
      <c r="C25" s="290">
        <v>6608.729373884732</v>
      </c>
      <c r="D25" s="290">
        <v>6589.545122292262</v>
      </c>
      <c r="E25" s="290">
        <v>6570.3608706997911</v>
      </c>
      <c r="F25" s="290">
        <v>6551.1766191073202</v>
      </c>
      <c r="G25" s="290">
        <v>6531.9923675148493</v>
      </c>
      <c r="H25" s="290">
        <v>6512.8081159223793</v>
      </c>
      <c r="I25" s="290">
        <v>6266.2691659448465</v>
      </c>
      <c r="J25" s="290">
        <v>6092.9648966189015</v>
      </c>
      <c r="K25" s="290">
        <v>6076.1576365492565</v>
      </c>
      <c r="L25" s="290">
        <v>6059.3503764796096</v>
      </c>
      <c r="M25" s="290">
        <v>6042.5431164099646</v>
      </c>
      <c r="N25" s="290">
        <v>4711.077687287514</v>
      </c>
      <c r="O25" s="290">
        <f t="shared" si="0"/>
        <v>74612.975348711436</v>
      </c>
    </row>
    <row r="26" spans="1:15">
      <c r="A26" s="289" t="s">
        <v>68</v>
      </c>
      <c r="B26" s="289" t="s">
        <v>378</v>
      </c>
      <c r="C26" s="290">
        <v>62677.362387645044</v>
      </c>
      <c r="D26" s="290">
        <v>62593.103179584374</v>
      </c>
      <c r="E26" s="290">
        <v>62508.843971523718</v>
      </c>
      <c r="F26" s="290">
        <v>62424.584763463034</v>
      </c>
      <c r="G26" s="290">
        <v>62340.325555402364</v>
      </c>
      <c r="H26" s="290">
        <v>62256.066347341693</v>
      </c>
      <c r="I26" s="290">
        <v>61173.96100736122</v>
      </c>
      <c r="J26" s="290">
        <v>61091.410127497969</v>
      </c>
      <c r="K26" s="290">
        <v>61008.859247634726</v>
      </c>
      <c r="L26" s="290">
        <v>60926.308367771475</v>
      </c>
      <c r="M26" s="290">
        <v>60843.757487908224</v>
      </c>
      <c r="N26" s="290">
        <v>60761.206608044973</v>
      </c>
      <c r="O26" s="290">
        <f t="shared" si="0"/>
        <v>740605.78905117884</v>
      </c>
    </row>
    <row r="27" spans="1:15">
      <c r="A27" s="289" t="s">
        <v>69</v>
      </c>
      <c r="B27" s="289" t="s">
        <v>379</v>
      </c>
      <c r="C27" s="290">
        <v>12227.025577251788</v>
      </c>
      <c r="D27" s="290">
        <v>12205.055367301558</v>
      </c>
      <c r="E27" s="290">
        <v>12183.085157351325</v>
      </c>
      <c r="F27" s="290">
        <v>12161.114947401094</v>
      </c>
      <c r="G27" s="290">
        <v>12139.144737450861</v>
      </c>
      <c r="H27" s="290">
        <v>12117.174527500631</v>
      </c>
      <c r="I27" s="290">
        <v>11918.467241427628</v>
      </c>
      <c r="J27" s="290">
        <v>11896.942470379865</v>
      </c>
      <c r="K27" s="290">
        <v>11875.4176993321</v>
      </c>
      <c r="L27" s="290">
        <v>11853.892928284335</v>
      </c>
      <c r="M27" s="290">
        <v>11832.368157236569</v>
      </c>
      <c r="N27" s="290">
        <v>11810.843386188804</v>
      </c>
      <c r="O27" s="290">
        <f t="shared" si="0"/>
        <v>144220.53219710657</v>
      </c>
    </row>
    <row r="28" spans="1:15">
      <c r="A28" s="289" t="s">
        <v>69</v>
      </c>
      <c r="B28" s="289" t="s">
        <v>380</v>
      </c>
      <c r="C28" s="290">
        <v>10607.898084670376</v>
      </c>
      <c r="D28" s="290">
        <v>10588.513973043935</v>
      </c>
      <c r="E28" s="290">
        <v>10569.129861417494</v>
      </c>
      <c r="F28" s="290">
        <v>10549.745749791053</v>
      </c>
      <c r="G28" s="290">
        <v>10530.361638164612</v>
      </c>
      <c r="H28" s="290">
        <v>10510.977526538172</v>
      </c>
      <c r="I28" s="290">
        <v>10339.307205150526</v>
      </c>
      <c r="J28" s="290">
        <v>10320.316100119277</v>
      </c>
      <c r="K28" s="290">
        <v>10301.324995088027</v>
      </c>
      <c r="L28" s="290">
        <v>10282.333890056778</v>
      </c>
      <c r="M28" s="290">
        <v>10263.342785025527</v>
      </c>
      <c r="N28" s="290">
        <v>10244.351679994279</v>
      </c>
      <c r="O28" s="290">
        <f t="shared" si="0"/>
        <v>125107.60348906006</v>
      </c>
    </row>
    <row r="29" spans="1:15">
      <c r="A29" s="289" t="s">
        <v>70</v>
      </c>
      <c r="B29" s="289" t="s">
        <v>378</v>
      </c>
      <c r="C29" s="290">
        <v>25621.562190437362</v>
      </c>
      <c r="D29" s="290">
        <v>25560.764376880594</v>
      </c>
      <c r="E29" s="290">
        <v>25499.966563323822</v>
      </c>
      <c r="F29" s="290">
        <v>27661.77455707216</v>
      </c>
      <c r="G29" s="290">
        <v>29880.862449404522</v>
      </c>
      <c r="H29" s="290">
        <v>29878.817060351714</v>
      </c>
      <c r="I29" s="290">
        <v>29461.774056857921</v>
      </c>
      <c r="J29" s="290">
        <v>29392.257417213696</v>
      </c>
      <c r="K29" s="290">
        <v>29315.573780045816</v>
      </c>
      <c r="L29" s="290">
        <v>29237.193891068215</v>
      </c>
      <c r="M29" s="290">
        <v>29158.814002090618</v>
      </c>
      <c r="N29" s="290">
        <v>29080.434113113017</v>
      </c>
      <c r="O29" s="290">
        <f t="shared" si="0"/>
        <v>339749.79445785942</v>
      </c>
    </row>
    <row r="30" spans="1:15">
      <c r="A30" s="289" t="s">
        <v>70</v>
      </c>
      <c r="B30" s="289" t="s">
        <v>381</v>
      </c>
      <c r="C30" s="290">
        <v>21251.762132162003</v>
      </c>
      <c r="D30" s="290">
        <v>21236.587945940581</v>
      </c>
      <c r="E30" s="290">
        <v>21204.492009024307</v>
      </c>
      <c r="F30" s="290">
        <v>21172.396072108037</v>
      </c>
      <c r="G30" s="290">
        <v>21140.300135191763</v>
      </c>
      <c r="H30" s="290">
        <v>21108.204198275493</v>
      </c>
      <c r="I30" s="290">
        <v>20748.851902499253</v>
      </c>
      <c r="J30" s="290">
        <v>20717.406700325439</v>
      </c>
      <c r="K30" s="290">
        <v>20685.961498151617</v>
      </c>
      <c r="L30" s="290">
        <v>20654.516295977806</v>
      </c>
      <c r="M30" s="290">
        <v>20623.071093803985</v>
      </c>
      <c r="N30" s="290">
        <v>20734.477439020058</v>
      </c>
      <c r="O30" s="290">
        <f t="shared" si="0"/>
        <v>251278.02742248034</v>
      </c>
    </row>
    <row r="31" spans="1:15">
      <c r="A31" s="289" t="s">
        <v>70</v>
      </c>
      <c r="B31" s="289" t="s">
        <v>404</v>
      </c>
      <c r="C31" s="290">
        <v>920.93646330503475</v>
      </c>
      <c r="D31" s="290">
        <v>919.74393103169416</v>
      </c>
      <c r="E31" s="290">
        <v>918.55139875835357</v>
      </c>
      <c r="F31" s="290">
        <v>917.35886648501298</v>
      </c>
      <c r="G31" s="290">
        <v>916.16633421167251</v>
      </c>
      <c r="H31" s="290">
        <v>914.97380193833192</v>
      </c>
      <c r="I31" s="290">
        <v>898.97221461113099</v>
      </c>
      <c r="J31" s="290">
        <v>897.80386054401572</v>
      </c>
      <c r="K31" s="290">
        <v>896.63550647690067</v>
      </c>
      <c r="L31" s="290">
        <v>895.46715240978563</v>
      </c>
      <c r="M31" s="290">
        <v>894.29879834267035</v>
      </c>
      <c r="N31" s="290">
        <v>893.13044427555531</v>
      </c>
      <c r="O31" s="290">
        <f t="shared" si="0"/>
        <v>10884.038772390159</v>
      </c>
    </row>
    <row r="32" spans="1:15">
      <c r="A32" s="289" t="s">
        <v>70</v>
      </c>
      <c r="B32" s="289" t="s">
        <v>379</v>
      </c>
      <c r="C32" s="290">
        <v>59865.702588765278</v>
      </c>
      <c r="D32" s="290">
        <v>59714.831234860074</v>
      </c>
      <c r="E32" s="290">
        <v>59563.959880954841</v>
      </c>
      <c r="F32" s="290">
        <v>59413.088527049629</v>
      </c>
      <c r="G32" s="290">
        <v>59262.217173144425</v>
      </c>
      <c r="H32" s="290">
        <v>59111.345819239214</v>
      </c>
      <c r="I32" s="290">
        <v>58235.391791050628</v>
      </c>
      <c r="J32" s="290">
        <v>58087.579305060179</v>
      </c>
      <c r="K32" s="290">
        <v>57939.766819069715</v>
      </c>
      <c r="L32" s="290">
        <v>57791.954333079266</v>
      </c>
      <c r="M32" s="290">
        <v>57644.141847088802</v>
      </c>
      <c r="N32" s="290">
        <v>57146.572333361837</v>
      </c>
      <c r="O32" s="290">
        <f t="shared" si="0"/>
        <v>703776.55165272392</v>
      </c>
    </row>
    <row r="33" spans="1:15">
      <c r="A33" s="289" t="s">
        <v>70</v>
      </c>
      <c r="B33" s="289" t="s">
        <v>380</v>
      </c>
      <c r="C33" s="290">
        <v>47753.771198970637</v>
      </c>
      <c r="D33" s="290">
        <v>47589.467316212016</v>
      </c>
      <c r="E33" s="290">
        <v>47425.16343345341</v>
      </c>
      <c r="F33" s="290">
        <v>47260.85955069479</v>
      </c>
      <c r="G33" s="290">
        <v>47096.555667936183</v>
      </c>
      <c r="H33" s="290">
        <v>46932.251785177563</v>
      </c>
      <c r="I33" s="290">
        <v>46331.938928335876</v>
      </c>
      <c r="J33" s="290">
        <v>46170.966253671002</v>
      </c>
      <c r="K33" s="290">
        <v>46009.993579006099</v>
      </c>
      <c r="L33" s="290">
        <v>45849.020904341218</v>
      </c>
      <c r="M33" s="290">
        <v>45688.048229676329</v>
      </c>
      <c r="N33" s="290">
        <v>45263.223762157577</v>
      </c>
      <c r="O33" s="290">
        <f t="shared" si="0"/>
        <v>559371.26060963271</v>
      </c>
    </row>
    <row r="34" spans="1:15">
      <c r="A34" s="289" t="s">
        <v>70</v>
      </c>
      <c r="B34" s="289" t="s">
        <v>382</v>
      </c>
      <c r="C34" s="290">
        <v>13447.642140209829</v>
      </c>
      <c r="D34" s="290">
        <v>13542.192369780594</v>
      </c>
      <c r="E34" s="290">
        <v>14302.566029517895</v>
      </c>
      <c r="F34" s="290">
        <v>15323.829700234584</v>
      </c>
      <c r="G34" s="290">
        <v>16807.732838904067</v>
      </c>
      <c r="H34" s="290">
        <v>18048.91562921062</v>
      </c>
      <c r="I34" s="290">
        <v>17810.964679945861</v>
      </c>
      <c r="J34" s="290">
        <v>18498.426353999348</v>
      </c>
      <c r="K34" s="290">
        <v>19198.157211297665</v>
      </c>
      <c r="L34" s="290">
        <v>19264.420683657616</v>
      </c>
      <c r="M34" s="290">
        <v>20547.339366795626</v>
      </c>
      <c r="N34" s="290">
        <v>23034.834342805236</v>
      </c>
      <c r="O34" s="290">
        <f t="shared" si="0"/>
        <v>209827.0213463589</v>
      </c>
    </row>
    <row r="35" spans="1:15">
      <c r="A35" s="289" t="s">
        <v>71</v>
      </c>
      <c r="B35" s="289" t="s">
        <v>380</v>
      </c>
      <c r="C35" s="290">
        <v>267639.60169410385</v>
      </c>
      <c r="D35" s="290">
        <v>266816.4068637368</v>
      </c>
      <c r="E35" s="290">
        <v>265996.56664824719</v>
      </c>
      <c r="F35" s="290">
        <v>265176.72643275763</v>
      </c>
      <c r="G35" s="290">
        <v>264353.53160239058</v>
      </c>
      <c r="H35" s="290">
        <v>263617.53744262387</v>
      </c>
      <c r="I35" s="290">
        <v>260200.28282227743</v>
      </c>
      <c r="J35" s="290">
        <v>259904.4257074052</v>
      </c>
      <c r="K35" s="290">
        <v>259542.96918967192</v>
      </c>
      <c r="L35" s="290">
        <v>258766.48917783899</v>
      </c>
      <c r="M35" s="290">
        <v>258027.96520467219</v>
      </c>
      <c r="N35" s="290">
        <v>257723.2142846495</v>
      </c>
      <c r="O35" s="290">
        <f t="shared" si="0"/>
        <v>3147765.7170703751</v>
      </c>
    </row>
    <row r="36" spans="1:15">
      <c r="A36" s="289" t="s">
        <v>72</v>
      </c>
      <c r="B36" s="289" t="s">
        <v>379</v>
      </c>
      <c r="C36" s="290">
        <v>1.0666191799075747E-2</v>
      </c>
      <c r="D36" s="290">
        <v>1.0666191799075747E-2</v>
      </c>
      <c r="E36" s="290">
        <v>1.0666191799075747E-2</v>
      </c>
      <c r="F36" s="290">
        <v>1.0666191799075747E-2</v>
      </c>
      <c r="G36" s="290">
        <v>1.0666191799075747E-2</v>
      </c>
      <c r="H36" s="290">
        <v>1.0666191799075747E-2</v>
      </c>
      <c r="I36" s="290">
        <v>1.0449938209363069E-2</v>
      </c>
      <c r="J36" s="290">
        <v>1.0449938209363069E-2</v>
      </c>
      <c r="K36" s="290">
        <v>1.0449938209363069E-2</v>
      </c>
      <c r="L36" s="290">
        <v>1.0449938209363069E-2</v>
      </c>
      <c r="M36" s="290">
        <v>1.0449938209363069E-2</v>
      </c>
      <c r="N36" s="290">
        <v>1.0449938209363069E-2</v>
      </c>
      <c r="O36" s="290">
        <f t="shared" si="0"/>
        <v>0.12669678005063292</v>
      </c>
    </row>
    <row r="37" spans="1:15">
      <c r="A37" s="289" t="s">
        <v>73</v>
      </c>
      <c r="B37" s="289" t="s">
        <v>404</v>
      </c>
      <c r="C37" s="290">
        <v>573.13653430788827</v>
      </c>
      <c r="D37" s="290">
        <v>572.19797446732446</v>
      </c>
      <c r="E37" s="290">
        <v>571.25941462676064</v>
      </c>
      <c r="F37" s="290">
        <v>570.32085478619683</v>
      </c>
      <c r="G37" s="290">
        <v>569.38229494563313</v>
      </c>
      <c r="H37" s="290">
        <v>568.44373510506944</v>
      </c>
      <c r="I37" s="290">
        <v>558.92502993016365</v>
      </c>
      <c r="J37" s="290">
        <v>558.00549908687526</v>
      </c>
      <c r="K37" s="290">
        <v>557.08596824358665</v>
      </c>
      <c r="L37" s="290">
        <v>556.16643740029826</v>
      </c>
      <c r="M37" s="290">
        <v>555.24690655700965</v>
      </c>
      <c r="N37" s="290">
        <v>554.32737571372115</v>
      </c>
      <c r="O37" s="290">
        <f t="shared" si="0"/>
        <v>6764.4980251705274</v>
      </c>
    </row>
    <row r="38" spans="1:15">
      <c r="A38" s="289" t="s">
        <v>74</v>
      </c>
      <c r="B38" s="289" t="s">
        <v>379</v>
      </c>
      <c r="C38" s="290">
        <v>6672.5063739714988</v>
      </c>
      <c r="D38" s="290">
        <v>6661.3805120256129</v>
      </c>
      <c r="E38" s="290">
        <v>6652.3106634411752</v>
      </c>
      <c r="F38" s="290">
        <v>6643.2879839336465</v>
      </c>
      <c r="G38" s="290">
        <v>6632.1642199005428</v>
      </c>
      <c r="H38" s="290">
        <v>6620.9796771951333</v>
      </c>
      <c r="I38" s="290">
        <v>6510.6500368962661</v>
      </c>
      <c r="J38" s="290">
        <v>6517.5846188734595</v>
      </c>
      <c r="K38" s="290">
        <v>6524.4895077335459</v>
      </c>
      <c r="L38" s="290">
        <v>6513.4723417806472</v>
      </c>
      <c r="M38" s="290">
        <v>6502.4551758277485</v>
      </c>
      <c r="N38" s="290">
        <v>6491.4380098748497</v>
      </c>
      <c r="O38" s="290">
        <f t="shared" si="0"/>
        <v>78942.719121454138</v>
      </c>
    </row>
    <row r="39" spans="1:15">
      <c r="A39" s="289" t="s">
        <v>283</v>
      </c>
      <c r="B39" s="289" t="s">
        <v>378</v>
      </c>
      <c r="C39" s="290">
        <v>3086329.8484531059</v>
      </c>
      <c r="D39" s="290">
        <v>3081301.4365584361</v>
      </c>
      <c r="E39" s="290">
        <v>3076235.7365265731</v>
      </c>
      <c r="F39" s="290">
        <v>3071634.9580074055</v>
      </c>
      <c r="G39" s="290">
        <v>3067418.6779798069</v>
      </c>
      <c r="H39" s="290">
        <v>3063238.7020594971</v>
      </c>
      <c r="I39" s="290">
        <v>3012816.4690310834</v>
      </c>
      <c r="J39" s="290">
        <v>3009189.8322167508</v>
      </c>
      <c r="K39" s="290">
        <v>3005474.7138958848</v>
      </c>
      <c r="L39" s="290">
        <v>3000600.5430998551</v>
      </c>
      <c r="M39" s="290">
        <v>2995740.5355383693</v>
      </c>
      <c r="N39" s="290">
        <v>2991982.6167313876</v>
      </c>
      <c r="O39" s="290">
        <f t="shared" si="0"/>
        <v>36461964.070098154</v>
      </c>
    </row>
    <row r="40" spans="1:15">
      <c r="A40" s="289" t="s">
        <v>283</v>
      </c>
      <c r="B40" s="289" t="s">
        <v>381</v>
      </c>
      <c r="C40" s="290">
        <v>9.0040331796614694</v>
      </c>
      <c r="D40" s="290">
        <v>8.9857575705423223</v>
      </c>
      <c r="E40" s="290">
        <v>8.9674819614231733</v>
      </c>
      <c r="F40" s="290">
        <v>8.9492063523040244</v>
      </c>
      <c r="G40" s="290">
        <v>8.9309307431848772</v>
      </c>
      <c r="H40" s="290">
        <v>8.9126551340657283</v>
      </c>
      <c r="I40" s="290">
        <v>8.7710206975197149</v>
      </c>
      <c r="J40" s="290">
        <v>8.7531156204658682</v>
      </c>
      <c r="K40" s="290">
        <v>8.7352105434120215</v>
      </c>
      <c r="L40" s="290">
        <v>8.717305466358173</v>
      </c>
      <c r="M40" s="290">
        <v>8.6994003893043264</v>
      </c>
      <c r="N40" s="290">
        <v>8.6814953122504779</v>
      </c>
      <c r="O40" s="290">
        <f t="shared" si="0"/>
        <v>106.10761297049217</v>
      </c>
    </row>
    <row r="41" spans="1:15">
      <c r="A41" s="289" t="s">
        <v>283</v>
      </c>
      <c r="B41" s="289" t="s">
        <v>379</v>
      </c>
      <c r="C41" s="290">
        <v>10275.349580200258</v>
      </c>
      <c r="D41" s="290">
        <v>10256.421772341431</v>
      </c>
      <c r="E41" s="290">
        <v>10237.493964482601</v>
      </c>
      <c r="F41" s="290">
        <v>10218.566156623769</v>
      </c>
      <c r="G41" s="290">
        <v>10199.638348764942</v>
      </c>
      <c r="H41" s="290">
        <v>10180.710540906111</v>
      </c>
      <c r="I41" s="290">
        <v>10014.760860393626</v>
      </c>
      <c r="J41" s="290">
        <v>9996.2168077186507</v>
      </c>
      <c r="K41" s="290">
        <v>9977.6727550436735</v>
      </c>
      <c r="L41" s="290">
        <v>9959.1287023686964</v>
      </c>
      <c r="M41" s="290">
        <v>9940.5846496937193</v>
      </c>
      <c r="N41" s="290">
        <v>9685.3749135658563</v>
      </c>
      <c r="O41" s="290">
        <f t="shared" si="0"/>
        <v>120941.91905210335</v>
      </c>
    </row>
    <row r="42" spans="1:15">
      <c r="A42" s="289" t="s">
        <v>283</v>
      </c>
      <c r="B42" s="289" t="s">
        <v>380</v>
      </c>
      <c r="C42" s="290">
        <v>983601.86418211157</v>
      </c>
      <c r="D42" s="290">
        <v>980881.22010427737</v>
      </c>
      <c r="E42" s="290">
        <v>978160.57602644328</v>
      </c>
      <c r="F42" s="290">
        <v>975439.93194860918</v>
      </c>
      <c r="G42" s="290">
        <v>972719.28787077509</v>
      </c>
      <c r="H42" s="290">
        <v>969998.643792941</v>
      </c>
      <c r="I42" s="290">
        <v>956139.35378987505</v>
      </c>
      <c r="J42" s="290">
        <v>953465.27285328752</v>
      </c>
      <c r="K42" s="290">
        <v>950799.89957080467</v>
      </c>
      <c r="L42" s="290">
        <v>948134.52628832194</v>
      </c>
      <c r="M42" s="290">
        <v>945469.15300583898</v>
      </c>
      <c r="N42" s="290">
        <v>840683.88126797008</v>
      </c>
      <c r="O42" s="290">
        <f t="shared" si="0"/>
        <v>11455493.610701256</v>
      </c>
    </row>
    <row r="43" spans="1:15">
      <c r="A43" s="289" t="s">
        <v>75</v>
      </c>
      <c r="B43" s="289" t="s">
        <v>378</v>
      </c>
      <c r="C43" s="290">
        <v>807947.09640726889</v>
      </c>
      <c r="D43" s="290">
        <v>806319.83986263769</v>
      </c>
      <c r="E43" s="290">
        <v>804960.90390829439</v>
      </c>
      <c r="F43" s="290">
        <v>806900.9960378696</v>
      </c>
      <c r="G43" s="290">
        <v>809088.67418536288</v>
      </c>
      <c r="H43" s="290">
        <v>809357.12763196952</v>
      </c>
      <c r="I43" s="290">
        <v>798123.79682723817</v>
      </c>
      <c r="J43" s="290">
        <v>796962.78384171519</v>
      </c>
      <c r="K43" s="290">
        <v>795500.7929465496</v>
      </c>
      <c r="L43" s="290">
        <v>794282.04166295216</v>
      </c>
      <c r="M43" s="290">
        <v>792975.89623986755</v>
      </c>
      <c r="N43" s="290">
        <v>793562.3258640517</v>
      </c>
      <c r="O43" s="290">
        <f t="shared" si="0"/>
        <v>9615982.2754157782</v>
      </c>
    </row>
    <row r="44" spans="1:15">
      <c r="A44" s="289" t="s">
        <v>76</v>
      </c>
      <c r="B44" s="289" t="s">
        <v>378</v>
      </c>
      <c r="C44" s="290">
        <v>29257.293278749727</v>
      </c>
      <c r="D44" s="290">
        <v>29257.293278749727</v>
      </c>
      <c r="E44" s="290">
        <v>29257.293278749727</v>
      </c>
      <c r="F44" s="290">
        <v>29264.136876506178</v>
      </c>
      <c r="G44" s="290">
        <v>29270.980474262629</v>
      </c>
      <c r="H44" s="290">
        <v>29105.882133519008</v>
      </c>
      <c r="I44" s="290">
        <v>28354.018759651895</v>
      </c>
      <c r="J44" s="290">
        <v>28354.018759651895</v>
      </c>
      <c r="K44" s="290">
        <v>28354.018759651895</v>
      </c>
      <c r="L44" s="290">
        <v>28354.018759651895</v>
      </c>
      <c r="M44" s="290">
        <v>28354.018759651895</v>
      </c>
      <c r="N44" s="290">
        <v>28354.018759651895</v>
      </c>
      <c r="O44" s="290">
        <f t="shared" si="0"/>
        <v>345536.9918784484</v>
      </c>
    </row>
    <row r="45" spans="1:15">
      <c r="A45" s="289" t="s">
        <v>77</v>
      </c>
      <c r="B45" s="289" t="s">
        <v>379</v>
      </c>
      <c r="C45" s="290">
        <v>989.2439677072698</v>
      </c>
      <c r="D45" s="290">
        <v>987.4114483169235</v>
      </c>
      <c r="E45" s="290">
        <v>985.57892892657742</v>
      </c>
      <c r="F45" s="290">
        <v>983.74640953623111</v>
      </c>
      <c r="G45" s="290">
        <v>981.91389014588481</v>
      </c>
      <c r="H45" s="290">
        <v>980.0813707555385</v>
      </c>
      <c r="I45" s="290">
        <v>964.12781377921715</v>
      </c>
      <c r="J45" s="290">
        <v>962.33244812694772</v>
      </c>
      <c r="K45" s="290">
        <v>960.5370824746783</v>
      </c>
      <c r="L45" s="290">
        <v>958.74171682240899</v>
      </c>
      <c r="M45" s="290">
        <v>956.94635117013968</v>
      </c>
      <c r="N45" s="290">
        <v>814.71862693093749</v>
      </c>
      <c r="O45" s="290">
        <f t="shared" si="0"/>
        <v>11525.380054692754</v>
      </c>
    </row>
    <row r="46" spans="1:15">
      <c r="A46" s="289" t="s">
        <v>77</v>
      </c>
      <c r="B46" s="289" t="s">
        <v>380</v>
      </c>
      <c r="C46" s="290">
        <v>746.27176511250184</v>
      </c>
      <c r="D46" s="290">
        <v>744.88933820399495</v>
      </c>
      <c r="E46" s="290">
        <v>743.50691129548807</v>
      </c>
      <c r="F46" s="290">
        <v>742.12448438698129</v>
      </c>
      <c r="G46" s="290">
        <v>740.74205747847452</v>
      </c>
      <c r="H46" s="290">
        <v>739.35963056996763</v>
      </c>
      <c r="I46" s="290">
        <v>727.3244910966024</v>
      </c>
      <c r="J46" s="290">
        <v>725.9700924466448</v>
      </c>
      <c r="K46" s="290">
        <v>724.61569379668708</v>
      </c>
      <c r="L46" s="290">
        <v>723.26129514672948</v>
      </c>
      <c r="M46" s="290">
        <v>721.90689649677188</v>
      </c>
      <c r="N46" s="290">
        <v>614.61229750930374</v>
      </c>
      <c r="O46" s="290">
        <f t="shared" si="0"/>
        <v>8694.5849535401485</v>
      </c>
    </row>
    <row r="47" spans="1:15">
      <c r="A47" s="289" t="s">
        <v>78</v>
      </c>
      <c r="B47" s="289" t="s">
        <v>378</v>
      </c>
      <c r="C47" s="290">
        <v>143325.17560531135</v>
      </c>
      <c r="D47" s="290">
        <v>143065.29254137177</v>
      </c>
      <c r="E47" s="290">
        <v>142805.4094774322</v>
      </c>
      <c r="F47" s="290">
        <v>142545.52641349263</v>
      </c>
      <c r="G47" s="290">
        <v>142285.64334955302</v>
      </c>
      <c r="H47" s="290">
        <v>142025.76028561348</v>
      </c>
      <c r="I47" s="290">
        <v>139701.7716512818</v>
      </c>
      <c r="J47" s="290">
        <v>139447.15763242793</v>
      </c>
      <c r="K47" s="290">
        <v>139192.54361357412</v>
      </c>
      <c r="L47" s="290">
        <v>138937.92959472025</v>
      </c>
      <c r="M47" s="290">
        <v>138683.31557586644</v>
      </c>
      <c r="N47" s="290">
        <v>138428.7015570126</v>
      </c>
      <c r="O47" s="290">
        <f t="shared" si="0"/>
        <v>1690444.2272976574</v>
      </c>
    </row>
    <row r="48" spans="1:15">
      <c r="A48" s="289" t="s">
        <v>79</v>
      </c>
      <c r="B48" s="289" t="s">
        <v>383</v>
      </c>
      <c r="C48" s="290">
        <v>1084374.5901392228</v>
      </c>
      <c r="D48" s="290">
        <v>1081209.6056506715</v>
      </c>
      <c r="E48" s="290">
        <v>1078037.592633443</v>
      </c>
      <c r="F48" s="290">
        <v>1074869.7298615219</v>
      </c>
      <c r="G48" s="290">
        <v>1071669.6178656023</v>
      </c>
      <c r="H48" s="290">
        <v>1068443.3685932148</v>
      </c>
      <c r="I48" s="290">
        <v>1051106.5128552499</v>
      </c>
      <c r="J48" s="290">
        <v>1048028.0003314314</v>
      </c>
      <c r="K48" s="290">
        <v>1044925.6490617371</v>
      </c>
      <c r="L48" s="290">
        <v>1041845.2609716654</v>
      </c>
      <c r="M48" s="290">
        <v>1038763.5876831773</v>
      </c>
      <c r="N48" s="290">
        <v>1035651.3766566669</v>
      </c>
      <c r="O48" s="290">
        <f t="shared" si="0"/>
        <v>12718924.892303605</v>
      </c>
    </row>
    <row r="49" spans="1:15">
      <c r="A49" s="289" t="s">
        <v>81</v>
      </c>
      <c r="B49" s="289" t="s">
        <v>383</v>
      </c>
      <c r="C49" s="290">
        <v>503179.33661316312</v>
      </c>
      <c r="D49" s="290">
        <v>501763.35109259514</v>
      </c>
      <c r="E49" s="290">
        <v>500347.38563706493</v>
      </c>
      <c r="F49" s="290">
        <v>498847.74317751103</v>
      </c>
      <c r="G49" s="290">
        <v>497348.61680746579</v>
      </c>
      <c r="H49" s="290">
        <v>495939.16584068385</v>
      </c>
      <c r="I49" s="290">
        <v>487901.36766824103</v>
      </c>
      <c r="J49" s="290">
        <v>486512.43364012404</v>
      </c>
      <c r="K49" s="290">
        <v>485123.42958014738</v>
      </c>
      <c r="L49" s="290">
        <v>483734.47555203037</v>
      </c>
      <c r="M49" s="290">
        <v>482345.49149205373</v>
      </c>
      <c r="N49" s="290">
        <v>480956.4975276558</v>
      </c>
      <c r="O49" s="290">
        <f t="shared" si="0"/>
        <v>5903999.2946287366</v>
      </c>
    </row>
    <row r="50" spans="1:15">
      <c r="A50" s="289" t="s">
        <v>82</v>
      </c>
      <c r="B50" s="289" t="s">
        <v>379</v>
      </c>
      <c r="C50" s="290">
        <v>3008285.7513429606</v>
      </c>
      <c r="D50" s="290">
        <v>3001130.6571760569</v>
      </c>
      <c r="E50" s="290">
        <v>2993477.6875672778</v>
      </c>
      <c r="F50" s="290">
        <v>2986407.9562400035</v>
      </c>
      <c r="G50" s="290">
        <v>2979479.8690131223</v>
      </c>
      <c r="H50" s="290">
        <v>2972671.2268542983</v>
      </c>
      <c r="I50" s="290">
        <v>2923268.8584898706</v>
      </c>
      <c r="J50" s="290">
        <v>2916887.2358871675</v>
      </c>
      <c r="K50" s="290">
        <v>2910431.7974600331</v>
      </c>
      <c r="L50" s="290">
        <v>2905032.7370999707</v>
      </c>
      <c r="M50" s="290">
        <v>2900549.8774422719</v>
      </c>
      <c r="N50" s="290">
        <v>2896687.595550823</v>
      </c>
      <c r="O50" s="290">
        <f t="shared" si="0"/>
        <v>35394311.250123858</v>
      </c>
    </row>
    <row r="51" spans="1:15">
      <c r="A51" s="289" t="s">
        <v>83</v>
      </c>
      <c r="B51" s="289" t="s">
        <v>381</v>
      </c>
      <c r="C51" s="290">
        <v>1480.9398559631068</v>
      </c>
      <c r="D51" s="290">
        <v>1480.9398559631068</v>
      </c>
      <c r="E51" s="290">
        <v>1480.9398559631068</v>
      </c>
      <c r="F51" s="290">
        <v>1480.9398559631068</v>
      </c>
      <c r="G51" s="290">
        <v>1480.9398559631068</v>
      </c>
      <c r="H51" s="290">
        <v>1480.9398559631068</v>
      </c>
      <c r="I51" s="290">
        <v>1450.9142792593061</v>
      </c>
      <c r="J51" s="290">
        <v>1450.9142792593061</v>
      </c>
      <c r="K51" s="290">
        <v>1450.9142792593061</v>
      </c>
      <c r="L51" s="290">
        <v>1450.9142792593061</v>
      </c>
      <c r="M51" s="290">
        <v>1450.9142792593061</v>
      </c>
      <c r="N51" s="290">
        <v>1450.9142792593061</v>
      </c>
      <c r="O51" s="290">
        <f t="shared" si="0"/>
        <v>17591.124811334477</v>
      </c>
    </row>
    <row r="52" spans="1:15">
      <c r="A52" s="289" t="s">
        <v>83</v>
      </c>
      <c r="B52" s="289" t="s">
        <v>379</v>
      </c>
      <c r="C52" s="290">
        <v>7676.2238742451345</v>
      </c>
      <c r="D52" s="290">
        <v>10154.746113771806</v>
      </c>
      <c r="E52" s="290">
        <v>13367.375410088727</v>
      </c>
      <c r="F52" s="290">
        <v>15754.771690357546</v>
      </c>
      <c r="G52" s="290">
        <v>19000.073580844313</v>
      </c>
      <c r="H52" s="290">
        <v>24043.406023164942</v>
      </c>
      <c r="I52" s="290">
        <v>29312.159193543794</v>
      </c>
      <c r="J52" s="290">
        <v>34186.476957759849</v>
      </c>
      <c r="K52" s="290">
        <v>42928.261545051646</v>
      </c>
      <c r="L52" s="290">
        <v>49847.632790312287</v>
      </c>
      <c r="M52" s="290">
        <v>51972.202368097758</v>
      </c>
      <c r="N52" s="290">
        <v>62829.563660435364</v>
      </c>
      <c r="O52" s="290">
        <f t="shared" si="0"/>
        <v>361072.89320767322</v>
      </c>
    </row>
    <row r="53" spans="1:15">
      <c r="A53" s="289" t="s">
        <v>83</v>
      </c>
      <c r="B53" s="289" t="s">
        <v>382</v>
      </c>
      <c r="C53" s="290">
        <v>6.5037754857270316E-4</v>
      </c>
      <c r="D53" s="290">
        <v>6.5037754857270316E-4</v>
      </c>
      <c r="E53" s="290">
        <v>6.5037754857270316E-4</v>
      </c>
      <c r="F53" s="290">
        <v>6.5037754857270316E-4</v>
      </c>
      <c r="G53" s="290">
        <v>6.5037754857270316E-4</v>
      </c>
      <c r="H53" s="290">
        <v>6.5037754857270316E-4</v>
      </c>
      <c r="I53" s="290">
        <v>6.3719135408109783E-4</v>
      </c>
      <c r="J53" s="290">
        <v>6.3719135408109783E-4</v>
      </c>
      <c r="K53" s="290">
        <v>6.3719135408109783E-4</v>
      </c>
      <c r="L53" s="290">
        <v>6.3719135408109783E-4</v>
      </c>
      <c r="M53" s="290">
        <v>6.3719135408109783E-4</v>
      </c>
      <c r="N53" s="290">
        <v>6.3719135408109783E-4</v>
      </c>
      <c r="O53" s="290">
        <f t="shared" si="0"/>
        <v>7.725413415922807E-3</v>
      </c>
    </row>
    <row r="54" spans="1:15">
      <c r="A54" s="289" t="s">
        <v>84</v>
      </c>
      <c r="B54" s="289" t="s">
        <v>378</v>
      </c>
      <c r="C54" s="290">
        <v>281260.33135685255</v>
      </c>
      <c r="D54" s="290">
        <v>292254.17351175565</v>
      </c>
      <c r="E54" s="290">
        <v>300567.27176353947</v>
      </c>
      <c r="F54" s="290">
        <v>308387.53576158569</v>
      </c>
      <c r="G54" s="290">
        <v>343963.7027331072</v>
      </c>
      <c r="H54" s="290">
        <v>378585.45740727993</v>
      </c>
      <c r="I54" s="290">
        <v>375978.73565430159</v>
      </c>
      <c r="J54" s="290">
        <v>375794.21793546726</v>
      </c>
      <c r="K54" s="290">
        <v>376848.25111790781</v>
      </c>
      <c r="L54" s="290">
        <v>379128.52682384982</v>
      </c>
      <c r="M54" s="290">
        <v>381527.80557841307</v>
      </c>
      <c r="N54" s="290">
        <v>386720.5166714557</v>
      </c>
      <c r="O54" s="290">
        <f t="shared" si="0"/>
        <v>4181016.5263155159</v>
      </c>
    </row>
    <row r="55" spans="1:15">
      <c r="A55" s="289" t="s">
        <v>84</v>
      </c>
      <c r="B55" s="289" t="s">
        <v>379</v>
      </c>
      <c r="C55" s="290">
        <v>2.6015103184616278E-6</v>
      </c>
      <c r="D55" s="290">
        <v>2.6015103184616278E-6</v>
      </c>
      <c r="E55" s="290">
        <v>2.6015103184616278E-6</v>
      </c>
      <c r="F55" s="290">
        <v>2.6015103184616278E-6</v>
      </c>
      <c r="G55" s="290">
        <v>2.6015103184616278E-6</v>
      </c>
      <c r="H55" s="290">
        <v>2.6015103184616278E-6</v>
      </c>
      <c r="I55" s="290">
        <v>2.548765537977683E-6</v>
      </c>
      <c r="J55" s="290">
        <v>2.548765537977683E-6</v>
      </c>
      <c r="K55" s="290">
        <v>2.548765537977683E-6</v>
      </c>
      <c r="L55" s="290">
        <v>2.548765537977683E-6</v>
      </c>
      <c r="M55" s="290">
        <v>2.548765537977683E-6</v>
      </c>
      <c r="N55" s="290">
        <v>2.548765537977683E-6</v>
      </c>
      <c r="O55" s="290">
        <f t="shared" si="0"/>
        <v>3.0901655138635861E-5</v>
      </c>
    </row>
    <row r="56" spans="1:15">
      <c r="A56" s="289" t="s">
        <v>85</v>
      </c>
      <c r="B56" s="289" t="s">
        <v>379</v>
      </c>
      <c r="C56" s="290">
        <v>720.91608380111484</v>
      </c>
      <c r="D56" s="290">
        <v>719.63374284320366</v>
      </c>
      <c r="E56" s="290">
        <v>718.35140188529238</v>
      </c>
      <c r="F56" s="290">
        <v>717.0690609273812</v>
      </c>
      <c r="G56" s="290">
        <v>715.78671996946991</v>
      </c>
      <c r="H56" s="290">
        <v>714.50437901155874</v>
      </c>
      <c r="I56" s="290">
        <v>702.75922349531731</v>
      </c>
      <c r="J56" s="290">
        <v>701.50288158567071</v>
      </c>
      <c r="K56" s="290">
        <v>700.2465396760241</v>
      </c>
      <c r="L56" s="290">
        <v>698.99019776637749</v>
      </c>
      <c r="M56" s="290">
        <v>697.73385585673088</v>
      </c>
      <c r="N56" s="290">
        <v>696.47751394708439</v>
      </c>
      <c r="O56" s="290">
        <f t="shared" si="0"/>
        <v>8503.971600765226</v>
      </c>
    </row>
    <row r="57" spans="1:15">
      <c r="A57" s="289" t="s">
        <v>85</v>
      </c>
      <c r="B57" s="289" t="s">
        <v>380</v>
      </c>
      <c r="C57" s="290">
        <v>543.84897549908658</v>
      </c>
      <c r="D57" s="290">
        <v>542.88159547820624</v>
      </c>
      <c r="E57" s="290">
        <v>541.91421545732578</v>
      </c>
      <c r="F57" s="290">
        <v>540.94683543644544</v>
      </c>
      <c r="G57" s="290">
        <v>539.97945541556498</v>
      </c>
      <c r="H57" s="290">
        <v>539.01207539468464</v>
      </c>
      <c r="I57" s="290">
        <v>530.15169491751999</v>
      </c>
      <c r="J57" s="290">
        <v>529.20392821375162</v>
      </c>
      <c r="K57" s="290">
        <v>528.25616150998303</v>
      </c>
      <c r="L57" s="290">
        <v>527.30839480621455</v>
      </c>
      <c r="M57" s="290">
        <v>526.36062810244607</v>
      </c>
      <c r="N57" s="290">
        <v>525.41286139867759</v>
      </c>
      <c r="O57" s="290">
        <f t="shared" si="0"/>
        <v>6415.2768216299064</v>
      </c>
    </row>
    <row r="58" spans="1:15">
      <c r="A58" s="289" t="s">
        <v>86</v>
      </c>
      <c r="B58" s="289" t="s">
        <v>379</v>
      </c>
      <c r="C58" s="290">
        <v>785.4561197198359</v>
      </c>
      <c r="D58" s="290">
        <v>782.787206941563</v>
      </c>
      <c r="E58" s="290">
        <v>780.11829416329033</v>
      </c>
      <c r="F58" s="290">
        <v>771.89611028224226</v>
      </c>
      <c r="G58" s="290">
        <v>763.68765546930445</v>
      </c>
      <c r="H58" s="290">
        <v>761.05449946745216</v>
      </c>
      <c r="I58" s="290">
        <v>751.2531183249564</v>
      </c>
      <c r="J58" s="290">
        <v>748.67334870958575</v>
      </c>
      <c r="K58" s="290">
        <v>746.09357909421522</v>
      </c>
      <c r="L58" s="290">
        <v>743.51380947884468</v>
      </c>
      <c r="M58" s="290">
        <v>740.93403986347414</v>
      </c>
      <c r="N58" s="290">
        <v>738.3542702481036</v>
      </c>
      <c r="O58" s="290">
        <f t="shared" si="0"/>
        <v>9113.8220517628688</v>
      </c>
    </row>
    <row r="59" spans="1:15">
      <c r="A59" s="289" t="s">
        <v>86</v>
      </c>
      <c r="B59" s="289" t="s">
        <v>380</v>
      </c>
      <c r="C59" s="290">
        <v>2046012.8029665749</v>
      </c>
      <c r="D59" s="290">
        <v>2040626.6301038791</v>
      </c>
      <c r="E59" s="290">
        <v>2035240.4572411838</v>
      </c>
      <c r="F59" s="290">
        <v>2029841.9523702199</v>
      </c>
      <c r="G59" s="290">
        <v>2024443.4476864876</v>
      </c>
      <c r="H59" s="290">
        <v>2019057.7301503993</v>
      </c>
      <c r="I59" s="290">
        <v>1989649.0856898562</v>
      </c>
      <c r="J59" s="290">
        <v>1984231.5187766291</v>
      </c>
      <c r="K59" s="290">
        <v>1978845.3421715407</v>
      </c>
      <c r="L59" s="290">
        <v>1973685.7332296725</v>
      </c>
      <c r="M59" s="290">
        <v>1970716.3668208623</v>
      </c>
      <c r="N59" s="290">
        <v>1769154.2051536832</v>
      </c>
      <c r="O59" s="290">
        <f t="shared" si="0"/>
        <v>23861505.272360988</v>
      </c>
    </row>
    <row r="60" spans="1:15" ht="15.75" thickBot="1">
      <c r="A60" s="172" t="s">
        <v>87</v>
      </c>
      <c r="B60" s="172" t="s">
        <v>378</v>
      </c>
      <c r="C60" s="179">
        <v>147561.66020959671</v>
      </c>
      <c r="D60" s="179">
        <v>143374.16364434297</v>
      </c>
      <c r="E60" s="179">
        <v>156500.2662788486</v>
      </c>
      <c r="F60" s="179">
        <v>170187.89608805408</v>
      </c>
      <c r="G60" s="179">
        <v>182673.19147285889</v>
      </c>
      <c r="H60" s="179">
        <v>208054.28045951441</v>
      </c>
      <c r="I60" s="179">
        <v>239773.01715817329</v>
      </c>
      <c r="J60" s="179">
        <v>276722.06979267311</v>
      </c>
      <c r="K60" s="179">
        <v>325293.05650711711</v>
      </c>
      <c r="L60" s="179">
        <v>360261.15338323847</v>
      </c>
      <c r="M60" s="179">
        <v>372623.58378431218</v>
      </c>
      <c r="N60" s="179">
        <v>255092.83890771627</v>
      </c>
      <c r="O60" s="179">
        <f t="shared" si="0"/>
        <v>2838117.1776864459</v>
      </c>
    </row>
    <row r="61" spans="1:15" ht="15.75" thickBot="1">
      <c r="B61" s="172" t="s">
        <v>58</v>
      </c>
      <c r="C61" s="180">
        <f>SUM(C8:C60)</f>
        <v>12891567.25424231</v>
      </c>
      <c r="D61" s="180">
        <f t="shared" ref="D61:O61" si="1">SUM(D8:D60)</f>
        <v>12872191.838230252</v>
      </c>
      <c r="E61" s="180">
        <f t="shared" si="1"/>
        <v>12869114.742672222</v>
      </c>
      <c r="F61" s="180">
        <f t="shared" si="1"/>
        <v>12871974.65283929</v>
      </c>
      <c r="G61" s="180">
        <f t="shared" si="1"/>
        <v>12902949.618092606</v>
      </c>
      <c r="H61" s="180">
        <f t="shared" si="1"/>
        <v>12943796.856007028</v>
      </c>
      <c r="I61" s="180">
        <f t="shared" si="1"/>
        <v>12784747.592941931</v>
      </c>
      <c r="J61" s="180">
        <f t="shared" si="1"/>
        <v>12801728.465409962</v>
      </c>
      <c r="K61" s="180">
        <f t="shared" si="1"/>
        <v>12834941.031952757</v>
      </c>
      <c r="L61" s="180">
        <f t="shared" si="1"/>
        <v>12853031.783857457</v>
      </c>
      <c r="M61" s="180">
        <f t="shared" si="1"/>
        <v>12848215.885355473</v>
      </c>
      <c r="N61" s="180">
        <f t="shared" si="1"/>
        <v>12422404.985658091</v>
      </c>
      <c r="O61" s="180">
        <f t="shared" si="1"/>
        <v>153896664.70725939</v>
      </c>
    </row>
    <row r="62" spans="1:15" ht="15.75" thickTop="1">
      <c r="A62" s="170" t="s">
        <v>59</v>
      </c>
    </row>
    <row r="63" spans="1:15">
      <c r="A63" s="170" t="s">
        <v>405</v>
      </c>
    </row>
    <row r="66" spans="3:16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</row>
    <row r="67" spans="3:16"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</row>
    <row r="68" spans="3:16"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120"/>
    </row>
    <row r="69" spans="3:16"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</row>
    <row r="71" spans="3:16"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3:16"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3:16"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3:16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3:16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3:16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3:16"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</row>
    <row r="78" spans="3:16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80" spans="3:16"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94" spans="3:15"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5"/>
    </row>
    <row r="95" spans="3:15"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5"/>
    </row>
    <row r="96" spans="3:15" ht="17.25"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7"/>
    </row>
    <row r="97" spans="3:16"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5"/>
    </row>
    <row r="99" spans="3:16"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</row>
    <row r="100" spans="3:16"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</row>
    <row r="101" spans="3:16"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</row>
    <row r="102" spans="3:16"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</row>
    <row r="103" spans="3:16"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</row>
    <row r="104" spans="3:16"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</row>
    <row r="105" spans="3:16"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</row>
    <row r="106" spans="3:16"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5"/>
    </row>
    <row r="107" spans="3:16"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</row>
    <row r="108" spans="3:16"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</row>
    <row r="110" spans="3:16"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3:16"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3:16"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</row>
    <row r="113" spans="3:15"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</row>
    <row r="114" spans="3:15"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</row>
    <row r="115" spans="3:15"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</row>
    <row r="116" spans="3:15"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</row>
    <row r="117" spans="3:15"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3:15"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3:15"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3:15"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3:15"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3:15"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3:15"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3:15"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3:15"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</row>
    <row r="126" spans="3:15"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8" spans="3:15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3:15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3:15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3:15">
      <c r="C131" s="120"/>
    </row>
  </sheetData>
  <pageMargins left="0.49" right="0.32" top="1.07" bottom="0.59" header="1" footer="0.27"/>
  <pageSetup scale="50" orientation="landscape" r:id="rId1"/>
  <headerFooter>
    <oddHeader>&amp;C&amp;"Arial,Regular"&amp;10 ENVIRONMENTAL COST RECOVERY CLAUSE
 CALCULATION OF THE FINAL TRUE-UP AMOUNT FOR THE PERIOD&amp;R&amp;"Arial,Regular"&amp;10FORM 42-7A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7"/>
  <sheetViews>
    <sheetView showGridLines="0" zoomScaleNormal="100" workbookViewId="0">
      <pane xSplit="2" ySplit="6" topLeftCell="C7" activePane="bottomRight" state="frozen"/>
      <selection activeCell="A40" sqref="A40"/>
      <selection pane="topRight" activeCell="A40" sqref="A40"/>
      <selection pane="bottomLeft" activeCell="A40" sqref="A40"/>
      <selection pane="bottomRight" activeCell="A3" sqref="A3"/>
    </sheetView>
  </sheetViews>
  <sheetFormatPr defaultColWidth="9.140625" defaultRowHeight="15"/>
  <cols>
    <col min="1" max="1" width="61" style="87" customWidth="1"/>
    <col min="2" max="2" width="10.42578125" style="87" bestFit="1" customWidth="1"/>
    <col min="3" max="3" width="14.42578125" style="87" customWidth="1"/>
    <col min="4" max="4" width="12.28515625" style="87" bestFit="1" customWidth="1"/>
    <col min="5" max="5" width="13.28515625" style="87" bestFit="1" customWidth="1"/>
    <col min="6" max="6" width="12.85546875" style="87" bestFit="1" customWidth="1"/>
    <col min="7" max="7" width="11.7109375" style="87" bestFit="1" customWidth="1"/>
    <col min="8" max="8" width="17.42578125" style="87" bestFit="1" customWidth="1"/>
    <col min="9" max="12" width="13.7109375" style="87" customWidth="1"/>
    <col min="13" max="16384" width="9.140625" style="87"/>
  </cols>
  <sheetData>
    <row r="1" spans="1:12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customHeight="1">
      <c r="C2" s="152" t="s">
        <v>433</v>
      </c>
    </row>
    <row r="3" spans="1:12" ht="15" customHeight="1">
      <c r="C3" s="152" t="s">
        <v>316</v>
      </c>
      <c r="D3" s="170"/>
    </row>
    <row r="4" spans="1:12" ht="15.75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5.75" thickBot="1">
      <c r="A5" s="330" t="s">
        <v>400</v>
      </c>
      <c r="B5" s="330" t="s">
        <v>401</v>
      </c>
      <c r="C5" s="171" t="s">
        <v>373</v>
      </c>
      <c r="D5" s="330" t="s">
        <v>374</v>
      </c>
      <c r="E5" s="330"/>
      <c r="F5" s="330" t="s">
        <v>300</v>
      </c>
      <c r="G5" s="330"/>
    </row>
    <row r="6" spans="1:12" ht="26.25" thickBot="1">
      <c r="A6" s="330"/>
      <c r="B6" s="330"/>
      <c r="C6" s="171" t="s">
        <v>375</v>
      </c>
      <c r="D6" s="171" t="s">
        <v>376</v>
      </c>
      <c r="E6" s="171" t="s">
        <v>377</v>
      </c>
      <c r="F6" s="171" t="s">
        <v>302</v>
      </c>
      <c r="G6" s="279" t="s">
        <v>301</v>
      </c>
    </row>
    <row r="7" spans="1:12">
      <c r="A7" s="309" t="s">
        <v>44</v>
      </c>
      <c r="B7" s="309" t="s">
        <v>380</v>
      </c>
      <c r="C7" s="308">
        <v>62269.349524699253</v>
      </c>
      <c r="D7" s="314">
        <v>0.94854499999999997</v>
      </c>
      <c r="E7" s="308">
        <f>C7*D7</f>
        <v>59065.280144905853</v>
      </c>
      <c r="F7" s="308">
        <v>0</v>
      </c>
      <c r="G7" s="308">
        <v>59065.280144905868</v>
      </c>
      <c r="H7" s="116"/>
      <c r="I7" s="277"/>
    </row>
    <row r="8" spans="1:12">
      <c r="A8" s="309" t="s">
        <v>402</v>
      </c>
      <c r="B8" s="309" t="s">
        <v>378</v>
      </c>
      <c r="C8" s="308">
        <v>29433.863848337776</v>
      </c>
      <c r="D8" s="314">
        <v>0.95781099999999997</v>
      </c>
      <c r="E8" s="308">
        <f t="shared" ref="E8:E61" si="0">C8*D8</f>
        <v>28192.078566440254</v>
      </c>
      <c r="F8" s="308">
        <v>0</v>
      </c>
      <c r="G8" s="308">
        <v>28192.078566440257</v>
      </c>
      <c r="H8" s="116"/>
      <c r="I8" s="277"/>
    </row>
    <row r="9" spans="1:12">
      <c r="A9" s="309" t="s">
        <v>402</v>
      </c>
      <c r="B9" s="309" t="s">
        <v>379</v>
      </c>
      <c r="C9" s="308">
        <v>315180.01273965964</v>
      </c>
      <c r="D9" s="314">
        <v>0.94257899999999994</v>
      </c>
      <c r="E9" s="308">
        <f t="shared" si="0"/>
        <v>297082.0612281356</v>
      </c>
      <c r="F9" s="308">
        <v>0</v>
      </c>
      <c r="G9" s="308">
        <v>297082.0612281356</v>
      </c>
      <c r="H9" s="116"/>
      <c r="I9" s="277"/>
    </row>
    <row r="10" spans="1:12">
      <c r="A10" s="309" t="s">
        <v>402</v>
      </c>
      <c r="B10" s="309" t="s">
        <v>380</v>
      </c>
      <c r="C10" s="308">
        <v>219359.3477265806</v>
      </c>
      <c r="D10" s="314">
        <v>0.94854499999999997</v>
      </c>
      <c r="E10" s="308">
        <f t="shared" si="0"/>
        <v>208072.2124893094</v>
      </c>
      <c r="F10" s="308">
        <v>0</v>
      </c>
      <c r="G10" s="308">
        <v>208072.2124893094</v>
      </c>
      <c r="H10" s="116"/>
      <c r="I10" s="277"/>
    </row>
    <row r="11" spans="1:12">
      <c r="A11" s="309" t="s">
        <v>403</v>
      </c>
      <c r="B11" s="309" t="s">
        <v>378</v>
      </c>
      <c r="C11" s="308">
        <v>1740.4854278254409</v>
      </c>
      <c r="D11" s="314">
        <v>0.95665199999999995</v>
      </c>
      <c r="E11" s="308">
        <f t="shared" si="0"/>
        <v>1665.0388655000636</v>
      </c>
      <c r="F11" s="308">
        <v>1536.9589527692901</v>
      </c>
      <c r="G11" s="308">
        <v>128.07991273077414</v>
      </c>
      <c r="H11" s="278"/>
      <c r="I11" s="278"/>
    </row>
    <row r="12" spans="1:12">
      <c r="A12" s="309" t="s">
        <v>403</v>
      </c>
      <c r="B12" s="309" t="s">
        <v>404</v>
      </c>
      <c r="C12" s="308">
        <v>616672.80302126193</v>
      </c>
      <c r="D12" s="314">
        <v>0.96944900000000001</v>
      </c>
      <c r="E12" s="308">
        <f t="shared" si="0"/>
        <v>597832.83221615932</v>
      </c>
      <c r="F12" s="308">
        <v>551845.69127645483</v>
      </c>
      <c r="G12" s="308">
        <v>45987.140939704572</v>
      </c>
      <c r="H12" s="278"/>
      <c r="I12" s="278"/>
    </row>
    <row r="13" spans="1:12">
      <c r="A13" s="309" t="s">
        <v>403</v>
      </c>
      <c r="B13" s="309" t="s">
        <v>379</v>
      </c>
      <c r="C13" s="308">
        <v>249102.80035263195</v>
      </c>
      <c r="D13" s="314">
        <v>0.94143100000000002</v>
      </c>
      <c r="E13" s="308">
        <f t="shared" si="0"/>
        <v>234513.09843877866</v>
      </c>
      <c r="F13" s="308">
        <v>216473.62932810342</v>
      </c>
      <c r="G13" s="308">
        <v>18039.46911067528</v>
      </c>
      <c r="H13" s="278"/>
      <c r="I13" s="278"/>
    </row>
    <row r="14" spans="1:12">
      <c r="A14" s="309" t="s">
        <v>403</v>
      </c>
      <c r="B14" s="309" t="s">
        <v>380</v>
      </c>
      <c r="C14" s="308">
        <v>806480.56772061868</v>
      </c>
      <c r="D14" s="314">
        <v>0.94738599999999995</v>
      </c>
      <c r="E14" s="308">
        <f t="shared" si="0"/>
        <v>764048.39913056605</v>
      </c>
      <c r="F14" s="308">
        <v>705275.4453512918</v>
      </c>
      <c r="G14" s="308">
        <v>58772.953779274307</v>
      </c>
      <c r="H14" s="278"/>
      <c r="I14" s="278"/>
    </row>
    <row r="15" spans="1:12">
      <c r="A15" s="309" t="s">
        <v>63</v>
      </c>
      <c r="B15" s="309" t="s">
        <v>378</v>
      </c>
      <c r="C15" s="308">
        <v>1782.1982784671941</v>
      </c>
      <c r="D15" s="314">
        <v>0.95665199999999995</v>
      </c>
      <c r="E15" s="308">
        <f t="shared" si="0"/>
        <v>1704.9435474921981</v>
      </c>
      <c r="F15" s="308">
        <v>1573.7940438389523</v>
      </c>
      <c r="G15" s="308">
        <v>131.149503653246</v>
      </c>
      <c r="H15" s="278"/>
      <c r="I15" s="278"/>
    </row>
    <row r="16" spans="1:12">
      <c r="A16" s="309" t="s">
        <v>64</v>
      </c>
      <c r="B16" s="309" t="s">
        <v>378</v>
      </c>
      <c r="C16" s="308">
        <v>0</v>
      </c>
      <c r="D16" s="314">
        <v>0.95665199999999995</v>
      </c>
      <c r="E16" s="308">
        <f t="shared" si="0"/>
        <v>0</v>
      </c>
      <c r="F16" s="308">
        <v>0</v>
      </c>
      <c r="G16" s="308">
        <v>0</v>
      </c>
      <c r="H16" s="278"/>
      <c r="I16" s="278"/>
    </row>
    <row r="17" spans="1:9">
      <c r="A17" s="309" t="s">
        <v>64</v>
      </c>
      <c r="B17" s="309" t="s">
        <v>381</v>
      </c>
      <c r="C17" s="308">
        <v>268.203753942047</v>
      </c>
      <c r="D17" s="314">
        <v>1</v>
      </c>
      <c r="E17" s="308">
        <f t="shared" si="0"/>
        <v>268.203753942047</v>
      </c>
      <c r="F17" s="308">
        <v>247.57269594650495</v>
      </c>
      <c r="G17" s="308">
        <v>20.631057995542079</v>
      </c>
      <c r="H17" s="278"/>
      <c r="I17" s="278"/>
    </row>
    <row r="18" spans="1:9">
      <c r="A18" s="309" t="s">
        <v>64</v>
      </c>
      <c r="B18" s="309" t="s">
        <v>404</v>
      </c>
      <c r="C18" s="308">
        <v>557.57694161140455</v>
      </c>
      <c r="D18" s="314">
        <v>0.96944900000000001</v>
      </c>
      <c r="E18" s="308">
        <f t="shared" si="0"/>
        <v>540.5424084682345</v>
      </c>
      <c r="F18" s="308">
        <v>498.96222320144733</v>
      </c>
      <c r="G18" s="308">
        <v>41.580185266787268</v>
      </c>
      <c r="H18" s="278"/>
      <c r="I18" s="278"/>
    </row>
    <row r="19" spans="1:9">
      <c r="A19" s="309" t="s">
        <v>64</v>
      </c>
      <c r="B19" s="309" t="s">
        <v>379</v>
      </c>
      <c r="C19" s="308">
        <v>84286.281989176219</v>
      </c>
      <c r="D19" s="314">
        <v>0.94143100000000002</v>
      </c>
      <c r="E19" s="308">
        <f t="shared" si="0"/>
        <v>79349.71873935216</v>
      </c>
      <c r="F19" s="308">
        <v>73245.894220940449</v>
      </c>
      <c r="G19" s="308">
        <v>6103.8245184117031</v>
      </c>
      <c r="H19" s="278"/>
      <c r="I19" s="278"/>
    </row>
    <row r="20" spans="1:9">
      <c r="A20" s="309" t="s">
        <v>64</v>
      </c>
      <c r="B20" s="309" t="s">
        <v>380</v>
      </c>
      <c r="C20" s="308">
        <v>63376.506619924381</v>
      </c>
      <c r="D20" s="314">
        <v>0.94738599999999995</v>
      </c>
      <c r="E20" s="308">
        <f t="shared" si="0"/>
        <v>60042.015100623677</v>
      </c>
      <c r="F20" s="308">
        <v>55423.398554421859</v>
      </c>
      <c r="G20" s="308">
        <v>4618.6165462018207</v>
      </c>
      <c r="H20" s="278"/>
      <c r="I20" s="278"/>
    </row>
    <row r="21" spans="1:9">
      <c r="A21" s="309" t="s">
        <v>65</v>
      </c>
      <c r="B21" s="309" t="s">
        <v>378</v>
      </c>
      <c r="C21" s="308">
        <v>6512.8602714261133</v>
      </c>
      <c r="D21" s="314">
        <v>0.95665199999999995</v>
      </c>
      <c r="E21" s="308">
        <f t="shared" si="0"/>
        <v>6230.5408043803336</v>
      </c>
      <c r="F21" s="308">
        <v>5751.2684348126159</v>
      </c>
      <c r="G21" s="308">
        <v>479.27236956771799</v>
      </c>
      <c r="H21" s="278"/>
      <c r="I21" s="278"/>
    </row>
    <row r="22" spans="1:9">
      <c r="A22" s="309" t="s">
        <v>66</v>
      </c>
      <c r="B22" s="309" t="s">
        <v>378</v>
      </c>
      <c r="C22" s="308">
        <v>35530.351856675421</v>
      </c>
      <c r="D22" s="314">
        <v>0.95665199999999995</v>
      </c>
      <c r="E22" s="308">
        <f t="shared" si="0"/>
        <v>33990.182164392252</v>
      </c>
      <c r="F22" s="308">
        <v>31375.55276713131</v>
      </c>
      <c r="G22" s="308">
        <v>2614.6293972609424</v>
      </c>
      <c r="H22" s="278"/>
      <c r="I22" s="278"/>
    </row>
    <row r="23" spans="1:9">
      <c r="A23" s="309" t="s">
        <v>67</v>
      </c>
      <c r="B23" s="309" t="s">
        <v>380</v>
      </c>
      <c r="C23" s="308">
        <v>74612.975348711436</v>
      </c>
      <c r="D23" s="314">
        <v>0.94738599999999995</v>
      </c>
      <c r="E23" s="308">
        <f t="shared" si="0"/>
        <v>70687.288263714334</v>
      </c>
      <c r="F23" s="308">
        <v>65249.804551120913</v>
      </c>
      <c r="G23" s="308">
        <v>5437.4837125934091</v>
      </c>
      <c r="H23" s="278"/>
      <c r="I23" s="278"/>
    </row>
    <row r="24" spans="1:9">
      <c r="A24" s="309" t="s">
        <v>68</v>
      </c>
      <c r="B24" s="309" t="s">
        <v>378</v>
      </c>
      <c r="C24" s="308">
        <v>740605.78905117884</v>
      </c>
      <c r="D24" s="314">
        <v>0.95665199999999995</v>
      </c>
      <c r="E24" s="308">
        <f t="shared" si="0"/>
        <v>708502.00930738833</v>
      </c>
      <c r="F24" s="308">
        <v>654001.85474528163</v>
      </c>
      <c r="G24" s="308">
        <v>54500.154562106793</v>
      </c>
      <c r="H24" s="278"/>
      <c r="I24" s="278"/>
    </row>
    <row r="25" spans="1:9">
      <c r="A25" s="309" t="s">
        <v>69</v>
      </c>
      <c r="B25" s="309" t="s">
        <v>379</v>
      </c>
      <c r="C25" s="308">
        <v>144220.53219710657</v>
      </c>
      <c r="D25" s="314">
        <v>0.94143100000000002</v>
      </c>
      <c r="E25" s="308">
        <f t="shared" si="0"/>
        <v>135773.67984685424</v>
      </c>
      <c r="F25" s="308">
        <v>125329.55062786546</v>
      </c>
      <c r="G25" s="308">
        <v>10444.12921898879</v>
      </c>
      <c r="H25" s="278"/>
      <c r="I25" s="278"/>
    </row>
    <row r="26" spans="1:9">
      <c r="A26" s="309" t="s">
        <v>69</v>
      </c>
      <c r="B26" s="309" t="s">
        <v>380</v>
      </c>
      <c r="C26" s="308">
        <v>125107.60348906004</v>
      </c>
      <c r="D26" s="314">
        <v>0.94738599999999995</v>
      </c>
      <c r="E26" s="308">
        <f t="shared" si="0"/>
        <v>118525.19203908663</v>
      </c>
      <c r="F26" s="308">
        <v>109407.86957454149</v>
      </c>
      <c r="G26" s="308">
        <v>9117.3224645451264</v>
      </c>
      <c r="H26" s="278"/>
      <c r="I26" s="278"/>
    </row>
    <row r="27" spans="1:9">
      <c r="A27" s="309" t="s">
        <v>70</v>
      </c>
      <c r="B27" s="309" t="s">
        <v>378</v>
      </c>
      <c r="C27" s="308">
        <v>339749.79445785942</v>
      </c>
      <c r="D27" s="314">
        <v>0.95665199999999995</v>
      </c>
      <c r="E27" s="308">
        <f t="shared" si="0"/>
        <v>325022.32036770013</v>
      </c>
      <c r="F27" s="308">
        <v>300020.60341633862</v>
      </c>
      <c r="G27" s="308">
        <v>25001.716951361548</v>
      </c>
      <c r="H27" s="278"/>
      <c r="I27" s="278"/>
    </row>
    <row r="28" spans="1:9">
      <c r="A28" s="309" t="s">
        <v>70</v>
      </c>
      <c r="B28" s="309" t="s">
        <v>381</v>
      </c>
      <c r="C28" s="308">
        <v>251278.02742248034</v>
      </c>
      <c r="D28" s="314">
        <v>1</v>
      </c>
      <c r="E28" s="308">
        <f t="shared" si="0"/>
        <v>251278.02742248034</v>
      </c>
      <c r="F28" s="308">
        <v>231948.94838998187</v>
      </c>
      <c r="G28" s="308">
        <v>19329.079032498492</v>
      </c>
      <c r="H28" s="278"/>
      <c r="I28" s="278"/>
    </row>
    <row r="29" spans="1:9">
      <c r="A29" s="309" t="s">
        <v>70</v>
      </c>
      <c r="B29" s="309" t="s">
        <v>404</v>
      </c>
      <c r="C29" s="308">
        <v>10884.038772390159</v>
      </c>
      <c r="D29" s="314">
        <v>0.96944900000000001</v>
      </c>
      <c r="E29" s="308">
        <f t="shared" si="0"/>
        <v>10551.520503854867</v>
      </c>
      <c r="F29" s="308">
        <v>9739.8650804814133</v>
      </c>
      <c r="G29" s="308">
        <v>811.65542337345119</v>
      </c>
      <c r="H29" s="278"/>
      <c r="I29" s="278"/>
    </row>
    <row r="30" spans="1:9">
      <c r="A30" s="309" t="s">
        <v>70</v>
      </c>
      <c r="B30" s="309" t="s">
        <v>379</v>
      </c>
      <c r="C30" s="308">
        <v>703776.55165272381</v>
      </c>
      <c r="D30" s="314">
        <v>0.94143100000000002</v>
      </c>
      <c r="E30" s="308">
        <f t="shared" si="0"/>
        <v>662557.06279897538</v>
      </c>
      <c r="F30" s="308">
        <v>611591.13489136193</v>
      </c>
      <c r="G30" s="308">
        <v>50965.927907613506</v>
      </c>
      <c r="H30" s="278"/>
      <c r="I30" s="278"/>
    </row>
    <row r="31" spans="1:9">
      <c r="A31" s="309" t="s">
        <v>70</v>
      </c>
      <c r="B31" s="309" t="s">
        <v>380</v>
      </c>
      <c r="C31" s="308">
        <v>559371.26060963259</v>
      </c>
      <c r="D31" s="314">
        <v>0.94738599999999995</v>
      </c>
      <c r="E31" s="308">
        <f t="shared" si="0"/>
        <v>529940.50110391737</v>
      </c>
      <c r="F31" s="308">
        <v>489175.84717284684</v>
      </c>
      <c r="G31" s="308">
        <v>40764.653931070563</v>
      </c>
      <c r="H31" s="278"/>
      <c r="I31" s="278"/>
    </row>
    <row r="32" spans="1:9">
      <c r="A32" s="309" t="s">
        <v>70</v>
      </c>
      <c r="B32" s="309" t="s">
        <v>382</v>
      </c>
      <c r="C32" s="308">
        <v>209827.0213463589</v>
      </c>
      <c r="D32" s="314">
        <v>0.88797400000000004</v>
      </c>
      <c r="E32" s="308">
        <f t="shared" si="0"/>
        <v>186320.9394530117</v>
      </c>
      <c r="F32" s="308">
        <v>171988.55949508774</v>
      </c>
      <c r="G32" s="308">
        <v>14332.379957923979</v>
      </c>
      <c r="H32" s="278"/>
      <c r="I32" s="278"/>
    </row>
    <row r="33" spans="1:9">
      <c r="A33" s="309" t="s">
        <v>71</v>
      </c>
      <c r="B33" s="309" t="s">
        <v>379</v>
      </c>
      <c r="C33" s="308">
        <v>0</v>
      </c>
      <c r="D33" s="314">
        <v>0.94257899999999994</v>
      </c>
      <c r="E33" s="308">
        <f t="shared" si="0"/>
        <v>0</v>
      </c>
      <c r="F33" s="308">
        <v>0</v>
      </c>
      <c r="G33" s="308">
        <v>0</v>
      </c>
      <c r="H33" s="278"/>
      <c r="I33" s="278"/>
    </row>
    <row r="34" spans="1:9">
      <c r="A34" s="309" t="s">
        <v>71</v>
      </c>
      <c r="B34" s="309" t="s">
        <v>380</v>
      </c>
      <c r="C34" s="308">
        <v>3147765.7170703751</v>
      </c>
      <c r="D34" s="314">
        <v>0.94854499999999997</v>
      </c>
      <c r="E34" s="308">
        <f t="shared" si="0"/>
        <v>2985797.4320985191</v>
      </c>
      <c r="F34" s="308">
        <v>0</v>
      </c>
      <c r="G34" s="308">
        <v>2985797.4320985191</v>
      </c>
      <c r="H34" s="278"/>
      <c r="I34" s="278"/>
    </row>
    <row r="35" spans="1:9">
      <c r="A35" s="309" t="s">
        <v>72</v>
      </c>
      <c r="B35" s="309" t="s">
        <v>379</v>
      </c>
      <c r="C35" s="308">
        <v>0.12669678005063292</v>
      </c>
      <c r="D35" s="314">
        <v>0.94257899999999994</v>
      </c>
      <c r="E35" s="308">
        <f t="shared" si="0"/>
        <v>0.11942172424334552</v>
      </c>
      <c r="F35" s="308">
        <v>0</v>
      </c>
      <c r="G35" s="308">
        <v>0.11942172424334552</v>
      </c>
      <c r="H35" s="278"/>
      <c r="I35" s="278"/>
    </row>
    <row r="36" spans="1:9">
      <c r="A36" s="309" t="s">
        <v>73</v>
      </c>
      <c r="B36" s="309" t="s">
        <v>404</v>
      </c>
      <c r="C36" s="308">
        <v>6764.4980251705274</v>
      </c>
      <c r="D36" s="314">
        <v>0.96944900000000001</v>
      </c>
      <c r="E36" s="308">
        <f t="shared" si="0"/>
        <v>6557.8358460035424</v>
      </c>
      <c r="F36" s="308">
        <v>6053.3869347725013</v>
      </c>
      <c r="G36" s="308">
        <v>504.44891123104179</v>
      </c>
      <c r="H36" s="278"/>
      <c r="I36" s="278"/>
    </row>
    <row r="37" spans="1:9">
      <c r="A37" s="309" t="s">
        <v>74</v>
      </c>
      <c r="B37" s="309" t="s">
        <v>379</v>
      </c>
      <c r="C37" s="308">
        <v>78942.719121454138</v>
      </c>
      <c r="D37" s="314">
        <v>0.94143100000000002</v>
      </c>
      <c r="E37" s="308">
        <f t="shared" si="0"/>
        <v>74319.123005229689</v>
      </c>
      <c r="F37" s="308">
        <v>68602.267389442786</v>
      </c>
      <c r="G37" s="308">
        <v>5716.8556157868979</v>
      </c>
      <c r="H37" s="278"/>
      <c r="I37" s="278"/>
    </row>
    <row r="38" spans="1:9">
      <c r="A38" s="309" t="s">
        <v>283</v>
      </c>
      <c r="B38" s="309" t="s">
        <v>378</v>
      </c>
      <c r="C38" s="308">
        <v>36461964.070098162</v>
      </c>
      <c r="D38" s="314">
        <v>0.95665199999999995</v>
      </c>
      <c r="E38" s="308">
        <f t="shared" si="0"/>
        <v>34881410.851587541</v>
      </c>
      <c r="F38" s="308">
        <v>32198225.401465423</v>
      </c>
      <c r="G38" s="308">
        <v>2683185.4501221185</v>
      </c>
      <c r="H38" s="278"/>
      <c r="I38" s="278"/>
    </row>
    <row r="39" spans="1:9">
      <c r="A39" s="309" t="s">
        <v>283</v>
      </c>
      <c r="B39" s="309" t="s">
        <v>381</v>
      </c>
      <c r="C39" s="308">
        <v>106.10761297049217</v>
      </c>
      <c r="D39" s="314">
        <v>1</v>
      </c>
      <c r="E39" s="308">
        <f t="shared" si="0"/>
        <v>106.10761297049217</v>
      </c>
      <c r="F39" s="308">
        <v>97.945488895838935</v>
      </c>
      <c r="G39" s="308">
        <v>8.162124074653244</v>
      </c>
      <c r="H39" s="278"/>
      <c r="I39" s="278"/>
    </row>
    <row r="40" spans="1:9">
      <c r="A40" s="309" t="s">
        <v>283</v>
      </c>
      <c r="B40" s="309" t="s">
        <v>379</v>
      </c>
      <c r="C40" s="308">
        <v>120941.91905210333</v>
      </c>
      <c r="D40" s="314">
        <v>0.94143100000000002</v>
      </c>
      <c r="E40" s="308">
        <f t="shared" si="0"/>
        <v>113858.47179514069</v>
      </c>
      <c r="F40" s="308">
        <v>105100.1278108991</v>
      </c>
      <c r="G40" s="308">
        <v>8758.3439842415937</v>
      </c>
      <c r="H40" s="278"/>
      <c r="I40" s="278"/>
    </row>
    <row r="41" spans="1:9">
      <c r="A41" s="309" t="s">
        <v>283</v>
      </c>
      <c r="B41" s="309" t="s">
        <v>380</v>
      </c>
      <c r="C41" s="308">
        <v>11455493.610701256</v>
      </c>
      <c r="D41" s="314">
        <v>0.94738599999999995</v>
      </c>
      <c r="E41" s="308">
        <f t="shared" si="0"/>
        <v>10852774.269867819</v>
      </c>
      <c r="F41" s="308">
        <v>10017945.479877988</v>
      </c>
      <c r="G41" s="308">
        <v>834828.78998983232</v>
      </c>
      <c r="H41" s="278"/>
      <c r="I41" s="278"/>
    </row>
    <row r="42" spans="1:9">
      <c r="A42" s="309" t="s">
        <v>75</v>
      </c>
      <c r="B42" s="309" t="s">
        <v>378</v>
      </c>
      <c r="C42" s="308">
        <v>9615982.2754157782</v>
      </c>
      <c r="D42" s="314">
        <v>0.95665199999999995</v>
      </c>
      <c r="E42" s="308">
        <f t="shared" si="0"/>
        <v>9199148.6757410541</v>
      </c>
      <c r="F42" s="308">
        <v>8491521.8545302041</v>
      </c>
      <c r="G42" s="308">
        <v>707626.82121085026</v>
      </c>
      <c r="H42" s="278"/>
      <c r="I42" s="278"/>
    </row>
    <row r="43" spans="1:9">
      <c r="A43" s="309" t="s">
        <v>76</v>
      </c>
      <c r="B43" s="309" t="s">
        <v>378</v>
      </c>
      <c r="C43" s="308">
        <v>345536.99187844829</v>
      </c>
      <c r="D43" s="314">
        <v>0.95665199999999995</v>
      </c>
      <c r="E43" s="308">
        <f t="shared" si="0"/>
        <v>330558.65435450128</v>
      </c>
      <c r="F43" s="308">
        <v>305131.06555800117</v>
      </c>
      <c r="G43" s="308">
        <v>25427.588796500102</v>
      </c>
      <c r="H43" s="278"/>
      <c r="I43" s="278"/>
    </row>
    <row r="44" spans="1:9">
      <c r="A44" s="309" t="s">
        <v>77</v>
      </c>
      <c r="B44" s="309" t="s">
        <v>379</v>
      </c>
      <c r="C44" s="308">
        <v>11525.380054692754</v>
      </c>
      <c r="D44" s="314">
        <v>0.94143100000000002</v>
      </c>
      <c r="E44" s="308">
        <f t="shared" si="0"/>
        <v>10850.350070269455</v>
      </c>
      <c r="F44" s="308">
        <v>10015.707757171805</v>
      </c>
      <c r="G44" s="308">
        <v>834.64231309765023</v>
      </c>
      <c r="H44" s="278"/>
      <c r="I44" s="278"/>
    </row>
    <row r="45" spans="1:9">
      <c r="A45" s="309" t="s">
        <v>77</v>
      </c>
      <c r="B45" s="309" t="s">
        <v>380</v>
      </c>
      <c r="C45" s="308">
        <v>8694.5849535401485</v>
      </c>
      <c r="D45" s="314">
        <v>0.94738599999999995</v>
      </c>
      <c r="E45" s="308">
        <f t="shared" si="0"/>
        <v>8237.1280607945864</v>
      </c>
      <c r="F45" s="308">
        <v>7603.5028253488499</v>
      </c>
      <c r="G45" s="308">
        <v>633.6252354457373</v>
      </c>
      <c r="H45" s="278"/>
      <c r="I45" s="278"/>
    </row>
    <row r="46" spans="1:9">
      <c r="A46" s="309" t="s">
        <v>78</v>
      </c>
      <c r="B46" s="309" t="s">
        <v>378</v>
      </c>
      <c r="C46" s="308">
        <v>1690444.2272976572</v>
      </c>
      <c r="D46" s="314">
        <v>0.95665199999999995</v>
      </c>
      <c r="E46" s="308">
        <f t="shared" si="0"/>
        <v>1617166.8509327583</v>
      </c>
      <c r="F46" s="308">
        <v>1492769.4008610079</v>
      </c>
      <c r="G46" s="308">
        <v>124397.45007175065</v>
      </c>
      <c r="H46" s="278"/>
      <c r="I46" s="278"/>
    </row>
    <row r="47" spans="1:9">
      <c r="A47" s="309" t="s">
        <v>79</v>
      </c>
      <c r="B47" s="309" t="s">
        <v>383</v>
      </c>
      <c r="C47" s="308">
        <v>12718924.892303605</v>
      </c>
      <c r="D47" s="314">
        <v>0.95665199999999995</v>
      </c>
      <c r="E47" s="308">
        <f t="shared" si="0"/>
        <v>12167584.936072027</v>
      </c>
      <c r="F47" s="308">
        <v>11231616.864066485</v>
      </c>
      <c r="G47" s="308">
        <v>935968.07200554048</v>
      </c>
      <c r="H47" s="278"/>
      <c r="I47" s="278"/>
    </row>
    <row r="48" spans="1:9">
      <c r="A48" s="309" t="s">
        <v>81</v>
      </c>
      <c r="B48" s="309" t="s">
        <v>383</v>
      </c>
      <c r="C48" s="308">
        <v>5903999.2946287366</v>
      </c>
      <c r="D48" s="314">
        <v>0.95665199999999995</v>
      </c>
      <c r="E48" s="308">
        <f t="shared" si="0"/>
        <v>5648072.7332051694</v>
      </c>
      <c r="F48" s="308">
        <v>5213605.5998816947</v>
      </c>
      <c r="G48" s="308">
        <v>434467.13332347467</v>
      </c>
      <c r="H48" s="278"/>
      <c r="I48" s="278"/>
    </row>
    <row r="49" spans="1:9">
      <c r="A49" s="309" t="s">
        <v>82</v>
      </c>
      <c r="B49" s="309" t="s">
        <v>379</v>
      </c>
      <c r="C49" s="308">
        <v>35394311.250123858</v>
      </c>
      <c r="D49" s="314">
        <v>0.94143100000000002</v>
      </c>
      <c r="E49" s="308">
        <f t="shared" si="0"/>
        <v>33321301.834515356</v>
      </c>
      <c r="F49" s="308">
        <v>30758124.770321872</v>
      </c>
      <c r="G49" s="308">
        <v>2563177.0641934886</v>
      </c>
      <c r="H49" s="278"/>
      <c r="I49" s="278"/>
    </row>
    <row r="50" spans="1:9">
      <c r="A50" s="309" t="s">
        <v>83</v>
      </c>
      <c r="B50" s="309" t="s">
        <v>381</v>
      </c>
      <c r="C50" s="308">
        <v>17591.124811334488</v>
      </c>
      <c r="D50" s="314">
        <v>1</v>
      </c>
      <c r="E50" s="308">
        <f t="shared" si="0"/>
        <v>17591.124811334488</v>
      </c>
      <c r="F50" s="308">
        <v>16237.961364308758</v>
      </c>
      <c r="G50" s="308">
        <v>1353.16344702573</v>
      </c>
      <c r="H50" s="278"/>
      <c r="I50" s="278"/>
    </row>
    <row r="51" spans="1:9">
      <c r="A51" s="309" t="s">
        <v>83</v>
      </c>
      <c r="B51" s="309" t="s">
        <v>379</v>
      </c>
      <c r="C51" s="308">
        <v>361072.89320767316</v>
      </c>
      <c r="D51" s="314">
        <v>0.94143100000000002</v>
      </c>
      <c r="E51" s="308">
        <f t="shared" si="0"/>
        <v>339925.21492539294</v>
      </c>
      <c r="F51" s="308">
        <v>313777.12146959349</v>
      </c>
      <c r="G51" s="308">
        <v>26148.093455799459</v>
      </c>
      <c r="H51" s="278"/>
      <c r="I51" s="278"/>
    </row>
    <row r="52" spans="1:9">
      <c r="A52" s="309" t="s">
        <v>83</v>
      </c>
      <c r="B52" s="309" t="s">
        <v>382</v>
      </c>
      <c r="C52" s="308">
        <v>7.725413415922807E-3</v>
      </c>
      <c r="D52" s="314">
        <v>0.88797400000000004</v>
      </c>
      <c r="E52" s="308">
        <f t="shared" si="0"/>
        <v>6.8599662525906388E-3</v>
      </c>
      <c r="F52" s="308">
        <v>6.332276540852895E-3</v>
      </c>
      <c r="G52" s="308">
        <v>5.2768971173774125E-4</v>
      </c>
      <c r="H52" s="278"/>
      <c r="I52" s="278"/>
    </row>
    <row r="53" spans="1:9">
      <c r="A53" s="309" t="s">
        <v>84</v>
      </c>
      <c r="B53" s="309" t="s">
        <v>378</v>
      </c>
      <c r="C53" s="308">
        <v>4181016.5263155159</v>
      </c>
      <c r="D53" s="314">
        <v>0.95665199999999995</v>
      </c>
      <c r="E53" s="308">
        <f t="shared" si="0"/>
        <v>3999777.8219327908</v>
      </c>
      <c r="F53" s="308">
        <v>3692102.6048610378</v>
      </c>
      <c r="G53" s="308">
        <v>307675.21707175311</v>
      </c>
      <c r="H53" s="278"/>
      <c r="I53" s="278"/>
    </row>
    <row r="54" spans="1:9">
      <c r="A54" s="309" t="s">
        <v>84</v>
      </c>
      <c r="B54" s="309" t="s">
        <v>379</v>
      </c>
      <c r="C54" s="308">
        <v>3.0901655138635861E-5</v>
      </c>
      <c r="D54" s="314">
        <v>0.94143100000000002</v>
      </c>
      <c r="E54" s="308">
        <f t="shared" si="0"/>
        <v>2.9091776098821097E-5</v>
      </c>
      <c r="F54" s="308">
        <v>2.6853947168142558E-5</v>
      </c>
      <c r="G54" s="308">
        <v>2.2378289306785468E-6</v>
      </c>
      <c r="H54" s="278"/>
      <c r="I54" s="278"/>
    </row>
    <row r="55" spans="1:9">
      <c r="A55" s="309" t="s">
        <v>85</v>
      </c>
      <c r="B55" s="309" t="s">
        <v>379</v>
      </c>
      <c r="C55" s="308">
        <v>8503.971600765226</v>
      </c>
      <c r="D55" s="314">
        <v>0.94143100000000002</v>
      </c>
      <c r="E55" s="308">
        <f t="shared" si="0"/>
        <v>8005.902488080008</v>
      </c>
      <c r="F55" s="308">
        <v>8005.902488080008</v>
      </c>
      <c r="G55" s="308">
        <v>0</v>
      </c>
      <c r="H55" s="278"/>
      <c r="I55" s="278"/>
    </row>
    <row r="56" spans="1:9">
      <c r="A56" s="309" t="s">
        <v>85</v>
      </c>
      <c r="B56" s="309" t="s">
        <v>380</v>
      </c>
      <c r="C56" s="308">
        <v>6415.2768216299064</v>
      </c>
      <c r="D56" s="314">
        <v>0.94738599999999995</v>
      </c>
      <c r="E56" s="308">
        <f t="shared" si="0"/>
        <v>6077.7434469366699</v>
      </c>
      <c r="F56" s="308">
        <v>6077.7434469366708</v>
      </c>
      <c r="G56" s="308">
        <v>0</v>
      </c>
      <c r="H56" s="278"/>
      <c r="I56" s="278"/>
    </row>
    <row r="57" spans="1:9">
      <c r="A57" s="309" t="s">
        <v>86</v>
      </c>
      <c r="B57" s="309" t="s">
        <v>379</v>
      </c>
      <c r="C57" s="308">
        <v>9113.8220517628688</v>
      </c>
      <c r="D57" s="314">
        <v>0.94143100000000002</v>
      </c>
      <c r="E57" s="308">
        <f t="shared" si="0"/>
        <v>8580.0346080131694</v>
      </c>
      <c r="F57" s="308">
        <v>8580.0346080131694</v>
      </c>
      <c r="G57" s="308">
        <v>0</v>
      </c>
      <c r="H57" s="278"/>
      <c r="I57" s="278"/>
    </row>
    <row r="58" spans="1:9">
      <c r="A58" s="309" t="s">
        <v>86</v>
      </c>
      <c r="B58" s="309" t="s">
        <v>380</v>
      </c>
      <c r="C58" s="308">
        <v>23861505.272360988</v>
      </c>
      <c r="D58" s="314">
        <v>0.94738599999999995</v>
      </c>
      <c r="E58" s="308">
        <f t="shared" si="0"/>
        <v>22606056.033960987</v>
      </c>
      <c r="F58" s="308">
        <v>22606056.033960987</v>
      </c>
      <c r="G58" s="308">
        <v>0</v>
      </c>
      <c r="H58" s="278"/>
      <c r="I58" s="278"/>
    </row>
    <row r="59" spans="1:9">
      <c r="A59" s="309" t="s">
        <v>286</v>
      </c>
      <c r="B59" s="309" t="s">
        <v>378</v>
      </c>
      <c r="C59" s="308">
        <v>0</v>
      </c>
      <c r="D59" s="314">
        <v>0.95665199999999995</v>
      </c>
      <c r="E59" s="308">
        <f t="shared" si="0"/>
        <v>0</v>
      </c>
      <c r="F59" s="308">
        <v>0</v>
      </c>
      <c r="G59" s="308">
        <v>0</v>
      </c>
      <c r="H59" s="278"/>
      <c r="I59" s="278"/>
    </row>
    <row r="60" spans="1:9">
      <c r="A60" s="309" t="s">
        <v>87</v>
      </c>
      <c r="B60" s="309" t="s">
        <v>378</v>
      </c>
      <c r="C60" s="308">
        <v>2838117.1776864459</v>
      </c>
      <c r="D60" s="314">
        <v>0.95665199999999995</v>
      </c>
      <c r="E60" s="308">
        <f t="shared" si="0"/>
        <v>2715090.4742680937</v>
      </c>
      <c r="F60" s="308">
        <v>2506237.3608628558</v>
      </c>
      <c r="G60" s="308">
        <v>208853.11340523799</v>
      </c>
      <c r="H60" s="278"/>
      <c r="I60" s="278"/>
    </row>
    <row r="61" spans="1:9" ht="15.75" thickBot="1">
      <c r="A61" s="309" t="s">
        <v>277</v>
      </c>
      <c r="B61" s="309" t="s">
        <v>378</v>
      </c>
      <c r="C61" s="308">
        <v>-55.834807980433183</v>
      </c>
      <c r="D61" s="314">
        <v>0.95781099999999997</v>
      </c>
      <c r="E61" s="308">
        <f t="shared" si="0"/>
        <v>-53.479193266546687</v>
      </c>
      <c r="F61" s="308">
        <v>0</v>
      </c>
      <c r="G61" s="308">
        <v>-53.479193266546687</v>
      </c>
      <c r="H61" s="278"/>
      <c r="I61" s="278"/>
    </row>
    <row r="62" spans="1:9" ht="15.75" thickBot="1">
      <c r="A62" s="315"/>
      <c r="B62" s="309" t="s">
        <v>58</v>
      </c>
      <c r="C62" s="312">
        <f>SUM(C7:C61)</f>
        <v>153896664.70725936</v>
      </c>
      <c r="D62" s="316" t="s">
        <v>59</v>
      </c>
      <c r="E62" s="312">
        <f>SUM(E7:E61)</f>
        <v>146290551.94102973</v>
      </c>
      <c r="F62" s="312">
        <f>SUM(F7:F61)</f>
        <v>133475190.34998395</v>
      </c>
      <c r="G62" s="312">
        <f>SUM(G7:G61)</f>
        <v>12815361.591045761</v>
      </c>
      <c r="H62" s="277"/>
      <c r="I62" s="277"/>
    </row>
    <row r="63" spans="1:9">
      <c r="A63" s="116"/>
      <c r="B63" s="116"/>
      <c r="C63" s="116"/>
      <c r="D63" s="116"/>
      <c r="E63" s="116"/>
      <c r="F63" s="116"/>
      <c r="G63" s="116"/>
      <c r="H63" s="147"/>
      <c r="I63" s="147"/>
    </row>
    <row r="64" spans="1:9">
      <c r="A64" s="170" t="s">
        <v>405</v>
      </c>
      <c r="B64" s="116"/>
      <c r="C64" s="116"/>
      <c r="D64" s="116"/>
      <c r="E64" s="116"/>
      <c r="F64" s="292"/>
      <c r="G64" s="292"/>
    </row>
    <row r="65" spans="1:10">
      <c r="A65" s="116"/>
      <c r="B65" s="116"/>
      <c r="C65" s="116"/>
      <c r="D65" s="116"/>
      <c r="E65" s="116"/>
      <c r="F65" s="116"/>
      <c r="G65" s="116"/>
      <c r="H65" s="275"/>
    </row>
    <row r="66" spans="1:10">
      <c r="A66" s="116"/>
      <c r="B66" s="116"/>
      <c r="C66" s="116"/>
      <c r="D66" s="116"/>
      <c r="E66" s="116"/>
      <c r="F66" s="293"/>
      <c r="G66" s="293"/>
      <c r="H66" s="116"/>
      <c r="I66" s="116"/>
      <c r="J66" s="116"/>
    </row>
    <row r="67" spans="1:10">
      <c r="A67" s="116"/>
      <c r="B67" s="116"/>
      <c r="C67" s="116"/>
      <c r="D67" s="116"/>
      <c r="E67" s="116"/>
      <c r="F67" s="116"/>
      <c r="G67" s="116"/>
    </row>
  </sheetData>
  <mergeCells count="4">
    <mergeCell ref="A5:A6"/>
    <mergeCell ref="B5:B6"/>
    <mergeCell ref="D5:E5"/>
    <mergeCell ref="F5:G5"/>
  </mergeCells>
  <pageMargins left="0.99" right="0.32" top="1.07" bottom="0.59" header="1" footer="0.27"/>
  <pageSetup scale="50" orientation="landscape" r:id="rId1"/>
  <headerFooter>
    <oddHeader>&amp;C&amp;"Arial,Regular"&amp;10 ENVIRONMENTAL COST RECOVERY CLAUSE
 CALCULATION OF THE FINAL TRUE-UP AMOUNT FOR THE PERIOD&amp;R&amp;"Arial,Regular"&amp;10FORM 42-7A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showZeros="0" zoomScaleNormal="100" workbookViewId="0">
      <pane xSplit="1" ySplit="5" topLeftCell="B6" activePane="bottomRight" state="frozen"/>
      <selection activeCell="A40" sqref="A40"/>
      <selection pane="topRight" activeCell="A40" sqref="A40"/>
      <selection pane="bottomLeft" activeCell="A40" sqref="A40"/>
      <selection pane="bottomRight" activeCell="A3" sqref="A3"/>
    </sheetView>
  </sheetViews>
  <sheetFormatPr defaultColWidth="9.140625" defaultRowHeight="15"/>
  <cols>
    <col min="1" max="1" width="60.85546875" style="87" customWidth="1"/>
    <col min="2" max="13" width="11.7109375" style="87" customWidth="1"/>
    <col min="14" max="14" width="12.85546875" style="87" bestFit="1" customWidth="1"/>
    <col min="15" max="16384" width="9.140625" style="87"/>
  </cols>
  <sheetData>
    <row r="1" spans="1:14" ht="15.7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" customHeight="1">
      <c r="F2" s="152" t="s">
        <v>326</v>
      </c>
    </row>
    <row r="3" spans="1:14" ht="15" customHeight="1">
      <c r="E3" s="152" t="s">
        <v>316</v>
      </c>
    </row>
    <row r="4" spans="1:14" ht="15.75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28.5" customHeight="1" thickBot="1">
      <c r="A5" s="283" t="s">
        <v>448</v>
      </c>
      <c r="B5" s="171" t="s">
        <v>329</v>
      </c>
      <c r="C5" s="171" t="s">
        <v>330</v>
      </c>
      <c r="D5" s="171" t="s">
        <v>331</v>
      </c>
      <c r="E5" s="171" t="s">
        <v>332</v>
      </c>
      <c r="F5" s="171" t="s">
        <v>333</v>
      </c>
      <c r="G5" s="171" t="s">
        <v>334</v>
      </c>
      <c r="H5" s="171" t="s">
        <v>335</v>
      </c>
      <c r="I5" s="171" t="s">
        <v>336</v>
      </c>
      <c r="J5" s="171" t="s">
        <v>337</v>
      </c>
      <c r="K5" s="171" t="s">
        <v>338</v>
      </c>
      <c r="L5" s="171" t="s">
        <v>339</v>
      </c>
      <c r="M5" s="171" t="s">
        <v>340</v>
      </c>
      <c r="N5" s="171" t="s">
        <v>58</v>
      </c>
    </row>
    <row r="6" spans="1:14">
      <c r="A6" s="305" t="s">
        <v>387</v>
      </c>
      <c r="B6" s="306">
        <f>RAD_ECRC_42_7A_1_pg_1!C61</f>
        <v>12891567.25424231</v>
      </c>
      <c r="C6" s="306">
        <f>RAD_ECRC_42_7A_1_pg_1!D61</f>
        <v>12872191.838230252</v>
      </c>
      <c r="D6" s="306">
        <f>RAD_ECRC_42_7A_1_pg_1!E61</f>
        <v>12869114.742672222</v>
      </c>
      <c r="E6" s="306">
        <f>RAD_ECRC_42_7A_1_pg_1!F61</f>
        <v>12871974.65283929</v>
      </c>
      <c r="F6" s="306">
        <f>RAD_ECRC_42_7A_1_pg_1!G61</f>
        <v>12902949.618092606</v>
      </c>
      <c r="G6" s="306">
        <f>RAD_ECRC_42_7A_1_pg_1!H61</f>
        <v>12943796.856007028</v>
      </c>
      <c r="H6" s="306">
        <f>RAD_ECRC_42_7A_1_pg_1!I61</f>
        <v>12784747.592941931</v>
      </c>
      <c r="I6" s="306">
        <f>RAD_ECRC_42_7A_1_pg_1!J61</f>
        <v>12801728.465409962</v>
      </c>
      <c r="J6" s="306">
        <f>RAD_ECRC_42_7A_1_pg_1!K61</f>
        <v>12834941.031952757</v>
      </c>
      <c r="K6" s="306">
        <f>RAD_ECRC_42_7A_1_pg_1!L61</f>
        <v>12853031.783857457</v>
      </c>
      <c r="L6" s="306">
        <f>RAD_ECRC_42_7A_1_pg_1!M61</f>
        <v>12848215.885355473</v>
      </c>
      <c r="M6" s="306">
        <f>RAD_ECRC_42_7A_1_pg_1!N61</f>
        <v>12422404.985658091</v>
      </c>
      <c r="N6" s="306">
        <f>SUM(B6:M6)</f>
        <v>153896664.70725936</v>
      </c>
    </row>
    <row r="7" spans="1:14">
      <c r="A7" s="94" t="s">
        <v>59</v>
      </c>
      <c r="B7" s="105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311"/>
    </row>
    <row r="8" spans="1:14">
      <c r="A8" s="305" t="s">
        <v>388</v>
      </c>
      <c r="B8" s="308">
        <v>2502.6439725111768</v>
      </c>
      <c r="C8" s="308">
        <v>2495.0305228503021</v>
      </c>
      <c r="D8" s="308">
        <v>2487.4170731894274</v>
      </c>
      <c r="E8" s="308">
        <v>2479.8036235285531</v>
      </c>
      <c r="F8" s="308">
        <v>2472.1288107459568</v>
      </c>
      <c r="G8" s="308">
        <v>2464.4627455413902</v>
      </c>
      <c r="H8" s="308">
        <v>2431.3619211237205</v>
      </c>
      <c r="I8" s="308">
        <v>2423.9199721402683</v>
      </c>
      <c r="J8" s="308">
        <v>2416.4780231568157</v>
      </c>
      <c r="K8" s="308">
        <v>2409.0360741733639</v>
      </c>
      <c r="L8" s="308">
        <v>2401.5941251899112</v>
      </c>
      <c r="M8" s="308">
        <v>2394.1521762064594</v>
      </c>
      <c r="N8" s="308">
        <f>SUM(B8:M8)</f>
        <v>29378.029040357345</v>
      </c>
    </row>
    <row r="9" spans="1:14">
      <c r="A9" s="317" t="s">
        <v>389</v>
      </c>
      <c r="B9" s="308">
        <v>26860.745836835253</v>
      </c>
      <c r="C9" s="308">
        <v>26770.030991149168</v>
      </c>
      <c r="D9" s="308">
        <v>26677.127900764357</v>
      </c>
      <c r="E9" s="308">
        <v>26571.873674223392</v>
      </c>
      <c r="F9" s="308">
        <v>26466.657186284876</v>
      </c>
      <c r="G9" s="308">
        <v>26373.80957310498</v>
      </c>
      <c r="H9" s="308">
        <v>26037.564315687807</v>
      </c>
      <c r="I9" s="308">
        <v>26093.953452344864</v>
      </c>
      <c r="J9" s="308">
        <v>26195.356394482576</v>
      </c>
      <c r="K9" s="308">
        <v>26149.437698174308</v>
      </c>
      <c r="L9" s="308">
        <v>26058.537916161422</v>
      </c>
      <c r="M9" s="308">
        <v>24925.044497226685</v>
      </c>
      <c r="N9" s="308">
        <f>SUM(B9:M9)</f>
        <v>315180.13943643973</v>
      </c>
    </row>
    <row r="10" spans="1:14">
      <c r="A10" s="317" t="s">
        <v>390</v>
      </c>
      <c r="B10" s="308">
        <v>291742.85601639329</v>
      </c>
      <c r="C10" s="308">
        <v>290834.44088950986</v>
      </c>
      <c r="D10" s="308">
        <v>289929.38037750375</v>
      </c>
      <c r="E10" s="308">
        <v>289024.31950779009</v>
      </c>
      <c r="F10" s="308">
        <v>288115.90402319893</v>
      </c>
      <c r="G10" s="308">
        <v>287323.0817422173</v>
      </c>
      <c r="H10" s="308">
        <v>283635.48573399382</v>
      </c>
      <c r="I10" s="308">
        <v>283349.05449952284</v>
      </c>
      <c r="J10" s="308">
        <v>282997.02386219066</v>
      </c>
      <c r="K10" s="308">
        <v>282136.94189832179</v>
      </c>
      <c r="L10" s="308">
        <v>281314.815973119</v>
      </c>
      <c r="M10" s="308">
        <v>278991.10979789367</v>
      </c>
      <c r="N10" s="308">
        <f>SUM(B10:M10)</f>
        <v>3429394.4143216545</v>
      </c>
    </row>
    <row r="11" spans="1:14">
      <c r="A11" s="305" t="s">
        <v>59</v>
      </c>
      <c r="B11" s="318">
        <v>0</v>
      </c>
      <c r="C11" s="318">
        <v>0</v>
      </c>
      <c r="D11" s="318">
        <v>0</v>
      </c>
      <c r="E11" s="318">
        <v>0</v>
      </c>
      <c r="F11" s="318">
        <v>0</v>
      </c>
      <c r="G11" s="318">
        <v>0</v>
      </c>
      <c r="H11" s="318">
        <v>0</v>
      </c>
      <c r="I11" s="318">
        <v>0</v>
      </c>
      <c r="J11" s="318">
        <v>0</v>
      </c>
      <c r="K11" s="318">
        <v>0</v>
      </c>
      <c r="L11" s="318">
        <v>0</v>
      </c>
      <c r="M11" s="318">
        <v>0</v>
      </c>
      <c r="N11" s="315"/>
    </row>
    <row r="12" spans="1:14">
      <c r="A12" s="305" t="s">
        <v>391</v>
      </c>
      <c r="B12" s="308">
        <v>13447.642790587381</v>
      </c>
      <c r="C12" s="308">
        <v>13542.193020158144</v>
      </c>
      <c r="D12" s="308">
        <v>14302.566679895443</v>
      </c>
      <c r="E12" s="308">
        <v>15323.830350612136</v>
      </c>
      <c r="F12" s="308">
        <v>16807.733489281614</v>
      </c>
      <c r="G12" s="308">
        <v>18048.916279588164</v>
      </c>
      <c r="H12" s="308">
        <v>17810.965317137216</v>
      </c>
      <c r="I12" s="308">
        <v>18498.426991190703</v>
      </c>
      <c r="J12" s="308">
        <v>19198.15784848902</v>
      </c>
      <c r="K12" s="308">
        <v>19264.421320848975</v>
      </c>
      <c r="L12" s="308">
        <v>20547.340003986981</v>
      </c>
      <c r="M12" s="308">
        <v>23034.834979996587</v>
      </c>
      <c r="N12" s="308">
        <f>SUM(B12:M12)</f>
        <v>209827.02907177235</v>
      </c>
    </row>
    <row r="13" spans="1:14">
      <c r="A13" s="317" t="s">
        <v>350</v>
      </c>
      <c r="B13" s="308">
        <v>4587857.5512709571</v>
      </c>
      <c r="C13" s="308">
        <v>4587592.7157983156</v>
      </c>
      <c r="D13" s="308">
        <v>4602191.7680754103</v>
      </c>
      <c r="E13" s="308">
        <v>4622852.912275142</v>
      </c>
      <c r="F13" s="308">
        <v>4670756.9894320201</v>
      </c>
      <c r="G13" s="308">
        <v>4726326.4520799154</v>
      </c>
      <c r="H13" s="308">
        <v>4689152.9655365758</v>
      </c>
      <c r="I13" s="308">
        <v>4720712.8109313697</v>
      </c>
      <c r="J13" s="308">
        <v>4764736.5148936845</v>
      </c>
      <c r="K13" s="308">
        <v>4795466.0624257699</v>
      </c>
      <c r="L13" s="308">
        <v>4803635.7156264884</v>
      </c>
      <c r="M13" s="308">
        <v>4687700.2896897877</v>
      </c>
      <c r="N13" s="308">
        <f t="shared" ref="N13:N18" si="0">SUM(B13:M13)</f>
        <v>56258982.748035423</v>
      </c>
    </row>
    <row r="14" spans="1:14">
      <c r="A14" s="317" t="s">
        <v>434</v>
      </c>
      <c r="B14" s="308">
        <v>3136033.0400952697</v>
      </c>
      <c r="C14" s="308">
        <v>3131056.9575653845</v>
      </c>
      <c r="D14" s="308">
        <v>3126319.1626637746</v>
      </c>
      <c r="E14" s="308">
        <v>3121332.7470320389</v>
      </c>
      <c r="F14" s="308">
        <v>3117343.7937554582</v>
      </c>
      <c r="G14" s="308">
        <v>3115279.1765189869</v>
      </c>
      <c r="H14" s="308">
        <v>3069382.2175314021</v>
      </c>
      <c r="I14" s="308">
        <v>3067599.3406962408</v>
      </c>
      <c r="J14" s="308">
        <v>3069503.024361168</v>
      </c>
      <c r="K14" s="308">
        <v>3070623.4312428092</v>
      </c>
      <c r="L14" s="308">
        <v>3067941.6469189492</v>
      </c>
      <c r="M14" s="308">
        <v>3073383.583053364</v>
      </c>
      <c r="N14" s="308">
        <f t="shared" si="0"/>
        <v>37165798.121434845</v>
      </c>
    </row>
    <row r="15" spans="1:14">
      <c r="A15" s="317" t="s">
        <v>352</v>
      </c>
      <c r="B15" s="308">
        <v>3170320.3100689324</v>
      </c>
      <c r="C15" s="308">
        <v>3161743.8752986076</v>
      </c>
      <c r="D15" s="308">
        <v>3153167.4405282824</v>
      </c>
      <c r="E15" s="308">
        <v>3144577.6208619322</v>
      </c>
      <c r="F15" s="308">
        <v>3135987.8013828122</v>
      </c>
      <c r="G15" s="308">
        <v>3127412.0341244452</v>
      </c>
      <c r="H15" s="308">
        <v>3082187.5616343017</v>
      </c>
      <c r="I15" s="308">
        <v>3073481.305482585</v>
      </c>
      <c r="J15" s="308">
        <v>3064890.8788147578</v>
      </c>
      <c r="K15" s="308">
        <v>3056527.5332048666</v>
      </c>
      <c r="L15" s="308">
        <v>3050412.0797171695</v>
      </c>
      <c r="M15" s="308">
        <v>2740349.2175066695</v>
      </c>
      <c r="N15" s="308">
        <f t="shared" si="0"/>
        <v>36961057.658625357</v>
      </c>
    </row>
    <row r="16" spans="1:14">
      <c r="A16" s="317" t="s">
        <v>353</v>
      </c>
      <c r="B16" s="308">
        <v>1587553.9267523859</v>
      </c>
      <c r="C16" s="308">
        <v>1582972.9567432667</v>
      </c>
      <c r="D16" s="308">
        <v>1578384.9782705079</v>
      </c>
      <c r="E16" s="308">
        <v>1573717.4730390329</v>
      </c>
      <c r="F16" s="308">
        <v>1569018.2346730679</v>
      </c>
      <c r="G16" s="308">
        <v>1564382.5344338985</v>
      </c>
      <c r="H16" s="308">
        <v>1539007.880523491</v>
      </c>
      <c r="I16" s="308">
        <v>1534540.4339715554</v>
      </c>
      <c r="J16" s="308">
        <v>1530049.0786418845</v>
      </c>
      <c r="K16" s="308">
        <v>1525579.7365236958</v>
      </c>
      <c r="L16" s="308">
        <v>1521109.079175231</v>
      </c>
      <c r="M16" s="308">
        <v>1516607.8741843225</v>
      </c>
      <c r="N16" s="308">
        <f t="shared" si="0"/>
        <v>18622924.18693234</v>
      </c>
    </row>
    <row r="17" spans="1:14">
      <c r="A17" s="317" t="s">
        <v>392</v>
      </c>
      <c r="B17" s="308">
        <v>52484.125815602587</v>
      </c>
      <c r="C17" s="308">
        <v>52434.450693846331</v>
      </c>
      <c r="D17" s="308">
        <v>52937.861062092423</v>
      </c>
      <c r="E17" s="308">
        <v>53409.179100554233</v>
      </c>
      <c r="F17" s="308">
        <v>53327.628631668587</v>
      </c>
      <c r="G17" s="308">
        <v>53565.788467622115</v>
      </c>
      <c r="H17" s="308">
        <v>52870.897577414325</v>
      </c>
      <c r="I17" s="308">
        <v>52830.021465304388</v>
      </c>
      <c r="J17" s="308">
        <v>52786.816068339511</v>
      </c>
      <c r="K17" s="308">
        <v>52738.97532728959</v>
      </c>
      <c r="L17" s="308">
        <v>52690.362660773579</v>
      </c>
      <c r="M17" s="308">
        <v>52802.80988992635</v>
      </c>
      <c r="N17" s="308">
        <f t="shared" si="0"/>
        <v>634878.91676043405</v>
      </c>
    </row>
    <row r="18" spans="1:14">
      <c r="A18" s="317" t="s">
        <v>393</v>
      </c>
      <c r="B18" s="308">
        <v>22764.411622835596</v>
      </c>
      <c r="C18" s="308">
        <v>22749.186707165369</v>
      </c>
      <c r="D18" s="308">
        <v>22717.040040800293</v>
      </c>
      <c r="E18" s="308">
        <v>22684.893374435222</v>
      </c>
      <c r="F18" s="308">
        <v>22652.74670807015</v>
      </c>
      <c r="G18" s="308">
        <v>22620.600041705085</v>
      </c>
      <c r="H18" s="308">
        <v>22230.692850802916</v>
      </c>
      <c r="I18" s="308">
        <v>22199.197947703466</v>
      </c>
      <c r="J18" s="308">
        <v>22167.703044604023</v>
      </c>
      <c r="K18" s="308">
        <v>22136.208141504572</v>
      </c>
      <c r="L18" s="308">
        <v>22104.713238405126</v>
      </c>
      <c r="M18" s="308">
        <v>22216.06988269557</v>
      </c>
      <c r="N18" s="308">
        <f t="shared" si="0"/>
        <v>269243.46360072738</v>
      </c>
    </row>
    <row r="19" spans="1:14">
      <c r="A19" s="94" t="s">
        <v>59</v>
      </c>
      <c r="B19" s="319">
        <v>0</v>
      </c>
      <c r="C19" s="319">
        <v>0</v>
      </c>
      <c r="D19" s="319">
        <v>0</v>
      </c>
      <c r="E19" s="319">
        <v>0</v>
      </c>
      <c r="F19" s="319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1"/>
    </row>
    <row r="20" spans="1:14">
      <c r="A20" s="305" t="s">
        <v>394</v>
      </c>
      <c r="B20" s="320">
        <v>0.95781099999999997</v>
      </c>
      <c r="C20" s="320">
        <v>0.95781099999999997</v>
      </c>
      <c r="D20" s="320">
        <v>0.95781099999999997</v>
      </c>
      <c r="E20" s="320">
        <v>0.95781099999999997</v>
      </c>
      <c r="F20" s="320">
        <v>0.95781099999999997</v>
      </c>
      <c r="G20" s="320">
        <v>0.95781099999999997</v>
      </c>
      <c r="H20" s="320">
        <v>0.95781099999999997</v>
      </c>
      <c r="I20" s="320">
        <v>0.95781099999999997</v>
      </c>
      <c r="J20" s="320">
        <v>0.95781099999999997</v>
      </c>
      <c r="K20" s="320">
        <v>0.95781099999999997</v>
      </c>
      <c r="L20" s="320">
        <v>0.95781099999999997</v>
      </c>
      <c r="M20" s="320">
        <v>0.95781099999999997</v>
      </c>
      <c r="N20" s="311"/>
    </row>
    <row r="21" spans="1:14">
      <c r="A21" s="317" t="s">
        <v>357</v>
      </c>
      <c r="B21" s="320">
        <v>0.94257899999999994</v>
      </c>
      <c r="C21" s="320">
        <v>0.94257899999999994</v>
      </c>
      <c r="D21" s="320">
        <v>0.94257899999999994</v>
      </c>
      <c r="E21" s="320">
        <v>0.94257899999999994</v>
      </c>
      <c r="F21" s="320">
        <v>0.94257899999999994</v>
      </c>
      <c r="G21" s="320">
        <v>0.94257899999999994</v>
      </c>
      <c r="H21" s="320">
        <v>0.94257899999999994</v>
      </c>
      <c r="I21" s="320">
        <v>0.94257899999999994</v>
      </c>
      <c r="J21" s="320">
        <v>0.94257899999999994</v>
      </c>
      <c r="K21" s="320">
        <v>0.94257899999999994</v>
      </c>
      <c r="L21" s="320">
        <v>0.94257899999999994</v>
      </c>
      <c r="M21" s="320">
        <v>0.94257899999999994</v>
      </c>
      <c r="N21" s="311"/>
    </row>
    <row r="22" spans="1:14">
      <c r="A22" s="317" t="s">
        <v>358</v>
      </c>
      <c r="B22" s="320">
        <v>0.94854499999999997</v>
      </c>
      <c r="C22" s="320">
        <v>0.94854499999999997</v>
      </c>
      <c r="D22" s="320">
        <v>0.94854499999999997</v>
      </c>
      <c r="E22" s="320">
        <v>0.94854499999999997</v>
      </c>
      <c r="F22" s="320">
        <v>0.94854499999999997</v>
      </c>
      <c r="G22" s="320">
        <v>0.94854499999999997</v>
      </c>
      <c r="H22" s="320">
        <v>0.94854499999999997</v>
      </c>
      <c r="I22" s="320">
        <v>0.94854499999999997</v>
      </c>
      <c r="J22" s="320">
        <v>0.94854499999999997</v>
      </c>
      <c r="K22" s="320">
        <v>0.94854499999999997</v>
      </c>
      <c r="L22" s="320">
        <v>0.94854499999999997</v>
      </c>
      <c r="M22" s="320">
        <v>0.94854499999999997</v>
      </c>
      <c r="N22" s="311"/>
    </row>
    <row r="23" spans="1:14">
      <c r="A23" s="305" t="s">
        <v>59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311"/>
    </row>
    <row r="24" spans="1:14">
      <c r="A24" s="305" t="s">
        <v>395</v>
      </c>
      <c r="B24" s="320">
        <v>0.88797400000000004</v>
      </c>
      <c r="C24" s="320">
        <v>0.88797400000000004</v>
      </c>
      <c r="D24" s="320">
        <v>0.88797400000000004</v>
      </c>
      <c r="E24" s="320">
        <v>0.88797400000000004</v>
      </c>
      <c r="F24" s="320">
        <v>0.88797400000000004</v>
      </c>
      <c r="G24" s="320">
        <v>0.88797400000000004</v>
      </c>
      <c r="H24" s="320">
        <v>0.88797400000000004</v>
      </c>
      <c r="I24" s="320">
        <v>0.88797400000000004</v>
      </c>
      <c r="J24" s="320">
        <v>0.88797400000000004</v>
      </c>
      <c r="K24" s="320">
        <v>0.88797400000000004</v>
      </c>
      <c r="L24" s="320">
        <v>0.88797400000000004</v>
      </c>
      <c r="M24" s="320">
        <v>0.88797400000000004</v>
      </c>
      <c r="N24" s="311"/>
    </row>
    <row r="25" spans="1:14">
      <c r="A25" s="317" t="s">
        <v>361</v>
      </c>
      <c r="B25" s="320">
        <v>0.95665199999999995</v>
      </c>
      <c r="C25" s="320">
        <v>0.95665199999999995</v>
      </c>
      <c r="D25" s="320">
        <v>0.95665199999999995</v>
      </c>
      <c r="E25" s="320">
        <v>0.95665199999999995</v>
      </c>
      <c r="F25" s="320">
        <v>0.95665199999999995</v>
      </c>
      <c r="G25" s="320">
        <v>0.95665199999999995</v>
      </c>
      <c r="H25" s="320">
        <v>0.95665199999999995</v>
      </c>
      <c r="I25" s="320">
        <v>0.95665199999999995</v>
      </c>
      <c r="J25" s="320">
        <v>0.95665199999999995</v>
      </c>
      <c r="K25" s="320">
        <v>0.95665199999999995</v>
      </c>
      <c r="L25" s="320">
        <v>0.95665199999999995</v>
      </c>
      <c r="M25" s="320">
        <v>0.95665199999999995</v>
      </c>
      <c r="N25" s="311"/>
    </row>
    <row r="26" spans="1:14">
      <c r="A26" s="317" t="s">
        <v>362</v>
      </c>
      <c r="B26" s="320">
        <v>0.94143100000000002</v>
      </c>
      <c r="C26" s="320">
        <v>0.94143100000000002</v>
      </c>
      <c r="D26" s="320">
        <v>0.94143100000000002</v>
      </c>
      <c r="E26" s="320">
        <v>0.94143100000000002</v>
      </c>
      <c r="F26" s="320">
        <v>0.94143100000000002</v>
      </c>
      <c r="G26" s="320">
        <v>0.94143100000000002</v>
      </c>
      <c r="H26" s="320">
        <v>0.94143100000000002</v>
      </c>
      <c r="I26" s="320">
        <v>0.94143100000000002</v>
      </c>
      <c r="J26" s="320">
        <v>0.94143100000000002</v>
      </c>
      <c r="K26" s="320">
        <v>0.94143100000000002</v>
      </c>
      <c r="L26" s="320">
        <v>0.94143100000000002</v>
      </c>
      <c r="M26" s="320">
        <v>0.94143100000000002</v>
      </c>
      <c r="N26" s="311"/>
    </row>
    <row r="27" spans="1:14">
      <c r="A27" s="317" t="s">
        <v>363</v>
      </c>
      <c r="B27" s="320">
        <v>0.94738599999999995</v>
      </c>
      <c r="C27" s="320">
        <v>0.94738599999999995</v>
      </c>
      <c r="D27" s="320">
        <v>0.94738599999999995</v>
      </c>
      <c r="E27" s="320">
        <v>0.94738599999999995</v>
      </c>
      <c r="F27" s="320">
        <v>0.94738599999999995</v>
      </c>
      <c r="G27" s="320">
        <v>0.94738599999999995</v>
      </c>
      <c r="H27" s="320">
        <v>0.94738599999999995</v>
      </c>
      <c r="I27" s="320">
        <v>0.94738599999999995</v>
      </c>
      <c r="J27" s="320">
        <v>0.94738599999999995</v>
      </c>
      <c r="K27" s="320">
        <v>0.94738599999999995</v>
      </c>
      <c r="L27" s="320">
        <v>0.94738599999999995</v>
      </c>
      <c r="M27" s="320">
        <v>0.94738599999999995</v>
      </c>
      <c r="N27" s="311"/>
    </row>
    <row r="28" spans="1:14">
      <c r="A28" s="317" t="s">
        <v>364</v>
      </c>
      <c r="B28" s="320">
        <v>0.95665199999999995</v>
      </c>
      <c r="C28" s="320">
        <v>0.95665199999999995</v>
      </c>
      <c r="D28" s="320">
        <v>0.95665199999999995</v>
      </c>
      <c r="E28" s="320">
        <v>0.95665199999999995</v>
      </c>
      <c r="F28" s="320">
        <v>0.95665199999999995</v>
      </c>
      <c r="G28" s="320">
        <v>0.95665199999999995</v>
      </c>
      <c r="H28" s="320">
        <v>0.95665199999999995</v>
      </c>
      <c r="I28" s="320">
        <v>0.95665199999999995</v>
      </c>
      <c r="J28" s="320">
        <v>0.95665199999999995</v>
      </c>
      <c r="K28" s="320">
        <v>0.95665199999999995</v>
      </c>
      <c r="L28" s="320">
        <v>0.95665199999999995</v>
      </c>
      <c r="M28" s="320">
        <v>0.95665199999999995</v>
      </c>
      <c r="N28" s="311"/>
    </row>
    <row r="29" spans="1:14">
      <c r="A29" s="317" t="s">
        <v>396</v>
      </c>
      <c r="B29" s="320">
        <v>0.96944900000000001</v>
      </c>
      <c r="C29" s="320">
        <v>0.96944900000000001</v>
      </c>
      <c r="D29" s="320">
        <v>0.96944900000000001</v>
      </c>
      <c r="E29" s="320">
        <v>0.96944900000000001</v>
      </c>
      <c r="F29" s="320">
        <v>0.96944900000000001</v>
      </c>
      <c r="G29" s="320">
        <v>0.96944900000000001</v>
      </c>
      <c r="H29" s="320">
        <v>0.96944900000000001</v>
      </c>
      <c r="I29" s="320">
        <v>0.96944900000000001</v>
      </c>
      <c r="J29" s="320">
        <v>0.96944900000000001</v>
      </c>
      <c r="K29" s="320">
        <v>0.96944900000000001</v>
      </c>
      <c r="L29" s="320">
        <v>0.96944900000000001</v>
      </c>
      <c r="M29" s="320">
        <v>0.96944900000000001</v>
      </c>
      <c r="N29" s="311"/>
    </row>
    <row r="30" spans="1:14">
      <c r="A30" s="317" t="s">
        <v>397</v>
      </c>
      <c r="B30" s="320">
        <v>1</v>
      </c>
      <c r="C30" s="320">
        <v>1</v>
      </c>
      <c r="D30" s="320">
        <v>1</v>
      </c>
      <c r="E30" s="320">
        <v>1</v>
      </c>
      <c r="F30" s="320">
        <v>1</v>
      </c>
      <c r="G30" s="320">
        <v>1</v>
      </c>
      <c r="H30" s="320">
        <v>1</v>
      </c>
      <c r="I30" s="320">
        <v>1</v>
      </c>
      <c r="J30" s="320">
        <v>1</v>
      </c>
      <c r="K30" s="320">
        <v>1</v>
      </c>
      <c r="L30" s="320">
        <v>1</v>
      </c>
      <c r="M30" s="320">
        <v>1</v>
      </c>
      <c r="N30" s="311"/>
    </row>
    <row r="31" spans="1:14">
      <c r="A31" s="94" t="s">
        <v>59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311"/>
    </row>
    <row r="32" spans="1:14">
      <c r="A32" s="305" t="s">
        <v>441</v>
      </c>
      <c r="B32" s="306">
        <f>B12*B24</f>
        <v>11941.157159329039</v>
      </c>
      <c r="C32" s="306">
        <f t="shared" ref="C32:M32" si="1">C12*C24</f>
        <v>12025.115304881909</v>
      </c>
      <c r="D32" s="306">
        <f t="shared" si="1"/>
        <v>12700.307345013476</v>
      </c>
      <c r="E32" s="306">
        <f t="shared" si="1"/>
        <v>13607.162931754461</v>
      </c>
      <c r="F32" s="306">
        <f t="shared" si="1"/>
        <v>14924.830337411353</v>
      </c>
      <c r="G32" s="306">
        <f t="shared" si="1"/>
        <v>16026.968384451022</v>
      </c>
      <c r="H32" s="306">
        <f t="shared" si="1"/>
        <v>15815.674116519602</v>
      </c>
      <c r="I32" s="306">
        <f t="shared" si="1"/>
        <v>16426.122209075573</v>
      </c>
      <c r="J32" s="306">
        <f t="shared" si="1"/>
        <v>17047.465017354189</v>
      </c>
      <c r="K32" s="306">
        <f t="shared" si="1"/>
        <v>17106.30525795955</v>
      </c>
      <c r="L32" s="306">
        <f t="shared" si="1"/>
        <v>18245.503692700335</v>
      </c>
      <c r="M32" s="306">
        <f t="shared" si="1"/>
        <v>20454.33455652749</v>
      </c>
      <c r="N32" s="306">
        <f>SUM(B32:M32)</f>
        <v>186320.94631297799</v>
      </c>
    </row>
    <row r="33" spans="1:14">
      <c r="A33" s="317" t="s">
        <v>442</v>
      </c>
      <c r="B33" s="306">
        <f>B8*B20+B13*B25</f>
        <v>4391380.1620644182</v>
      </c>
      <c r="C33" s="306">
        <f t="shared" ref="C33:M33" si="2">C8*C20+C13*C25</f>
        <v>4391119.5144340117</v>
      </c>
      <c r="D33" s="306">
        <f t="shared" si="2"/>
        <v>4405078.4347471651</v>
      </c>
      <c r="E33" s="306">
        <f t="shared" si="2"/>
        <v>4424836.6674222937</v>
      </c>
      <c r="F33" s="306">
        <f t="shared" si="2"/>
        <v>4470656.84762247</v>
      </c>
      <c r="G33" s="306">
        <f t="shared" si="2"/>
        <v>4523810.1425619246</v>
      </c>
      <c r="H33" s="306">
        <f t="shared" si="2"/>
        <v>4488216.3479795298</v>
      </c>
      <c r="I33" s="306">
        <f t="shared" si="2"/>
        <v>4518401.0092155514</v>
      </c>
      <c r="J33" s="306">
        <f t="shared" si="2"/>
        <v>4560509.2456779107</v>
      </c>
      <c r="K33" s="306">
        <f t="shared" si="2"/>
        <v>4589899.6008029766</v>
      </c>
      <c r="L33" s="306">
        <f t="shared" si="2"/>
        <v>4597707.9878961537</v>
      </c>
      <c r="M33" s="306">
        <f t="shared" si="2"/>
        <v>4486791.0028223591</v>
      </c>
      <c r="N33" s="306">
        <f t="shared" ref="N33:N40" si="3">SUM(B33:M33)</f>
        <v>53848406.963246763</v>
      </c>
    </row>
    <row r="34" spans="1:14">
      <c r="A34" s="317" t="s">
        <v>443</v>
      </c>
      <c r="B34" s="306">
        <f>B9*B21+B14*B26</f>
        <v>2977677.0959200682</v>
      </c>
      <c r="C34" s="306">
        <f t="shared" ref="C34:M34" si="4">C9*C21+C14*C26</f>
        <v>2972906.9516593437</v>
      </c>
      <c r="D34" s="306">
        <f t="shared" si="4"/>
        <v>2968359.0761652947</v>
      </c>
      <c r="E34" s="306">
        <f t="shared" si="4"/>
        <v>2963565.499487095</v>
      </c>
      <c r="F34" s="306">
        <f t="shared" si="4"/>
        <v>2959711.0003629862</v>
      </c>
      <c r="G34" s="306">
        <f t="shared" si="4"/>
        <v>2957679.7894830541</v>
      </c>
      <c r="H34" s="306">
        <f t="shared" si="4"/>
        <v>2914154.031767922</v>
      </c>
      <c r="I34" s="306">
        <f t="shared" si="4"/>
        <v>2912528.7274621604</v>
      </c>
      <c r="J34" s="306">
        <f t="shared" si="4"/>
        <v>2914416.4945623139</v>
      </c>
      <c r="K34" s="306">
        <f t="shared" si="4"/>
        <v>2915427.9983344567</v>
      </c>
      <c r="L34" s="306">
        <f t="shared" si="4"/>
        <v>2912817.6032110308</v>
      </c>
      <c r="M34" s="306">
        <f t="shared" si="4"/>
        <v>2916872.4034946631</v>
      </c>
      <c r="N34" s="306">
        <f t="shared" si="3"/>
        <v>35286116.67191039</v>
      </c>
    </row>
    <row r="35" spans="1:14">
      <c r="A35" s="317" t="s">
        <v>444</v>
      </c>
      <c r="B35" s="306">
        <f>B10*B22+B15*B27</f>
        <v>3280248.3046350353</v>
      </c>
      <c r="C35" s="306">
        <f t="shared" ref="C35:M35" si="5">C10*C22+C15*C27</f>
        <v>3271261.4377771863</v>
      </c>
      <c r="D35" s="306">
        <f t="shared" si="5"/>
        <v>3262277.7529225065</v>
      </c>
      <c r="E35" s="306">
        <f t="shared" si="5"/>
        <v>3253281.387065419</v>
      </c>
      <c r="F35" s="306">
        <f t="shared" si="5"/>
        <v>3244281.8393825418</v>
      </c>
      <c r="G35" s="306">
        <f t="shared" si="5"/>
        <v>3235405.2499321932</v>
      </c>
      <c r="H35" s="306">
        <f t="shared" si="5"/>
        <v>3189062.3670820254</v>
      </c>
      <c r="I35" s="306">
        <f t="shared" si="5"/>
        <v>3180542.488976174</v>
      </c>
      <c r="J35" s="306">
        <f t="shared" si="5"/>
        <v>3172070.1221161596</v>
      </c>
      <c r="K35" s="306">
        <f t="shared" si="5"/>
        <v>3163330.9791257689</v>
      </c>
      <c r="L35" s="306">
        <f t="shared" si="5"/>
        <v>3156757.4606721522</v>
      </c>
      <c r="M35" s="306">
        <f t="shared" si="5"/>
        <v>2860804.1060200166</v>
      </c>
      <c r="N35" s="306">
        <f t="shared" si="3"/>
        <v>38269323.495707184</v>
      </c>
    </row>
    <row r="36" spans="1:14">
      <c r="A36" s="317" t="s">
        <v>445</v>
      </c>
      <c r="B36" s="306">
        <f>B16*B28</f>
        <v>1518736.6391355235</v>
      </c>
      <c r="C36" s="306">
        <f t="shared" ref="C36:M36" si="6">C16*C28</f>
        <v>1514354.2450143595</v>
      </c>
      <c r="D36" s="306">
        <f t="shared" si="6"/>
        <v>1509965.1462324378</v>
      </c>
      <c r="E36" s="306">
        <f t="shared" si="6"/>
        <v>1505499.9680177369</v>
      </c>
      <c r="F36" s="306">
        <f t="shared" si="6"/>
        <v>1501004.4322364598</v>
      </c>
      <c r="G36" s="306">
        <f t="shared" si="6"/>
        <v>1496569.6803312579</v>
      </c>
      <c r="H36" s="306">
        <f t="shared" si="6"/>
        <v>1472294.9669185586</v>
      </c>
      <c r="I36" s="306">
        <f t="shared" si="6"/>
        <v>1468021.1752397565</v>
      </c>
      <c r="J36" s="306">
        <f t="shared" si="6"/>
        <v>1463724.5111809161</v>
      </c>
      <c r="K36" s="306">
        <f t="shared" si="6"/>
        <v>1459448.9061048664</v>
      </c>
      <c r="L36" s="306">
        <f t="shared" si="6"/>
        <v>1455172.042811143</v>
      </c>
      <c r="M36" s="306">
        <f t="shared" si="6"/>
        <v>1450865.9560541804</v>
      </c>
      <c r="N36" s="306">
        <f t="shared" si="3"/>
        <v>17815657.669277195</v>
      </c>
    </row>
    <row r="37" spans="1:14">
      <c r="A37" s="317" t="s">
        <v>446</v>
      </c>
      <c r="B37" s="306">
        <f>B17*B29</f>
        <v>50880.683287810112</v>
      </c>
      <c r="C37" s="306">
        <f t="shared" ref="C37:M37" si="7">C17*C29</f>
        <v>50832.52579069863</v>
      </c>
      <c r="D37" s="306">
        <f t="shared" si="7"/>
        <v>51320.556468784438</v>
      </c>
      <c r="E37" s="306">
        <f t="shared" si="7"/>
        <v>51777.475269853203</v>
      </c>
      <c r="F37" s="306">
        <f t="shared" si="7"/>
        <v>51698.416249342481</v>
      </c>
      <c r="G37" s="306">
        <f t="shared" si="7"/>
        <v>51929.300064147792</v>
      </c>
      <c r="H37" s="306">
        <f t="shared" si="7"/>
        <v>51255.638785526739</v>
      </c>
      <c r="I37" s="306">
        <f t="shared" si="7"/>
        <v>51216.011479517874</v>
      </c>
      <c r="J37" s="306">
        <f t="shared" si="7"/>
        <v>51174.12605063567</v>
      </c>
      <c r="K37" s="306">
        <f t="shared" si="7"/>
        <v>51127.746892065566</v>
      </c>
      <c r="L37" s="306">
        <f t="shared" si="7"/>
        <v>51080.619391124288</v>
      </c>
      <c r="M37" s="306">
        <f t="shared" si="7"/>
        <v>51189.631244979209</v>
      </c>
      <c r="N37" s="306">
        <f t="shared" si="3"/>
        <v>615482.73097448598</v>
      </c>
    </row>
    <row r="38" spans="1:14">
      <c r="A38" s="317" t="s">
        <v>447</v>
      </c>
      <c r="B38" s="306">
        <f>B18*B30</f>
        <v>22764.411622835596</v>
      </c>
      <c r="C38" s="306">
        <f t="shared" ref="C38:M38" si="8">C18*C30</f>
        <v>22749.186707165369</v>
      </c>
      <c r="D38" s="306">
        <f t="shared" si="8"/>
        <v>22717.040040800293</v>
      </c>
      <c r="E38" s="306">
        <f t="shared" si="8"/>
        <v>22684.893374435222</v>
      </c>
      <c r="F38" s="306">
        <f t="shared" si="8"/>
        <v>22652.74670807015</v>
      </c>
      <c r="G38" s="306">
        <f t="shared" si="8"/>
        <v>22620.600041705085</v>
      </c>
      <c r="H38" s="306">
        <f t="shared" si="8"/>
        <v>22230.692850802916</v>
      </c>
      <c r="I38" s="306">
        <f t="shared" si="8"/>
        <v>22199.197947703466</v>
      </c>
      <c r="J38" s="306">
        <f t="shared" si="8"/>
        <v>22167.703044604023</v>
      </c>
      <c r="K38" s="306">
        <f t="shared" si="8"/>
        <v>22136.208141504572</v>
      </c>
      <c r="L38" s="306">
        <f t="shared" si="8"/>
        <v>22104.713238405126</v>
      </c>
      <c r="M38" s="306">
        <f t="shared" si="8"/>
        <v>22216.06988269557</v>
      </c>
      <c r="N38" s="306">
        <f t="shared" si="3"/>
        <v>269243.46360072738</v>
      </c>
    </row>
    <row r="39" spans="1:14" ht="15.75" thickBot="1">
      <c r="A39" s="317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</row>
    <row r="40" spans="1:14" ht="15.75" thickBot="1">
      <c r="A40" s="305" t="s">
        <v>398</v>
      </c>
      <c r="B40" s="321">
        <f>SUM(B32:B39)</f>
        <v>12253628.453825019</v>
      </c>
      <c r="C40" s="321">
        <f t="shared" ref="C40:M40" si="9">SUM(C32:C38)</f>
        <v>12235248.976687647</v>
      </c>
      <c r="D40" s="321">
        <f t="shared" si="9"/>
        <v>12232418.313922003</v>
      </c>
      <c r="E40" s="321">
        <f t="shared" si="9"/>
        <v>12235253.053568589</v>
      </c>
      <c r="F40" s="321">
        <f t="shared" si="9"/>
        <v>12264930.112899283</v>
      </c>
      <c r="G40" s="321">
        <f t="shared" si="9"/>
        <v>12304041.730798734</v>
      </c>
      <c r="H40" s="321">
        <f t="shared" si="9"/>
        <v>12153029.719500883</v>
      </c>
      <c r="I40" s="321">
        <f t="shared" si="9"/>
        <v>12169334.73252994</v>
      </c>
      <c r="J40" s="321">
        <f t="shared" si="9"/>
        <v>12201109.667649897</v>
      </c>
      <c r="K40" s="321">
        <f t="shared" si="9"/>
        <v>12218477.744659597</v>
      </c>
      <c r="L40" s="321">
        <f t="shared" si="9"/>
        <v>12213885.930912711</v>
      </c>
      <c r="M40" s="321">
        <f t="shared" si="9"/>
        <v>11809193.504075423</v>
      </c>
      <c r="N40" s="321">
        <f t="shared" si="3"/>
        <v>146290551.94102973</v>
      </c>
    </row>
    <row r="41" spans="1:14" ht="15.75" thickTop="1">
      <c r="A41" s="173" t="s">
        <v>59</v>
      </c>
      <c r="B41" s="174">
        <v>0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</row>
    <row r="43" spans="1:14">
      <c r="A43" s="172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</row>
    <row r="44" spans="1:14">
      <c r="A44" s="175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</row>
    <row r="45" spans="1:14">
      <c r="A45" s="175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</row>
    <row r="46" spans="1:14">
      <c r="A46" s="176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</row>
    <row r="47" spans="1:14">
      <c r="A47" s="172"/>
    </row>
    <row r="48" spans="1:14">
      <c r="A48" s="175"/>
    </row>
    <row r="49" spans="1:1">
      <c r="A49" s="160"/>
    </row>
    <row r="50" spans="1:1">
      <c r="A50" s="175"/>
    </row>
    <row r="51" spans="1:1">
      <c r="A51" s="175"/>
    </row>
    <row r="52" spans="1:1">
      <c r="A52" s="175"/>
    </row>
    <row r="53" spans="1:1">
      <c r="A53" s="175"/>
    </row>
    <row r="54" spans="1:1">
      <c r="A54" s="175"/>
    </row>
  </sheetData>
  <pageMargins left="0.74" right="0.32" top="1.07" bottom="0.59" header="1" footer="0.27"/>
  <pageSetup scale="52" orientation="landscape" r:id="rId1"/>
  <headerFooter>
    <oddHeader>&amp;C&amp;"Arial,Regular"&amp;10 ENVIRONMENTAL COST RECOVERY CLAUSE
 CALCULATION OF THE FINAL TRUE-UP AMOUNT FOR THE PERIOD&amp;R&amp;"Arial,Regular"&amp;10FORM 42-7A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2225"/>
  <sheetViews>
    <sheetView showGridLines="0" zoomScale="85" zoomScaleNormal="85" zoomScaleSheetLayoutView="80" workbookViewId="0">
      <selection activeCell="A3" sqref="A3"/>
    </sheetView>
  </sheetViews>
  <sheetFormatPr defaultColWidth="9.140625" defaultRowHeight="15"/>
  <cols>
    <col min="1" max="1" width="49.85546875" style="87" customWidth="1"/>
    <col min="2" max="4" width="12.7109375" style="87" bestFit="1" customWidth="1"/>
    <col min="5" max="5" width="14" style="87" customWidth="1"/>
    <col min="6" max="13" width="12.7109375" style="87" bestFit="1" customWidth="1"/>
    <col min="14" max="14" width="13.42578125" style="87" bestFit="1" customWidth="1"/>
    <col min="15" max="15" width="14.42578125" style="87" bestFit="1" customWidth="1"/>
    <col min="16" max="16" width="11.7109375" style="87" customWidth="1"/>
    <col min="17" max="16384" width="9.140625" style="87"/>
  </cols>
  <sheetData>
    <row r="1" spans="1:16" ht="15.75" thickBo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1"/>
    </row>
    <row r="2" spans="1:16" ht="15" customHeight="1">
      <c r="A2" s="111"/>
      <c r="B2" s="111"/>
      <c r="C2" s="111"/>
      <c r="D2" s="111"/>
      <c r="E2" s="326"/>
      <c r="F2" s="326" t="s">
        <v>326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75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1"/>
    </row>
    <row r="4" spans="1:16" ht="39" thickBot="1">
      <c r="A4" s="259" t="s">
        <v>2</v>
      </c>
      <c r="B4" s="260" t="s">
        <v>45</v>
      </c>
      <c r="C4" s="259" t="s">
        <v>46</v>
      </c>
      <c r="D4" s="259" t="s">
        <v>47</v>
      </c>
      <c r="E4" s="259" t="s">
        <v>48</v>
      </c>
      <c r="F4" s="259" t="s">
        <v>49</v>
      </c>
      <c r="G4" s="259" t="s">
        <v>50</v>
      </c>
      <c r="H4" s="259" t="s">
        <v>51</v>
      </c>
      <c r="I4" s="259" t="s">
        <v>52</v>
      </c>
      <c r="J4" s="259" t="s">
        <v>53</v>
      </c>
      <c r="K4" s="259" t="s">
        <v>54</v>
      </c>
      <c r="L4" s="259" t="s">
        <v>55</v>
      </c>
      <c r="M4" s="259" t="s">
        <v>56</v>
      </c>
      <c r="N4" s="259" t="s">
        <v>57</v>
      </c>
      <c r="O4" s="259" t="s">
        <v>58</v>
      </c>
    </row>
    <row r="5" spans="1:16">
      <c r="A5" s="109" t="s">
        <v>44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6">
      <c r="A6" s="181" t="s">
        <v>380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6">
      <c r="A7" s="202" t="s">
        <v>410</v>
      </c>
      <c r="B7" s="203" t="s">
        <v>59</v>
      </c>
      <c r="C7" s="203" t="s">
        <v>59</v>
      </c>
      <c r="D7" s="203" t="s">
        <v>59</v>
      </c>
      <c r="E7" s="203" t="s">
        <v>59</v>
      </c>
      <c r="F7" s="203" t="s">
        <v>59</v>
      </c>
      <c r="G7" s="203" t="s">
        <v>59</v>
      </c>
      <c r="H7" s="203" t="s">
        <v>59</v>
      </c>
      <c r="I7" s="203" t="s">
        <v>59</v>
      </c>
      <c r="J7" s="203" t="s">
        <v>59</v>
      </c>
      <c r="K7" s="203" t="s">
        <v>59</v>
      </c>
      <c r="L7" s="203" t="s">
        <v>59</v>
      </c>
      <c r="M7" s="203" t="s">
        <v>59</v>
      </c>
      <c r="N7" s="203" t="s">
        <v>59</v>
      </c>
      <c r="O7" s="203" t="s">
        <v>59</v>
      </c>
    </row>
    <row r="8" spans="1:16">
      <c r="A8" s="204" t="s">
        <v>411</v>
      </c>
      <c r="B8" s="254" t="s">
        <v>59</v>
      </c>
      <c r="C8" s="254">
        <v>0</v>
      </c>
      <c r="D8" s="254">
        <v>0</v>
      </c>
      <c r="E8" s="254">
        <v>0</v>
      </c>
      <c r="F8" s="254">
        <v>0</v>
      </c>
      <c r="G8" s="254">
        <v>0</v>
      </c>
      <c r="H8" s="254">
        <v>0</v>
      </c>
      <c r="I8" s="254">
        <v>0</v>
      </c>
      <c r="J8" s="254">
        <v>0</v>
      </c>
      <c r="K8" s="254">
        <v>0</v>
      </c>
      <c r="L8" s="254">
        <v>0</v>
      </c>
      <c r="M8" s="254">
        <v>0</v>
      </c>
      <c r="N8" s="254">
        <v>0</v>
      </c>
      <c r="O8" s="254">
        <f>SUM(C8:N8)</f>
        <v>0</v>
      </c>
    </row>
    <row r="9" spans="1:16">
      <c r="A9" s="204" t="s">
        <v>412</v>
      </c>
      <c r="B9" s="254" t="s">
        <v>59</v>
      </c>
      <c r="C9" s="254">
        <v>0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f>SUM(C9:N9)</f>
        <v>0</v>
      </c>
    </row>
    <row r="10" spans="1:16">
      <c r="A10" s="204" t="s">
        <v>413</v>
      </c>
      <c r="B10" s="254" t="s">
        <v>59</v>
      </c>
      <c r="C10" s="254"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f>SUM(C10:N10)</f>
        <v>0</v>
      </c>
    </row>
    <row r="11" spans="1:16">
      <c r="A11" s="204" t="s">
        <v>414</v>
      </c>
      <c r="B11" s="254" t="s">
        <v>59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f>SUM(C11:N11)</f>
        <v>0</v>
      </c>
    </row>
    <row r="12" spans="1:16">
      <c r="A12" s="205" t="s">
        <v>59</v>
      </c>
      <c r="B12" s="254" t="s">
        <v>59</v>
      </c>
      <c r="C12" s="254" t="s">
        <v>59</v>
      </c>
      <c r="D12" s="254" t="s">
        <v>59</v>
      </c>
      <c r="E12" s="254" t="s">
        <v>59</v>
      </c>
      <c r="F12" s="254" t="s">
        <v>59</v>
      </c>
      <c r="G12" s="254" t="s">
        <v>59</v>
      </c>
      <c r="H12" s="254" t="s">
        <v>59</v>
      </c>
      <c r="I12" s="254" t="s">
        <v>59</v>
      </c>
      <c r="J12" s="254" t="s">
        <v>59</v>
      </c>
      <c r="K12" s="254" t="s">
        <v>59</v>
      </c>
      <c r="L12" s="254" t="s">
        <v>59</v>
      </c>
      <c r="M12" s="254" t="s">
        <v>59</v>
      </c>
      <c r="N12" s="254" t="s">
        <v>59</v>
      </c>
      <c r="O12" s="254" t="s">
        <v>59</v>
      </c>
    </row>
    <row r="13" spans="1:16">
      <c r="A13" s="202" t="s">
        <v>415</v>
      </c>
      <c r="B13" s="254">
        <v>0</v>
      </c>
      <c r="C13" s="254">
        <v>0</v>
      </c>
      <c r="D13" s="254">
        <v>0</v>
      </c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54">
        <v>0</v>
      </c>
      <c r="K13" s="254">
        <v>0</v>
      </c>
      <c r="L13" s="254">
        <v>0</v>
      </c>
      <c r="M13" s="254">
        <v>0</v>
      </c>
      <c r="N13" s="254">
        <v>0</v>
      </c>
      <c r="O13" s="258"/>
    </row>
    <row r="14" spans="1:16">
      <c r="A14" s="202" t="s">
        <v>416</v>
      </c>
      <c r="B14" s="323">
        <v>-0.28999999997904524</v>
      </c>
      <c r="C14" s="323">
        <v>-0.28999999997904524</v>
      </c>
      <c r="D14" s="323">
        <v>-0.28999999997904524</v>
      </c>
      <c r="E14" s="323">
        <v>-0.28999999997904524</v>
      </c>
      <c r="F14" s="323">
        <v>-0.28999999997904524</v>
      </c>
      <c r="G14" s="323">
        <v>-0.28999999997904524</v>
      </c>
      <c r="H14" s="323">
        <v>-0.28999999997904524</v>
      </c>
      <c r="I14" s="323">
        <v>-0.28999999997904524</v>
      </c>
      <c r="J14" s="323">
        <v>-0.28999999997904524</v>
      </c>
      <c r="K14" s="323">
        <v>-0.28999999997904524</v>
      </c>
      <c r="L14" s="323">
        <v>-0.28999999997904524</v>
      </c>
      <c r="M14" s="323">
        <v>-0.28999999997904524</v>
      </c>
      <c r="N14" s="323">
        <v>-0.28999999997904524</v>
      </c>
      <c r="O14" s="258"/>
    </row>
    <row r="15" spans="1:16">
      <c r="A15" s="202" t="s">
        <v>417</v>
      </c>
      <c r="B15" s="323">
        <v>-338244.76999999973</v>
      </c>
      <c r="C15" s="323">
        <v>-335112.8699999997</v>
      </c>
      <c r="D15" s="323">
        <v>-331980.96999999968</v>
      </c>
      <c r="E15" s="323">
        <v>-328849.06999999966</v>
      </c>
      <c r="F15" s="323">
        <v>-325717.16999999963</v>
      </c>
      <c r="G15" s="323">
        <v>-322585.26999999961</v>
      </c>
      <c r="H15" s="323">
        <v>-319453.36999999959</v>
      </c>
      <c r="I15" s="323">
        <v>-316321.46999999956</v>
      </c>
      <c r="J15" s="323">
        <v>-313189.56999999954</v>
      </c>
      <c r="K15" s="323">
        <v>-310057.66999999952</v>
      </c>
      <c r="L15" s="323">
        <v>-306925.76999999949</v>
      </c>
      <c r="M15" s="323">
        <v>-303793.86999999947</v>
      </c>
      <c r="N15" s="323">
        <v>-300661.96999999945</v>
      </c>
      <c r="O15" s="258"/>
    </row>
    <row r="16" spans="1:16" ht="15.75" thickBot="1">
      <c r="A16" s="202" t="s">
        <v>418</v>
      </c>
      <c r="B16" s="254">
        <v>0</v>
      </c>
      <c r="C16" s="254">
        <v>0</v>
      </c>
      <c r="D16" s="254">
        <v>0</v>
      </c>
      <c r="E16" s="254">
        <v>0</v>
      </c>
      <c r="F16" s="254">
        <v>0</v>
      </c>
      <c r="G16" s="254">
        <v>0</v>
      </c>
      <c r="H16" s="254">
        <v>0</v>
      </c>
      <c r="I16" s="254">
        <v>0</v>
      </c>
      <c r="J16" s="254">
        <v>0</v>
      </c>
      <c r="K16" s="254">
        <v>0</v>
      </c>
      <c r="L16" s="254">
        <v>0</v>
      </c>
      <c r="M16" s="254">
        <v>0</v>
      </c>
      <c r="N16" s="254">
        <v>0</v>
      </c>
      <c r="O16" s="258"/>
    </row>
    <row r="17" spans="1:15" ht="15.75" thickBot="1">
      <c r="A17" s="202" t="s">
        <v>60</v>
      </c>
      <c r="B17" s="255">
        <v>338245.05999999971</v>
      </c>
      <c r="C17" s="255">
        <v>335113.15999999968</v>
      </c>
      <c r="D17" s="255">
        <v>331981.25999999966</v>
      </c>
      <c r="E17" s="255">
        <v>328849.35999999964</v>
      </c>
      <c r="F17" s="255">
        <v>325717.45999999961</v>
      </c>
      <c r="G17" s="255">
        <v>322585.55999999959</v>
      </c>
      <c r="H17" s="255">
        <v>319453.65999999957</v>
      </c>
      <c r="I17" s="255">
        <v>316321.75999999954</v>
      </c>
      <c r="J17" s="255">
        <v>313189.85999999952</v>
      </c>
      <c r="K17" s="255">
        <v>310057.9599999995</v>
      </c>
      <c r="L17" s="255">
        <v>306926.05999999947</v>
      </c>
      <c r="M17" s="255">
        <v>303794.15999999945</v>
      </c>
      <c r="N17" s="255">
        <v>300662.25999999943</v>
      </c>
      <c r="O17" s="258"/>
    </row>
    <row r="18" spans="1:15" ht="15.75" thickTop="1">
      <c r="A18" s="205" t="s">
        <v>59</v>
      </c>
      <c r="B18" s="254" t="s">
        <v>59</v>
      </c>
      <c r="C18" s="254" t="s">
        <v>59</v>
      </c>
      <c r="D18" s="254" t="s">
        <v>59</v>
      </c>
      <c r="E18" s="254" t="s">
        <v>59</v>
      </c>
      <c r="F18" s="254" t="s">
        <v>59</v>
      </c>
      <c r="G18" s="254" t="s">
        <v>59</v>
      </c>
      <c r="H18" s="254" t="s">
        <v>59</v>
      </c>
      <c r="I18" s="254" t="s">
        <v>59</v>
      </c>
      <c r="J18" s="254" t="s">
        <v>59</v>
      </c>
      <c r="K18" s="254" t="s">
        <v>59</v>
      </c>
      <c r="L18" s="254" t="s">
        <v>59</v>
      </c>
      <c r="M18" s="254" t="s">
        <v>59</v>
      </c>
      <c r="N18" s="254" t="s">
        <v>59</v>
      </c>
      <c r="O18" s="258"/>
    </row>
    <row r="19" spans="1:15">
      <c r="A19" s="202" t="s">
        <v>419</v>
      </c>
      <c r="B19" s="254"/>
      <c r="C19" s="254">
        <v>336679.10999999969</v>
      </c>
      <c r="D19" s="254">
        <v>333547.20999999967</v>
      </c>
      <c r="E19" s="254">
        <v>330415.30999999965</v>
      </c>
      <c r="F19" s="254">
        <v>327283.40999999963</v>
      </c>
      <c r="G19" s="254">
        <v>324151.5099999996</v>
      </c>
      <c r="H19" s="254">
        <v>321019.60999999958</v>
      </c>
      <c r="I19" s="254">
        <v>317887.70999999956</v>
      </c>
      <c r="J19" s="254">
        <v>314755.80999999953</v>
      </c>
      <c r="K19" s="254">
        <v>311623.90999999951</v>
      </c>
      <c r="L19" s="254">
        <v>308492.00999999949</v>
      </c>
      <c r="M19" s="254">
        <v>305360.10999999946</v>
      </c>
      <c r="N19" s="254">
        <v>302228.20999999944</v>
      </c>
      <c r="O19" s="258"/>
    </row>
    <row r="20" spans="1:15">
      <c r="A20" s="205" t="s">
        <v>59</v>
      </c>
      <c r="B20" s="254" t="s">
        <v>59</v>
      </c>
      <c r="C20" s="254" t="s">
        <v>59</v>
      </c>
      <c r="D20" s="254" t="s">
        <v>59</v>
      </c>
      <c r="E20" s="254" t="s">
        <v>59</v>
      </c>
      <c r="F20" s="254" t="s">
        <v>59</v>
      </c>
      <c r="G20" s="254" t="s">
        <v>59</v>
      </c>
      <c r="H20" s="254" t="s">
        <v>59</v>
      </c>
      <c r="I20" s="254" t="s">
        <v>59</v>
      </c>
      <c r="J20" s="254" t="s">
        <v>59</v>
      </c>
      <c r="K20" s="254" t="s">
        <v>59</v>
      </c>
      <c r="L20" s="254" t="s">
        <v>59</v>
      </c>
      <c r="M20" s="254" t="s">
        <v>59</v>
      </c>
      <c r="N20" s="254" t="s">
        <v>59</v>
      </c>
      <c r="O20" s="254" t="s">
        <v>59</v>
      </c>
    </row>
    <row r="21" spans="1:15">
      <c r="A21" s="202" t="s">
        <v>61</v>
      </c>
      <c r="B21" s="254" t="s">
        <v>59</v>
      </c>
      <c r="C21" s="254" t="s">
        <v>59</v>
      </c>
      <c r="D21" s="254" t="s">
        <v>59</v>
      </c>
      <c r="E21" s="254" t="s">
        <v>59</v>
      </c>
      <c r="F21" s="254" t="s">
        <v>59</v>
      </c>
      <c r="G21" s="254" t="s">
        <v>59</v>
      </c>
      <c r="H21" s="254" t="s">
        <v>59</v>
      </c>
      <c r="I21" s="254" t="s">
        <v>59</v>
      </c>
      <c r="J21" s="254" t="s">
        <v>59</v>
      </c>
      <c r="K21" s="254" t="s">
        <v>59</v>
      </c>
      <c r="L21" s="254" t="s">
        <v>59</v>
      </c>
      <c r="M21" s="254" t="s">
        <v>59</v>
      </c>
      <c r="N21" s="254" t="s">
        <v>59</v>
      </c>
      <c r="O21" s="254" t="s">
        <v>59</v>
      </c>
    </row>
    <row r="22" spans="1:15">
      <c r="A22" s="204" t="s">
        <v>420</v>
      </c>
      <c r="B22" s="254" t="s">
        <v>59</v>
      </c>
      <c r="C22" s="254">
        <v>1813.345433526219</v>
      </c>
      <c r="D22" s="254">
        <v>1796.4770968977277</v>
      </c>
      <c r="E22" s="254">
        <v>1779.6087602692367</v>
      </c>
      <c r="F22" s="254">
        <v>1762.7404236407453</v>
      </c>
      <c r="G22" s="254">
        <v>1745.8720870122543</v>
      </c>
      <c r="H22" s="254">
        <v>1729.0037503837632</v>
      </c>
      <c r="I22" s="254">
        <v>1673.3016328270019</v>
      </c>
      <c r="J22" s="254">
        <v>1656.8158951938894</v>
      </c>
      <c r="K22" s="254">
        <v>1640.330157560777</v>
      </c>
      <c r="L22" s="254">
        <v>1623.8444199276646</v>
      </c>
      <c r="M22" s="254">
        <v>1607.358682294552</v>
      </c>
      <c r="N22" s="254">
        <v>1590.8729446614395</v>
      </c>
      <c r="O22" s="254">
        <f>SUM(C22:N22)</f>
        <v>20419.571284195266</v>
      </c>
    </row>
    <row r="23" spans="1:15">
      <c r="A23" s="204" t="s">
        <v>421</v>
      </c>
      <c r="B23" s="254" t="s">
        <v>59</v>
      </c>
      <c r="C23" s="254">
        <v>376.33990915799967</v>
      </c>
      <c r="D23" s="254">
        <v>372.8390713379996</v>
      </c>
      <c r="E23" s="254">
        <v>369.33823351799958</v>
      </c>
      <c r="F23" s="254">
        <v>365.83739569799957</v>
      </c>
      <c r="G23" s="254">
        <v>362.33655787799955</v>
      </c>
      <c r="H23" s="254">
        <v>358.83572005799954</v>
      </c>
      <c r="I23" s="254">
        <v>352.25137145099956</v>
      </c>
      <c r="J23" s="254">
        <v>348.78091306099952</v>
      </c>
      <c r="K23" s="254">
        <v>345.31045467099949</v>
      </c>
      <c r="L23" s="254">
        <v>341.83999628099946</v>
      </c>
      <c r="M23" s="254">
        <v>338.36953789099942</v>
      </c>
      <c r="N23" s="254">
        <v>334.89907950099939</v>
      </c>
      <c r="O23" s="254">
        <f>SUM(C23:N23)</f>
        <v>4266.9782405039941</v>
      </c>
    </row>
    <row r="24" spans="1:15">
      <c r="A24" s="205" t="s">
        <v>59</v>
      </c>
      <c r="B24" s="254" t="s">
        <v>59</v>
      </c>
      <c r="C24" s="254" t="s">
        <v>59</v>
      </c>
      <c r="D24" s="254" t="s">
        <v>59</v>
      </c>
      <c r="E24" s="254" t="s">
        <v>59</v>
      </c>
      <c r="F24" s="254" t="s">
        <v>59</v>
      </c>
      <c r="G24" s="254" t="s">
        <v>59</v>
      </c>
      <c r="H24" s="254" t="s">
        <v>59</v>
      </c>
      <c r="I24" s="254" t="s">
        <v>59</v>
      </c>
      <c r="J24" s="254" t="s">
        <v>59</v>
      </c>
      <c r="K24" s="254" t="s">
        <v>59</v>
      </c>
      <c r="L24" s="254" t="s">
        <v>59</v>
      </c>
      <c r="M24" s="254" t="s">
        <v>59</v>
      </c>
      <c r="N24" s="254" t="s">
        <v>59</v>
      </c>
      <c r="O24" s="254" t="s">
        <v>59</v>
      </c>
    </row>
    <row r="25" spans="1:15">
      <c r="A25" s="202" t="s">
        <v>62</v>
      </c>
      <c r="B25" s="254" t="s">
        <v>59</v>
      </c>
      <c r="C25" s="254" t="s">
        <v>59</v>
      </c>
      <c r="D25" s="254" t="s">
        <v>59</v>
      </c>
      <c r="E25" s="254" t="s">
        <v>59</v>
      </c>
      <c r="F25" s="254" t="s">
        <v>59</v>
      </c>
      <c r="G25" s="254" t="s">
        <v>59</v>
      </c>
      <c r="H25" s="254" t="s">
        <v>59</v>
      </c>
      <c r="I25" s="254" t="s">
        <v>59</v>
      </c>
      <c r="J25" s="254" t="s">
        <v>59</v>
      </c>
      <c r="K25" s="254" t="s">
        <v>59</v>
      </c>
      <c r="L25" s="254" t="s">
        <v>59</v>
      </c>
      <c r="M25" s="254" t="s">
        <v>59</v>
      </c>
      <c r="N25" s="254" t="s">
        <v>59</v>
      </c>
      <c r="O25" s="254" t="s">
        <v>59</v>
      </c>
    </row>
    <row r="26" spans="1:15">
      <c r="A26" s="204" t="s">
        <v>422</v>
      </c>
      <c r="B26" s="254" t="s">
        <v>59</v>
      </c>
      <c r="C26" s="254">
        <v>0</v>
      </c>
      <c r="D26" s="254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4">
        <v>0</v>
      </c>
      <c r="M26" s="254">
        <v>0</v>
      </c>
      <c r="N26" s="254">
        <v>0</v>
      </c>
      <c r="O26" s="254">
        <f>SUM(C26:N26)</f>
        <v>0</v>
      </c>
    </row>
    <row r="27" spans="1:15">
      <c r="A27" s="204" t="s">
        <v>423</v>
      </c>
      <c r="B27" s="254" t="s">
        <v>59</v>
      </c>
      <c r="C27" s="276">
        <v>3131.9</v>
      </c>
      <c r="D27" s="276">
        <v>3131.9</v>
      </c>
      <c r="E27" s="276">
        <v>3131.9</v>
      </c>
      <c r="F27" s="276">
        <v>3131.9</v>
      </c>
      <c r="G27" s="276">
        <v>3131.9</v>
      </c>
      <c r="H27" s="276">
        <v>3131.9</v>
      </c>
      <c r="I27" s="276">
        <v>3131.9</v>
      </c>
      <c r="J27" s="276">
        <v>3131.9</v>
      </c>
      <c r="K27" s="276">
        <v>3131.9</v>
      </c>
      <c r="L27" s="276">
        <v>3131.9</v>
      </c>
      <c r="M27" s="276">
        <v>3131.9</v>
      </c>
      <c r="N27" s="276">
        <v>3131.9</v>
      </c>
      <c r="O27" s="276">
        <f>SUM(C27:N27)</f>
        <v>37582.80000000001</v>
      </c>
    </row>
    <row r="28" spans="1:15">
      <c r="A28" s="204" t="s">
        <v>424</v>
      </c>
      <c r="B28" s="254" t="s">
        <v>59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4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f>SUM(C28:N28)</f>
        <v>0</v>
      </c>
    </row>
    <row r="29" spans="1:15">
      <c r="A29" s="204" t="s">
        <v>425</v>
      </c>
      <c r="B29" s="254" t="s">
        <v>59</v>
      </c>
      <c r="C29" s="254">
        <v>0</v>
      </c>
      <c r="D29" s="254">
        <v>0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f>SUM(C29:N29)</f>
        <v>0</v>
      </c>
    </row>
    <row r="30" spans="1:15">
      <c r="A30" s="204" t="s">
        <v>426</v>
      </c>
      <c r="B30" s="254" t="s">
        <v>59</v>
      </c>
      <c r="C30" s="254">
        <v>0</v>
      </c>
      <c r="D30" s="254">
        <v>0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f>SUM(C30:N30)</f>
        <v>0</v>
      </c>
    </row>
    <row r="31" spans="1:15" ht="15.75" thickBot="1">
      <c r="A31" s="205" t="s">
        <v>59</v>
      </c>
      <c r="B31" s="254" t="s">
        <v>59</v>
      </c>
      <c r="C31" s="254" t="s">
        <v>59</v>
      </c>
      <c r="D31" s="254" t="s">
        <v>59</v>
      </c>
      <c r="E31" s="254" t="s">
        <v>59</v>
      </c>
      <c r="F31" s="254" t="s">
        <v>59</v>
      </c>
      <c r="G31" s="254" t="s">
        <v>59</v>
      </c>
      <c r="H31" s="254" t="s">
        <v>59</v>
      </c>
      <c r="I31" s="254" t="s">
        <v>59</v>
      </c>
      <c r="J31" s="254" t="s">
        <v>59</v>
      </c>
      <c r="K31" s="254" t="s">
        <v>59</v>
      </c>
      <c r="L31" s="254" t="s">
        <v>59</v>
      </c>
      <c r="M31" s="254" t="s">
        <v>59</v>
      </c>
      <c r="N31" s="254" t="s">
        <v>59</v>
      </c>
      <c r="O31" s="254" t="s">
        <v>59</v>
      </c>
    </row>
    <row r="32" spans="1:15" ht="15.75" thickBot="1">
      <c r="A32" s="202" t="s">
        <v>427</v>
      </c>
      <c r="B32" s="254" t="s">
        <v>59</v>
      </c>
      <c r="C32" s="255">
        <f>SUM(C22:C30)</f>
        <v>5321.5853426842186</v>
      </c>
      <c r="D32" s="255">
        <f t="shared" ref="D32:N32" si="0">SUM(D22:D30)</f>
        <v>5301.2161682357273</v>
      </c>
      <c r="E32" s="255">
        <f t="shared" si="0"/>
        <v>5280.846993787236</v>
      </c>
      <c r="F32" s="255">
        <f t="shared" si="0"/>
        <v>5260.4778193387447</v>
      </c>
      <c r="G32" s="255">
        <f t="shared" si="0"/>
        <v>5240.1086448902533</v>
      </c>
      <c r="H32" s="255">
        <f t="shared" si="0"/>
        <v>5219.7394704417629</v>
      </c>
      <c r="I32" s="255">
        <f t="shared" si="0"/>
        <v>5157.4530042780016</v>
      </c>
      <c r="J32" s="255">
        <f t="shared" si="0"/>
        <v>5137.4968082548894</v>
      </c>
      <c r="K32" s="255">
        <f t="shared" si="0"/>
        <v>5117.5406122317763</v>
      </c>
      <c r="L32" s="255">
        <f t="shared" si="0"/>
        <v>5097.5844162086642</v>
      </c>
      <c r="M32" s="255">
        <f t="shared" si="0"/>
        <v>5077.628220185552</v>
      </c>
      <c r="N32" s="255">
        <f t="shared" si="0"/>
        <v>5057.6720241624389</v>
      </c>
      <c r="O32" s="255">
        <f>SUM(C32:N32)</f>
        <v>62269.349524699253</v>
      </c>
    </row>
    <row r="33" spans="1:15" ht="15.75" thickTop="1">
      <c r="A33" s="205" t="s">
        <v>59</v>
      </c>
      <c r="B33" s="256" t="s">
        <v>59</v>
      </c>
      <c r="C33" s="256" t="s">
        <v>59</v>
      </c>
      <c r="D33" s="256" t="s">
        <v>59</v>
      </c>
      <c r="E33" s="256" t="s">
        <v>59</v>
      </c>
      <c r="F33" s="256" t="s">
        <v>59</v>
      </c>
      <c r="G33" s="256" t="s">
        <v>59</v>
      </c>
      <c r="H33" s="256" t="s">
        <v>59</v>
      </c>
      <c r="I33" s="256" t="s">
        <v>59</v>
      </c>
      <c r="J33" s="256" t="s">
        <v>59</v>
      </c>
      <c r="K33" s="256" t="s">
        <v>59</v>
      </c>
      <c r="L33" s="256" t="s">
        <v>59</v>
      </c>
      <c r="M33" s="256" t="s">
        <v>59</v>
      </c>
      <c r="N33" s="256" t="s">
        <v>59</v>
      </c>
      <c r="O33" s="256" t="s">
        <v>59</v>
      </c>
    </row>
    <row r="34" spans="1:15">
      <c r="A34" s="129" t="s">
        <v>449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</row>
    <row r="35" spans="1:15">
      <c r="A35" s="294" t="s">
        <v>468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</row>
    <row r="36" spans="1:15">
      <c r="A36" s="294" t="s">
        <v>450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</row>
    <row r="37" spans="1:15">
      <c r="A37" s="294" t="s">
        <v>451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5">
      <c r="A38" s="294" t="s">
        <v>452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</row>
    <row r="39" spans="1:15">
      <c r="A39" s="294" t="s">
        <v>453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</row>
    <row r="40" spans="1:15">
      <c r="A40" s="294" t="s">
        <v>469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</row>
    <row r="41" spans="1:15">
      <c r="A41" s="294" t="s">
        <v>470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</row>
    <row r="42" spans="1:15">
      <c r="A42" s="294" t="s">
        <v>454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</row>
    <row r="43" spans="1:15">
      <c r="A43" s="294" t="s">
        <v>455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</row>
    <row r="44" spans="1:15">
      <c r="A44" s="294" t="s">
        <v>456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</row>
    <row r="45" spans="1:15">
      <c r="A45" s="294" t="s">
        <v>457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</row>
    <row r="46" spans="1:15">
      <c r="A46" s="294" t="s">
        <v>458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</row>
    <row r="47" spans="1:15">
      <c r="A47" s="295" t="s">
        <v>459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</row>
    <row r="48" spans="1:15">
      <c r="A48" s="295" t="s">
        <v>460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</row>
    <row r="49" spans="1:15">
      <c r="A49" s="295" t="s">
        <v>461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</row>
    <row r="50" spans="1:1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</row>
    <row r="51" spans="1:15">
      <c r="A51" s="109" t="s">
        <v>402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</row>
    <row r="52" spans="1:15">
      <c r="A52" s="181" t="s">
        <v>378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</row>
    <row r="53" spans="1:15">
      <c r="A53" s="202" t="s">
        <v>410</v>
      </c>
      <c r="B53" s="254" t="s">
        <v>59</v>
      </c>
      <c r="C53" s="254" t="s">
        <v>59</v>
      </c>
      <c r="D53" s="254" t="s">
        <v>59</v>
      </c>
      <c r="E53" s="254" t="s">
        <v>59</v>
      </c>
      <c r="F53" s="254" t="s">
        <v>59</v>
      </c>
      <c r="G53" s="254" t="s">
        <v>59</v>
      </c>
      <c r="H53" s="254" t="s">
        <v>59</v>
      </c>
      <c r="I53" s="254" t="s">
        <v>59</v>
      </c>
      <c r="J53" s="254" t="s">
        <v>59</v>
      </c>
      <c r="K53" s="254" t="s">
        <v>59</v>
      </c>
      <c r="L53" s="254" t="s">
        <v>59</v>
      </c>
      <c r="M53" s="254" t="s">
        <v>59</v>
      </c>
      <c r="N53" s="254" t="s">
        <v>59</v>
      </c>
      <c r="O53" s="254" t="s">
        <v>59</v>
      </c>
    </row>
    <row r="54" spans="1:15">
      <c r="A54" s="204" t="s">
        <v>411</v>
      </c>
      <c r="B54" s="254" t="s">
        <v>59</v>
      </c>
      <c r="C54" s="254">
        <v>0</v>
      </c>
      <c r="D54" s="254">
        <v>0</v>
      </c>
      <c r="E54" s="254">
        <v>0</v>
      </c>
      <c r="F54" s="254">
        <v>0</v>
      </c>
      <c r="G54" s="254">
        <v>0</v>
      </c>
      <c r="H54" s="254">
        <v>0</v>
      </c>
      <c r="I54" s="254">
        <v>0</v>
      </c>
      <c r="J54" s="254">
        <v>0</v>
      </c>
      <c r="K54" s="254">
        <v>0</v>
      </c>
      <c r="L54" s="254">
        <v>0</v>
      </c>
      <c r="M54" s="254">
        <v>0</v>
      </c>
      <c r="N54" s="254">
        <v>0</v>
      </c>
      <c r="O54" s="254">
        <f>SUM(B54:N54)</f>
        <v>0</v>
      </c>
    </row>
    <row r="55" spans="1:15">
      <c r="A55" s="204" t="s">
        <v>412</v>
      </c>
      <c r="B55" s="254" t="s">
        <v>59</v>
      </c>
      <c r="C55" s="323">
        <v>-44752.340000000004</v>
      </c>
      <c r="D55" s="323">
        <v>0</v>
      </c>
      <c r="E55" s="323">
        <v>0</v>
      </c>
      <c r="F55" s="323">
        <v>0</v>
      </c>
      <c r="G55" s="323">
        <v>0</v>
      </c>
      <c r="H55" s="323">
        <v>0</v>
      </c>
      <c r="I55" s="323">
        <v>0</v>
      </c>
      <c r="J55" s="323">
        <v>0</v>
      </c>
      <c r="K55" s="323">
        <v>0</v>
      </c>
      <c r="L55" s="323">
        <v>0</v>
      </c>
      <c r="M55" s="323">
        <v>0</v>
      </c>
      <c r="N55" s="323">
        <v>0</v>
      </c>
      <c r="O55" s="323">
        <f>SUM(B55:N55)</f>
        <v>-44752.340000000004</v>
      </c>
    </row>
    <row r="56" spans="1:15">
      <c r="A56" s="204" t="s">
        <v>413</v>
      </c>
      <c r="B56" s="254" t="s">
        <v>59</v>
      </c>
      <c r="C56" s="323">
        <v>-44752.340000000004</v>
      </c>
      <c r="D56" s="323">
        <v>0</v>
      </c>
      <c r="E56" s="323">
        <v>0</v>
      </c>
      <c r="F56" s="323">
        <v>0</v>
      </c>
      <c r="G56" s="323">
        <v>0</v>
      </c>
      <c r="H56" s="323">
        <v>0</v>
      </c>
      <c r="I56" s="323">
        <v>0</v>
      </c>
      <c r="J56" s="323">
        <v>0</v>
      </c>
      <c r="K56" s="323">
        <v>0</v>
      </c>
      <c r="L56" s="323">
        <v>0</v>
      </c>
      <c r="M56" s="323">
        <v>0</v>
      </c>
      <c r="N56" s="323">
        <v>0</v>
      </c>
      <c r="O56" s="323">
        <f>SUM(B56:N56)</f>
        <v>-44752.340000000004</v>
      </c>
    </row>
    <row r="57" spans="1:15">
      <c r="A57" s="204" t="s">
        <v>414</v>
      </c>
      <c r="B57" s="254" t="s">
        <v>59</v>
      </c>
      <c r="C57" s="323">
        <v>0</v>
      </c>
      <c r="D57" s="323">
        <v>0</v>
      </c>
      <c r="E57" s="323">
        <v>0</v>
      </c>
      <c r="F57" s="323">
        <v>0</v>
      </c>
      <c r="G57" s="323">
        <v>0</v>
      </c>
      <c r="H57" s="323">
        <v>0</v>
      </c>
      <c r="I57" s="323">
        <v>0</v>
      </c>
      <c r="J57" s="323">
        <v>0</v>
      </c>
      <c r="K57" s="323">
        <v>0</v>
      </c>
      <c r="L57" s="323">
        <v>0</v>
      </c>
      <c r="M57" s="323">
        <v>0</v>
      </c>
      <c r="N57" s="323">
        <v>0</v>
      </c>
      <c r="O57" s="323">
        <f>SUM(B57:N57)</f>
        <v>0</v>
      </c>
    </row>
    <row r="58" spans="1:15">
      <c r="A58" s="205" t="s">
        <v>59</v>
      </c>
      <c r="B58" s="254" t="s">
        <v>59</v>
      </c>
      <c r="C58" s="323" t="s">
        <v>59</v>
      </c>
      <c r="D58" s="323" t="s">
        <v>59</v>
      </c>
      <c r="E58" s="323" t="s">
        <v>59</v>
      </c>
      <c r="F58" s="323" t="s">
        <v>59</v>
      </c>
      <c r="G58" s="323" t="s">
        <v>59</v>
      </c>
      <c r="H58" s="323" t="s">
        <v>59</v>
      </c>
      <c r="I58" s="323" t="s">
        <v>59</v>
      </c>
      <c r="J58" s="323" t="s">
        <v>59</v>
      </c>
      <c r="K58" s="323" t="s">
        <v>59</v>
      </c>
      <c r="L58" s="323" t="s">
        <v>59</v>
      </c>
      <c r="M58" s="323" t="s">
        <v>59</v>
      </c>
      <c r="N58" s="323" t="s">
        <v>59</v>
      </c>
      <c r="O58" s="323" t="s">
        <v>59</v>
      </c>
    </row>
    <row r="59" spans="1:15">
      <c r="A59" s="202" t="s">
        <v>415</v>
      </c>
      <c r="B59" s="254">
        <v>560405.66</v>
      </c>
      <c r="C59" s="323">
        <v>515653.32</v>
      </c>
      <c r="D59" s="323">
        <v>515653.32</v>
      </c>
      <c r="E59" s="323">
        <v>515653.32</v>
      </c>
      <c r="F59" s="323">
        <v>515653.32</v>
      </c>
      <c r="G59" s="323">
        <v>515653.32</v>
      </c>
      <c r="H59" s="323">
        <v>515653.32</v>
      </c>
      <c r="I59" s="323">
        <v>515653.32</v>
      </c>
      <c r="J59" s="323">
        <v>515653.32</v>
      </c>
      <c r="K59" s="323">
        <v>515653.32</v>
      </c>
      <c r="L59" s="323">
        <v>515653.32</v>
      </c>
      <c r="M59" s="323">
        <v>515653.32</v>
      </c>
      <c r="N59" s="323">
        <v>515653.32</v>
      </c>
      <c r="O59" s="324"/>
    </row>
    <row r="60" spans="1:15">
      <c r="A60" s="202" t="s">
        <v>416</v>
      </c>
      <c r="B60" s="254">
        <v>358475.52000000025</v>
      </c>
      <c r="C60" s="323">
        <v>359674.42000000027</v>
      </c>
      <c r="D60" s="323">
        <v>360873.3200000003</v>
      </c>
      <c r="E60" s="323">
        <v>362072.22000000032</v>
      </c>
      <c r="F60" s="323">
        <v>363271.12000000034</v>
      </c>
      <c r="G60" s="323">
        <v>364470.02000000037</v>
      </c>
      <c r="H60" s="323">
        <v>365668.92000000039</v>
      </c>
      <c r="I60" s="323">
        <v>366867.82000000041</v>
      </c>
      <c r="J60" s="323">
        <v>368066.72000000044</v>
      </c>
      <c r="K60" s="323">
        <v>369265.62000000046</v>
      </c>
      <c r="L60" s="323">
        <v>370464.52000000048</v>
      </c>
      <c r="M60" s="323">
        <v>371663.42000000051</v>
      </c>
      <c r="N60" s="323">
        <v>372862.32000000053</v>
      </c>
      <c r="O60" s="324"/>
    </row>
    <row r="61" spans="1:15">
      <c r="A61" s="202" t="s">
        <v>417</v>
      </c>
      <c r="B61" s="254">
        <v>0</v>
      </c>
      <c r="C61" s="323">
        <v>-44752.34</v>
      </c>
      <c r="D61" s="323">
        <v>-44752.34</v>
      </c>
      <c r="E61" s="323">
        <v>-44752.34</v>
      </c>
      <c r="F61" s="323">
        <v>-44752.34</v>
      </c>
      <c r="G61" s="323">
        <v>-44752.34</v>
      </c>
      <c r="H61" s="323">
        <v>-44752.34</v>
      </c>
      <c r="I61" s="323">
        <v>-44752.34</v>
      </c>
      <c r="J61" s="323">
        <v>-44752.34</v>
      </c>
      <c r="K61" s="323">
        <v>-44752.34</v>
      </c>
      <c r="L61" s="323">
        <v>-44752.34</v>
      </c>
      <c r="M61" s="323">
        <v>-44752.34</v>
      </c>
      <c r="N61" s="323">
        <v>-44752.34</v>
      </c>
      <c r="O61" s="324"/>
    </row>
    <row r="62" spans="1:15" ht="15.75" thickBot="1">
      <c r="A62" s="202" t="s">
        <v>418</v>
      </c>
      <c r="B62" s="254">
        <v>0</v>
      </c>
      <c r="C62" s="254">
        <v>0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4">
        <v>0</v>
      </c>
      <c r="M62" s="254">
        <v>0</v>
      </c>
      <c r="N62" s="254">
        <v>0</v>
      </c>
      <c r="O62" s="258"/>
    </row>
    <row r="63" spans="1:15" ht="15.75" thickBot="1">
      <c r="A63" s="202" t="s">
        <v>60</v>
      </c>
      <c r="B63" s="255">
        <v>201930.13999999978</v>
      </c>
      <c r="C63" s="255">
        <v>200731.23999999973</v>
      </c>
      <c r="D63" s="255">
        <v>199532.33999999971</v>
      </c>
      <c r="E63" s="255">
        <v>198333.43999999968</v>
      </c>
      <c r="F63" s="255">
        <v>197134.53999999966</v>
      </c>
      <c r="G63" s="255">
        <v>195935.63999999964</v>
      </c>
      <c r="H63" s="255">
        <v>194736.73999999961</v>
      </c>
      <c r="I63" s="255">
        <v>193537.83999999959</v>
      </c>
      <c r="J63" s="255">
        <v>192338.93999999957</v>
      </c>
      <c r="K63" s="255">
        <v>191140.03999999954</v>
      </c>
      <c r="L63" s="255">
        <v>189941.13999999952</v>
      </c>
      <c r="M63" s="255">
        <v>188742.2399999995</v>
      </c>
      <c r="N63" s="255">
        <v>187543.33999999947</v>
      </c>
      <c r="O63" s="258"/>
    </row>
    <row r="64" spans="1:15" ht="15.75" thickTop="1">
      <c r="A64" s="205" t="s">
        <v>59</v>
      </c>
      <c r="B64" s="254" t="s">
        <v>59</v>
      </c>
      <c r="C64" s="254" t="s">
        <v>59</v>
      </c>
      <c r="D64" s="254" t="s">
        <v>59</v>
      </c>
      <c r="E64" s="254" t="s">
        <v>59</v>
      </c>
      <c r="F64" s="254" t="s">
        <v>59</v>
      </c>
      <c r="G64" s="254" t="s">
        <v>59</v>
      </c>
      <c r="H64" s="254" t="s">
        <v>59</v>
      </c>
      <c r="I64" s="254" t="s">
        <v>59</v>
      </c>
      <c r="J64" s="254" t="s">
        <v>59</v>
      </c>
      <c r="K64" s="254" t="s">
        <v>59</v>
      </c>
      <c r="L64" s="254" t="s">
        <v>59</v>
      </c>
      <c r="M64" s="254" t="s">
        <v>59</v>
      </c>
      <c r="N64" s="254" t="s">
        <v>59</v>
      </c>
      <c r="O64" s="258"/>
    </row>
    <row r="65" spans="1:15">
      <c r="A65" s="202" t="s">
        <v>419</v>
      </c>
      <c r="B65" s="276"/>
      <c r="C65" s="254">
        <v>201330.68999999977</v>
      </c>
      <c r="D65" s="254">
        <v>200131.78999999972</v>
      </c>
      <c r="E65" s="254">
        <v>198932.88999999969</v>
      </c>
      <c r="F65" s="254">
        <v>197733.98999999967</v>
      </c>
      <c r="G65" s="254">
        <v>196535.08999999965</v>
      </c>
      <c r="H65" s="254">
        <v>195336.18999999962</v>
      </c>
      <c r="I65" s="254">
        <v>194137.2899999996</v>
      </c>
      <c r="J65" s="254">
        <v>192938.38999999958</v>
      </c>
      <c r="K65" s="254">
        <v>191739.48999999955</v>
      </c>
      <c r="L65" s="254">
        <v>190540.58999999953</v>
      </c>
      <c r="M65" s="254">
        <v>189341.68999999951</v>
      </c>
      <c r="N65" s="254">
        <v>188142.78999999948</v>
      </c>
      <c r="O65" s="258"/>
    </row>
    <row r="66" spans="1:15">
      <c r="A66" s="205" t="s">
        <v>59</v>
      </c>
      <c r="B66" s="254" t="s">
        <v>59</v>
      </c>
      <c r="C66" s="254" t="s">
        <v>59</v>
      </c>
      <c r="D66" s="254" t="s">
        <v>59</v>
      </c>
      <c r="E66" s="254" t="s">
        <v>59</v>
      </c>
      <c r="F66" s="254" t="s">
        <v>59</v>
      </c>
      <c r="G66" s="254" t="s">
        <v>59</v>
      </c>
      <c r="H66" s="254" t="s">
        <v>59</v>
      </c>
      <c r="I66" s="254" t="s">
        <v>59</v>
      </c>
      <c r="J66" s="254" t="s">
        <v>59</v>
      </c>
      <c r="K66" s="254" t="s">
        <v>59</v>
      </c>
      <c r="L66" s="254" t="s">
        <v>59</v>
      </c>
      <c r="M66" s="254" t="s">
        <v>59</v>
      </c>
      <c r="N66" s="254" t="s">
        <v>59</v>
      </c>
      <c r="O66" s="254" t="s">
        <v>59</v>
      </c>
    </row>
    <row r="67" spans="1:15">
      <c r="A67" s="202" t="s">
        <v>61</v>
      </c>
      <c r="B67" s="254" t="s">
        <v>59</v>
      </c>
      <c r="C67" s="254" t="s">
        <v>59</v>
      </c>
      <c r="D67" s="254" t="s">
        <v>59</v>
      </c>
      <c r="E67" s="254" t="s">
        <v>59</v>
      </c>
      <c r="F67" s="254" t="s">
        <v>59</v>
      </c>
      <c r="G67" s="254" t="s">
        <v>59</v>
      </c>
      <c r="H67" s="254" t="s">
        <v>59</v>
      </c>
      <c r="I67" s="254" t="s">
        <v>59</v>
      </c>
      <c r="J67" s="254" t="s">
        <v>59</v>
      </c>
      <c r="K67" s="254" t="s">
        <v>59</v>
      </c>
      <c r="L67" s="254" t="s">
        <v>59</v>
      </c>
      <c r="M67" s="254" t="s">
        <v>59</v>
      </c>
      <c r="N67" s="254" t="s">
        <v>59</v>
      </c>
      <c r="O67" s="254" t="s">
        <v>59</v>
      </c>
    </row>
    <row r="68" spans="1:15">
      <c r="A68" s="204" t="s">
        <v>420</v>
      </c>
      <c r="B68" s="254" t="s">
        <v>59</v>
      </c>
      <c r="C68" s="254">
        <v>1084.3621611693779</v>
      </c>
      <c r="D68" s="254">
        <v>1077.904915157724</v>
      </c>
      <c r="E68" s="254">
        <v>1071.4476691460702</v>
      </c>
      <c r="F68" s="254">
        <v>1064.9904231344165</v>
      </c>
      <c r="G68" s="254">
        <v>1058.5331771227629</v>
      </c>
      <c r="H68" s="254">
        <v>1052.0759311111092</v>
      </c>
      <c r="I68" s="254">
        <v>1021.9024961663631</v>
      </c>
      <c r="J68" s="254">
        <v>1015.591710110506</v>
      </c>
      <c r="K68" s="254">
        <v>1009.2809240546491</v>
      </c>
      <c r="L68" s="254">
        <v>1002.970137998792</v>
      </c>
      <c r="M68" s="254">
        <v>996.6593519429349</v>
      </c>
      <c r="N68" s="254">
        <v>990.34856588707783</v>
      </c>
      <c r="O68" s="254">
        <f>SUM(B68:N68)</f>
        <v>12446.067463001784</v>
      </c>
    </row>
    <row r="69" spans="1:15">
      <c r="A69" s="204" t="s">
        <v>421</v>
      </c>
      <c r="B69" s="254" t="s">
        <v>59</v>
      </c>
      <c r="C69" s="254">
        <v>225.04744528199973</v>
      </c>
      <c r="D69" s="254">
        <v>223.70731486199966</v>
      </c>
      <c r="E69" s="254">
        <v>222.36718444199965</v>
      </c>
      <c r="F69" s="254">
        <v>221.02705402199962</v>
      </c>
      <c r="G69" s="254">
        <v>219.68692360199961</v>
      </c>
      <c r="H69" s="254">
        <v>218.34679318199957</v>
      </c>
      <c r="I69" s="254">
        <v>215.12353104899958</v>
      </c>
      <c r="J69" s="254">
        <v>213.79502995899955</v>
      </c>
      <c r="K69" s="254">
        <v>212.46652886899952</v>
      </c>
      <c r="L69" s="254">
        <v>211.13802777899949</v>
      </c>
      <c r="M69" s="254">
        <v>209.80952668899948</v>
      </c>
      <c r="N69" s="254">
        <v>208.48102559899945</v>
      </c>
      <c r="O69" s="254">
        <f>SUM(B69:N69)</f>
        <v>2600.9963853359955</v>
      </c>
    </row>
    <row r="70" spans="1:15">
      <c r="A70" s="205" t="s">
        <v>59</v>
      </c>
      <c r="B70" s="254" t="s">
        <v>59</v>
      </c>
      <c r="C70" s="254" t="s">
        <v>59</v>
      </c>
      <c r="D70" s="254" t="s">
        <v>59</v>
      </c>
      <c r="E70" s="254" t="s">
        <v>59</v>
      </c>
      <c r="F70" s="254" t="s">
        <v>59</v>
      </c>
      <c r="G70" s="254" t="s">
        <v>59</v>
      </c>
      <c r="H70" s="254" t="s">
        <v>59</v>
      </c>
      <c r="I70" s="254" t="s">
        <v>59</v>
      </c>
      <c r="J70" s="254" t="s">
        <v>59</v>
      </c>
      <c r="K70" s="254" t="s">
        <v>59</v>
      </c>
      <c r="L70" s="254" t="s">
        <v>59</v>
      </c>
      <c r="M70" s="254" t="s">
        <v>59</v>
      </c>
      <c r="N70" s="254" t="s">
        <v>59</v>
      </c>
      <c r="O70" s="254" t="s">
        <v>59</v>
      </c>
    </row>
    <row r="71" spans="1:15">
      <c r="A71" s="202" t="s">
        <v>62</v>
      </c>
      <c r="B71" s="254" t="s">
        <v>59</v>
      </c>
      <c r="C71" s="254" t="s">
        <v>59</v>
      </c>
      <c r="D71" s="254" t="s">
        <v>59</v>
      </c>
      <c r="E71" s="254" t="s">
        <v>59</v>
      </c>
      <c r="F71" s="254" t="s">
        <v>59</v>
      </c>
      <c r="G71" s="254" t="s">
        <v>59</v>
      </c>
      <c r="H71" s="254" t="s">
        <v>59</v>
      </c>
      <c r="I71" s="254" t="s">
        <v>59</v>
      </c>
      <c r="J71" s="254" t="s">
        <v>59</v>
      </c>
      <c r="K71" s="254" t="s">
        <v>59</v>
      </c>
      <c r="L71" s="254" t="s">
        <v>59</v>
      </c>
      <c r="M71" s="254" t="s">
        <v>59</v>
      </c>
      <c r="N71" s="254" t="s">
        <v>59</v>
      </c>
      <c r="O71" s="254" t="s">
        <v>59</v>
      </c>
    </row>
    <row r="72" spans="1:15">
      <c r="A72" s="204" t="s">
        <v>422</v>
      </c>
      <c r="B72" s="254" t="s">
        <v>59</v>
      </c>
      <c r="C72" s="254">
        <v>1198.9000000000001</v>
      </c>
      <c r="D72" s="254">
        <v>1198.9000000000001</v>
      </c>
      <c r="E72" s="254">
        <v>1198.9000000000001</v>
      </c>
      <c r="F72" s="254">
        <v>1198.9000000000001</v>
      </c>
      <c r="G72" s="254">
        <v>1198.9000000000001</v>
      </c>
      <c r="H72" s="254">
        <v>1198.9000000000001</v>
      </c>
      <c r="I72" s="254">
        <v>1198.9000000000001</v>
      </c>
      <c r="J72" s="254">
        <v>1198.9000000000001</v>
      </c>
      <c r="K72" s="254">
        <v>1198.9000000000001</v>
      </c>
      <c r="L72" s="254">
        <v>1198.9000000000001</v>
      </c>
      <c r="M72" s="254">
        <v>1198.9000000000001</v>
      </c>
      <c r="N72" s="254">
        <v>1198.9000000000001</v>
      </c>
      <c r="O72" s="254">
        <f>SUM(B72:N72)</f>
        <v>14386.799999999997</v>
      </c>
    </row>
    <row r="73" spans="1:15">
      <c r="A73" s="204" t="s">
        <v>423</v>
      </c>
      <c r="B73" s="254" t="s">
        <v>59</v>
      </c>
      <c r="C73" s="254">
        <v>0</v>
      </c>
      <c r="D73" s="254">
        <v>0</v>
      </c>
      <c r="E73" s="254">
        <v>0</v>
      </c>
      <c r="F73" s="254">
        <v>0</v>
      </c>
      <c r="G73" s="254">
        <v>0</v>
      </c>
      <c r="H73" s="254">
        <v>0</v>
      </c>
      <c r="I73" s="254">
        <v>0</v>
      </c>
      <c r="J73" s="254">
        <v>0</v>
      </c>
      <c r="K73" s="254">
        <v>0</v>
      </c>
      <c r="L73" s="254">
        <v>0</v>
      </c>
      <c r="M73" s="254">
        <v>0</v>
      </c>
      <c r="N73" s="254">
        <v>0</v>
      </c>
      <c r="O73" s="254">
        <f>SUM(B73:N73)</f>
        <v>0</v>
      </c>
    </row>
    <row r="74" spans="1:15">
      <c r="A74" s="204" t="s">
        <v>424</v>
      </c>
      <c r="B74" s="254" t="s">
        <v>59</v>
      </c>
      <c r="C74" s="254">
        <v>0</v>
      </c>
      <c r="D74" s="254">
        <v>0</v>
      </c>
      <c r="E74" s="254">
        <v>0</v>
      </c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4">
        <v>0</v>
      </c>
      <c r="M74" s="254">
        <v>0</v>
      </c>
      <c r="N74" s="254">
        <v>0</v>
      </c>
      <c r="O74" s="254">
        <f>SUM(B74:N74)</f>
        <v>0</v>
      </c>
    </row>
    <row r="75" spans="1:15">
      <c r="A75" s="204" t="s">
        <v>425</v>
      </c>
      <c r="B75" s="254" t="s">
        <v>59</v>
      </c>
      <c r="C75" s="254">
        <v>0</v>
      </c>
      <c r="D75" s="254">
        <v>0</v>
      </c>
      <c r="E75" s="254">
        <v>0</v>
      </c>
      <c r="F75" s="254">
        <v>0</v>
      </c>
      <c r="G75" s="254">
        <v>0</v>
      </c>
      <c r="H75" s="254">
        <v>0</v>
      </c>
      <c r="I75" s="254">
        <v>0</v>
      </c>
      <c r="J75" s="254">
        <v>0</v>
      </c>
      <c r="K75" s="254">
        <v>0</v>
      </c>
      <c r="L75" s="254">
        <v>0</v>
      </c>
      <c r="M75" s="254">
        <v>0</v>
      </c>
      <c r="N75" s="254">
        <v>0</v>
      </c>
      <c r="O75" s="254">
        <f>SUM(B75:N75)</f>
        <v>0</v>
      </c>
    </row>
    <row r="76" spans="1:15">
      <c r="A76" s="204" t="s">
        <v>426</v>
      </c>
      <c r="B76" s="254" t="s">
        <v>59</v>
      </c>
      <c r="C76" s="254">
        <v>0</v>
      </c>
      <c r="D76" s="254">
        <v>0</v>
      </c>
      <c r="E76" s="254">
        <v>0</v>
      </c>
      <c r="F76" s="254">
        <v>0</v>
      </c>
      <c r="G76" s="254">
        <v>0</v>
      </c>
      <c r="H76" s="254">
        <v>0</v>
      </c>
      <c r="I76" s="254">
        <v>0</v>
      </c>
      <c r="J76" s="254">
        <v>0</v>
      </c>
      <c r="K76" s="254">
        <v>0</v>
      </c>
      <c r="L76" s="254">
        <v>0</v>
      </c>
      <c r="M76" s="254">
        <v>0</v>
      </c>
      <c r="N76" s="254">
        <v>0</v>
      </c>
      <c r="O76" s="254">
        <f>SUM(B76:N76)</f>
        <v>0</v>
      </c>
    </row>
    <row r="77" spans="1:15" ht="15.75" thickBot="1">
      <c r="A77" s="205" t="s">
        <v>59</v>
      </c>
      <c r="B77" s="254" t="s">
        <v>59</v>
      </c>
      <c r="C77" s="254" t="s">
        <v>59</v>
      </c>
      <c r="D77" s="254" t="s">
        <v>59</v>
      </c>
      <c r="E77" s="254" t="s">
        <v>59</v>
      </c>
      <c r="F77" s="254" t="s">
        <v>59</v>
      </c>
      <c r="G77" s="254" t="s">
        <v>59</v>
      </c>
      <c r="H77" s="254" t="s">
        <v>59</v>
      </c>
      <c r="I77" s="254" t="s">
        <v>59</v>
      </c>
      <c r="J77" s="254" t="s">
        <v>59</v>
      </c>
      <c r="K77" s="254" t="s">
        <v>59</v>
      </c>
      <c r="L77" s="254" t="s">
        <v>59</v>
      </c>
      <c r="M77" s="254" t="s">
        <v>59</v>
      </c>
      <c r="N77" s="254" t="s">
        <v>59</v>
      </c>
      <c r="O77" s="254" t="s">
        <v>59</v>
      </c>
    </row>
    <row r="78" spans="1:15" ht="15.75" thickBot="1">
      <c r="A78" s="202" t="s">
        <v>427</v>
      </c>
      <c r="B78" s="254" t="s">
        <v>59</v>
      </c>
      <c r="C78" s="255">
        <f>SUM(C68:C76)</f>
        <v>2508.3096064513775</v>
      </c>
      <c r="D78" s="255">
        <f t="shared" ref="D78:N78" si="1">SUM(D68:D76)</f>
        <v>2500.5122300197236</v>
      </c>
      <c r="E78" s="255">
        <f t="shared" si="1"/>
        <v>2492.7148535880697</v>
      </c>
      <c r="F78" s="255">
        <f t="shared" si="1"/>
        <v>2484.9174771564162</v>
      </c>
      <c r="G78" s="255">
        <f t="shared" si="1"/>
        <v>2477.1201007247628</v>
      </c>
      <c r="H78" s="255">
        <f t="shared" si="1"/>
        <v>2469.3227242931089</v>
      </c>
      <c r="I78" s="255">
        <f t="shared" si="1"/>
        <v>2435.9260272153629</v>
      </c>
      <c r="J78" s="255">
        <f t="shared" si="1"/>
        <v>2428.2867400695059</v>
      </c>
      <c r="K78" s="255">
        <f t="shared" si="1"/>
        <v>2420.6474529236484</v>
      </c>
      <c r="L78" s="255">
        <f t="shared" si="1"/>
        <v>2413.0081657777919</v>
      </c>
      <c r="M78" s="255">
        <f t="shared" si="1"/>
        <v>2405.3688786319344</v>
      </c>
      <c r="N78" s="255">
        <f t="shared" si="1"/>
        <v>2397.7295914860774</v>
      </c>
      <c r="O78" s="255">
        <f>SUM(B78:N78)</f>
        <v>29433.863848337776</v>
      </c>
    </row>
    <row r="79" spans="1:15" ht="15.75" thickTop="1">
      <c r="A79" s="205" t="s">
        <v>59</v>
      </c>
      <c r="B79" s="256" t="s">
        <v>59</v>
      </c>
      <c r="C79" s="256" t="s">
        <v>59</v>
      </c>
      <c r="D79" s="256" t="s">
        <v>59</v>
      </c>
      <c r="E79" s="256" t="s">
        <v>59</v>
      </c>
      <c r="F79" s="256" t="s">
        <v>59</v>
      </c>
      <c r="G79" s="256" t="s">
        <v>59</v>
      </c>
      <c r="H79" s="256" t="s">
        <v>59</v>
      </c>
      <c r="I79" s="256" t="s">
        <v>59</v>
      </c>
      <c r="J79" s="256" t="s">
        <v>59</v>
      </c>
      <c r="K79" s="256" t="s">
        <v>59</v>
      </c>
      <c r="L79" s="256" t="s">
        <v>59</v>
      </c>
      <c r="M79" s="256" t="s">
        <v>59</v>
      </c>
      <c r="N79" s="256" t="s">
        <v>59</v>
      </c>
      <c r="O79" s="256" t="s">
        <v>59</v>
      </c>
    </row>
    <row r="80" spans="1:15">
      <c r="A80" s="129" t="s">
        <v>449</v>
      </c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</row>
    <row r="81" spans="1:15">
      <c r="A81" s="294" t="s">
        <v>468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</row>
    <row r="82" spans="1:15">
      <c r="A82" s="294" t="s">
        <v>450</v>
      </c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</row>
    <row r="83" spans="1:15">
      <c r="A83" s="294" t="s">
        <v>451</v>
      </c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</row>
    <row r="84" spans="1:15">
      <c r="A84" s="294" t="s">
        <v>452</v>
      </c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</row>
    <row r="85" spans="1:15">
      <c r="A85" s="294" t="s">
        <v>453</v>
      </c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</row>
    <row r="86" spans="1:15">
      <c r="A86" s="294" t="s">
        <v>469</v>
      </c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</row>
    <row r="87" spans="1:15">
      <c r="A87" s="294" t="s">
        <v>470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</row>
    <row r="88" spans="1:15">
      <c r="A88" s="294" t="s">
        <v>454</v>
      </c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</row>
    <row r="89" spans="1:15">
      <c r="A89" s="294" t="s">
        <v>455</v>
      </c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</row>
    <row r="90" spans="1:15">
      <c r="A90" s="294" t="s">
        <v>456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</row>
    <row r="91" spans="1:15">
      <c r="A91" s="294" t="s">
        <v>457</v>
      </c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</row>
    <row r="92" spans="1:15">
      <c r="A92" s="294" t="s">
        <v>458</v>
      </c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</row>
    <row r="93" spans="1:15">
      <c r="A93" s="295" t="s">
        <v>459</v>
      </c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</row>
    <row r="94" spans="1:15">
      <c r="A94" s="295" t="s">
        <v>460</v>
      </c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</row>
    <row r="95" spans="1:15">
      <c r="A95" s="295" t="s">
        <v>461</v>
      </c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</row>
    <row r="96" spans="1:15">
      <c r="A96" s="205"/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</row>
    <row r="97" spans="1:15">
      <c r="A97" s="109" t="s">
        <v>402</v>
      </c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</row>
    <row r="98" spans="1:15">
      <c r="A98" s="181" t="s">
        <v>379</v>
      </c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</row>
    <row r="99" spans="1:15">
      <c r="A99" s="202" t="s">
        <v>410</v>
      </c>
      <c r="B99" s="254" t="s">
        <v>59</v>
      </c>
      <c r="C99" s="254" t="s">
        <v>59</v>
      </c>
      <c r="D99" s="254" t="s">
        <v>59</v>
      </c>
      <c r="E99" s="254" t="s">
        <v>59</v>
      </c>
      <c r="F99" s="254" t="s">
        <v>59</v>
      </c>
      <c r="G99" s="254" t="s">
        <v>59</v>
      </c>
      <c r="H99" s="254" t="s">
        <v>59</v>
      </c>
      <c r="I99" s="254" t="s">
        <v>59</v>
      </c>
      <c r="J99" s="254" t="s">
        <v>59</v>
      </c>
      <c r="K99" s="254" t="s">
        <v>59</v>
      </c>
      <c r="L99" s="254" t="s">
        <v>59</v>
      </c>
      <c r="M99" s="254" t="s">
        <v>59</v>
      </c>
      <c r="N99" s="254" t="s">
        <v>59</v>
      </c>
      <c r="O99" s="254" t="s">
        <v>59</v>
      </c>
    </row>
    <row r="100" spans="1:15">
      <c r="A100" s="204" t="s">
        <v>411</v>
      </c>
      <c r="B100" s="323" t="s">
        <v>59</v>
      </c>
      <c r="C100" s="323">
        <v>0</v>
      </c>
      <c r="D100" s="323">
        <v>0</v>
      </c>
      <c r="E100" s="323">
        <v>0</v>
      </c>
      <c r="F100" s="323">
        <v>0</v>
      </c>
      <c r="G100" s="323">
        <v>0</v>
      </c>
      <c r="H100" s="323">
        <v>0</v>
      </c>
      <c r="I100" s="323">
        <v>0</v>
      </c>
      <c r="J100" s="323">
        <v>38706.1008</v>
      </c>
      <c r="K100" s="323">
        <v>0</v>
      </c>
      <c r="L100" s="323">
        <v>0</v>
      </c>
      <c r="M100" s="323">
        <v>0</v>
      </c>
      <c r="N100" s="323">
        <v>-38706.1008</v>
      </c>
      <c r="O100" s="323">
        <f>SUM(B100:N100)</f>
        <v>0</v>
      </c>
    </row>
    <row r="101" spans="1:15">
      <c r="A101" s="204" t="s">
        <v>412</v>
      </c>
      <c r="B101" s="323" t="s">
        <v>59</v>
      </c>
      <c r="C101" s="323">
        <v>187.8</v>
      </c>
      <c r="D101" s="323">
        <v>0</v>
      </c>
      <c r="E101" s="323">
        <v>0</v>
      </c>
      <c r="F101" s="323">
        <v>-2489.33</v>
      </c>
      <c r="G101" s="323">
        <v>0</v>
      </c>
      <c r="H101" s="323">
        <v>0.02</v>
      </c>
      <c r="I101" s="323">
        <v>-0.01</v>
      </c>
      <c r="J101" s="323">
        <v>0</v>
      </c>
      <c r="K101" s="323">
        <v>-3560.2199999999975</v>
      </c>
      <c r="L101" s="323">
        <v>0</v>
      </c>
      <c r="M101" s="323">
        <v>0</v>
      </c>
      <c r="N101" s="323">
        <v>-850217.23250000016</v>
      </c>
      <c r="O101" s="323">
        <f>SUM(B101:N101)</f>
        <v>-856078.97250000015</v>
      </c>
    </row>
    <row r="102" spans="1:15">
      <c r="A102" s="204" t="s">
        <v>413</v>
      </c>
      <c r="B102" s="323" t="s">
        <v>59</v>
      </c>
      <c r="C102" s="323">
        <v>0</v>
      </c>
      <c r="D102" s="323">
        <v>0</v>
      </c>
      <c r="E102" s="323">
        <v>0</v>
      </c>
      <c r="F102" s="323">
        <v>0</v>
      </c>
      <c r="G102" s="323">
        <v>0</v>
      </c>
      <c r="H102" s="323">
        <v>0</v>
      </c>
      <c r="I102" s="323">
        <v>0</v>
      </c>
      <c r="J102" s="323">
        <v>0</v>
      </c>
      <c r="K102" s="323">
        <v>-19199.259999999998</v>
      </c>
      <c r="L102" s="323">
        <v>0</v>
      </c>
      <c r="M102" s="323">
        <v>0</v>
      </c>
      <c r="N102" s="323">
        <v>-1159657.5225</v>
      </c>
      <c r="O102" s="323">
        <f>SUM(B102:N102)</f>
        <v>-1178856.7825</v>
      </c>
    </row>
    <row r="103" spans="1:15">
      <c r="A103" s="204" t="s">
        <v>414</v>
      </c>
      <c r="B103" s="323" t="s">
        <v>59</v>
      </c>
      <c r="C103" s="323">
        <v>-367.88</v>
      </c>
      <c r="D103" s="323">
        <v>0</v>
      </c>
      <c r="E103" s="323">
        <v>0</v>
      </c>
      <c r="F103" s="323">
        <v>0</v>
      </c>
      <c r="G103" s="323">
        <v>0</v>
      </c>
      <c r="H103" s="323">
        <v>0.02</v>
      </c>
      <c r="I103" s="323">
        <v>0</v>
      </c>
      <c r="J103" s="323">
        <v>-7545.1</v>
      </c>
      <c r="K103" s="323">
        <v>-94.83</v>
      </c>
      <c r="L103" s="323">
        <v>0</v>
      </c>
      <c r="M103" s="323">
        <v>0</v>
      </c>
      <c r="N103" s="323">
        <v>-26837.39</v>
      </c>
      <c r="O103" s="323">
        <f>SUM(B103:N103)</f>
        <v>-34845.18</v>
      </c>
    </row>
    <row r="104" spans="1:15">
      <c r="A104" s="205" t="s">
        <v>59</v>
      </c>
      <c r="B104" s="323" t="s">
        <v>59</v>
      </c>
      <c r="C104" s="323" t="s">
        <v>59</v>
      </c>
      <c r="D104" s="323" t="s">
        <v>59</v>
      </c>
      <c r="E104" s="323" t="s">
        <v>59</v>
      </c>
      <c r="F104" s="323" t="s">
        <v>59</v>
      </c>
      <c r="G104" s="323" t="s">
        <v>59</v>
      </c>
      <c r="H104" s="323" t="s">
        <v>59</v>
      </c>
      <c r="I104" s="323" t="s">
        <v>59</v>
      </c>
      <c r="J104" s="323" t="s">
        <v>59</v>
      </c>
      <c r="K104" s="323" t="s">
        <v>59</v>
      </c>
      <c r="L104" s="323" t="s">
        <v>59</v>
      </c>
      <c r="M104" s="323" t="s">
        <v>59</v>
      </c>
      <c r="N104" s="323" t="s">
        <v>59</v>
      </c>
      <c r="O104" s="323" t="s">
        <v>59</v>
      </c>
    </row>
    <row r="105" spans="1:15">
      <c r="A105" s="202" t="s">
        <v>415</v>
      </c>
      <c r="B105" s="323">
        <v>3180705.023821489</v>
      </c>
      <c r="C105" s="323">
        <v>3180892.8238214888</v>
      </c>
      <c r="D105" s="323">
        <v>3180892.8238214888</v>
      </c>
      <c r="E105" s="323">
        <v>3180892.8238214888</v>
      </c>
      <c r="F105" s="323">
        <v>3178403.4938214887</v>
      </c>
      <c r="G105" s="323">
        <v>3178403.4938214887</v>
      </c>
      <c r="H105" s="323">
        <v>3178403.5138214892</v>
      </c>
      <c r="I105" s="323">
        <v>3178403.5038214894</v>
      </c>
      <c r="J105" s="323">
        <v>3178403.5038214894</v>
      </c>
      <c r="K105" s="323">
        <v>3174843.2838214887</v>
      </c>
      <c r="L105" s="323">
        <v>3174843.2838214887</v>
      </c>
      <c r="M105" s="323">
        <v>3174843.2838214887</v>
      </c>
      <c r="N105" s="323">
        <v>2324626.0513214893</v>
      </c>
      <c r="O105" s="324"/>
    </row>
    <row r="106" spans="1:15">
      <c r="A106" s="202" t="s">
        <v>416</v>
      </c>
      <c r="B106" s="323">
        <v>1501169.288230557</v>
      </c>
      <c r="C106" s="323">
        <v>1512668.1880939235</v>
      </c>
      <c r="D106" s="323">
        <v>1524535.3479572893</v>
      </c>
      <c r="E106" s="323">
        <v>1536402.5078206556</v>
      </c>
      <c r="F106" s="323">
        <v>1548265.3976840214</v>
      </c>
      <c r="G106" s="323">
        <v>1560124.0275473874</v>
      </c>
      <c r="H106" s="323">
        <v>1571982.6774107534</v>
      </c>
      <c r="I106" s="323">
        <v>1583841.3072741195</v>
      </c>
      <c r="J106" s="323">
        <v>1588154.8371374854</v>
      </c>
      <c r="K106" s="323">
        <v>1580714.2470008517</v>
      </c>
      <c r="L106" s="323">
        <v>1592562.6168642179</v>
      </c>
      <c r="M106" s="323">
        <v>1604410.9867275837</v>
      </c>
      <c r="N106" s="323">
        <v>427767.43789094972</v>
      </c>
      <c r="O106" s="324"/>
    </row>
    <row r="107" spans="1:15">
      <c r="A107" s="202" t="s">
        <v>417</v>
      </c>
      <c r="B107" s="323">
        <v>-261071.28882600018</v>
      </c>
      <c r="C107" s="323">
        <v>-258653.96261400019</v>
      </c>
      <c r="D107" s="323">
        <v>-256236.63640200021</v>
      </c>
      <c r="E107" s="323">
        <v>-253819.31019000022</v>
      </c>
      <c r="F107" s="323">
        <v>-251401.98397800024</v>
      </c>
      <c r="G107" s="323">
        <v>-248984.65776600025</v>
      </c>
      <c r="H107" s="323">
        <v>-246567.33155400027</v>
      </c>
      <c r="I107" s="323">
        <v>-244150.00534200028</v>
      </c>
      <c r="J107" s="323">
        <v>-241732.6791300003</v>
      </c>
      <c r="K107" s="323">
        <v>-239315.35291800031</v>
      </c>
      <c r="L107" s="323">
        <v>-236898.02670600032</v>
      </c>
      <c r="M107" s="323">
        <v>-234480.70049400034</v>
      </c>
      <c r="N107" s="323">
        <v>-232063.37428200035</v>
      </c>
      <c r="O107" s="324"/>
    </row>
    <row r="108" spans="1:15" ht="15.75" thickBot="1">
      <c r="A108" s="202" t="s">
        <v>418</v>
      </c>
      <c r="B108" s="254">
        <v>0</v>
      </c>
      <c r="C108" s="254">
        <v>0</v>
      </c>
      <c r="D108" s="254">
        <v>0</v>
      </c>
      <c r="E108" s="254">
        <v>0</v>
      </c>
      <c r="F108" s="254">
        <v>0</v>
      </c>
      <c r="G108" s="254">
        <v>0</v>
      </c>
      <c r="H108" s="254">
        <v>0</v>
      </c>
      <c r="I108" s="254">
        <v>0</v>
      </c>
      <c r="J108" s="254">
        <v>38706.100800000029</v>
      </c>
      <c r="K108" s="254">
        <v>38706.100800000029</v>
      </c>
      <c r="L108" s="254">
        <v>38706.100800000029</v>
      </c>
      <c r="M108" s="254">
        <v>38706.100800000029</v>
      </c>
      <c r="N108" s="254">
        <v>0</v>
      </c>
      <c r="O108" s="258"/>
    </row>
    <row r="109" spans="1:15" ht="15.75" thickBot="1">
      <c r="A109" s="202" t="s">
        <v>60</v>
      </c>
      <c r="B109" s="255">
        <v>1940607.0244169321</v>
      </c>
      <c r="C109" s="255">
        <v>1926878.5983415656</v>
      </c>
      <c r="D109" s="255">
        <v>1912594.1122661997</v>
      </c>
      <c r="E109" s="255">
        <v>1898309.6261908333</v>
      </c>
      <c r="F109" s="255">
        <v>1881540.0801154675</v>
      </c>
      <c r="G109" s="255">
        <v>1867264.1240401017</v>
      </c>
      <c r="H109" s="255">
        <v>1852988.167964736</v>
      </c>
      <c r="I109" s="255">
        <v>1838712.2018893701</v>
      </c>
      <c r="J109" s="255">
        <v>1870687.4466140044</v>
      </c>
      <c r="K109" s="255">
        <v>1872150.4905386376</v>
      </c>
      <c r="L109" s="255">
        <v>1857884.7944632713</v>
      </c>
      <c r="M109" s="255">
        <v>1843619.0983879054</v>
      </c>
      <c r="N109" s="255">
        <v>2128921.9877125397</v>
      </c>
      <c r="O109" s="258"/>
    </row>
    <row r="110" spans="1:15" ht="15.75" thickTop="1">
      <c r="A110" s="205" t="s">
        <v>59</v>
      </c>
      <c r="B110" s="254" t="s">
        <v>59</v>
      </c>
      <c r="C110" s="254" t="s">
        <v>59</v>
      </c>
      <c r="D110" s="254" t="s">
        <v>59</v>
      </c>
      <c r="E110" s="254" t="s">
        <v>59</v>
      </c>
      <c r="F110" s="254" t="s">
        <v>59</v>
      </c>
      <c r="G110" s="254" t="s">
        <v>59</v>
      </c>
      <c r="H110" s="254" t="s">
        <v>59</v>
      </c>
      <c r="I110" s="254" t="s">
        <v>59</v>
      </c>
      <c r="J110" s="254" t="s">
        <v>59</v>
      </c>
      <c r="K110" s="254" t="s">
        <v>59</v>
      </c>
      <c r="L110" s="254" t="s">
        <v>59</v>
      </c>
      <c r="M110" s="254" t="s">
        <v>59</v>
      </c>
      <c r="N110" s="254" t="s">
        <v>59</v>
      </c>
      <c r="O110" s="258"/>
    </row>
    <row r="111" spans="1:15">
      <c r="A111" s="202" t="s">
        <v>419</v>
      </c>
      <c r="B111" s="254" t="s">
        <v>59</v>
      </c>
      <c r="C111" s="254">
        <v>1933742.8113792487</v>
      </c>
      <c r="D111" s="254">
        <v>1919736.3553038826</v>
      </c>
      <c r="E111" s="254">
        <v>1905451.8692285165</v>
      </c>
      <c r="F111" s="254">
        <v>1889924.8531531505</v>
      </c>
      <c r="G111" s="254">
        <v>1874402.1020777845</v>
      </c>
      <c r="H111" s="254">
        <v>1860126.1460024188</v>
      </c>
      <c r="I111" s="254">
        <v>1845850.1849270531</v>
      </c>
      <c r="J111" s="254">
        <v>1854699.8242516872</v>
      </c>
      <c r="K111" s="254">
        <v>1871418.9685763209</v>
      </c>
      <c r="L111" s="254">
        <v>1865017.6425009544</v>
      </c>
      <c r="M111" s="254">
        <v>1850751.9464255883</v>
      </c>
      <c r="N111" s="254">
        <v>1986270.5430502226</v>
      </c>
      <c r="O111" s="258"/>
    </row>
    <row r="112" spans="1:15">
      <c r="A112" s="205" t="s">
        <v>59</v>
      </c>
      <c r="B112" s="254" t="s">
        <v>59</v>
      </c>
      <c r="C112" s="254" t="s">
        <v>59</v>
      </c>
      <c r="D112" s="254" t="s">
        <v>59</v>
      </c>
      <c r="E112" s="254" t="s">
        <v>59</v>
      </c>
      <c r="F112" s="254" t="s">
        <v>59</v>
      </c>
      <c r="G112" s="254" t="s">
        <v>59</v>
      </c>
      <c r="H112" s="254" t="s">
        <v>59</v>
      </c>
      <c r="I112" s="254" t="s">
        <v>59</v>
      </c>
      <c r="J112" s="254" t="s">
        <v>59</v>
      </c>
      <c r="K112" s="254" t="s">
        <v>59</v>
      </c>
      <c r="L112" s="254" t="s">
        <v>59</v>
      </c>
      <c r="M112" s="254" t="s">
        <v>59</v>
      </c>
      <c r="N112" s="254" t="s">
        <v>59</v>
      </c>
      <c r="O112" s="254" t="s">
        <v>59</v>
      </c>
    </row>
    <row r="113" spans="1:15">
      <c r="A113" s="202" t="s">
        <v>61</v>
      </c>
      <c r="B113" s="254" t="s">
        <v>59</v>
      </c>
      <c r="C113" s="254" t="s">
        <v>59</v>
      </c>
      <c r="D113" s="254" t="s">
        <v>59</v>
      </c>
      <c r="E113" s="254" t="s">
        <v>59</v>
      </c>
      <c r="F113" s="254" t="s">
        <v>59</v>
      </c>
      <c r="G113" s="254" t="s">
        <v>59</v>
      </c>
      <c r="H113" s="254" t="s">
        <v>59</v>
      </c>
      <c r="I113" s="254" t="s">
        <v>59</v>
      </c>
      <c r="J113" s="254" t="s">
        <v>59</v>
      </c>
      <c r="K113" s="254" t="s">
        <v>59</v>
      </c>
      <c r="L113" s="254" t="s">
        <v>59</v>
      </c>
      <c r="M113" s="254" t="s">
        <v>59</v>
      </c>
      <c r="N113" s="254" t="s">
        <v>59</v>
      </c>
      <c r="O113" s="254" t="s">
        <v>59</v>
      </c>
    </row>
    <row r="114" spans="1:15">
      <c r="A114" s="204" t="s">
        <v>420</v>
      </c>
      <c r="B114" s="254" t="s">
        <v>59</v>
      </c>
      <c r="C114" s="254">
        <v>10415.091380717729</v>
      </c>
      <c r="D114" s="254">
        <v>10339.652951632686</v>
      </c>
      <c r="E114" s="254">
        <v>10262.717059782924</v>
      </c>
      <c r="F114" s="254">
        <v>10179.088931811002</v>
      </c>
      <c r="G114" s="254">
        <v>10095.483775024531</v>
      </c>
      <c r="H114" s="254">
        <v>10018.593825545679</v>
      </c>
      <c r="I114" s="254">
        <v>9716.2112004659302</v>
      </c>
      <c r="J114" s="254">
        <v>9762.7940517873612</v>
      </c>
      <c r="K114" s="254">
        <v>9850.8005100989467</v>
      </c>
      <c r="L114" s="254">
        <v>9817.1051232147893</v>
      </c>
      <c r="M114" s="254">
        <v>9742.0131590230176</v>
      </c>
      <c r="N114" s="254">
        <v>10455.357783168522</v>
      </c>
      <c r="O114" s="254">
        <f>SUM(B114:N114)</f>
        <v>120654.90975227313</v>
      </c>
    </row>
    <row r="115" spans="1:15">
      <c r="A115" s="204" t="s">
        <v>421</v>
      </c>
      <c r="B115" s="254" t="s">
        <v>59</v>
      </c>
      <c r="C115" s="254">
        <v>2161.537714559724</v>
      </c>
      <c r="D115" s="254">
        <v>2145.8812979586801</v>
      </c>
      <c r="E115" s="254">
        <v>2129.9140994236354</v>
      </c>
      <c r="F115" s="254">
        <v>2112.5580008545917</v>
      </c>
      <c r="G115" s="254">
        <v>2095.2066697025475</v>
      </c>
      <c r="H115" s="254">
        <v>2079.2490060015039</v>
      </c>
      <c r="I115" s="254">
        <v>2045.3865899176676</v>
      </c>
      <c r="J115" s="254">
        <v>2055.1928752532949</v>
      </c>
      <c r="K115" s="254">
        <v>2073.7193590794213</v>
      </c>
      <c r="L115" s="254">
        <v>2066.6260496553077</v>
      </c>
      <c r="M115" s="254">
        <v>2050.8182318341946</v>
      </c>
      <c r="N115" s="254">
        <v>2200.9863887539518</v>
      </c>
      <c r="O115" s="254">
        <f>SUM(B115:N115)</f>
        <v>25217.07628299452</v>
      </c>
    </row>
    <row r="116" spans="1:15">
      <c r="A116" s="205" t="s">
        <v>59</v>
      </c>
      <c r="B116" s="254" t="s">
        <v>59</v>
      </c>
      <c r="C116" s="254" t="s">
        <v>59</v>
      </c>
      <c r="D116" s="254" t="s">
        <v>59</v>
      </c>
      <c r="E116" s="254" t="s">
        <v>59</v>
      </c>
      <c r="F116" s="254" t="s">
        <v>59</v>
      </c>
      <c r="G116" s="254" t="s">
        <v>59</v>
      </c>
      <c r="H116" s="254" t="s">
        <v>59</v>
      </c>
      <c r="I116" s="254" t="s">
        <v>59</v>
      </c>
      <c r="J116" s="254" t="s">
        <v>59</v>
      </c>
      <c r="K116" s="254" t="s">
        <v>59</v>
      </c>
      <c r="L116" s="254" t="s">
        <v>59</v>
      </c>
      <c r="M116" s="254" t="s">
        <v>59</v>
      </c>
      <c r="N116" s="254" t="s">
        <v>59</v>
      </c>
      <c r="O116" s="254" t="s">
        <v>59</v>
      </c>
    </row>
    <row r="117" spans="1:15">
      <c r="A117" s="202" t="s">
        <v>62</v>
      </c>
      <c r="B117" s="254" t="s">
        <v>59</v>
      </c>
      <c r="C117" s="254" t="s">
        <v>59</v>
      </c>
      <c r="D117" s="254" t="s">
        <v>59</v>
      </c>
      <c r="E117" s="254" t="s">
        <v>59</v>
      </c>
      <c r="F117" s="254" t="s">
        <v>59</v>
      </c>
      <c r="G117" s="254" t="s">
        <v>59</v>
      </c>
      <c r="H117" s="254" t="s">
        <v>59</v>
      </c>
      <c r="I117" s="254" t="s">
        <v>59</v>
      </c>
      <c r="J117" s="254" t="s">
        <v>59</v>
      </c>
      <c r="K117" s="254" t="s">
        <v>59</v>
      </c>
      <c r="L117" s="254" t="s">
        <v>59</v>
      </c>
      <c r="M117" s="254" t="s">
        <v>59</v>
      </c>
      <c r="N117" s="254" t="s">
        <v>59</v>
      </c>
      <c r="O117" s="254" t="s">
        <v>59</v>
      </c>
    </row>
    <row r="118" spans="1:15">
      <c r="A118" s="204" t="s">
        <v>422</v>
      </c>
      <c r="B118" s="254" t="s">
        <v>59</v>
      </c>
      <c r="C118" s="254">
        <v>11866.779863365999</v>
      </c>
      <c r="D118" s="254">
        <v>11867.159863366</v>
      </c>
      <c r="E118" s="254">
        <v>11867.159863366</v>
      </c>
      <c r="F118" s="254">
        <v>11862.889863365999</v>
      </c>
      <c r="G118" s="254">
        <v>11858.629863365999</v>
      </c>
      <c r="H118" s="254">
        <v>11858.629863365999</v>
      </c>
      <c r="I118" s="254">
        <v>11858.629863365999</v>
      </c>
      <c r="J118" s="254">
        <v>11858.629863365999</v>
      </c>
      <c r="K118" s="254">
        <v>11853.499863365998</v>
      </c>
      <c r="L118" s="254">
        <v>11848.369863365999</v>
      </c>
      <c r="M118" s="254">
        <v>11848.369863365999</v>
      </c>
      <c r="N118" s="254">
        <v>9851.3636633660008</v>
      </c>
      <c r="O118" s="254">
        <f>SUM(B118:N118)</f>
        <v>140300.11216039199</v>
      </c>
    </row>
    <row r="119" spans="1:15">
      <c r="A119" s="204" t="s">
        <v>423</v>
      </c>
      <c r="B119" s="254" t="s">
        <v>59</v>
      </c>
      <c r="C119" s="254">
        <v>2417.3262119999999</v>
      </c>
      <c r="D119" s="254">
        <v>2417.3262119999999</v>
      </c>
      <c r="E119" s="254">
        <v>2417.3262119999999</v>
      </c>
      <c r="F119" s="254">
        <v>2417.3262119999999</v>
      </c>
      <c r="G119" s="254">
        <v>2417.3262119999999</v>
      </c>
      <c r="H119" s="254">
        <v>2417.3262119999999</v>
      </c>
      <c r="I119" s="254">
        <v>2417.3262119999999</v>
      </c>
      <c r="J119" s="254">
        <v>2417.3262119999999</v>
      </c>
      <c r="K119" s="254">
        <v>2417.3262119999999</v>
      </c>
      <c r="L119" s="254">
        <v>2417.3262119999999</v>
      </c>
      <c r="M119" s="254">
        <v>2417.3262119999999</v>
      </c>
      <c r="N119" s="254">
        <v>2417.3262119999999</v>
      </c>
      <c r="O119" s="254">
        <f>SUM(B119:N119)</f>
        <v>29007.914543999999</v>
      </c>
    </row>
    <row r="120" spans="1:15">
      <c r="A120" s="204" t="s">
        <v>424</v>
      </c>
      <c r="B120" s="254" t="s">
        <v>59</v>
      </c>
      <c r="C120" s="254">
        <v>0</v>
      </c>
      <c r="D120" s="254">
        <v>0</v>
      </c>
      <c r="E120" s="254">
        <v>0</v>
      </c>
      <c r="F120" s="254">
        <v>0</v>
      </c>
      <c r="G120" s="254">
        <v>0</v>
      </c>
      <c r="H120" s="254">
        <v>0</v>
      </c>
      <c r="I120" s="254">
        <v>0</v>
      </c>
      <c r="J120" s="254">
        <v>0</v>
      </c>
      <c r="K120" s="254">
        <v>0</v>
      </c>
      <c r="L120" s="254">
        <v>0</v>
      </c>
      <c r="M120" s="254">
        <v>0</v>
      </c>
      <c r="N120" s="254">
        <v>0</v>
      </c>
      <c r="O120" s="254">
        <f>SUM(B120:N120)</f>
        <v>0</v>
      </c>
    </row>
    <row r="121" spans="1:15">
      <c r="A121" s="204" t="s">
        <v>425</v>
      </c>
      <c r="B121" s="254" t="s">
        <v>59</v>
      </c>
      <c r="C121" s="254">
        <v>0</v>
      </c>
      <c r="D121" s="254">
        <v>0</v>
      </c>
      <c r="E121" s="254">
        <v>0</v>
      </c>
      <c r="F121" s="254">
        <v>0</v>
      </c>
      <c r="G121" s="254">
        <v>0</v>
      </c>
      <c r="H121" s="254">
        <v>0</v>
      </c>
      <c r="I121" s="254">
        <v>0</v>
      </c>
      <c r="J121" s="254">
        <v>0</v>
      </c>
      <c r="K121" s="254">
        <v>0</v>
      </c>
      <c r="L121" s="254">
        <v>0</v>
      </c>
      <c r="M121" s="254">
        <v>0</v>
      </c>
      <c r="N121" s="254">
        <v>0</v>
      </c>
      <c r="O121" s="254">
        <f>SUM(B121:N121)</f>
        <v>0</v>
      </c>
    </row>
    <row r="122" spans="1:15">
      <c r="A122" s="204" t="s">
        <v>426</v>
      </c>
      <c r="B122" s="254" t="s">
        <v>59</v>
      </c>
      <c r="C122" s="254">
        <v>0</v>
      </c>
      <c r="D122" s="254">
        <v>0</v>
      </c>
      <c r="E122" s="254">
        <v>0</v>
      </c>
      <c r="F122" s="254">
        <v>0</v>
      </c>
      <c r="G122" s="254">
        <v>0</v>
      </c>
      <c r="H122" s="254">
        <v>0</v>
      </c>
      <c r="I122" s="254">
        <v>0</v>
      </c>
      <c r="J122" s="254">
        <v>0</v>
      </c>
      <c r="K122" s="254">
        <v>0</v>
      </c>
      <c r="L122" s="254">
        <v>0</v>
      </c>
      <c r="M122" s="254">
        <v>0</v>
      </c>
      <c r="N122" s="254">
        <v>0</v>
      </c>
      <c r="O122" s="254">
        <f>SUM(B122:N122)</f>
        <v>0</v>
      </c>
    </row>
    <row r="123" spans="1:15" ht="15.75" thickBot="1">
      <c r="A123" s="205" t="s">
        <v>59</v>
      </c>
      <c r="B123" s="254" t="s">
        <v>59</v>
      </c>
      <c r="C123" s="254" t="s">
        <v>59</v>
      </c>
      <c r="D123" s="254" t="s">
        <v>59</v>
      </c>
      <c r="E123" s="254" t="s">
        <v>59</v>
      </c>
      <c r="F123" s="254" t="s">
        <v>59</v>
      </c>
      <c r="G123" s="254" t="s">
        <v>59</v>
      </c>
      <c r="H123" s="254" t="s">
        <v>59</v>
      </c>
      <c r="I123" s="254" t="s">
        <v>59</v>
      </c>
      <c r="J123" s="254" t="s">
        <v>59</v>
      </c>
      <c r="K123" s="254" t="s">
        <v>59</v>
      </c>
      <c r="L123" s="254" t="s">
        <v>59</v>
      </c>
      <c r="M123" s="254" t="s">
        <v>59</v>
      </c>
      <c r="N123" s="254" t="s">
        <v>59</v>
      </c>
      <c r="O123" s="254" t="s">
        <v>59</v>
      </c>
    </row>
    <row r="124" spans="1:15" ht="15.75" thickBot="1">
      <c r="A124" s="202" t="s">
        <v>427</v>
      </c>
      <c r="B124" s="254" t="s">
        <v>59</v>
      </c>
      <c r="C124" s="255">
        <f>SUM(C114:C122)</f>
        <v>26860.735170643453</v>
      </c>
      <c r="D124" s="255">
        <f t="shared" ref="D124:N124" si="2">SUM(D114:D122)</f>
        <v>26770.020324957368</v>
      </c>
      <c r="E124" s="255">
        <f t="shared" si="2"/>
        <v>26677.117234572557</v>
      </c>
      <c r="F124" s="255">
        <f t="shared" si="2"/>
        <v>26571.863008031592</v>
      </c>
      <c r="G124" s="255">
        <f t="shared" si="2"/>
        <v>26466.646520093076</v>
      </c>
      <c r="H124" s="255">
        <f t="shared" si="2"/>
        <v>26373.79890691318</v>
      </c>
      <c r="I124" s="255">
        <f t="shared" si="2"/>
        <v>26037.553865749596</v>
      </c>
      <c r="J124" s="255">
        <f t="shared" si="2"/>
        <v>26093.943002406653</v>
      </c>
      <c r="K124" s="255">
        <f t="shared" si="2"/>
        <v>26195.345944544366</v>
      </c>
      <c r="L124" s="255">
        <f t="shared" si="2"/>
        <v>26149.427248236098</v>
      </c>
      <c r="M124" s="255">
        <f t="shared" si="2"/>
        <v>26058.527466223211</v>
      </c>
      <c r="N124" s="255">
        <f t="shared" si="2"/>
        <v>24925.034047288475</v>
      </c>
      <c r="O124" s="255">
        <f>SUM(B124:N124)</f>
        <v>315180.01273965964</v>
      </c>
    </row>
    <row r="125" spans="1:15" ht="15.75" thickTop="1">
      <c r="A125" s="205" t="s">
        <v>59</v>
      </c>
      <c r="B125" s="256" t="s">
        <v>59</v>
      </c>
      <c r="C125" s="256" t="s">
        <v>59</v>
      </c>
      <c r="D125" s="256" t="s">
        <v>59</v>
      </c>
      <c r="E125" s="256" t="s">
        <v>59</v>
      </c>
      <c r="F125" s="256" t="s">
        <v>59</v>
      </c>
      <c r="G125" s="256" t="s">
        <v>59</v>
      </c>
      <c r="H125" s="256" t="s">
        <v>59</v>
      </c>
      <c r="I125" s="256" t="s">
        <v>59</v>
      </c>
      <c r="J125" s="256" t="s">
        <v>59</v>
      </c>
      <c r="K125" s="256" t="s">
        <v>59</v>
      </c>
      <c r="L125" s="256" t="s">
        <v>59</v>
      </c>
      <c r="M125" s="256" t="s">
        <v>59</v>
      </c>
      <c r="N125" s="256" t="s">
        <v>59</v>
      </c>
      <c r="O125" s="256" t="s">
        <v>59</v>
      </c>
    </row>
    <row r="126" spans="1:15">
      <c r="A126" s="129" t="s">
        <v>449</v>
      </c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</row>
    <row r="127" spans="1:15">
      <c r="A127" s="294" t="s">
        <v>468</v>
      </c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</row>
    <row r="128" spans="1:15">
      <c r="A128" s="294" t="s">
        <v>450</v>
      </c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</row>
    <row r="129" spans="1:15">
      <c r="A129" s="294" t="s">
        <v>451</v>
      </c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</row>
    <row r="130" spans="1:15">
      <c r="A130" s="294" t="s">
        <v>452</v>
      </c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</row>
    <row r="131" spans="1:15">
      <c r="A131" s="294" t="s">
        <v>453</v>
      </c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</row>
    <row r="132" spans="1:15">
      <c r="A132" s="294" t="s">
        <v>469</v>
      </c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</row>
    <row r="133" spans="1:15">
      <c r="A133" s="294" t="s">
        <v>470</v>
      </c>
      <c r="B133" s="256"/>
      <c r="C133" s="256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</row>
    <row r="134" spans="1:15">
      <c r="A134" s="294" t="s">
        <v>454</v>
      </c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</row>
    <row r="135" spans="1:15">
      <c r="A135" s="294" t="s">
        <v>455</v>
      </c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</row>
    <row r="136" spans="1:15">
      <c r="A136" s="294" t="s">
        <v>456</v>
      </c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</row>
    <row r="137" spans="1:15">
      <c r="A137" s="294" t="s">
        <v>457</v>
      </c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</row>
    <row r="138" spans="1:15">
      <c r="A138" s="294" t="s">
        <v>458</v>
      </c>
      <c r="B138" s="256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</row>
    <row r="139" spans="1:15">
      <c r="A139" s="295" t="s">
        <v>459</v>
      </c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</row>
    <row r="140" spans="1:15">
      <c r="A140" s="295" t="s">
        <v>460</v>
      </c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</row>
    <row r="141" spans="1:15">
      <c r="A141" s="295" t="s">
        <v>461</v>
      </c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</row>
    <row r="142" spans="1:15">
      <c r="A142" s="205"/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</row>
    <row r="143" spans="1:15">
      <c r="A143" s="109" t="s">
        <v>402</v>
      </c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</row>
    <row r="144" spans="1:15">
      <c r="A144" s="181" t="s">
        <v>380</v>
      </c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</row>
    <row r="145" spans="1:15">
      <c r="A145" s="202" t="s">
        <v>410</v>
      </c>
      <c r="B145" s="254" t="s">
        <v>59</v>
      </c>
      <c r="C145" s="254" t="s">
        <v>59</v>
      </c>
      <c r="D145" s="254" t="s">
        <v>59</v>
      </c>
      <c r="E145" s="254" t="s">
        <v>59</v>
      </c>
      <c r="F145" s="254" t="s">
        <v>59</v>
      </c>
      <c r="G145" s="254" t="s">
        <v>59</v>
      </c>
      <c r="H145" s="254" t="s">
        <v>59</v>
      </c>
      <c r="I145" s="254" t="s">
        <v>59</v>
      </c>
      <c r="J145" s="254" t="s">
        <v>59</v>
      </c>
      <c r="K145" s="254" t="s">
        <v>59</v>
      </c>
      <c r="L145" s="254" t="s">
        <v>59</v>
      </c>
      <c r="M145" s="254" t="s">
        <v>59</v>
      </c>
      <c r="N145" s="254" t="s">
        <v>59</v>
      </c>
      <c r="O145" s="254" t="s">
        <v>59</v>
      </c>
    </row>
    <row r="146" spans="1:15">
      <c r="A146" s="204" t="s">
        <v>411</v>
      </c>
      <c r="B146" s="323" t="s">
        <v>59</v>
      </c>
      <c r="C146" s="323">
        <v>0</v>
      </c>
      <c r="D146" s="323">
        <v>0</v>
      </c>
      <c r="E146" s="323">
        <v>0</v>
      </c>
      <c r="F146" s="323">
        <v>0</v>
      </c>
      <c r="G146" s="323">
        <v>0</v>
      </c>
      <c r="H146" s="323">
        <v>0</v>
      </c>
      <c r="I146" s="323">
        <v>0</v>
      </c>
      <c r="J146" s="323">
        <v>29199.339200000002</v>
      </c>
      <c r="K146" s="323">
        <v>0</v>
      </c>
      <c r="L146" s="323">
        <v>0</v>
      </c>
      <c r="M146" s="323">
        <v>0</v>
      </c>
      <c r="N146" s="323">
        <v>-29199.339200000002</v>
      </c>
      <c r="O146" s="323">
        <f>SUM(B146:N146)</f>
        <v>0</v>
      </c>
    </row>
    <row r="147" spans="1:15">
      <c r="A147" s="204" t="s">
        <v>412</v>
      </c>
      <c r="B147" s="323" t="s">
        <v>59</v>
      </c>
      <c r="C147" s="323">
        <v>0</v>
      </c>
      <c r="D147" s="323">
        <v>0</v>
      </c>
      <c r="E147" s="323">
        <v>0</v>
      </c>
      <c r="F147" s="323">
        <v>-0.11</v>
      </c>
      <c r="G147" s="323">
        <v>0</v>
      </c>
      <c r="H147" s="323">
        <v>6098.03</v>
      </c>
      <c r="I147" s="323">
        <v>0</v>
      </c>
      <c r="J147" s="323">
        <v>0</v>
      </c>
      <c r="K147" s="323">
        <v>0</v>
      </c>
      <c r="L147" s="323">
        <v>0</v>
      </c>
      <c r="M147" s="323">
        <v>0</v>
      </c>
      <c r="N147" s="323">
        <v>-886050.29749999999</v>
      </c>
      <c r="O147" s="323">
        <f>SUM(B147:N147)</f>
        <v>-879952.37749999994</v>
      </c>
    </row>
    <row r="148" spans="1:15">
      <c r="A148" s="204" t="s">
        <v>413</v>
      </c>
      <c r="B148" s="323" t="s">
        <v>59</v>
      </c>
      <c r="C148" s="323">
        <v>0</v>
      </c>
      <c r="D148" s="323">
        <v>0</v>
      </c>
      <c r="E148" s="323">
        <v>0</v>
      </c>
      <c r="F148" s="323">
        <v>0</v>
      </c>
      <c r="G148" s="323">
        <v>0</v>
      </c>
      <c r="H148" s="323">
        <v>0</v>
      </c>
      <c r="I148" s="323">
        <v>0</v>
      </c>
      <c r="J148" s="323">
        <v>0</v>
      </c>
      <c r="K148" s="323">
        <v>0</v>
      </c>
      <c r="L148" s="323">
        <v>0</v>
      </c>
      <c r="M148" s="323">
        <v>0</v>
      </c>
      <c r="N148" s="323">
        <v>-886050.29749999999</v>
      </c>
      <c r="O148" s="323">
        <f>SUM(B148:N148)</f>
        <v>-886050.29749999999</v>
      </c>
    </row>
    <row r="149" spans="1:15">
      <c r="A149" s="204" t="s">
        <v>414</v>
      </c>
      <c r="B149" s="323" t="s">
        <v>59</v>
      </c>
      <c r="C149" s="323">
        <v>0</v>
      </c>
      <c r="D149" s="323">
        <v>0</v>
      </c>
      <c r="E149" s="323">
        <v>0</v>
      </c>
      <c r="F149" s="323">
        <v>0</v>
      </c>
      <c r="G149" s="323">
        <v>0</v>
      </c>
      <c r="H149" s="323">
        <v>0</v>
      </c>
      <c r="I149" s="323">
        <v>0</v>
      </c>
      <c r="J149" s="323">
        <v>0</v>
      </c>
      <c r="K149" s="323">
        <v>0</v>
      </c>
      <c r="L149" s="323">
        <v>0</v>
      </c>
      <c r="M149" s="323">
        <v>0</v>
      </c>
      <c r="N149" s="323">
        <v>0</v>
      </c>
      <c r="O149" s="323">
        <f>SUM(B149:N149)</f>
        <v>0</v>
      </c>
    </row>
    <row r="150" spans="1:15">
      <c r="A150" s="205" t="s">
        <v>59</v>
      </c>
      <c r="B150" s="323" t="s">
        <v>59</v>
      </c>
      <c r="C150" s="323" t="s">
        <v>59</v>
      </c>
      <c r="D150" s="323" t="s">
        <v>59</v>
      </c>
      <c r="E150" s="323" t="s">
        <v>59</v>
      </c>
      <c r="F150" s="323" t="s">
        <v>59</v>
      </c>
      <c r="G150" s="323" t="s">
        <v>59</v>
      </c>
      <c r="H150" s="323" t="s">
        <v>59</v>
      </c>
      <c r="I150" s="323" t="s">
        <v>59</v>
      </c>
      <c r="J150" s="323" t="s">
        <v>59</v>
      </c>
      <c r="K150" s="323" t="s">
        <v>59</v>
      </c>
      <c r="L150" s="323" t="s">
        <v>59</v>
      </c>
      <c r="M150" s="323" t="s">
        <v>59</v>
      </c>
      <c r="N150" s="323" t="s">
        <v>59</v>
      </c>
      <c r="O150" s="323" t="s">
        <v>59</v>
      </c>
    </row>
    <row r="151" spans="1:15">
      <c r="A151" s="202" t="s">
        <v>415</v>
      </c>
      <c r="B151" s="323">
        <v>2081675.96683456</v>
      </c>
      <c r="C151" s="323">
        <v>2081675.96683456</v>
      </c>
      <c r="D151" s="323">
        <v>2081675.96683456</v>
      </c>
      <c r="E151" s="323">
        <v>2081675.96683456</v>
      </c>
      <c r="F151" s="323">
        <v>2081675.8568345599</v>
      </c>
      <c r="G151" s="323">
        <v>2081675.8568345599</v>
      </c>
      <c r="H151" s="323">
        <v>2087773.88683456</v>
      </c>
      <c r="I151" s="323">
        <v>2087773.88683456</v>
      </c>
      <c r="J151" s="323">
        <v>2087773.88683456</v>
      </c>
      <c r="K151" s="323">
        <v>2087773.88683456</v>
      </c>
      <c r="L151" s="323">
        <v>2087773.88683456</v>
      </c>
      <c r="M151" s="323">
        <v>2087773.88683456</v>
      </c>
      <c r="N151" s="323">
        <v>1201723.5893345601</v>
      </c>
      <c r="O151" s="324"/>
    </row>
    <row r="152" spans="1:15">
      <c r="A152" s="202" t="s">
        <v>416</v>
      </c>
      <c r="B152" s="323">
        <v>911631.91186563962</v>
      </c>
      <c r="C152" s="323">
        <v>919847.70200643933</v>
      </c>
      <c r="D152" s="323">
        <v>928063.49214723939</v>
      </c>
      <c r="E152" s="323">
        <v>936279.28228803934</v>
      </c>
      <c r="F152" s="323">
        <v>944495.07242883928</v>
      </c>
      <c r="G152" s="323">
        <v>952710.86256963934</v>
      </c>
      <c r="H152" s="323">
        <v>960935.24271043937</v>
      </c>
      <c r="I152" s="323">
        <v>969168.21285123925</v>
      </c>
      <c r="J152" s="323">
        <v>977401.18299203948</v>
      </c>
      <c r="K152" s="323">
        <v>985634.15313283913</v>
      </c>
      <c r="L152" s="323">
        <v>993867.12327363924</v>
      </c>
      <c r="M152" s="323">
        <v>1002100.0934144392</v>
      </c>
      <c r="N152" s="323">
        <v>122434.55225523918</v>
      </c>
      <c r="O152" s="324"/>
    </row>
    <row r="153" spans="1:15">
      <c r="A153" s="202" t="s">
        <v>417</v>
      </c>
      <c r="B153" s="323">
        <v>-189595.53117399986</v>
      </c>
      <c r="C153" s="323">
        <v>-187840.01738599985</v>
      </c>
      <c r="D153" s="323">
        <v>-186084.50359799984</v>
      </c>
      <c r="E153" s="323">
        <v>-184328.98980999982</v>
      </c>
      <c r="F153" s="323">
        <v>-182573.47602199981</v>
      </c>
      <c r="G153" s="323">
        <v>-180817.9622339998</v>
      </c>
      <c r="H153" s="323">
        <v>-179062.44844599979</v>
      </c>
      <c r="I153" s="323">
        <v>-177306.93465799978</v>
      </c>
      <c r="J153" s="323">
        <v>-175551.42086999977</v>
      </c>
      <c r="K153" s="323">
        <v>-173795.90708199976</v>
      </c>
      <c r="L153" s="323">
        <v>-172040.39329399975</v>
      </c>
      <c r="M153" s="323">
        <v>-170284.87950599974</v>
      </c>
      <c r="N153" s="323">
        <v>-168529.36571799972</v>
      </c>
      <c r="O153" s="324"/>
    </row>
    <row r="154" spans="1:15" ht="15.75" thickBot="1">
      <c r="A154" s="202" t="s">
        <v>418</v>
      </c>
      <c r="B154" s="323">
        <v>0</v>
      </c>
      <c r="C154" s="323">
        <v>0</v>
      </c>
      <c r="D154" s="323">
        <v>0</v>
      </c>
      <c r="E154" s="323">
        <v>0</v>
      </c>
      <c r="F154" s="323">
        <v>0</v>
      </c>
      <c r="G154" s="323">
        <v>0</v>
      </c>
      <c r="H154" s="323">
        <v>0</v>
      </c>
      <c r="I154" s="323">
        <v>0</v>
      </c>
      <c r="J154" s="323">
        <v>29199.339200000009</v>
      </c>
      <c r="K154" s="323">
        <v>29199.339200000009</v>
      </c>
      <c r="L154" s="323">
        <v>29199.339200000009</v>
      </c>
      <c r="M154" s="323">
        <v>29199.339200000009</v>
      </c>
      <c r="N154" s="323">
        <v>0</v>
      </c>
      <c r="O154" s="324"/>
    </row>
    <row r="155" spans="1:15" ht="15.75" thickBot="1">
      <c r="A155" s="202" t="s">
        <v>60</v>
      </c>
      <c r="B155" s="325">
        <v>1359639.5861429204</v>
      </c>
      <c r="C155" s="325">
        <v>1349668.2822141207</v>
      </c>
      <c r="D155" s="325">
        <v>1339696.9782853206</v>
      </c>
      <c r="E155" s="325">
        <v>1329725.6743565206</v>
      </c>
      <c r="F155" s="325">
        <v>1319754.2604277204</v>
      </c>
      <c r="G155" s="325">
        <v>1309782.9564989205</v>
      </c>
      <c r="H155" s="325">
        <v>1305901.0925701202</v>
      </c>
      <c r="I155" s="325">
        <v>1295912.6086413204</v>
      </c>
      <c r="J155" s="325">
        <v>1315123.4639125203</v>
      </c>
      <c r="K155" s="325">
        <v>1305134.9799837207</v>
      </c>
      <c r="L155" s="325">
        <v>1295146.4960549206</v>
      </c>
      <c r="M155" s="325">
        <v>1285158.0121261205</v>
      </c>
      <c r="N155" s="325">
        <v>1247818.4027973206</v>
      </c>
      <c r="O155" s="324"/>
    </row>
    <row r="156" spans="1:15" ht="15.75" thickTop="1">
      <c r="A156" s="205" t="s">
        <v>59</v>
      </c>
      <c r="B156" s="254" t="s">
        <v>59</v>
      </c>
      <c r="C156" s="254" t="s">
        <v>59</v>
      </c>
      <c r="D156" s="254" t="s">
        <v>59</v>
      </c>
      <c r="E156" s="254" t="s">
        <v>59</v>
      </c>
      <c r="F156" s="254" t="s">
        <v>59</v>
      </c>
      <c r="G156" s="254" t="s">
        <v>59</v>
      </c>
      <c r="H156" s="254" t="s">
        <v>59</v>
      </c>
      <c r="I156" s="254" t="s">
        <v>59</v>
      </c>
      <c r="J156" s="254" t="s">
        <v>59</v>
      </c>
      <c r="K156" s="254" t="s">
        <v>59</v>
      </c>
      <c r="L156" s="254" t="s">
        <v>59</v>
      </c>
      <c r="M156" s="254" t="s">
        <v>59</v>
      </c>
      <c r="N156" s="254" t="s">
        <v>59</v>
      </c>
      <c r="O156" s="258"/>
    </row>
    <row r="157" spans="1:15">
      <c r="A157" s="202" t="s">
        <v>419</v>
      </c>
      <c r="B157" s="254" t="s">
        <v>59</v>
      </c>
      <c r="C157" s="254">
        <v>1354653.9341785205</v>
      </c>
      <c r="D157" s="254">
        <v>1344682.6302497205</v>
      </c>
      <c r="E157" s="254">
        <v>1334711.3263209206</v>
      </c>
      <c r="F157" s="254">
        <v>1324739.9673921205</v>
      </c>
      <c r="G157" s="254">
        <v>1314768.6084633204</v>
      </c>
      <c r="H157" s="254">
        <v>1307842.0245345202</v>
      </c>
      <c r="I157" s="254">
        <v>1300906.8506057202</v>
      </c>
      <c r="J157" s="254">
        <v>1305518.0362769202</v>
      </c>
      <c r="K157" s="254">
        <v>1310129.2219481205</v>
      </c>
      <c r="L157" s="254">
        <v>1300140.7380193206</v>
      </c>
      <c r="M157" s="254">
        <v>1290152.2540905206</v>
      </c>
      <c r="N157" s="254">
        <v>1266488.2074617206</v>
      </c>
      <c r="O157" s="258"/>
    </row>
    <row r="158" spans="1:15">
      <c r="A158" s="205" t="s">
        <v>59</v>
      </c>
      <c r="B158" s="254" t="s">
        <v>59</v>
      </c>
      <c r="C158" s="254" t="s">
        <v>59</v>
      </c>
      <c r="D158" s="254" t="s">
        <v>59</v>
      </c>
      <c r="E158" s="254" t="s">
        <v>59</v>
      </c>
      <c r="F158" s="254" t="s">
        <v>59</v>
      </c>
      <c r="G158" s="254" t="s">
        <v>59</v>
      </c>
      <c r="H158" s="254" t="s">
        <v>59</v>
      </c>
      <c r="I158" s="254" t="s">
        <v>59</v>
      </c>
      <c r="J158" s="254" t="s">
        <v>59</v>
      </c>
      <c r="K158" s="254" t="s">
        <v>59</v>
      </c>
      <c r="L158" s="254" t="s">
        <v>59</v>
      </c>
      <c r="M158" s="254" t="s">
        <v>59</v>
      </c>
      <c r="N158" s="254" t="s">
        <v>59</v>
      </c>
      <c r="O158" s="254" t="s">
        <v>59</v>
      </c>
    </row>
    <row r="159" spans="1:15">
      <c r="A159" s="202" t="s">
        <v>61</v>
      </c>
      <c r="B159" s="254" t="s">
        <v>59</v>
      </c>
      <c r="C159" s="254" t="s">
        <v>59</v>
      </c>
      <c r="D159" s="254" t="s">
        <v>59</v>
      </c>
      <c r="E159" s="254" t="s">
        <v>59</v>
      </c>
      <c r="F159" s="254" t="s">
        <v>59</v>
      </c>
      <c r="G159" s="254" t="s">
        <v>59</v>
      </c>
      <c r="H159" s="254" t="s">
        <v>59</v>
      </c>
      <c r="I159" s="254" t="s">
        <v>59</v>
      </c>
      <c r="J159" s="254" t="s">
        <v>59</v>
      </c>
      <c r="K159" s="254" t="s">
        <v>59</v>
      </c>
      <c r="L159" s="254" t="s">
        <v>59</v>
      </c>
      <c r="M159" s="254" t="s">
        <v>59</v>
      </c>
      <c r="N159" s="254" t="s">
        <v>59</v>
      </c>
      <c r="O159" s="254" t="s">
        <v>59</v>
      </c>
    </row>
    <row r="160" spans="1:15">
      <c r="A160" s="204" t="s">
        <v>420</v>
      </c>
      <c r="B160" s="254" t="s">
        <v>59</v>
      </c>
      <c r="C160" s="254">
        <v>7296.132883180514</v>
      </c>
      <c r="D160" s="254">
        <v>7242.4276846441653</v>
      </c>
      <c r="E160" s="254">
        <v>7188.7224861078157</v>
      </c>
      <c r="F160" s="254">
        <v>7135.0169913428135</v>
      </c>
      <c r="G160" s="254">
        <v>7081.3114965778113</v>
      </c>
      <c r="H160" s="254">
        <v>7044.005085326974</v>
      </c>
      <c r="I160" s="254">
        <v>6847.7310974821494</v>
      </c>
      <c r="J160" s="254">
        <v>6872.0035190642466</v>
      </c>
      <c r="K160" s="254">
        <v>6896.2759406463456</v>
      </c>
      <c r="L160" s="254">
        <v>6843.6984236749367</v>
      </c>
      <c r="M160" s="254">
        <v>6791.120906703527</v>
      </c>
      <c r="N160" s="254">
        <v>6666.5577775933607</v>
      </c>
      <c r="O160" s="254">
        <f>SUM(B160:N160)</f>
        <v>83905.00429234466</v>
      </c>
    </row>
    <row r="161" spans="1:15">
      <c r="A161" s="204" t="s">
        <v>421</v>
      </c>
      <c r="B161" s="254" t="s">
        <v>59</v>
      </c>
      <c r="C161" s="254">
        <v>1514.2321676247502</v>
      </c>
      <c r="D161" s="254">
        <v>1503.0862440931376</v>
      </c>
      <c r="E161" s="254">
        <v>1491.9403205615249</v>
      </c>
      <c r="F161" s="254">
        <v>1480.7943355509121</v>
      </c>
      <c r="G161" s="254">
        <v>1469.6483505402996</v>
      </c>
      <c r="H161" s="254">
        <v>1461.9058150246867</v>
      </c>
      <c r="I161" s="254">
        <v>1441.5348811561987</v>
      </c>
      <c r="J161" s="254">
        <v>1446.6445359984555</v>
      </c>
      <c r="K161" s="254">
        <v>1451.7541908407125</v>
      </c>
      <c r="L161" s="254">
        <v>1440.6859517992093</v>
      </c>
      <c r="M161" s="254">
        <v>1429.6177127577059</v>
      </c>
      <c r="N161" s="254">
        <v>1403.3955826883328</v>
      </c>
      <c r="O161" s="254">
        <f>SUM(B161:N161)</f>
        <v>17535.240088635928</v>
      </c>
    </row>
    <row r="162" spans="1:15">
      <c r="A162" s="205" t="s">
        <v>59</v>
      </c>
      <c r="B162" s="254" t="s">
        <v>59</v>
      </c>
      <c r="C162" s="254" t="s">
        <v>59</v>
      </c>
      <c r="D162" s="254" t="s">
        <v>59</v>
      </c>
      <c r="E162" s="254" t="s">
        <v>59</v>
      </c>
      <c r="F162" s="254" t="s">
        <v>59</v>
      </c>
      <c r="G162" s="254" t="s">
        <v>59</v>
      </c>
      <c r="H162" s="254" t="s">
        <v>59</v>
      </c>
      <c r="I162" s="254" t="s">
        <v>59</v>
      </c>
      <c r="J162" s="254" t="s">
        <v>59</v>
      </c>
      <c r="K162" s="254" t="s">
        <v>59</v>
      </c>
      <c r="L162" s="254" t="s">
        <v>59</v>
      </c>
      <c r="M162" s="254" t="s">
        <v>59</v>
      </c>
      <c r="N162" s="254" t="s">
        <v>59</v>
      </c>
      <c r="O162" s="254" t="s">
        <v>59</v>
      </c>
    </row>
    <row r="163" spans="1:15">
      <c r="A163" s="202" t="s">
        <v>62</v>
      </c>
      <c r="B163" s="254" t="s">
        <v>59</v>
      </c>
      <c r="C163" s="254" t="s">
        <v>59</v>
      </c>
      <c r="D163" s="254" t="s">
        <v>59</v>
      </c>
      <c r="E163" s="254" t="s">
        <v>59</v>
      </c>
      <c r="F163" s="254" t="s">
        <v>59</v>
      </c>
      <c r="G163" s="254" t="s">
        <v>59</v>
      </c>
      <c r="H163" s="254" t="s">
        <v>59</v>
      </c>
      <c r="I163" s="254" t="s">
        <v>59</v>
      </c>
      <c r="J163" s="254" t="s">
        <v>59</v>
      </c>
      <c r="K163" s="254" t="s">
        <v>59</v>
      </c>
      <c r="L163" s="254" t="s">
        <v>59</v>
      </c>
      <c r="M163" s="254" t="s">
        <v>59</v>
      </c>
      <c r="N163" s="254" t="s">
        <v>59</v>
      </c>
      <c r="O163" s="254" t="s">
        <v>59</v>
      </c>
    </row>
    <row r="164" spans="1:15">
      <c r="A164" s="204" t="s">
        <v>422</v>
      </c>
      <c r="B164" s="254" t="s">
        <v>59</v>
      </c>
      <c r="C164" s="254">
        <v>8215.7901407999998</v>
      </c>
      <c r="D164" s="254">
        <v>8215.7901407999998</v>
      </c>
      <c r="E164" s="254">
        <v>8215.7901407999998</v>
      </c>
      <c r="F164" s="254">
        <v>8215.7901407999998</v>
      </c>
      <c r="G164" s="254">
        <v>8215.7901407999998</v>
      </c>
      <c r="H164" s="254">
        <v>8224.3801407999999</v>
      </c>
      <c r="I164" s="254">
        <v>8232.9701408000001</v>
      </c>
      <c r="J164" s="254">
        <v>8232.9701408000001</v>
      </c>
      <c r="K164" s="254">
        <v>8232.9701408000001</v>
      </c>
      <c r="L164" s="254">
        <v>8232.9701408000001</v>
      </c>
      <c r="M164" s="254">
        <v>8232.9701408000001</v>
      </c>
      <c r="N164" s="254">
        <v>6384.7563408000005</v>
      </c>
      <c r="O164" s="254">
        <f>SUM(B164:N164)</f>
        <v>96852.937889599983</v>
      </c>
    </row>
    <row r="165" spans="1:15">
      <c r="A165" s="204" t="s">
        <v>423</v>
      </c>
      <c r="B165" s="254" t="s">
        <v>59</v>
      </c>
      <c r="C165" s="254">
        <v>1755.513788</v>
      </c>
      <c r="D165" s="254">
        <v>1755.513788</v>
      </c>
      <c r="E165" s="254">
        <v>1755.513788</v>
      </c>
      <c r="F165" s="254">
        <v>1755.513788</v>
      </c>
      <c r="G165" s="254">
        <v>1755.513788</v>
      </c>
      <c r="H165" s="254">
        <v>1755.513788</v>
      </c>
      <c r="I165" s="254">
        <v>1755.513788</v>
      </c>
      <c r="J165" s="254">
        <v>1755.513788</v>
      </c>
      <c r="K165" s="254">
        <v>1755.513788</v>
      </c>
      <c r="L165" s="254">
        <v>1755.513788</v>
      </c>
      <c r="M165" s="254">
        <v>1755.513788</v>
      </c>
      <c r="N165" s="254">
        <v>1755.513788</v>
      </c>
      <c r="O165" s="254">
        <f>SUM(B165:N165)</f>
        <v>21066.165455999999</v>
      </c>
    </row>
    <row r="166" spans="1:15">
      <c r="A166" s="204" t="s">
        <v>424</v>
      </c>
      <c r="B166" s="254" t="s">
        <v>59</v>
      </c>
      <c r="C166" s="254">
        <v>0</v>
      </c>
      <c r="D166" s="254">
        <v>0</v>
      </c>
      <c r="E166" s="254">
        <v>0</v>
      </c>
      <c r="F166" s="254">
        <v>0</v>
      </c>
      <c r="G166" s="254">
        <v>0</v>
      </c>
      <c r="H166" s="254">
        <v>0</v>
      </c>
      <c r="I166" s="254">
        <v>0</v>
      </c>
      <c r="J166" s="254">
        <v>0</v>
      </c>
      <c r="K166" s="254">
        <v>0</v>
      </c>
      <c r="L166" s="254">
        <v>0</v>
      </c>
      <c r="M166" s="254">
        <v>0</v>
      </c>
      <c r="N166" s="254">
        <v>0</v>
      </c>
      <c r="O166" s="254">
        <f>SUM(B166:N166)</f>
        <v>0</v>
      </c>
    </row>
    <row r="167" spans="1:15">
      <c r="A167" s="204" t="s">
        <v>425</v>
      </c>
      <c r="B167" s="254" t="s">
        <v>59</v>
      </c>
      <c r="C167" s="254">
        <v>0</v>
      </c>
      <c r="D167" s="254">
        <v>0</v>
      </c>
      <c r="E167" s="254">
        <v>0</v>
      </c>
      <c r="F167" s="254">
        <v>0</v>
      </c>
      <c r="G167" s="254">
        <v>0</v>
      </c>
      <c r="H167" s="254">
        <v>0</v>
      </c>
      <c r="I167" s="254">
        <v>0</v>
      </c>
      <c r="J167" s="254">
        <v>0</v>
      </c>
      <c r="K167" s="254">
        <v>0</v>
      </c>
      <c r="L167" s="254">
        <v>0</v>
      </c>
      <c r="M167" s="254">
        <v>0</v>
      </c>
      <c r="N167" s="254">
        <v>0</v>
      </c>
      <c r="O167" s="254">
        <f>SUM(B167:N167)</f>
        <v>0</v>
      </c>
    </row>
    <row r="168" spans="1:15">
      <c r="A168" s="204" t="s">
        <v>426</v>
      </c>
      <c r="B168" s="254" t="s">
        <v>59</v>
      </c>
      <c r="C168" s="254">
        <v>0</v>
      </c>
      <c r="D168" s="254">
        <v>0</v>
      </c>
      <c r="E168" s="254">
        <v>0</v>
      </c>
      <c r="F168" s="254">
        <v>0</v>
      </c>
      <c r="G168" s="254">
        <v>0</v>
      </c>
      <c r="H168" s="254">
        <v>0</v>
      </c>
      <c r="I168" s="254">
        <v>0</v>
      </c>
      <c r="J168" s="254">
        <v>0</v>
      </c>
      <c r="K168" s="254">
        <v>0</v>
      </c>
      <c r="L168" s="254">
        <v>0</v>
      </c>
      <c r="M168" s="254">
        <v>0</v>
      </c>
      <c r="N168" s="254">
        <v>0</v>
      </c>
      <c r="O168" s="254">
        <f>SUM(B168:N168)</f>
        <v>0</v>
      </c>
    </row>
    <row r="169" spans="1:15" ht="15.75" thickBot="1">
      <c r="A169" s="205" t="s">
        <v>59</v>
      </c>
      <c r="B169" s="254" t="s">
        <v>59</v>
      </c>
      <c r="C169" s="254" t="s">
        <v>59</v>
      </c>
      <c r="D169" s="254" t="s">
        <v>59</v>
      </c>
      <c r="E169" s="254" t="s">
        <v>59</v>
      </c>
      <c r="F169" s="254" t="s">
        <v>59</v>
      </c>
      <c r="G169" s="254" t="s">
        <v>59</v>
      </c>
      <c r="H169" s="254" t="s">
        <v>59</v>
      </c>
      <c r="I169" s="254" t="s">
        <v>59</v>
      </c>
      <c r="J169" s="254" t="s">
        <v>59</v>
      </c>
      <c r="K169" s="254" t="s">
        <v>59</v>
      </c>
      <c r="L169" s="254" t="s">
        <v>59</v>
      </c>
      <c r="M169" s="254" t="s">
        <v>59</v>
      </c>
      <c r="N169" s="254" t="s">
        <v>59</v>
      </c>
      <c r="O169" s="254" t="s">
        <v>59</v>
      </c>
    </row>
    <row r="170" spans="1:15" ht="15.75" thickBot="1">
      <c r="A170" s="202" t="s">
        <v>427</v>
      </c>
      <c r="B170" s="254" t="s">
        <v>59</v>
      </c>
      <c r="C170" s="255">
        <f>SUM(C160:C168)</f>
        <v>18781.668979605263</v>
      </c>
      <c r="D170" s="255">
        <f t="shared" ref="D170:N170" si="3">SUM(D160:D168)</f>
        <v>18716.817857537302</v>
      </c>
      <c r="E170" s="255">
        <f t="shared" si="3"/>
        <v>18651.966735469341</v>
      </c>
      <c r="F170" s="255">
        <f t="shared" si="3"/>
        <v>18587.115255693727</v>
      </c>
      <c r="G170" s="255">
        <f t="shared" si="3"/>
        <v>18522.263775918113</v>
      </c>
      <c r="H170" s="255">
        <f t="shared" si="3"/>
        <v>18485.804829151661</v>
      </c>
      <c r="I170" s="255">
        <f t="shared" si="3"/>
        <v>18277.749907438349</v>
      </c>
      <c r="J170" s="255">
        <f t="shared" si="3"/>
        <v>18307.131983862702</v>
      </c>
      <c r="K170" s="255">
        <f t="shared" si="3"/>
        <v>18336.514060287056</v>
      </c>
      <c r="L170" s="255">
        <f t="shared" si="3"/>
        <v>18272.868304274147</v>
      </c>
      <c r="M170" s="255">
        <f t="shared" si="3"/>
        <v>18209.222548261234</v>
      </c>
      <c r="N170" s="255">
        <f t="shared" si="3"/>
        <v>16210.223489081694</v>
      </c>
      <c r="O170" s="255">
        <f>SUM(B170:N170)</f>
        <v>219359.3477265806</v>
      </c>
    </row>
    <row r="171" spans="1:15" ht="15.75" thickTop="1">
      <c r="A171" s="205" t="s">
        <v>59</v>
      </c>
      <c r="B171" s="256" t="s">
        <v>59</v>
      </c>
      <c r="C171" s="256" t="s">
        <v>59</v>
      </c>
      <c r="D171" s="256" t="s">
        <v>59</v>
      </c>
      <c r="E171" s="256" t="s">
        <v>59</v>
      </c>
      <c r="F171" s="256" t="s">
        <v>59</v>
      </c>
      <c r="G171" s="256" t="s">
        <v>59</v>
      </c>
      <c r="H171" s="256" t="s">
        <v>59</v>
      </c>
      <c r="I171" s="256" t="s">
        <v>59</v>
      </c>
      <c r="J171" s="256" t="s">
        <v>59</v>
      </c>
      <c r="K171" s="256" t="s">
        <v>59</v>
      </c>
      <c r="L171" s="256" t="s">
        <v>59</v>
      </c>
      <c r="M171" s="256" t="s">
        <v>59</v>
      </c>
      <c r="N171" s="256" t="s">
        <v>59</v>
      </c>
      <c r="O171" s="256" t="s">
        <v>59</v>
      </c>
    </row>
    <row r="172" spans="1:15">
      <c r="A172" s="129" t="s">
        <v>449</v>
      </c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</row>
    <row r="173" spans="1:15">
      <c r="A173" s="294" t="s">
        <v>468</v>
      </c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</row>
    <row r="174" spans="1:15">
      <c r="A174" s="294" t="s">
        <v>450</v>
      </c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</row>
    <row r="175" spans="1:15">
      <c r="A175" s="294" t="s">
        <v>451</v>
      </c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</row>
    <row r="176" spans="1:15">
      <c r="A176" s="294" t="s">
        <v>452</v>
      </c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</row>
    <row r="177" spans="1:15">
      <c r="A177" s="294" t="s">
        <v>453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</row>
    <row r="178" spans="1:15">
      <c r="A178" s="294" t="s">
        <v>469</v>
      </c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</row>
    <row r="179" spans="1:15">
      <c r="A179" s="294" t="s">
        <v>470</v>
      </c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</row>
    <row r="180" spans="1:15">
      <c r="A180" s="294" t="s">
        <v>454</v>
      </c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</row>
    <row r="181" spans="1:15">
      <c r="A181" s="294" t="s">
        <v>455</v>
      </c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</row>
    <row r="182" spans="1:15">
      <c r="A182" s="294" t="s">
        <v>456</v>
      </c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</row>
    <row r="183" spans="1:15">
      <c r="A183" s="294" t="s">
        <v>457</v>
      </c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</row>
    <row r="184" spans="1:15">
      <c r="A184" s="294" t="s">
        <v>458</v>
      </c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</row>
    <row r="185" spans="1:15">
      <c r="A185" s="295" t="s">
        <v>459</v>
      </c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</row>
    <row r="186" spans="1:15">
      <c r="A186" s="295" t="s">
        <v>460</v>
      </c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</row>
    <row r="187" spans="1:15">
      <c r="A187" s="295" t="s">
        <v>461</v>
      </c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</row>
    <row r="188" spans="1:15">
      <c r="B188" s="257"/>
      <c r="C188" s="257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</row>
    <row r="189" spans="1:15">
      <c r="A189" s="109" t="s">
        <v>403</v>
      </c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</row>
    <row r="190" spans="1:15">
      <c r="A190" s="181" t="s">
        <v>378</v>
      </c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</row>
    <row r="191" spans="1:15">
      <c r="A191" s="202" t="s">
        <v>410</v>
      </c>
      <c r="B191" s="254" t="s">
        <v>59</v>
      </c>
      <c r="C191" s="254" t="s">
        <v>59</v>
      </c>
      <c r="D191" s="254" t="s">
        <v>59</v>
      </c>
      <c r="E191" s="254" t="s">
        <v>59</v>
      </c>
      <c r="F191" s="254" t="s">
        <v>59</v>
      </c>
      <c r="G191" s="254" t="s">
        <v>59</v>
      </c>
      <c r="H191" s="254" t="s">
        <v>59</v>
      </c>
      <c r="I191" s="254" t="s">
        <v>59</v>
      </c>
      <c r="J191" s="254" t="s">
        <v>59</v>
      </c>
      <c r="K191" s="254" t="s">
        <v>59</v>
      </c>
      <c r="L191" s="254" t="s">
        <v>59</v>
      </c>
      <c r="M191" s="254" t="s">
        <v>59</v>
      </c>
      <c r="N191" s="254" t="s">
        <v>59</v>
      </c>
      <c r="O191" s="254" t="s">
        <v>59</v>
      </c>
    </row>
    <row r="192" spans="1:15">
      <c r="A192" s="204" t="s">
        <v>411</v>
      </c>
      <c r="B192" s="254" t="s">
        <v>59</v>
      </c>
      <c r="C192" s="323">
        <v>0</v>
      </c>
      <c r="D192" s="323">
        <v>0</v>
      </c>
      <c r="E192" s="323">
        <v>0</v>
      </c>
      <c r="F192" s="323">
        <v>0</v>
      </c>
      <c r="G192" s="323">
        <v>0</v>
      </c>
      <c r="H192" s="323">
        <v>0</v>
      </c>
      <c r="I192" s="323">
        <v>0</v>
      </c>
      <c r="J192" s="323">
        <v>0</v>
      </c>
      <c r="K192" s="323">
        <v>0</v>
      </c>
      <c r="L192" s="323">
        <v>0</v>
      </c>
      <c r="M192" s="323">
        <v>0</v>
      </c>
      <c r="N192" s="323">
        <v>0</v>
      </c>
      <c r="O192" s="323">
        <f>SUM(B192:N192)</f>
        <v>0</v>
      </c>
    </row>
    <row r="193" spans="1:15">
      <c r="A193" s="204" t="s">
        <v>412</v>
      </c>
      <c r="B193" s="254" t="s">
        <v>59</v>
      </c>
      <c r="C193" s="323">
        <v>-44383.63</v>
      </c>
      <c r="D193" s="323">
        <v>0</v>
      </c>
      <c r="E193" s="323">
        <v>0</v>
      </c>
      <c r="F193" s="323">
        <v>0</v>
      </c>
      <c r="G193" s="323">
        <v>0</v>
      </c>
      <c r="H193" s="323">
        <v>0</v>
      </c>
      <c r="I193" s="323">
        <v>0</v>
      </c>
      <c r="J193" s="323">
        <v>0</v>
      </c>
      <c r="K193" s="323">
        <v>0</v>
      </c>
      <c r="L193" s="323">
        <v>0</v>
      </c>
      <c r="M193" s="323">
        <v>0</v>
      </c>
      <c r="N193" s="323">
        <v>0</v>
      </c>
      <c r="O193" s="323">
        <f>SUM(B193:N193)</f>
        <v>-44383.63</v>
      </c>
    </row>
    <row r="194" spans="1:15">
      <c r="A194" s="204" t="s">
        <v>413</v>
      </c>
      <c r="B194" s="254" t="s">
        <v>59</v>
      </c>
      <c r="C194" s="323">
        <v>-44383.63</v>
      </c>
      <c r="D194" s="323">
        <v>0</v>
      </c>
      <c r="E194" s="323">
        <v>0</v>
      </c>
      <c r="F194" s="323">
        <v>0</v>
      </c>
      <c r="G194" s="323">
        <v>0</v>
      </c>
      <c r="H194" s="323">
        <v>0</v>
      </c>
      <c r="I194" s="323">
        <v>0</v>
      </c>
      <c r="J194" s="323">
        <v>0</v>
      </c>
      <c r="K194" s="323">
        <v>0</v>
      </c>
      <c r="L194" s="323">
        <v>0</v>
      </c>
      <c r="M194" s="323">
        <v>0</v>
      </c>
      <c r="N194" s="323">
        <v>0</v>
      </c>
      <c r="O194" s="323">
        <f>SUM(B194:N194)</f>
        <v>-44383.63</v>
      </c>
    </row>
    <row r="195" spans="1:15">
      <c r="A195" s="204" t="s">
        <v>414</v>
      </c>
      <c r="B195" s="254" t="s">
        <v>59</v>
      </c>
      <c r="C195" s="323">
        <v>0</v>
      </c>
      <c r="D195" s="323">
        <v>0</v>
      </c>
      <c r="E195" s="323">
        <v>0</v>
      </c>
      <c r="F195" s="323">
        <v>0</v>
      </c>
      <c r="G195" s="323">
        <v>0</v>
      </c>
      <c r="H195" s="323">
        <v>0</v>
      </c>
      <c r="I195" s="323">
        <v>0</v>
      </c>
      <c r="J195" s="323">
        <v>0</v>
      </c>
      <c r="K195" s="323">
        <v>0</v>
      </c>
      <c r="L195" s="323">
        <v>0</v>
      </c>
      <c r="M195" s="323">
        <v>0</v>
      </c>
      <c r="N195" s="323">
        <v>0</v>
      </c>
      <c r="O195" s="323">
        <f>SUM(B195:N195)</f>
        <v>0</v>
      </c>
    </row>
    <row r="196" spans="1:15">
      <c r="A196" s="205" t="s">
        <v>59</v>
      </c>
      <c r="B196" s="254" t="s">
        <v>59</v>
      </c>
      <c r="C196" s="323" t="s">
        <v>59</v>
      </c>
      <c r="D196" s="323" t="s">
        <v>59</v>
      </c>
      <c r="E196" s="323" t="s">
        <v>59</v>
      </c>
      <c r="F196" s="323" t="s">
        <v>59</v>
      </c>
      <c r="G196" s="323" t="s">
        <v>59</v>
      </c>
      <c r="H196" s="323" t="s">
        <v>59</v>
      </c>
      <c r="I196" s="323" t="s">
        <v>59</v>
      </c>
      <c r="J196" s="323" t="s">
        <v>59</v>
      </c>
      <c r="K196" s="323" t="s">
        <v>59</v>
      </c>
      <c r="L196" s="323" t="s">
        <v>59</v>
      </c>
      <c r="M196" s="323" t="s">
        <v>59</v>
      </c>
      <c r="N196" s="323" t="s">
        <v>59</v>
      </c>
      <c r="O196" s="323" t="s">
        <v>59</v>
      </c>
    </row>
    <row r="197" spans="1:15">
      <c r="A197" s="202" t="s">
        <v>415</v>
      </c>
      <c r="B197" s="254">
        <v>44383.63</v>
      </c>
      <c r="C197" s="323">
        <v>0</v>
      </c>
      <c r="D197" s="323">
        <v>0</v>
      </c>
      <c r="E197" s="323">
        <v>0</v>
      </c>
      <c r="F197" s="323">
        <v>0</v>
      </c>
      <c r="G197" s="323">
        <v>0</v>
      </c>
      <c r="H197" s="323">
        <v>0</v>
      </c>
      <c r="I197" s="323">
        <v>0</v>
      </c>
      <c r="J197" s="323">
        <v>0</v>
      </c>
      <c r="K197" s="323">
        <v>0</v>
      </c>
      <c r="L197" s="323">
        <v>0</v>
      </c>
      <c r="M197" s="323">
        <v>0</v>
      </c>
      <c r="N197" s="323">
        <v>0</v>
      </c>
      <c r="O197" s="324"/>
    </row>
    <row r="198" spans="1:15">
      <c r="A198" s="202" t="s">
        <v>416</v>
      </c>
      <c r="B198" s="254">
        <v>21854.280000000021</v>
      </c>
      <c r="C198" s="323">
        <v>21854.280000000021</v>
      </c>
      <c r="D198" s="323">
        <v>21854.280000000021</v>
      </c>
      <c r="E198" s="323">
        <v>21854.280000000021</v>
      </c>
      <c r="F198" s="323">
        <v>21854.280000000021</v>
      </c>
      <c r="G198" s="323">
        <v>21854.280000000021</v>
      </c>
      <c r="H198" s="323">
        <v>21854.280000000021</v>
      </c>
      <c r="I198" s="323">
        <v>21854.280000000021</v>
      </c>
      <c r="J198" s="323">
        <v>21854.280000000021</v>
      </c>
      <c r="K198" s="323">
        <v>21854.280000000021</v>
      </c>
      <c r="L198" s="323">
        <v>21854.280000000021</v>
      </c>
      <c r="M198" s="323">
        <v>21854.280000000021</v>
      </c>
      <c r="N198" s="323">
        <v>21854.280000000021</v>
      </c>
      <c r="O198" s="324"/>
    </row>
    <row r="199" spans="1:15">
      <c r="A199" s="202" t="s">
        <v>417</v>
      </c>
      <c r="B199" s="254">
        <v>0</v>
      </c>
      <c r="C199" s="323">
        <v>-44383.63</v>
      </c>
      <c r="D199" s="323">
        <v>-44383.63</v>
      </c>
      <c r="E199" s="323">
        <v>-44383.63</v>
      </c>
      <c r="F199" s="323">
        <v>-44383.63</v>
      </c>
      <c r="G199" s="323">
        <v>-44383.63</v>
      </c>
      <c r="H199" s="323">
        <v>-44383.63</v>
      </c>
      <c r="I199" s="323">
        <v>-44383.63</v>
      </c>
      <c r="J199" s="323">
        <v>-44383.63</v>
      </c>
      <c r="K199" s="323">
        <v>-44383.63</v>
      </c>
      <c r="L199" s="323">
        <v>-44383.63</v>
      </c>
      <c r="M199" s="323">
        <v>-44383.63</v>
      </c>
      <c r="N199" s="323">
        <v>-44383.63</v>
      </c>
      <c r="O199" s="324"/>
    </row>
    <row r="200" spans="1:15" ht="15.75" thickBot="1">
      <c r="A200" s="202" t="s">
        <v>418</v>
      </c>
      <c r="B200" s="254">
        <v>0</v>
      </c>
      <c r="C200" s="323">
        <v>0</v>
      </c>
      <c r="D200" s="323">
        <v>0</v>
      </c>
      <c r="E200" s="323">
        <v>0</v>
      </c>
      <c r="F200" s="323">
        <v>0</v>
      </c>
      <c r="G200" s="323">
        <v>0</v>
      </c>
      <c r="H200" s="323">
        <v>0</v>
      </c>
      <c r="I200" s="323">
        <v>0</v>
      </c>
      <c r="J200" s="323">
        <v>0</v>
      </c>
      <c r="K200" s="323">
        <v>0</v>
      </c>
      <c r="L200" s="323">
        <v>0</v>
      </c>
      <c r="M200" s="323">
        <v>0</v>
      </c>
      <c r="N200" s="323">
        <v>0</v>
      </c>
      <c r="O200" s="324"/>
    </row>
    <row r="201" spans="1:15" ht="15.75" thickBot="1">
      <c r="A201" s="202" t="s">
        <v>60</v>
      </c>
      <c r="B201" s="255">
        <v>22529.349999999977</v>
      </c>
      <c r="C201" s="325">
        <v>22529.349999999977</v>
      </c>
      <c r="D201" s="325">
        <v>22529.349999999977</v>
      </c>
      <c r="E201" s="325">
        <v>22529.349999999977</v>
      </c>
      <c r="F201" s="325">
        <v>22529.349999999977</v>
      </c>
      <c r="G201" s="325">
        <v>22529.349999999977</v>
      </c>
      <c r="H201" s="325">
        <v>22529.349999999977</v>
      </c>
      <c r="I201" s="325">
        <v>22529.349999999977</v>
      </c>
      <c r="J201" s="325">
        <v>22529.349999999977</v>
      </c>
      <c r="K201" s="325">
        <v>22529.349999999977</v>
      </c>
      <c r="L201" s="325">
        <v>22529.349999999977</v>
      </c>
      <c r="M201" s="325">
        <v>22529.349999999977</v>
      </c>
      <c r="N201" s="325">
        <v>22529.349999999977</v>
      </c>
      <c r="O201" s="324"/>
    </row>
    <row r="202" spans="1:15" ht="15.75" thickTop="1">
      <c r="A202" s="205" t="s">
        <v>59</v>
      </c>
      <c r="B202" s="254" t="s">
        <v>59</v>
      </c>
      <c r="C202" s="254" t="s">
        <v>59</v>
      </c>
      <c r="D202" s="254" t="s">
        <v>59</v>
      </c>
      <c r="E202" s="254" t="s">
        <v>59</v>
      </c>
      <c r="F202" s="254" t="s">
        <v>59</v>
      </c>
      <c r="G202" s="254" t="s">
        <v>59</v>
      </c>
      <c r="H202" s="254" t="s">
        <v>59</v>
      </c>
      <c r="I202" s="254" t="s">
        <v>59</v>
      </c>
      <c r="J202" s="254" t="s">
        <v>59</v>
      </c>
      <c r="K202" s="254" t="s">
        <v>59</v>
      </c>
      <c r="L202" s="254" t="s">
        <v>59</v>
      </c>
      <c r="M202" s="254" t="s">
        <v>59</v>
      </c>
      <c r="N202" s="254" t="s">
        <v>59</v>
      </c>
      <c r="O202" s="258"/>
    </row>
    <row r="203" spans="1:15">
      <c r="A203" s="202" t="s">
        <v>419</v>
      </c>
      <c r="B203" s="254" t="s">
        <v>59</v>
      </c>
      <c r="C203" s="254">
        <v>22529.349999999977</v>
      </c>
      <c r="D203" s="254">
        <v>22529.349999999977</v>
      </c>
      <c r="E203" s="254">
        <v>22529.349999999977</v>
      </c>
      <c r="F203" s="254">
        <v>22529.349999999977</v>
      </c>
      <c r="G203" s="254">
        <v>22529.349999999977</v>
      </c>
      <c r="H203" s="254">
        <v>22529.349999999977</v>
      </c>
      <c r="I203" s="254">
        <v>22529.349999999977</v>
      </c>
      <c r="J203" s="254">
        <v>22529.349999999977</v>
      </c>
      <c r="K203" s="254">
        <v>22529.349999999977</v>
      </c>
      <c r="L203" s="254">
        <v>22529.349999999977</v>
      </c>
      <c r="M203" s="254">
        <v>22529.349999999977</v>
      </c>
      <c r="N203" s="254">
        <v>22529.349999999977</v>
      </c>
      <c r="O203" s="258"/>
    </row>
    <row r="204" spans="1:15">
      <c r="A204" s="205" t="s">
        <v>59</v>
      </c>
      <c r="B204" s="254" t="s">
        <v>59</v>
      </c>
      <c r="C204" s="254" t="s">
        <v>59</v>
      </c>
      <c r="D204" s="254" t="s">
        <v>59</v>
      </c>
      <c r="E204" s="254" t="s">
        <v>59</v>
      </c>
      <c r="F204" s="254" t="s">
        <v>59</v>
      </c>
      <c r="G204" s="254" t="s">
        <v>59</v>
      </c>
      <c r="H204" s="254" t="s">
        <v>59</v>
      </c>
      <c r="I204" s="254" t="s">
        <v>59</v>
      </c>
      <c r="J204" s="254" t="s">
        <v>59</v>
      </c>
      <c r="K204" s="254" t="s">
        <v>59</v>
      </c>
      <c r="L204" s="254" t="s">
        <v>59</v>
      </c>
      <c r="M204" s="254" t="s">
        <v>59</v>
      </c>
      <c r="N204" s="254" t="s">
        <v>59</v>
      </c>
      <c r="O204" s="254" t="s">
        <v>59</v>
      </c>
    </row>
    <row r="205" spans="1:15">
      <c r="A205" s="202" t="s">
        <v>61</v>
      </c>
      <c r="B205" s="254" t="s">
        <v>59</v>
      </c>
      <c r="C205" s="254" t="s">
        <v>59</v>
      </c>
      <c r="D205" s="254" t="s">
        <v>59</v>
      </c>
      <c r="E205" s="254" t="s">
        <v>59</v>
      </c>
      <c r="F205" s="254" t="s">
        <v>59</v>
      </c>
      <c r="G205" s="254" t="s">
        <v>59</v>
      </c>
      <c r="H205" s="254" t="s">
        <v>59</v>
      </c>
      <c r="I205" s="254" t="s">
        <v>59</v>
      </c>
      <c r="J205" s="254" t="s">
        <v>59</v>
      </c>
      <c r="K205" s="254" t="s">
        <v>59</v>
      </c>
      <c r="L205" s="254" t="s">
        <v>59</v>
      </c>
      <c r="M205" s="254" t="s">
        <v>59</v>
      </c>
      <c r="N205" s="254" t="s">
        <v>59</v>
      </c>
      <c r="O205" s="254" t="s">
        <v>59</v>
      </c>
    </row>
    <row r="206" spans="1:15">
      <c r="A206" s="204" t="s">
        <v>420</v>
      </c>
      <c r="B206" s="254" t="s">
        <v>59</v>
      </c>
      <c r="C206" s="254">
        <v>121.34252684347989</v>
      </c>
      <c r="D206" s="254">
        <v>121.34252684347989</v>
      </c>
      <c r="E206" s="254">
        <v>121.34252684347989</v>
      </c>
      <c r="F206" s="254">
        <v>121.34252684347989</v>
      </c>
      <c r="G206" s="254">
        <v>121.34252684347989</v>
      </c>
      <c r="H206" s="254">
        <v>121.34252684347989</v>
      </c>
      <c r="I206" s="254">
        <v>118.5902976290937</v>
      </c>
      <c r="J206" s="254">
        <v>118.5902976290937</v>
      </c>
      <c r="K206" s="254">
        <v>118.5902976290937</v>
      </c>
      <c r="L206" s="254">
        <v>118.5902976290937</v>
      </c>
      <c r="M206" s="254">
        <v>118.5902976290937</v>
      </c>
      <c r="N206" s="254">
        <v>118.5902976290937</v>
      </c>
      <c r="O206" s="254">
        <f>SUM(B206:N206)</f>
        <v>1439.596946835441</v>
      </c>
    </row>
    <row r="207" spans="1:15">
      <c r="A207" s="204" t="s">
        <v>421</v>
      </c>
      <c r="B207" s="254" t="s">
        <v>59</v>
      </c>
      <c r="C207" s="254">
        <v>25.183307429999974</v>
      </c>
      <c r="D207" s="254">
        <v>25.183307429999974</v>
      </c>
      <c r="E207" s="254">
        <v>25.183307429999974</v>
      </c>
      <c r="F207" s="254">
        <v>25.183307429999974</v>
      </c>
      <c r="G207" s="254">
        <v>25.183307429999974</v>
      </c>
      <c r="H207" s="254">
        <v>25.183307429999974</v>
      </c>
      <c r="I207" s="254">
        <v>24.964772734999976</v>
      </c>
      <c r="J207" s="254">
        <v>24.964772734999976</v>
      </c>
      <c r="K207" s="254">
        <v>24.964772734999976</v>
      </c>
      <c r="L207" s="254">
        <v>24.964772734999976</v>
      </c>
      <c r="M207" s="254">
        <v>24.964772734999976</v>
      </c>
      <c r="N207" s="254">
        <v>24.964772734999976</v>
      </c>
      <c r="O207" s="254">
        <f>SUM(B207:N207)</f>
        <v>300.88848098999972</v>
      </c>
    </row>
    <row r="208" spans="1:15">
      <c r="A208" s="205" t="s">
        <v>59</v>
      </c>
      <c r="B208" s="254" t="s">
        <v>59</v>
      </c>
      <c r="C208" s="254" t="s">
        <v>59</v>
      </c>
      <c r="D208" s="254" t="s">
        <v>59</v>
      </c>
      <c r="E208" s="254" t="s">
        <v>59</v>
      </c>
      <c r="F208" s="254" t="s">
        <v>59</v>
      </c>
      <c r="G208" s="254" t="s">
        <v>59</v>
      </c>
      <c r="H208" s="254" t="s">
        <v>59</v>
      </c>
      <c r="I208" s="254" t="s">
        <v>59</v>
      </c>
      <c r="J208" s="254" t="s">
        <v>59</v>
      </c>
      <c r="K208" s="254" t="s">
        <v>59</v>
      </c>
      <c r="L208" s="254" t="s">
        <v>59</v>
      </c>
      <c r="M208" s="254" t="s">
        <v>59</v>
      </c>
      <c r="N208" s="254" t="s">
        <v>59</v>
      </c>
      <c r="O208" s="254" t="s">
        <v>59</v>
      </c>
    </row>
    <row r="209" spans="1:15">
      <c r="A209" s="202" t="s">
        <v>62</v>
      </c>
      <c r="B209" s="254" t="s">
        <v>59</v>
      </c>
      <c r="C209" s="254" t="s">
        <v>59</v>
      </c>
      <c r="D209" s="254" t="s">
        <v>59</v>
      </c>
      <c r="E209" s="254" t="s">
        <v>59</v>
      </c>
      <c r="F209" s="254" t="s">
        <v>59</v>
      </c>
      <c r="G209" s="254" t="s">
        <v>59</v>
      </c>
      <c r="H209" s="254" t="s">
        <v>59</v>
      </c>
      <c r="I209" s="254" t="s">
        <v>59</v>
      </c>
      <c r="J209" s="254" t="s">
        <v>59</v>
      </c>
      <c r="K209" s="254" t="s">
        <v>59</v>
      </c>
      <c r="L209" s="254" t="s">
        <v>59</v>
      </c>
      <c r="M209" s="254" t="s">
        <v>59</v>
      </c>
      <c r="N209" s="254" t="s">
        <v>59</v>
      </c>
      <c r="O209" s="254" t="s">
        <v>59</v>
      </c>
    </row>
    <row r="210" spans="1:15">
      <c r="A210" s="204" t="s">
        <v>422</v>
      </c>
      <c r="B210" s="254" t="s">
        <v>59</v>
      </c>
      <c r="C210" s="276">
        <v>0</v>
      </c>
      <c r="D210" s="276">
        <v>0</v>
      </c>
      <c r="E210" s="276">
        <v>0</v>
      </c>
      <c r="F210" s="276">
        <v>0</v>
      </c>
      <c r="G210" s="276">
        <v>0</v>
      </c>
      <c r="H210" s="276">
        <v>0</v>
      </c>
      <c r="I210" s="276">
        <v>0</v>
      </c>
      <c r="J210" s="276">
        <v>0</v>
      </c>
      <c r="K210" s="276">
        <v>0</v>
      </c>
      <c r="L210" s="276">
        <v>0</v>
      </c>
      <c r="M210" s="276">
        <v>0</v>
      </c>
      <c r="N210" s="276">
        <v>0</v>
      </c>
      <c r="O210" s="276">
        <f>SUM(B210:N210)</f>
        <v>0</v>
      </c>
    </row>
    <row r="211" spans="1:15">
      <c r="A211" s="204" t="s">
        <v>423</v>
      </c>
      <c r="B211" s="254" t="s">
        <v>59</v>
      </c>
      <c r="C211" s="254">
        <v>0</v>
      </c>
      <c r="D211" s="254">
        <v>0</v>
      </c>
      <c r="E211" s="254">
        <v>0</v>
      </c>
      <c r="F211" s="254">
        <v>0</v>
      </c>
      <c r="G211" s="254">
        <v>0</v>
      </c>
      <c r="H211" s="254">
        <v>0</v>
      </c>
      <c r="I211" s="254">
        <v>0</v>
      </c>
      <c r="J211" s="254">
        <v>0</v>
      </c>
      <c r="K211" s="254">
        <v>0</v>
      </c>
      <c r="L211" s="254">
        <v>0</v>
      </c>
      <c r="M211" s="254">
        <v>0</v>
      </c>
      <c r="N211" s="254">
        <v>0</v>
      </c>
      <c r="O211" s="254">
        <f>SUM(B211:N211)</f>
        <v>0</v>
      </c>
    </row>
    <row r="212" spans="1:15">
      <c r="A212" s="204" t="s">
        <v>424</v>
      </c>
      <c r="B212" s="254" t="s">
        <v>59</v>
      </c>
      <c r="C212" s="254">
        <v>0</v>
      </c>
      <c r="D212" s="254">
        <v>0</v>
      </c>
      <c r="E212" s="254">
        <v>0</v>
      </c>
      <c r="F212" s="254">
        <v>0</v>
      </c>
      <c r="G212" s="254">
        <v>0</v>
      </c>
      <c r="H212" s="254">
        <v>0</v>
      </c>
      <c r="I212" s="254">
        <v>0</v>
      </c>
      <c r="J212" s="254">
        <v>0</v>
      </c>
      <c r="K212" s="254">
        <v>0</v>
      </c>
      <c r="L212" s="254">
        <v>0</v>
      </c>
      <c r="M212" s="254">
        <v>0</v>
      </c>
      <c r="N212" s="254">
        <v>0</v>
      </c>
      <c r="O212" s="254">
        <f>SUM(B212:N212)</f>
        <v>0</v>
      </c>
    </row>
    <row r="213" spans="1:15">
      <c r="A213" s="204" t="s">
        <v>425</v>
      </c>
      <c r="B213" s="254" t="s">
        <v>59</v>
      </c>
      <c r="C213" s="254">
        <v>0</v>
      </c>
      <c r="D213" s="254">
        <v>0</v>
      </c>
      <c r="E213" s="254">
        <v>0</v>
      </c>
      <c r="F213" s="254">
        <v>0</v>
      </c>
      <c r="G213" s="254">
        <v>0</v>
      </c>
      <c r="H213" s="254">
        <v>0</v>
      </c>
      <c r="I213" s="254">
        <v>0</v>
      </c>
      <c r="J213" s="254">
        <v>0</v>
      </c>
      <c r="K213" s="254">
        <v>0</v>
      </c>
      <c r="L213" s="254">
        <v>0</v>
      </c>
      <c r="M213" s="254">
        <v>0</v>
      </c>
      <c r="N213" s="254">
        <v>0</v>
      </c>
      <c r="O213" s="254">
        <f>SUM(B213:N213)</f>
        <v>0</v>
      </c>
    </row>
    <row r="214" spans="1:15">
      <c r="A214" s="204" t="s">
        <v>426</v>
      </c>
      <c r="B214" s="254" t="s">
        <v>59</v>
      </c>
      <c r="C214" s="254">
        <v>0</v>
      </c>
      <c r="D214" s="254">
        <v>0</v>
      </c>
      <c r="E214" s="254">
        <v>0</v>
      </c>
      <c r="F214" s="254">
        <v>0</v>
      </c>
      <c r="G214" s="254">
        <v>0</v>
      </c>
      <c r="H214" s="254">
        <v>0</v>
      </c>
      <c r="I214" s="254">
        <v>0</v>
      </c>
      <c r="J214" s="254">
        <v>0</v>
      </c>
      <c r="K214" s="254">
        <v>0</v>
      </c>
      <c r="L214" s="254">
        <v>0</v>
      </c>
      <c r="M214" s="254">
        <v>0</v>
      </c>
      <c r="N214" s="254">
        <v>0</v>
      </c>
      <c r="O214" s="254">
        <f>SUM(B214:N214)</f>
        <v>0</v>
      </c>
    </row>
    <row r="215" spans="1:15" ht="15.75" thickBot="1">
      <c r="A215" s="205" t="s">
        <v>59</v>
      </c>
      <c r="B215" s="254" t="s">
        <v>59</v>
      </c>
      <c r="C215" s="254" t="s">
        <v>59</v>
      </c>
      <c r="D215" s="254" t="s">
        <v>59</v>
      </c>
      <c r="E215" s="254" t="s">
        <v>59</v>
      </c>
      <c r="F215" s="254" t="s">
        <v>59</v>
      </c>
      <c r="G215" s="254" t="s">
        <v>59</v>
      </c>
      <c r="H215" s="254" t="s">
        <v>59</v>
      </c>
      <c r="I215" s="254" t="s">
        <v>59</v>
      </c>
      <c r="J215" s="254" t="s">
        <v>59</v>
      </c>
      <c r="K215" s="254" t="s">
        <v>59</v>
      </c>
      <c r="L215" s="254" t="s">
        <v>59</v>
      </c>
      <c r="M215" s="254" t="s">
        <v>59</v>
      </c>
      <c r="N215" s="254" t="s">
        <v>59</v>
      </c>
      <c r="O215" s="254" t="s">
        <v>59</v>
      </c>
    </row>
    <row r="216" spans="1:15" ht="15.75" thickBot="1">
      <c r="A216" s="202" t="s">
        <v>427</v>
      </c>
      <c r="B216" s="254" t="s">
        <v>59</v>
      </c>
      <c r="C216" s="255">
        <f>SUM(C206:C214)</f>
        <v>146.52583427347986</v>
      </c>
      <c r="D216" s="255">
        <f t="shared" ref="D216:N216" si="4">SUM(D206:D214)</f>
        <v>146.52583427347986</v>
      </c>
      <c r="E216" s="255">
        <f t="shared" si="4"/>
        <v>146.52583427347986</v>
      </c>
      <c r="F216" s="255">
        <f t="shared" si="4"/>
        <v>146.52583427347986</v>
      </c>
      <c r="G216" s="255">
        <f t="shared" si="4"/>
        <v>146.52583427347986</v>
      </c>
      <c r="H216" s="255">
        <f t="shared" si="4"/>
        <v>146.52583427347986</v>
      </c>
      <c r="I216" s="255">
        <f t="shared" si="4"/>
        <v>143.55507036409367</v>
      </c>
      <c r="J216" s="255">
        <f t="shared" si="4"/>
        <v>143.55507036409367</v>
      </c>
      <c r="K216" s="255">
        <f t="shared" si="4"/>
        <v>143.55507036409367</v>
      </c>
      <c r="L216" s="255">
        <f t="shared" si="4"/>
        <v>143.55507036409367</v>
      </c>
      <c r="M216" s="255">
        <f t="shared" si="4"/>
        <v>143.55507036409367</v>
      </c>
      <c r="N216" s="255">
        <f t="shared" si="4"/>
        <v>143.55507036409367</v>
      </c>
      <c r="O216" s="255">
        <f>SUM(B216:N216)</f>
        <v>1740.4854278254409</v>
      </c>
    </row>
    <row r="217" spans="1:15" ht="15.75" thickTop="1">
      <c r="A217" s="205" t="s">
        <v>59</v>
      </c>
      <c r="B217" s="256" t="s">
        <v>59</v>
      </c>
      <c r="C217" s="256" t="s">
        <v>59</v>
      </c>
      <c r="D217" s="256" t="s">
        <v>59</v>
      </c>
      <c r="E217" s="256" t="s">
        <v>59</v>
      </c>
      <c r="F217" s="256" t="s">
        <v>59</v>
      </c>
      <c r="G217" s="256" t="s">
        <v>59</v>
      </c>
      <c r="H217" s="256" t="s">
        <v>59</v>
      </c>
      <c r="I217" s="256" t="s">
        <v>59</v>
      </c>
      <c r="J217" s="256" t="s">
        <v>59</v>
      </c>
      <c r="K217" s="256" t="s">
        <v>59</v>
      </c>
      <c r="L217" s="256" t="s">
        <v>59</v>
      </c>
      <c r="M217" s="256" t="s">
        <v>59</v>
      </c>
      <c r="N217" s="256" t="s">
        <v>59</v>
      </c>
      <c r="O217" s="256" t="s">
        <v>59</v>
      </c>
    </row>
    <row r="218" spans="1:15">
      <c r="A218" s="129" t="s">
        <v>449</v>
      </c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</row>
    <row r="219" spans="1:15">
      <c r="A219" s="294" t="s">
        <v>468</v>
      </c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</row>
    <row r="220" spans="1:15">
      <c r="A220" s="294" t="s">
        <v>450</v>
      </c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</row>
    <row r="221" spans="1:15">
      <c r="A221" s="294" t="s">
        <v>451</v>
      </c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</row>
    <row r="222" spans="1:15">
      <c r="A222" s="294" t="s">
        <v>452</v>
      </c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</row>
    <row r="223" spans="1:15">
      <c r="A223" s="294" t="s">
        <v>453</v>
      </c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</row>
    <row r="224" spans="1:15">
      <c r="A224" s="294" t="s">
        <v>469</v>
      </c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</row>
    <row r="225" spans="1:15">
      <c r="A225" s="294" t="s">
        <v>470</v>
      </c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</row>
    <row r="226" spans="1:15">
      <c r="A226" s="294" t="s">
        <v>454</v>
      </c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</row>
    <row r="227" spans="1:15">
      <c r="A227" s="294" t="s">
        <v>455</v>
      </c>
      <c r="B227" s="256"/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</row>
    <row r="228" spans="1:15">
      <c r="A228" s="294" t="s">
        <v>456</v>
      </c>
      <c r="B228" s="256"/>
      <c r="C228" s="256"/>
      <c r="D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</row>
    <row r="229" spans="1:15">
      <c r="A229" s="294" t="s">
        <v>457</v>
      </c>
      <c r="B229" s="256"/>
      <c r="C229" s="256"/>
      <c r="D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</row>
    <row r="230" spans="1:15">
      <c r="A230" s="294" t="s">
        <v>458</v>
      </c>
      <c r="B230" s="256"/>
      <c r="C230" s="256"/>
      <c r="D230" s="256"/>
      <c r="E230" s="256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</row>
    <row r="231" spans="1:15">
      <c r="A231" s="295" t="s">
        <v>459</v>
      </c>
      <c r="B231" s="256"/>
      <c r="C231" s="256"/>
      <c r="D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</row>
    <row r="232" spans="1:15">
      <c r="A232" s="295" t="s">
        <v>460</v>
      </c>
      <c r="B232" s="256"/>
      <c r="C232" s="256"/>
      <c r="D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</row>
    <row r="233" spans="1:15">
      <c r="A233" s="295" t="s">
        <v>461</v>
      </c>
      <c r="B233" s="256"/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</row>
    <row r="234" spans="1:15">
      <c r="A234" s="205"/>
      <c r="B234" s="256"/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</row>
    <row r="235" spans="1:15">
      <c r="A235" s="109" t="s">
        <v>403</v>
      </c>
      <c r="B235" s="257"/>
      <c r="C235" s="257"/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</row>
    <row r="236" spans="1:15">
      <c r="A236" s="181" t="s">
        <v>404</v>
      </c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</row>
    <row r="237" spans="1:15">
      <c r="A237" s="202" t="s">
        <v>410</v>
      </c>
      <c r="B237" s="254" t="s">
        <v>59</v>
      </c>
      <c r="C237" s="254" t="s">
        <v>59</v>
      </c>
      <c r="D237" s="254" t="s">
        <v>59</v>
      </c>
      <c r="E237" s="254" t="s">
        <v>59</v>
      </c>
      <c r="F237" s="254" t="s">
        <v>59</v>
      </c>
      <c r="G237" s="254" t="s">
        <v>59</v>
      </c>
      <c r="H237" s="254" t="s">
        <v>59</v>
      </c>
      <c r="I237" s="254" t="s">
        <v>59</v>
      </c>
      <c r="J237" s="254" t="s">
        <v>59</v>
      </c>
      <c r="K237" s="254" t="s">
        <v>59</v>
      </c>
      <c r="L237" s="254" t="s">
        <v>59</v>
      </c>
      <c r="M237" s="254" t="s">
        <v>59</v>
      </c>
      <c r="N237" s="254" t="s">
        <v>59</v>
      </c>
      <c r="O237" s="254" t="s">
        <v>59</v>
      </c>
    </row>
    <row r="238" spans="1:15">
      <c r="A238" s="204" t="s">
        <v>411</v>
      </c>
      <c r="B238" s="254" t="s">
        <v>59</v>
      </c>
      <c r="C238" s="254">
        <v>0</v>
      </c>
      <c r="D238" s="254">
        <v>112.5</v>
      </c>
      <c r="E238" s="254">
        <v>170081.36</v>
      </c>
      <c r="F238" s="254">
        <v>0</v>
      </c>
      <c r="G238" s="254">
        <v>0</v>
      </c>
      <c r="H238" s="254">
        <v>88498.39</v>
      </c>
      <c r="I238" s="254">
        <v>973.4</v>
      </c>
      <c r="J238" s="254">
        <v>1457.49</v>
      </c>
      <c r="K238" s="254">
        <v>242.29</v>
      </c>
      <c r="L238" s="254">
        <v>2.56</v>
      </c>
      <c r="M238" s="254">
        <v>0</v>
      </c>
      <c r="N238" s="254">
        <v>50555.63</v>
      </c>
      <c r="O238" s="254">
        <f>SUM(B238:N238)</f>
        <v>311923.62</v>
      </c>
    </row>
    <row r="239" spans="1:15">
      <c r="A239" s="204" t="s">
        <v>412</v>
      </c>
      <c r="B239" s="254" t="s">
        <v>59</v>
      </c>
      <c r="C239" s="254">
        <v>0</v>
      </c>
      <c r="D239" s="254">
        <v>0</v>
      </c>
      <c r="E239" s="254">
        <v>0</v>
      </c>
      <c r="F239" s="254">
        <v>0</v>
      </c>
      <c r="G239" s="254">
        <v>0</v>
      </c>
      <c r="H239" s="254">
        <v>0</v>
      </c>
      <c r="I239" s="254">
        <v>0</v>
      </c>
      <c r="J239" s="254">
        <v>0</v>
      </c>
      <c r="K239" s="254">
        <v>0</v>
      </c>
      <c r="L239" s="254">
        <v>0</v>
      </c>
      <c r="M239" s="254">
        <v>0</v>
      </c>
      <c r="N239" s="254">
        <v>0</v>
      </c>
      <c r="O239" s="254">
        <f>SUM(B239:N239)</f>
        <v>0</v>
      </c>
    </row>
    <row r="240" spans="1:15">
      <c r="A240" s="204" t="s">
        <v>413</v>
      </c>
      <c r="B240" s="254" t="s">
        <v>59</v>
      </c>
      <c r="C240" s="254">
        <v>0</v>
      </c>
      <c r="D240" s="254">
        <v>0</v>
      </c>
      <c r="E240" s="254">
        <v>0</v>
      </c>
      <c r="F240" s="254">
        <v>0</v>
      </c>
      <c r="G240" s="254">
        <v>0</v>
      </c>
      <c r="H240" s="254">
        <v>0</v>
      </c>
      <c r="I240" s="254">
        <v>0</v>
      </c>
      <c r="J240" s="254">
        <v>0</v>
      </c>
      <c r="K240" s="254">
        <v>0</v>
      </c>
      <c r="L240" s="254">
        <v>0</v>
      </c>
      <c r="M240" s="254">
        <v>0</v>
      </c>
      <c r="N240" s="254">
        <v>0</v>
      </c>
      <c r="O240" s="254">
        <f>SUM(B240:N240)</f>
        <v>0</v>
      </c>
    </row>
    <row r="241" spans="1:15">
      <c r="A241" s="204" t="s">
        <v>414</v>
      </c>
      <c r="B241" s="254" t="s">
        <v>59</v>
      </c>
      <c r="C241" s="254">
        <v>0</v>
      </c>
      <c r="D241" s="254">
        <v>0</v>
      </c>
      <c r="E241" s="254">
        <v>0</v>
      </c>
      <c r="F241" s="254">
        <v>0</v>
      </c>
      <c r="G241" s="254">
        <v>0</v>
      </c>
      <c r="H241" s="254">
        <v>0</v>
      </c>
      <c r="I241" s="254">
        <v>0</v>
      </c>
      <c r="J241" s="254">
        <v>0</v>
      </c>
      <c r="K241" s="254">
        <v>0</v>
      </c>
      <c r="L241" s="254">
        <v>0</v>
      </c>
      <c r="M241" s="254">
        <v>0</v>
      </c>
      <c r="N241" s="254">
        <v>0</v>
      </c>
      <c r="O241" s="254">
        <f>SUM(B241:N241)</f>
        <v>0</v>
      </c>
    </row>
    <row r="242" spans="1:15">
      <c r="A242" s="205" t="s">
        <v>59</v>
      </c>
      <c r="B242" s="254" t="s">
        <v>59</v>
      </c>
      <c r="C242" s="254" t="s">
        <v>59</v>
      </c>
      <c r="D242" s="254" t="s">
        <v>59</v>
      </c>
      <c r="E242" s="254" t="s">
        <v>59</v>
      </c>
      <c r="F242" s="254" t="s">
        <v>59</v>
      </c>
      <c r="G242" s="254" t="s">
        <v>59</v>
      </c>
      <c r="H242" s="254" t="s">
        <v>59</v>
      </c>
      <c r="I242" s="254" t="s">
        <v>59</v>
      </c>
      <c r="J242" s="254" t="s">
        <v>59</v>
      </c>
      <c r="K242" s="254" t="s">
        <v>59</v>
      </c>
      <c r="L242" s="254" t="s">
        <v>59</v>
      </c>
      <c r="M242" s="254" t="s">
        <v>59</v>
      </c>
      <c r="N242" s="254" t="s">
        <v>59</v>
      </c>
      <c r="O242" s="254" t="s">
        <v>59</v>
      </c>
    </row>
    <row r="243" spans="1:15">
      <c r="A243" s="202" t="s">
        <v>415</v>
      </c>
      <c r="B243" s="254">
        <v>5837840</v>
      </c>
      <c r="C243" s="254">
        <v>5837840</v>
      </c>
      <c r="D243" s="254">
        <v>5837840</v>
      </c>
      <c r="E243" s="254">
        <v>5837840</v>
      </c>
      <c r="F243" s="254">
        <v>5837840</v>
      </c>
      <c r="G243" s="254">
        <v>5837840</v>
      </c>
      <c r="H243" s="254">
        <v>5837840</v>
      </c>
      <c r="I243" s="254">
        <v>5837840</v>
      </c>
      <c r="J243" s="254">
        <v>5837840</v>
      </c>
      <c r="K243" s="254">
        <v>5837840</v>
      </c>
      <c r="L243" s="254">
        <v>5837840</v>
      </c>
      <c r="M243" s="254">
        <v>5837840</v>
      </c>
      <c r="N243" s="254">
        <v>5837840</v>
      </c>
      <c r="O243" s="258"/>
    </row>
    <row r="244" spans="1:15">
      <c r="A244" s="202" t="s">
        <v>416</v>
      </c>
      <c r="B244" s="254">
        <v>297000.10999999981</v>
      </c>
      <c r="C244" s="254">
        <v>304297.4099999998</v>
      </c>
      <c r="D244" s="254">
        <v>311594.70999999979</v>
      </c>
      <c r="E244" s="254">
        <v>318892.00999999978</v>
      </c>
      <c r="F244" s="254">
        <v>326189.30999999976</v>
      </c>
      <c r="G244" s="254">
        <v>333486.60999999975</v>
      </c>
      <c r="H244" s="254">
        <v>340783.90999999974</v>
      </c>
      <c r="I244" s="254">
        <v>348081.20999999973</v>
      </c>
      <c r="J244" s="254">
        <v>355378.50999999972</v>
      </c>
      <c r="K244" s="254">
        <v>362675.80999999971</v>
      </c>
      <c r="L244" s="254">
        <v>369973.10999999969</v>
      </c>
      <c r="M244" s="254">
        <v>377270.40999999968</v>
      </c>
      <c r="N244" s="254">
        <v>384567.70999999967</v>
      </c>
      <c r="O244" s="258"/>
    </row>
    <row r="245" spans="1:15" ht="15.75" thickBot="1">
      <c r="A245" s="202" t="s">
        <v>418</v>
      </c>
      <c r="B245" s="254">
        <v>1166569.1700000002</v>
      </c>
      <c r="C245" s="254">
        <v>1166569.1700000002</v>
      </c>
      <c r="D245" s="254">
        <v>1166681.6700000002</v>
      </c>
      <c r="E245" s="254">
        <v>1336763.0300000003</v>
      </c>
      <c r="F245" s="254">
        <v>1336763.0300000003</v>
      </c>
      <c r="G245" s="254">
        <v>1336763.0300000003</v>
      </c>
      <c r="H245" s="254">
        <v>1425261.4200000002</v>
      </c>
      <c r="I245" s="254">
        <v>1426234.82</v>
      </c>
      <c r="J245" s="254">
        <v>1427692.31</v>
      </c>
      <c r="K245" s="254">
        <v>1427934.6</v>
      </c>
      <c r="L245" s="254">
        <v>1427937.1600000001</v>
      </c>
      <c r="M245" s="254">
        <v>1427937.1600000001</v>
      </c>
      <c r="N245" s="254">
        <v>1478492.79</v>
      </c>
      <c r="O245" s="258"/>
    </row>
    <row r="246" spans="1:15" ht="15.75" thickBot="1">
      <c r="A246" s="202" t="s">
        <v>60</v>
      </c>
      <c r="B246" s="255">
        <v>6707409.0600000005</v>
      </c>
      <c r="C246" s="255">
        <v>6700111.7599999998</v>
      </c>
      <c r="D246" s="255">
        <v>6692926.96</v>
      </c>
      <c r="E246" s="255">
        <v>6855711.0200000005</v>
      </c>
      <c r="F246" s="255">
        <v>6848413.7200000007</v>
      </c>
      <c r="G246" s="255">
        <v>6841116.4200000009</v>
      </c>
      <c r="H246" s="255">
        <v>6922317.5099999998</v>
      </c>
      <c r="I246" s="255">
        <v>6915993.6100000003</v>
      </c>
      <c r="J246" s="255">
        <v>6910153.8000000007</v>
      </c>
      <c r="K246" s="255">
        <v>6903098.790000001</v>
      </c>
      <c r="L246" s="255">
        <v>6895804.0500000007</v>
      </c>
      <c r="M246" s="255">
        <v>6888506.75</v>
      </c>
      <c r="N246" s="255">
        <v>6931765.0800000001</v>
      </c>
      <c r="O246" s="258"/>
    </row>
    <row r="247" spans="1:15" ht="15.75" thickTop="1">
      <c r="A247" s="205" t="s">
        <v>59</v>
      </c>
      <c r="B247" s="254" t="s">
        <v>59</v>
      </c>
      <c r="C247" s="254" t="s">
        <v>59</v>
      </c>
      <c r="D247" s="254" t="s">
        <v>59</v>
      </c>
      <c r="E247" s="254" t="s">
        <v>59</v>
      </c>
      <c r="F247" s="254" t="s">
        <v>59</v>
      </c>
      <c r="G247" s="254" t="s">
        <v>59</v>
      </c>
      <c r="H247" s="254" t="s">
        <v>59</v>
      </c>
      <c r="I247" s="254" t="s">
        <v>59</v>
      </c>
      <c r="J247" s="254" t="s">
        <v>59</v>
      </c>
      <c r="K247" s="254" t="s">
        <v>59</v>
      </c>
      <c r="L247" s="254" t="s">
        <v>59</v>
      </c>
      <c r="M247" s="254" t="s">
        <v>59</v>
      </c>
      <c r="N247" s="254" t="s">
        <v>59</v>
      </c>
      <c r="O247" s="258"/>
    </row>
    <row r="248" spans="1:15">
      <c r="A248" s="202" t="s">
        <v>419</v>
      </c>
      <c r="B248" s="276"/>
      <c r="C248" s="254">
        <v>6703760.4100000001</v>
      </c>
      <c r="D248" s="254">
        <v>6696519.3599999994</v>
      </c>
      <c r="E248" s="254">
        <v>6774318.9900000002</v>
      </c>
      <c r="F248" s="254">
        <v>6852062.370000001</v>
      </c>
      <c r="G248" s="254">
        <v>6844765.0700000003</v>
      </c>
      <c r="H248" s="254">
        <v>6881716.9649999999</v>
      </c>
      <c r="I248" s="254">
        <v>6919155.5600000005</v>
      </c>
      <c r="J248" s="254">
        <v>6913073.7050000001</v>
      </c>
      <c r="K248" s="254">
        <v>6906626.2950000009</v>
      </c>
      <c r="L248" s="254">
        <v>6899451.4200000009</v>
      </c>
      <c r="M248" s="254">
        <v>6892155.4000000004</v>
      </c>
      <c r="N248" s="254">
        <v>6910135.915</v>
      </c>
      <c r="O248" s="258"/>
    </row>
    <row r="249" spans="1:15">
      <c r="A249" s="205" t="s">
        <v>59</v>
      </c>
      <c r="B249" s="254" t="s">
        <v>59</v>
      </c>
      <c r="C249" s="254" t="s">
        <v>59</v>
      </c>
      <c r="D249" s="254" t="s">
        <v>59</v>
      </c>
      <c r="E249" s="254" t="s">
        <v>59</v>
      </c>
      <c r="F249" s="254" t="s">
        <v>59</v>
      </c>
      <c r="G249" s="254" t="s">
        <v>59</v>
      </c>
      <c r="H249" s="254" t="s">
        <v>59</v>
      </c>
      <c r="I249" s="254" t="s">
        <v>59</v>
      </c>
      <c r="J249" s="254" t="s">
        <v>59</v>
      </c>
      <c r="K249" s="254" t="s">
        <v>59</v>
      </c>
      <c r="L249" s="254" t="s">
        <v>59</v>
      </c>
      <c r="M249" s="254" t="s">
        <v>59</v>
      </c>
      <c r="N249" s="254" t="s">
        <v>59</v>
      </c>
      <c r="O249" s="254" t="s">
        <v>59</v>
      </c>
    </row>
    <row r="250" spans="1:15">
      <c r="A250" s="202" t="s">
        <v>61</v>
      </c>
      <c r="B250" s="254" t="s">
        <v>59</v>
      </c>
      <c r="C250" s="254" t="s">
        <v>59</v>
      </c>
      <c r="D250" s="254" t="s">
        <v>59</v>
      </c>
      <c r="E250" s="254" t="s">
        <v>59</v>
      </c>
      <c r="F250" s="254" t="s">
        <v>59</v>
      </c>
      <c r="G250" s="254" t="s">
        <v>59</v>
      </c>
      <c r="H250" s="254" t="s">
        <v>59</v>
      </c>
      <c r="I250" s="254" t="s">
        <v>59</v>
      </c>
      <c r="J250" s="254" t="s">
        <v>59</v>
      </c>
      <c r="K250" s="254" t="s">
        <v>59</v>
      </c>
      <c r="L250" s="254" t="s">
        <v>59</v>
      </c>
      <c r="M250" s="254" t="s">
        <v>59</v>
      </c>
      <c r="N250" s="254" t="s">
        <v>59</v>
      </c>
      <c r="O250" s="254" t="s">
        <v>59</v>
      </c>
    </row>
    <row r="251" spans="1:15">
      <c r="A251" s="204" t="s">
        <v>420</v>
      </c>
      <c r="B251" s="254" t="s">
        <v>59</v>
      </c>
      <c r="C251" s="254">
        <v>36106.289240598759</v>
      </c>
      <c r="D251" s="254">
        <v>36067.289122796865</v>
      </c>
      <c r="E251" s="254">
        <v>36486.316022893312</v>
      </c>
      <c r="F251" s="254">
        <v>36905.039961868599</v>
      </c>
      <c r="G251" s="254">
        <v>36865.736882945552</v>
      </c>
      <c r="H251" s="254">
        <v>37064.758883622664</v>
      </c>
      <c r="I251" s="254">
        <v>36421.144737970666</v>
      </c>
      <c r="J251" s="254">
        <v>36389.130987259392</v>
      </c>
      <c r="K251" s="254">
        <v>36355.193023188673</v>
      </c>
      <c r="L251" s="254">
        <v>36317.4258189994</v>
      </c>
      <c r="M251" s="254">
        <v>36279.020930118546</v>
      </c>
      <c r="N251" s="254">
        <v>36373.667008472978</v>
      </c>
      <c r="O251" s="254">
        <f>SUM(B251:N251)</f>
        <v>437631.01262073539</v>
      </c>
    </row>
    <row r="252" spans="1:15">
      <c r="A252" s="204" t="s">
        <v>421</v>
      </c>
      <c r="B252" s="254" t="s">
        <v>59</v>
      </c>
      <c r="C252" s="254">
        <v>7493.4633862979999</v>
      </c>
      <c r="D252" s="254">
        <v>7485.3693406079992</v>
      </c>
      <c r="E252" s="254">
        <v>7572.3337670219998</v>
      </c>
      <c r="F252" s="254">
        <v>7659.2353171860004</v>
      </c>
      <c r="G252" s="254">
        <v>7651.0783952459997</v>
      </c>
      <c r="H252" s="254">
        <v>7692.3832234769998</v>
      </c>
      <c r="I252" s="254">
        <v>7667.1162760360012</v>
      </c>
      <c r="J252" s="254">
        <v>7660.3769725105012</v>
      </c>
      <c r="K252" s="254">
        <v>7653.232597489502</v>
      </c>
      <c r="L252" s="254">
        <v>7645.282118502002</v>
      </c>
      <c r="M252" s="254">
        <v>7637.1973987400015</v>
      </c>
      <c r="N252" s="254">
        <v>7657.1216074115009</v>
      </c>
      <c r="O252" s="254">
        <f>SUM(B252:N252)</f>
        <v>91474.19040052651</v>
      </c>
    </row>
    <row r="253" spans="1:15">
      <c r="A253" s="205" t="s">
        <v>59</v>
      </c>
      <c r="B253" s="254" t="s">
        <v>59</v>
      </c>
      <c r="C253" s="254" t="s">
        <v>59</v>
      </c>
      <c r="D253" s="254" t="s">
        <v>59</v>
      </c>
      <c r="E253" s="254" t="s">
        <v>59</v>
      </c>
      <c r="F253" s="254" t="s">
        <v>59</v>
      </c>
      <c r="G253" s="254" t="s">
        <v>59</v>
      </c>
      <c r="H253" s="254" t="s">
        <v>59</v>
      </c>
      <c r="I253" s="254" t="s">
        <v>59</v>
      </c>
      <c r="J253" s="254" t="s">
        <v>59</v>
      </c>
      <c r="K253" s="254" t="s">
        <v>59</v>
      </c>
      <c r="L253" s="254" t="s">
        <v>59</v>
      </c>
      <c r="M253" s="254" t="s">
        <v>59</v>
      </c>
      <c r="N253" s="254" t="s">
        <v>59</v>
      </c>
      <c r="O253" s="254" t="s">
        <v>59</v>
      </c>
    </row>
    <row r="254" spans="1:15">
      <c r="A254" s="202" t="s">
        <v>62</v>
      </c>
      <c r="B254" s="254" t="s">
        <v>59</v>
      </c>
      <c r="C254" s="254" t="s">
        <v>59</v>
      </c>
      <c r="D254" s="254" t="s">
        <v>59</v>
      </c>
      <c r="E254" s="254" t="s">
        <v>59</v>
      </c>
      <c r="F254" s="254" t="s">
        <v>59</v>
      </c>
      <c r="G254" s="254" t="s">
        <v>59</v>
      </c>
      <c r="H254" s="254" t="s">
        <v>59</v>
      </c>
      <c r="I254" s="254" t="s">
        <v>59</v>
      </c>
      <c r="J254" s="254" t="s">
        <v>59</v>
      </c>
      <c r="K254" s="254" t="s">
        <v>59</v>
      </c>
      <c r="L254" s="254" t="s">
        <v>59</v>
      </c>
      <c r="M254" s="254" t="s">
        <v>59</v>
      </c>
      <c r="N254" s="254" t="s">
        <v>59</v>
      </c>
      <c r="O254" s="254" t="s">
        <v>59</v>
      </c>
    </row>
    <row r="255" spans="1:15">
      <c r="A255" s="204" t="s">
        <v>422</v>
      </c>
      <c r="B255" s="254" t="s">
        <v>59</v>
      </c>
      <c r="C255" s="254">
        <v>7297.3</v>
      </c>
      <c r="D255" s="254">
        <v>7297.3</v>
      </c>
      <c r="E255" s="254">
        <v>7297.3</v>
      </c>
      <c r="F255" s="254">
        <v>7297.3</v>
      </c>
      <c r="G255" s="254">
        <v>7297.3</v>
      </c>
      <c r="H255" s="254">
        <v>7297.3</v>
      </c>
      <c r="I255" s="254">
        <v>7297.3</v>
      </c>
      <c r="J255" s="254">
        <v>7297.3</v>
      </c>
      <c r="K255" s="254">
        <v>7297.3</v>
      </c>
      <c r="L255" s="254">
        <v>7297.3</v>
      </c>
      <c r="M255" s="254">
        <v>7297.3</v>
      </c>
      <c r="N255" s="254">
        <v>7297.3</v>
      </c>
      <c r="O255" s="254">
        <f>SUM(B255:N255)</f>
        <v>87567.60000000002</v>
      </c>
    </row>
    <row r="256" spans="1:15">
      <c r="A256" s="204" t="s">
        <v>423</v>
      </c>
      <c r="B256" s="254" t="s">
        <v>59</v>
      </c>
      <c r="C256" s="254">
        <v>0</v>
      </c>
      <c r="D256" s="254">
        <v>0</v>
      </c>
      <c r="E256" s="254">
        <v>0</v>
      </c>
      <c r="F256" s="254">
        <v>0</v>
      </c>
      <c r="G256" s="254">
        <v>0</v>
      </c>
      <c r="H256" s="254">
        <v>0</v>
      </c>
      <c r="I256" s="254">
        <v>0</v>
      </c>
      <c r="J256" s="254">
        <v>0</v>
      </c>
      <c r="K256" s="254">
        <v>0</v>
      </c>
      <c r="L256" s="254">
        <v>0</v>
      </c>
      <c r="M256" s="254">
        <v>0</v>
      </c>
      <c r="N256" s="254">
        <v>0</v>
      </c>
      <c r="O256" s="254">
        <f>SUM(B256:N256)</f>
        <v>0</v>
      </c>
    </row>
    <row r="257" spans="1:15">
      <c r="A257" s="204" t="s">
        <v>424</v>
      </c>
      <c r="B257" s="254" t="s">
        <v>59</v>
      </c>
      <c r="C257" s="254">
        <v>0</v>
      </c>
      <c r="D257" s="254">
        <v>0</v>
      </c>
      <c r="E257" s="254">
        <v>0</v>
      </c>
      <c r="F257" s="254">
        <v>0</v>
      </c>
      <c r="G257" s="254">
        <v>0</v>
      </c>
      <c r="H257" s="254">
        <v>0</v>
      </c>
      <c r="I257" s="254">
        <v>0</v>
      </c>
      <c r="J257" s="254">
        <v>0</v>
      </c>
      <c r="K257" s="254">
        <v>0</v>
      </c>
      <c r="L257" s="254">
        <v>0</v>
      </c>
      <c r="M257" s="254">
        <v>0</v>
      </c>
      <c r="N257" s="254">
        <v>0</v>
      </c>
      <c r="O257" s="254">
        <f>SUM(B257:N257)</f>
        <v>0</v>
      </c>
    </row>
    <row r="258" spans="1:15">
      <c r="A258" s="204" t="s">
        <v>425</v>
      </c>
      <c r="B258" s="254" t="s">
        <v>59</v>
      </c>
      <c r="C258" s="254">
        <v>0</v>
      </c>
      <c r="D258" s="254">
        <v>0</v>
      </c>
      <c r="E258" s="254">
        <v>0</v>
      </c>
      <c r="F258" s="254">
        <v>0</v>
      </c>
      <c r="G258" s="254">
        <v>0</v>
      </c>
      <c r="H258" s="254">
        <v>0</v>
      </c>
      <c r="I258" s="254">
        <v>0</v>
      </c>
      <c r="J258" s="254">
        <v>0</v>
      </c>
      <c r="K258" s="254">
        <v>0</v>
      </c>
      <c r="L258" s="254">
        <v>0</v>
      </c>
      <c r="M258" s="254">
        <v>0</v>
      </c>
      <c r="N258" s="254">
        <v>0</v>
      </c>
      <c r="O258" s="254">
        <f>SUM(B258:N258)</f>
        <v>0</v>
      </c>
    </row>
    <row r="259" spans="1:15">
      <c r="A259" s="204" t="s">
        <v>426</v>
      </c>
      <c r="B259" s="254" t="s">
        <v>59</v>
      </c>
      <c r="C259" s="254">
        <v>0</v>
      </c>
      <c r="D259" s="254">
        <v>0</v>
      </c>
      <c r="E259" s="254">
        <v>0</v>
      </c>
      <c r="F259" s="254">
        <v>0</v>
      </c>
      <c r="G259" s="254">
        <v>0</v>
      </c>
      <c r="H259" s="254">
        <v>0</v>
      </c>
      <c r="I259" s="254">
        <v>0</v>
      </c>
      <c r="J259" s="254">
        <v>0</v>
      </c>
      <c r="K259" s="254">
        <v>0</v>
      </c>
      <c r="L259" s="254">
        <v>0</v>
      </c>
      <c r="M259" s="254">
        <v>0</v>
      </c>
      <c r="N259" s="254">
        <v>0</v>
      </c>
      <c r="O259" s="254">
        <f>SUM(B259:N259)</f>
        <v>0</v>
      </c>
    </row>
    <row r="260" spans="1:15" ht="15.75" thickBot="1">
      <c r="A260" s="205" t="s">
        <v>59</v>
      </c>
      <c r="B260" s="254" t="s">
        <v>59</v>
      </c>
      <c r="C260" s="254" t="s">
        <v>59</v>
      </c>
      <c r="D260" s="254" t="s">
        <v>59</v>
      </c>
      <c r="E260" s="254" t="s">
        <v>59</v>
      </c>
      <c r="F260" s="254" t="s">
        <v>59</v>
      </c>
      <c r="G260" s="254" t="s">
        <v>59</v>
      </c>
      <c r="H260" s="254" t="s">
        <v>59</v>
      </c>
      <c r="I260" s="254" t="s">
        <v>59</v>
      </c>
      <c r="J260" s="254" t="s">
        <v>59</v>
      </c>
      <c r="K260" s="254" t="s">
        <v>59</v>
      </c>
      <c r="L260" s="254" t="s">
        <v>59</v>
      </c>
      <c r="M260" s="254" t="s">
        <v>59</v>
      </c>
      <c r="N260" s="254" t="s">
        <v>59</v>
      </c>
      <c r="O260" s="254" t="s">
        <v>59</v>
      </c>
    </row>
    <row r="261" spans="1:15" ht="15.75" thickBot="1">
      <c r="A261" s="202" t="s">
        <v>427</v>
      </c>
      <c r="B261" s="254" t="s">
        <v>59</v>
      </c>
      <c r="C261" s="255">
        <f>SUM(C251:C259)</f>
        <v>50897.052626896759</v>
      </c>
      <c r="D261" s="255">
        <f t="shared" ref="D261:N261" si="5">SUM(D251:D259)</f>
        <v>50849.958463404866</v>
      </c>
      <c r="E261" s="255">
        <f t="shared" si="5"/>
        <v>51355.949789915314</v>
      </c>
      <c r="F261" s="255">
        <f t="shared" si="5"/>
        <v>51861.575279054603</v>
      </c>
      <c r="G261" s="255">
        <f t="shared" si="5"/>
        <v>51814.115278191552</v>
      </c>
      <c r="H261" s="255">
        <f t="shared" si="5"/>
        <v>52054.442107099669</v>
      </c>
      <c r="I261" s="255">
        <f t="shared" si="5"/>
        <v>51385.561014006671</v>
      </c>
      <c r="J261" s="255">
        <f t="shared" si="5"/>
        <v>51346.807959769896</v>
      </c>
      <c r="K261" s="255">
        <f t="shared" si="5"/>
        <v>51305.725620678175</v>
      </c>
      <c r="L261" s="255">
        <f t="shared" si="5"/>
        <v>51260.007937501403</v>
      </c>
      <c r="M261" s="255">
        <f t="shared" si="5"/>
        <v>51213.518328858554</v>
      </c>
      <c r="N261" s="255">
        <f t="shared" si="5"/>
        <v>51328.088615884481</v>
      </c>
      <c r="O261" s="255">
        <f>SUM(B261:N261)</f>
        <v>616672.80302126193</v>
      </c>
    </row>
    <row r="262" spans="1:15" ht="15.75" thickTop="1">
      <c r="A262" s="205" t="s">
        <v>59</v>
      </c>
      <c r="B262" s="256" t="s">
        <v>59</v>
      </c>
      <c r="C262" s="256" t="s">
        <v>59</v>
      </c>
      <c r="D262" s="256" t="s">
        <v>59</v>
      </c>
      <c r="E262" s="256" t="s">
        <v>59</v>
      </c>
      <c r="F262" s="256" t="s">
        <v>59</v>
      </c>
      <c r="G262" s="256" t="s">
        <v>59</v>
      </c>
      <c r="H262" s="256" t="s">
        <v>59</v>
      </c>
      <c r="I262" s="256" t="s">
        <v>59</v>
      </c>
      <c r="J262" s="256" t="s">
        <v>59</v>
      </c>
      <c r="K262" s="256" t="s">
        <v>59</v>
      </c>
      <c r="L262" s="256" t="s">
        <v>59</v>
      </c>
      <c r="M262" s="256" t="s">
        <v>59</v>
      </c>
      <c r="N262" s="256" t="s">
        <v>59</v>
      </c>
      <c r="O262" s="256" t="s">
        <v>59</v>
      </c>
    </row>
    <row r="263" spans="1:15">
      <c r="A263" s="129" t="s">
        <v>449</v>
      </c>
      <c r="B263" s="256"/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</row>
    <row r="264" spans="1:15">
      <c r="A264" s="294" t="s">
        <v>468</v>
      </c>
      <c r="B264" s="256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</row>
    <row r="265" spans="1:15">
      <c r="A265" s="294" t="s">
        <v>450</v>
      </c>
      <c r="B265" s="256"/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</row>
    <row r="266" spans="1:15">
      <c r="A266" s="294" t="s">
        <v>451</v>
      </c>
      <c r="B266" s="256"/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</row>
    <row r="267" spans="1:15">
      <c r="A267" s="294" t="s">
        <v>452</v>
      </c>
      <c r="B267" s="256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</row>
    <row r="268" spans="1:15">
      <c r="A268" s="294" t="s">
        <v>453</v>
      </c>
      <c r="B268" s="256"/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</row>
    <row r="269" spans="1:15">
      <c r="A269" s="294" t="s">
        <v>469</v>
      </c>
      <c r="B269" s="256"/>
      <c r="C269" s="256"/>
      <c r="D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</row>
    <row r="270" spans="1:15">
      <c r="A270" s="294" t="s">
        <v>470</v>
      </c>
      <c r="B270" s="256"/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</row>
    <row r="271" spans="1:15">
      <c r="A271" s="294" t="s">
        <v>454</v>
      </c>
      <c r="B271" s="256"/>
      <c r="C271" s="256"/>
      <c r="D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</row>
    <row r="272" spans="1:15">
      <c r="A272" s="294" t="s">
        <v>455</v>
      </c>
      <c r="B272" s="256"/>
      <c r="C272" s="256"/>
      <c r="D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</row>
    <row r="273" spans="1:15">
      <c r="A273" s="294" t="s">
        <v>456</v>
      </c>
      <c r="B273" s="256"/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</row>
    <row r="274" spans="1:15">
      <c r="A274" s="294" t="s">
        <v>457</v>
      </c>
      <c r="B274" s="256"/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</row>
    <row r="275" spans="1:15">
      <c r="A275" s="294" t="s">
        <v>458</v>
      </c>
      <c r="B275" s="256"/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</row>
    <row r="276" spans="1:15">
      <c r="A276" s="295" t="s">
        <v>459</v>
      </c>
      <c r="B276" s="256"/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</row>
    <row r="277" spans="1:15">
      <c r="A277" s="295" t="s">
        <v>460</v>
      </c>
      <c r="B277" s="256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</row>
    <row r="278" spans="1:15">
      <c r="A278" s="295" t="s">
        <v>461</v>
      </c>
      <c r="B278" s="256"/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</row>
    <row r="279" spans="1:15">
      <c r="A279" s="205"/>
      <c r="B279" s="256"/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</row>
    <row r="280" spans="1:15">
      <c r="A280" s="109" t="s">
        <v>403</v>
      </c>
      <c r="B280" s="257"/>
      <c r="C280" s="257"/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</row>
    <row r="281" spans="1:15">
      <c r="A281" s="181" t="s">
        <v>379</v>
      </c>
      <c r="B281" s="254"/>
      <c r="C281" s="254"/>
      <c r="D281" s="254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</row>
    <row r="282" spans="1:15">
      <c r="A282" s="202" t="s">
        <v>410</v>
      </c>
      <c r="B282" s="254" t="s">
        <v>59</v>
      </c>
      <c r="C282" s="254" t="s">
        <v>59</v>
      </c>
      <c r="D282" s="254" t="s">
        <v>59</v>
      </c>
      <c r="E282" s="254" t="s">
        <v>59</v>
      </c>
      <c r="F282" s="254" t="s">
        <v>59</v>
      </c>
      <c r="G282" s="254" t="s">
        <v>59</v>
      </c>
      <c r="H282" s="254" t="s">
        <v>59</v>
      </c>
      <c r="I282" s="254" t="s">
        <v>59</v>
      </c>
      <c r="J282" s="254" t="s">
        <v>59</v>
      </c>
      <c r="K282" s="254" t="s">
        <v>59</v>
      </c>
      <c r="L282" s="254" t="s">
        <v>59</v>
      </c>
      <c r="M282" s="254" t="s">
        <v>59</v>
      </c>
      <c r="N282" s="254" t="s">
        <v>59</v>
      </c>
      <c r="O282" s="254" t="s">
        <v>59</v>
      </c>
    </row>
    <row r="283" spans="1:15">
      <c r="A283" s="204" t="s">
        <v>411</v>
      </c>
      <c r="B283" s="323" t="s">
        <v>59</v>
      </c>
      <c r="C283" s="323">
        <v>0</v>
      </c>
      <c r="D283" s="323">
        <v>0</v>
      </c>
      <c r="E283" s="323">
        <v>0</v>
      </c>
      <c r="F283" s="323">
        <v>-344.38259999999997</v>
      </c>
      <c r="G283" s="323">
        <v>0</v>
      </c>
      <c r="H283" s="323">
        <v>69.500100000000003</v>
      </c>
      <c r="I283" s="323">
        <v>-1.1856</v>
      </c>
      <c r="J283" s="323">
        <v>0</v>
      </c>
      <c r="K283" s="323">
        <v>-0.52439999999999998</v>
      </c>
      <c r="L283" s="323">
        <v>0.58140000000000003</v>
      </c>
      <c r="M283" s="323">
        <v>0</v>
      </c>
      <c r="N283" s="323">
        <v>0</v>
      </c>
      <c r="O283" s="323">
        <f>SUM(B283:N283)</f>
        <v>-276.0111</v>
      </c>
    </row>
    <row r="284" spans="1:15">
      <c r="A284" s="204" t="s">
        <v>412</v>
      </c>
      <c r="B284" s="323" t="s">
        <v>59</v>
      </c>
      <c r="C284" s="323">
        <v>0</v>
      </c>
      <c r="D284" s="323">
        <v>0</v>
      </c>
      <c r="E284" s="323">
        <v>0</v>
      </c>
      <c r="F284" s="323">
        <v>0</v>
      </c>
      <c r="G284" s="323">
        <v>0</v>
      </c>
      <c r="H284" s="323">
        <v>0</v>
      </c>
      <c r="I284" s="323">
        <v>0</v>
      </c>
      <c r="J284" s="323">
        <v>0</v>
      </c>
      <c r="K284" s="323">
        <v>0</v>
      </c>
      <c r="L284" s="323">
        <v>0</v>
      </c>
      <c r="M284" s="323">
        <v>0</v>
      </c>
      <c r="N284" s="323">
        <v>-417503.24879999994</v>
      </c>
      <c r="O284" s="323">
        <f>SUM(B284:N284)</f>
        <v>-417503.24879999994</v>
      </c>
    </row>
    <row r="285" spans="1:15">
      <c r="A285" s="204" t="s">
        <v>413</v>
      </c>
      <c r="B285" s="323" t="s">
        <v>59</v>
      </c>
      <c r="C285" s="323">
        <v>0</v>
      </c>
      <c r="D285" s="323">
        <v>0</v>
      </c>
      <c r="E285" s="323">
        <v>0</v>
      </c>
      <c r="F285" s="323">
        <v>0</v>
      </c>
      <c r="G285" s="323">
        <v>0</v>
      </c>
      <c r="H285" s="323">
        <v>0</v>
      </c>
      <c r="I285" s="323">
        <v>0</v>
      </c>
      <c r="J285" s="323">
        <v>0</v>
      </c>
      <c r="K285" s="323">
        <v>0</v>
      </c>
      <c r="L285" s="323">
        <v>0</v>
      </c>
      <c r="M285" s="323">
        <v>0</v>
      </c>
      <c r="N285" s="323">
        <v>-417503.24879999994</v>
      </c>
      <c r="O285" s="323">
        <f>SUM(B285:N285)</f>
        <v>-417503.24879999994</v>
      </c>
    </row>
    <row r="286" spans="1:15">
      <c r="A286" s="204" t="s">
        <v>414</v>
      </c>
      <c r="B286" s="323" t="s">
        <v>59</v>
      </c>
      <c r="C286" s="323">
        <v>0</v>
      </c>
      <c r="D286" s="323">
        <v>0</v>
      </c>
      <c r="E286" s="323">
        <v>0</v>
      </c>
      <c r="F286" s="323">
        <v>0</v>
      </c>
      <c r="G286" s="323">
        <v>0</v>
      </c>
      <c r="H286" s="323">
        <v>0</v>
      </c>
      <c r="I286" s="323">
        <v>0</v>
      </c>
      <c r="J286" s="323">
        <v>0</v>
      </c>
      <c r="K286" s="323">
        <v>0</v>
      </c>
      <c r="L286" s="323">
        <v>0</v>
      </c>
      <c r="M286" s="323">
        <v>0</v>
      </c>
      <c r="N286" s="323">
        <v>0</v>
      </c>
      <c r="O286" s="323">
        <f>SUM(B286:N286)</f>
        <v>0</v>
      </c>
    </row>
    <row r="287" spans="1:15">
      <c r="A287" s="205" t="s">
        <v>59</v>
      </c>
      <c r="B287" s="323" t="s">
        <v>59</v>
      </c>
      <c r="C287" s="323" t="s">
        <v>59</v>
      </c>
      <c r="D287" s="323" t="s">
        <v>59</v>
      </c>
      <c r="E287" s="323" t="s">
        <v>59</v>
      </c>
      <c r="F287" s="323" t="s">
        <v>59</v>
      </c>
      <c r="G287" s="323" t="s">
        <v>59</v>
      </c>
      <c r="H287" s="323" t="s">
        <v>59</v>
      </c>
      <c r="I287" s="323" t="s">
        <v>59</v>
      </c>
      <c r="J287" s="323" t="s">
        <v>59</v>
      </c>
      <c r="K287" s="323" t="s">
        <v>59</v>
      </c>
      <c r="L287" s="323" t="s">
        <v>59</v>
      </c>
      <c r="M287" s="323" t="s">
        <v>59</v>
      </c>
      <c r="N287" s="323" t="s">
        <v>59</v>
      </c>
      <c r="O287" s="323" t="s">
        <v>59</v>
      </c>
    </row>
    <row r="288" spans="1:15">
      <c r="A288" s="202" t="s">
        <v>415</v>
      </c>
      <c r="B288" s="323">
        <v>2708135.3547106255</v>
      </c>
      <c r="C288" s="323">
        <v>2708135.3547106255</v>
      </c>
      <c r="D288" s="323">
        <v>2708135.3547106255</v>
      </c>
      <c r="E288" s="323">
        <v>2708135.3547106255</v>
      </c>
      <c r="F288" s="323">
        <v>2708135.3547106255</v>
      </c>
      <c r="G288" s="323">
        <v>2708135.3547106255</v>
      </c>
      <c r="H288" s="323">
        <v>2708135.3547106255</v>
      </c>
      <c r="I288" s="323">
        <v>2708135.3547106255</v>
      </c>
      <c r="J288" s="323">
        <v>2708135.3547106255</v>
      </c>
      <c r="K288" s="323">
        <v>2708135.3547106255</v>
      </c>
      <c r="L288" s="323">
        <v>2708135.3547106255</v>
      </c>
      <c r="M288" s="323">
        <v>2708135.3547106255</v>
      </c>
      <c r="N288" s="323">
        <v>2290632.1059106258</v>
      </c>
      <c r="O288" s="324"/>
    </row>
    <row r="289" spans="1:15">
      <c r="A289" s="202" t="s">
        <v>416</v>
      </c>
      <c r="B289" s="323">
        <v>1310738.608727999</v>
      </c>
      <c r="C289" s="323">
        <v>1317613.4753675917</v>
      </c>
      <c r="D289" s="323">
        <v>1324488.3420071844</v>
      </c>
      <c r="E289" s="323">
        <v>1331363.2086467771</v>
      </c>
      <c r="F289" s="323">
        <v>1338238.0752863693</v>
      </c>
      <c r="G289" s="323">
        <v>1345112.941925962</v>
      </c>
      <c r="H289" s="323">
        <v>1351987.8085655544</v>
      </c>
      <c r="I289" s="323">
        <v>1358862.6752051471</v>
      </c>
      <c r="J289" s="323">
        <v>1365737.5418447393</v>
      </c>
      <c r="K289" s="323">
        <v>1372612.408484332</v>
      </c>
      <c r="L289" s="323">
        <v>1379487.2751239247</v>
      </c>
      <c r="M289" s="323">
        <v>1386362.1417635174</v>
      </c>
      <c r="N289" s="323">
        <v>975252.13810311013</v>
      </c>
      <c r="O289" s="324"/>
    </row>
    <row r="290" spans="1:15">
      <c r="A290" s="202" t="s">
        <v>417</v>
      </c>
      <c r="B290" s="323">
        <v>-334906.36199999973</v>
      </c>
      <c r="C290" s="323">
        <v>-331749.90599999973</v>
      </c>
      <c r="D290" s="323">
        <v>-328593.44999999972</v>
      </c>
      <c r="E290" s="323">
        <v>-325436.99399999972</v>
      </c>
      <c r="F290" s="323">
        <v>-322280.53799999971</v>
      </c>
      <c r="G290" s="323">
        <v>-319124.0819999997</v>
      </c>
      <c r="H290" s="323">
        <v>-315967.6259999997</v>
      </c>
      <c r="I290" s="323">
        <v>-312811.16999999969</v>
      </c>
      <c r="J290" s="323">
        <v>-309654.71399999969</v>
      </c>
      <c r="K290" s="323">
        <v>-306498.25799999968</v>
      </c>
      <c r="L290" s="323">
        <v>-303341.80199999968</v>
      </c>
      <c r="M290" s="323">
        <v>-300185.34599999967</v>
      </c>
      <c r="N290" s="323">
        <v>-297028.88999999966</v>
      </c>
      <c r="O290" s="324"/>
    </row>
    <row r="291" spans="1:15" ht="15.75" thickBot="1">
      <c r="A291" s="202" t="s">
        <v>418</v>
      </c>
      <c r="B291" s="323">
        <v>276.01109999998903</v>
      </c>
      <c r="C291" s="323">
        <v>276.01109999998903</v>
      </c>
      <c r="D291" s="323">
        <v>276.01109999998903</v>
      </c>
      <c r="E291" s="323">
        <v>276.01109999998903</v>
      </c>
      <c r="F291" s="323">
        <v>-68.37150000001094</v>
      </c>
      <c r="G291" s="323">
        <v>-68.37150000001094</v>
      </c>
      <c r="H291" s="323">
        <v>1.1285999999890635</v>
      </c>
      <c r="I291" s="323">
        <v>-5.7000000010936525E-2</v>
      </c>
      <c r="J291" s="323">
        <v>-5.7000000010936525E-2</v>
      </c>
      <c r="K291" s="323">
        <v>-0.5814000000109365</v>
      </c>
      <c r="L291" s="323">
        <v>0</v>
      </c>
      <c r="M291" s="323">
        <v>0</v>
      </c>
      <c r="N291" s="323">
        <v>0</v>
      </c>
      <c r="O291" s="324"/>
    </row>
    <row r="292" spans="1:15" ht="15.75" thickBot="1">
      <c r="A292" s="202" t="s">
        <v>60</v>
      </c>
      <c r="B292" s="325">
        <v>1732579.1190826262</v>
      </c>
      <c r="C292" s="325">
        <v>1722547.7964430335</v>
      </c>
      <c r="D292" s="325">
        <v>1712516.4738034408</v>
      </c>
      <c r="E292" s="325">
        <v>1702485.1511638481</v>
      </c>
      <c r="F292" s="325">
        <v>1692109.4459242558</v>
      </c>
      <c r="G292" s="325">
        <v>1682078.1232846631</v>
      </c>
      <c r="H292" s="325">
        <v>1672116.3007450707</v>
      </c>
      <c r="I292" s="325">
        <v>1662083.792505478</v>
      </c>
      <c r="J292" s="325">
        <v>1652052.4698658858</v>
      </c>
      <c r="K292" s="325">
        <v>1642020.6228262931</v>
      </c>
      <c r="L292" s="325">
        <v>1631989.8815867004</v>
      </c>
      <c r="M292" s="325">
        <v>1621958.5589471078</v>
      </c>
      <c r="N292" s="325">
        <v>1612408.8578075152</v>
      </c>
      <c r="O292" s="324"/>
    </row>
    <row r="293" spans="1:15" ht="15.75" thickTop="1">
      <c r="A293" s="205" t="s">
        <v>59</v>
      </c>
      <c r="B293" s="254" t="s">
        <v>59</v>
      </c>
      <c r="C293" s="254" t="s">
        <v>59</v>
      </c>
      <c r="D293" s="254" t="s">
        <v>59</v>
      </c>
      <c r="E293" s="254" t="s">
        <v>59</v>
      </c>
      <c r="F293" s="254" t="s">
        <v>59</v>
      </c>
      <c r="G293" s="254" t="s">
        <v>59</v>
      </c>
      <c r="H293" s="254" t="s">
        <v>59</v>
      </c>
      <c r="I293" s="254" t="s">
        <v>59</v>
      </c>
      <c r="J293" s="254" t="s">
        <v>59</v>
      </c>
      <c r="K293" s="254" t="s">
        <v>59</v>
      </c>
      <c r="L293" s="254" t="s">
        <v>59</v>
      </c>
      <c r="M293" s="254" t="s">
        <v>59</v>
      </c>
      <c r="N293" s="254" t="s">
        <v>59</v>
      </c>
      <c r="O293" s="258"/>
    </row>
    <row r="294" spans="1:15">
      <c r="A294" s="202" t="s">
        <v>419</v>
      </c>
      <c r="B294" s="254" t="s">
        <v>59</v>
      </c>
      <c r="C294" s="254">
        <v>1727563.45776283</v>
      </c>
      <c r="D294" s="254">
        <v>1717532.135123237</v>
      </c>
      <c r="E294" s="254">
        <v>1707500.8124836446</v>
      </c>
      <c r="F294" s="254">
        <v>1697297.2985440521</v>
      </c>
      <c r="G294" s="254">
        <v>1687093.7846044595</v>
      </c>
      <c r="H294" s="254">
        <v>1677097.212014867</v>
      </c>
      <c r="I294" s="254">
        <v>1667100.0466252742</v>
      </c>
      <c r="J294" s="254">
        <v>1657068.131185682</v>
      </c>
      <c r="K294" s="254">
        <v>1647036.5463460893</v>
      </c>
      <c r="L294" s="254">
        <v>1637005.2522064969</v>
      </c>
      <c r="M294" s="254">
        <v>1626974.2202669042</v>
      </c>
      <c r="N294" s="254">
        <v>1617183.7083773115</v>
      </c>
      <c r="O294" s="258"/>
    </row>
    <row r="295" spans="1:15">
      <c r="A295" s="205" t="s">
        <v>59</v>
      </c>
      <c r="B295" s="254" t="s">
        <v>59</v>
      </c>
      <c r="C295" s="254" t="s">
        <v>59</v>
      </c>
      <c r="D295" s="254" t="s">
        <v>59</v>
      </c>
      <c r="E295" s="254" t="s">
        <v>59</v>
      </c>
      <c r="F295" s="254" t="s">
        <v>59</v>
      </c>
      <c r="G295" s="254" t="s">
        <v>59</v>
      </c>
      <c r="H295" s="254" t="s">
        <v>59</v>
      </c>
      <c r="I295" s="254" t="s">
        <v>59</v>
      </c>
      <c r="J295" s="254" t="s">
        <v>59</v>
      </c>
      <c r="K295" s="254" t="s">
        <v>59</v>
      </c>
      <c r="L295" s="254" t="s">
        <v>59</v>
      </c>
      <c r="M295" s="254" t="s">
        <v>59</v>
      </c>
      <c r="N295" s="254" t="s">
        <v>59</v>
      </c>
      <c r="O295" s="254" t="s">
        <v>59</v>
      </c>
    </row>
    <row r="296" spans="1:15">
      <c r="A296" s="202" t="s">
        <v>61</v>
      </c>
      <c r="B296" s="254" t="s">
        <v>59</v>
      </c>
      <c r="C296" s="254" t="s">
        <v>59</v>
      </c>
      <c r="D296" s="254" t="s">
        <v>59</v>
      </c>
      <c r="E296" s="254" t="s">
        <v>59</v>
      </c>
      <c r="F296" s="254" t="s">
        <v>59</v>
      </c>
      <c r="G296" s="254" t="s">
        <v>59</v>
      </c>
      <c r="H296" s="254" t="s">
        <v>59</v>
      </c>
      <c r="I296" s="254" t="s">
        <v>59</v>
      </c>
      <c r="J296" s="254" t="s">
        <v>59</v>
      </c>
      <c r="K296" s="254" t="s">
        <v>59</v>
      </c>
      <c r="L296" s="254" t="s">
        <v>59</v>
      </c>
      <c r="M296" s="254" t="s">
        <v>59</v>
      </c>
      <c r="N296" s="254" t="s">
        <v>59</v>
      </c>
      <c r="O296" s="254" t="s">
        <v>59</v>
      </c>
    </row>
    <row r="297" spans="1:15">
      <c r="A297" s="204" t="s">
        <v>420</v>
      </c>
      <c r="B297" s="254" t="s">
        <v>59</v>
      </c>
      <c r="C297" s="254">
        <v>9304.6144361644401</v>
      </c>
      <c r="D297" s="254">
        <v>9250.5859783229844</v>
      </c>
      <c r="E297" s="254">
        <v>9196.5575204815304</v>
      </c>
      <c r="F297" s="254">
        <v>9141.6016445191599</v>
      </c>
      <c r="G297" s="254">
        <v>9086.6457685567893</v>
      </c>
      <c r="H297" s="254">
        <v>9032.8044736328156</v>
      </c>
      <c r="I297" s="254">
        <v>8775.3038017860017</v>
      </c>
      <c r="J297" s="254">
        <v>8722.4976694399229</v>
      </c>
      <c r="K297" s="254">
        <v>8669.6932773105982</v>
      </c>
      <c r="L297" s="254">
        <v>8616.8904153718722</v>
      </c>
      <c r="M297" s="254">
        <v>8564.088933605055</v>
      </c>
      <c r="N297" s="254">
        <v>8512.5535045346205</v>
      </c>
      <c r="O297" s="254">
        <f>SUM(B297:N297)</f>
        <v>106873.83742372578</v>
      </c>
    </row>
    <row r="298" spans="1:15">
      <c r="A298" s="204" t="s">
        <v>421</v>
      </c>
      <c r="B298" s="254" t="s">
        <v>59</v>
      </c>
      <c r="C298" s="254">
        <v>1931.0704330872913</v>
      </c>
      <c r="D298" s="254">
        <v>1919.8574206407543</v>
      </c>
      <c r="E298" s="254">
        <v>1908.6444081942179</v>
      </c>
      <c r="F298" s="254">
        <v>1897.2389203125413</v>
      </c>
      <c r="G298" s="254">
        <v>1885.8334324308648</v>
      </c>
      <c r="H298" s="254">
        <v>1874.6592635902182</v>
      </c>
      <c r="I298" s="254">
        <v>1847.3135616654665</v>
      </c>
      <c r="J298" s="254">
        <v>1836.1971961668544</v>
      </c>
      <c r="K298" s="254">
        <v>1825.0811970061018</v>
      </c>
      <c r="L298" s="254">
        <v>1813.9655199700194</v>
      </c>
      <c r="M298" s="254">
        <v>1802.8501334777568</v>
      </c>
      <c r="N298" s="254">
        <v>1792.001267252899</v>
      </c>
      <c r="O298" s="254">
        <f>SUM(B298:N298)</f>
        <v>22334.712753794985</v>
      </c>
    </row>
    <row r="299" spans="1:15">
      <c r="A299" s="205" t="s">
        <v>59</v>
      </c>
      <c r="B299" s="254" t="s">
        <v>59</v>
      </c>
      <c r="C299" s="254" t="s">
        <v>59</v>
      </c>
      <c r="D299" s="254" t="s">
        <v>59</v>
      </c>
      <c r="E299" s="254" t="s">
        <v>59</v>
      </c>
      <c r="F299" s="254" t="s">
        <v>59</v>
      </c>
      <c r="G299" s="254" t="s">
        <v>59</v>
      </c>
      <c r="H299" s="254" t="s">
        <v>59</v>
      </c>
      <c r="I299" s="254" t="s">
        <v>59</v>
      </c>
      <c r="J299" s="254" t="s">
        <v>59</v>
      </c>
      <c r="K299" s="254" t="s">
        <v>59</v>
      </c>
      <c r="L299" s="254" t="s">
        <v>59</v>
      </c>
      <c r="M299" s="254" t="s">
        <v>59</v>
      </c>
      <c r="N299" s="254" t="s">
        <v>59</v>
      </c>
      <c r="O299" s="254" t="s">
        <v>59</v>
      </c>
    </row>
    <row r="300" spans="1:15">
      <c r="A300" s="202" t="s">
        <v>62</v>
      </c>
      <c r="B300" s="254" t="s">
        <v>59</v>
      </c>
      <c r="C300" s="254" t="s">
        <v>59</v>
      </c>
      <c r="D300" s="254" t="s">
        <v>59</v>
      </c>
      <c r="E300" s="254" t="s">
        <v>59</v>
      </c>
      <c r="F300" s="254" t="s">
        <v>59</v>
      </c>
      <c r="G300" s="254" t="s">
        <v>59</v>
      </c>
      <c r="H300" s="254" t="s">
        <v>59</v>
      </c>
      <c r="I300" s="254" t="s">
        <v>59</v>
      </c>
      <c r="J300" s="254" t="s">
        <v>59</v>
      </c>
      <c r="K300" s="254" t="s">
        <v>59</v>
      </c>
      <c r="L300" s="254" t="s">
        <v>59</v>
      </c>
      <c r="M300" s="254" t="s">
        <v>59</v>
      </c>
      <c r="N300" s="254" t="s">
        <v>59</v>
      </c>
      <c r="O300" s="254" t="s">
        <v>59</v>
      </c>
    </row>
    <row r="301" spans="1:15">
      <c r="A301" s="204" t="s">
        <v>422</v>
      </c>
      <c r="B301" s="254" t="s">
        <v>59</v>
      </c>
      <c r="C301" s="254">
        <v>6874.8666395926011</v>
      </c>
      <c r="D301" s="254">
        <v>6874.8666395926011</v>
      </c>
      <c r="E301" s="254">
        <v>6874.8666395926011</v>
      </c>
      <c r="F301" s="254">
        <v>6874.8666395926011</v>
      </c>
      <c r="G301" s="254">
        <v>6874.8666395926011</v>
      </c>
      <c r="H301" s="254">
        <v>6874.8666395926011</v>
      </c>
      <c r="I301" s="254">
        <v>6874.8666395926011</v>
      </c>
      <c r="J301" s="254">
        <v>6874.8666395926011</v>
      </c>
      <c r="K301" s="254">
        <v>6874.8666395926011</v>
      </c>
      <c r="L301" s="254">
        <v>6874.8666395926011</v>
      </c>
      <c r="M301" s="254">
        <v>6874.8666395926011</v>
      </c>
      <c r="N301" s="254">
        <v>6393.2451395926</v>
      </c>
      <c r="O301" s="254">
        <f>SUM(B301:N301)</f>
        <v>82016.778175111191</v>
      </c>
    </row>
    <row r="302" spans="1:15">
      <c r="A302" s="204" t="s">
        <v>423</v>
      </c>
      <c r="B302" s="254" t="s">
        <v>59</v>
      </c>
      <c r="C302" s="254">
        <v>3156.4560000000001</v>
      </c>
      <c r="D302" s="254">
        <v>3156.4560000000001</v>
      </c>
      <c r="E302" s="254">
        <v>3156.4560000000001</v>
      </c>
      <c r="F302" s="254">
        <v>3156.4560000000001</v>
      </c>
      <c r="G302" s="254">
        <v>3156.4560000000001</v>
      </c>
      <c r="H302" s="254">
        <v>3156.4560000000001</v>
      </c>
      <c r="I302" s="254">
        <v>3156.4560000000001</v>
      </c>
      <c r="J302" s="254">
        <v>3156.4560000000001</v>
      </c>
      <c r="K302" s="254">
        <v>3156.4560000000001</v>
      </c>
      <c r="L302" s="254">
        <v>3156.4560000000001</v>
      </c>
      <c r="M302" s="254">
        <v>3156.4560000000001</v>
      </c>
      <c r="N302" s="254">
        <v>3156.4560000000001</v>
      </c>
      <c r="O302" s="254">
        <f>SUM(B302:N302)</f>
        <v>37877.471999999994</v>
      </c>
    </row>
    <row r="303" spans="1:15">
      <c r="A303" s="204" t="s">
        <v>424</v>
      </c>
      <c r="B303" s="254" t="s">
        <v>59</v>
      </c>
      <c r="C303" s="254">
        <v>0</v>
      </c>
      <c r="D303" s="254">
        <v>0</v>
      </c>
      <c r="E303" s="254">
        <v>0</v>
      </c>
      <c r="F303" s="254">
        <v>0</v>
      </c>
      <c r="G303" s="254">
        <v>0</v>
      </c>
      <c r="H303" s="254">
        <v>0</v>
      </c>
      <c r="I303" s="254">
        <v>0</v>
      </c>
      <c r="J303" s="254">
        <v>0</v>
      </c>
      <c r="K303" s="254">
        <v>0</v>
      </c>
      <c r="L303" s="254">
        <v>0</v>
      </c>
      <c r="M303" s="254">
        <v>0</v>
      </c>
      <c r="N303" s="254">
        <v>0</v>
      </c>
      <c r="O303" s="254">
        <f>SUM(B303:N303)</f>
        <v>0</v>
      </c>
    </row>
    <row r="304" spans="1:15">
      <c r="A304" s="204" t="s">
        <v>425</v>
      </c>
      <c r="B304" s="254" t="s">
        <v>59</v>
      </c>
      <c r="C304" s="254">
        <v>0</v>
      </c>
      <c r="D304" s="254">
        <v>0</v>
      </c>
      <c r="E304" s="254">
        <v>0</v>
      </c>
      <c r="F304" s="254">
        <v>0</v>
      </c>
      <c r="G304" s="254">
        <v>0</v>
      </c>
      <c r="H304" s="254">
        <v>0</v>
      </c>
      <c r="I304" s="254">
        <v>0</v>
      </c>
      <c r="J304" s="254">
        <v>0</v>
      </c>
      <c r="K304" s="254">
        <v>0</v>
      </c>
      <c r="L304" s="254">
        <v>0</v>
      </c>
      <c r="M304" s="254">
        <v>0</v>
      </c>
      <c r="N304" s="254">
        <v>0</v>
      </c>
      <c r="O304" s="254">
        <f>SUM(B304:N304)</f>
        <v>0</v>
      </c>
    </row>
    <row r="305" spans="1:15">
      <c r="A305" s="204" t="s">
        <v>426</v>
      </c>
      <c r="B305" s="254" t="s">
        <v>59</v>
      </c>
      <c r="C305" s="254">
        <v>0</v>
      </c>
      <c r="D305" s="254">
        <v>0</v>
      </c>
      <c r="E305" s="254">
        <v>0</v>
      </c>
      <c r="F305" s="254">
        <v>0</v>
      </c>
      <c r="G305" s="254">
        <v>0</v>
      </c>
      <c r="H305" s="254">
        <v>0</v>
      </c>
      <c r="I305" s="254">
        <v>0</v>
      </c>
      <c r="J305" s="254">
        <v>0</v>
      </c>
      <c r="K305" s="254">
        <v>0</v>
      </c>
      <c r="L305" s="254">
        <v>0</v>
      </c>
      <c r="M305" s="254">
        <v>0</v>
      </c>
      <c r="N305" s="254">
        <v>0</v>
      </c>
      <c r="O305" s="254">
        <f>SUM(B305:N305)</f>
        <v>0</v>
      </c>
    </row>
    <row r="306" spans="1:15" ht="15.75" thickBot="1">
      <c r="A306" s="205" t="s">
        <v>59</v>
      </c>
      <c r="B306" s="254" t="s">
        <v>59</v>
      </c>
      <c r="C306" s="254" t="s">
        <v>59</v>
      </c>
      <c r="D306" s="254" t="s">
        <v>59</v>
      </c>
      <c r="E306" s="254" t="s">
        <v>59</v>
      </c>
      <c r="F306" s="254" t="s">
        <v>59</v>
      </c>
      <c r="G306" s="254" t="s">
        <v>59</v>
      </c>
      <c r="H306" s="254" t="s">
        <v>59</v>
      </c>
      <c r="I306" s="254" t="s">
        <v>59</v>
      </c>
      <c r="J306" s="254" t="s">
        <v>59</v>
      </c>
      <c r="K306" s="254" t="s">
        <v>59</v>
      </c>
      <c r="L306" s="254" t="s">
        <v>59</v>
      </c>
      <c r="M306" s="254" t="s">
        <v>59</v>
      </c>
      <c r="N306" s="254" t="s">
        <v>59</v>
      </c>
      <c r="O306" s="254" t="s">
        <v>59</v>
      </c>
    </row>
    <row r="307" spans="1:15" ht="15.75" thickBot="1">
      <c r="A307" s="202" t="s">
        <v>427</v>
      </c>
      <c r="B307" s="254" t="s">
        <v>59</v>
      </c>
      <c r="C307" s="255">
        <f>SUM(C297:C305)</f>
        <v>21267.007508844334</v>
      </c>
      <c r="D307" s="255">
        <f t="shared" ref="D307:N307" si="6">SUM(D297:D305)</f>
        <v>21201.766038556336</v>
      </c>
      <c r="E307" s="255">
        <f t="shared" si="6"/>
        <v>21136.524568268345</v>
      </c>
      <c r="F307" s="255">
        <f t="shared" si="6"/>
        <v>21070.163204424302</v>
      </c>
      <c r="G307" s="255">
        <f t="shared" si="6"/>
        <v>21003.801840580258</v>
      </c>
      <c r="H307" s="255">
        <f t="shared" si="6"/>
        <v>20938.786376815631</v>
      </c>
      <c r="I307" s="255">
        <f t="shared" si="6"/>
        <v>20653.940003044067</v>
      </c>
      <c r="J307" s="255">
        <f t="shared" si="6"/>
        <v>20590.017505199379</v>
      </c>
      <c r="K307" s="255">
        <f t="shared" si="6"/>
        <v>20526.097113909302</v>
      </c>
      <c r="L307" s="255">
        <f t="shared" si="6"/>
        <v>20462.178574934493</v>
      </c>
      <c r="M307" s="255">
        <f t="shared" si="6"/>
        <v>20398.26170667541</v>
      </c>
      <c r="N307" s="255">
        <f t="shared" si="6"/>
        <v>19854.255911380118</v>
      </c>
      <c r="O307" s="255">
        <f>SUM(B307:N307)</f>
        <v>249102.80035263195</v>
      </c>
    </row>
    <row r="308" spans="1:15" ht="15.75" thickTop="1">
      <c r="A308" s="205" t="s">
        <v>59</v>
      </c>
      <c r="B308" s="256" t="s">
        <v>59</v>
      </c>
      <c r="C308" s="256" t="s">
        <v>59</v>
      </c>
      <c r="D308" s="256" t="s">
        <v>59</v>
      </c>
      <c r="E308" s="256" t="s">
        <v>59</v>
      </c>
      <c r="F308" s="256" t="s">
        <v>59</v>
      </c>
      <c r="G308" s="256" t="s">
        <v>59</v>
      </c>
      <c r="H308" s="256" t="s">
        <v>59</v>
      </c>
      <c r="I308" s="256" t="s">
        <v>59</v>
      </c>
      <c r="J308" s="256" t="s">
        <v>59</v>
      </c>
      <c r="K308" s="256" t="s">
        <v>59</v>
      </c>
      <c r="L308" s="256" t="s">
        <v>59</v>
      </c>
      <c r="M308" s="256" t="s">
        <v>59</v>
      </c>
      <c r="N308" s="256" t="s">
        <v>59</v>
      </c>
      <c r="O308" s="256" t="s">
        <v>59</v>
      </c>
    </row>
    <row r="309" spans="1:15">
      <c r="A309" s="129" t="s">
        <v>449</v>
      </c>
      <c r="B309" s="256"/>
      <c r="C309" s="256"/>
      <c r="D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</row>
    <row r="310" spans="1:15">
      <c r="A310" s="294" t="s">
        <v>468</v>
      </c>
      <c r="B310" s="256"/>
      <c r="C310" s="256"/>
      <c r="D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</row>
    <row r="311" spans="1:15">
      <c r="A311" s="294" t="s">
        <v>450</v>
      </c>
      <c r="B311" s="256"/>
      <c r="C311" s="256"/>
      <c r="D311" s="256"/>
      <c r="E311" s="256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</row>
    <row r="312" spans="1:15">
      <c r="A312" s="294" t="s">
        <v>451</v>
      </c>
      <c r="B312" s="256"/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</row>
    <row r="313" spans="1:15">
      <c r="A313" s="294" t="s">
        <v>452</v>
      </c>
      <c r="B313" s="256"/>
      <c r="C313" s="256"/>
      <c r="D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</row>
    <row r="314" spans="1:15">
      <c r="A314" s="294" t="s">
        <v>453</v>
      </c>
      <c r="B314" s="256"/>
      <c r="C314" s="256"/>
      <c r="D314" s="256"/>
      <c r="E314" s="256"/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</row>
    <row r="315" spans="1:15">
      <c r="A315" s="294" t="s">
        <v>469</v>
      </c>
      <c r="B315" s="256"/>
      <c r="C315" s="256"/>
      <c r="D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</row>
    <row r="316" spans="1:15">
      <c r="A316" s="294" t="s">
        <v>470</v>
      </c>
      <c r="B316" s="256"/>
      <c r="C316" s="256"/>
      <c r="D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</row>
    <row r="317" spans="1:15">
      <c r="A317" s="294" t="s">
        <v>454</v>
      </c>
      <c r="B317" s="256"/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</row>
    <row r="318" spans="1:15">
      <c r="A318" s="294" t="s">
        <v>455</v>
      </c>
      <c r="B318" s="256"/>
      <c r="C318" s="256"/>
      <c r="D318" s="256"/>
      <c r="E318" s="256"/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</row>
    <row r="319" spans="1:15">
      <c r="A319" s="294" t="s">
        <v>456</v>
      </c>
      <c r="B319" s="256"/>
      <c r="C319" s="256"/>
      <c r="D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</row>
    <row r="320" spans="1:15">
      <c r="A320" s="294" t="s">
        <v>457</v>
      </c>
      <c r="B320" s="256"/>
      <c r="C320" s="256"/>
      <c r="D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</row>
    <row r="321" spans="1:15">
      <c r="A321" s="294" t="s">
        <v>458</v>
      </c>
      <c r="B321" s="256"/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</row>
    <row r="322" spans="1:15">
      <c r="A322" s="295" t="s">
        <v>459</v>
      </c>
      <c r="B322" s="256"/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</row>
    <row r="323" spans="1:15">
      <c r="A323" s="295" t="s">
        <v>460</v>
      </c>
      <c r="B323" s="256"/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</row>
    <row r="324" spans="1:15">
      <c r="A324" s="295" t="s">
        <v>461</v>
      </c>
      <c r="B324" s="256"/>
      <c r="C324" s="256"/>
      <c r="D324" s="256"/>
      <c r="E324" s="256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</row>
    <row r="325" spans="1:15">
      <c r="A325" s="205"/>
      <c r="B325" s="256"/>
      <c r="C325" s="256"/>
      <c r="D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</row>
    <row r="326" spans="1:15">
      <c r="A326" s="109" t="s">
        <v>403</v>
      </c>
      <c r="B326" s="257"/>
      <c r="C326" s="257"/>
      <c r="D326" s="257"/>
      <c r="E326" s="257"/>
      <c r="F326" s="257"/>
      <c r="G326" s="257"/>
      <c r="H326" s="257"/>
      <c r="I326" s="257"/>
      <c r="J326" s="257"/>
      <c r="K326" s="257"/>
      <c r="L326" s="257"/>
      <c r="M326" s="257"/>
      <c r="N326" s="257"/>
      <c r="O326" s="257"/>
    </row>
    <row r="327" spans="1:15">
      <c r="A327" s="181" t="s">
        <v>380</v>
      </c>
      <c r="B327" s="254"/>
      <c r="C327" s="254"/>
      <c r="D327" s="254"/>
      <c r="E327" s="254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</row>
    <row r="328" spans="1:15">
      <c r="A328" s="202" t="s">
        <v>410</v>
      </c>
      <c r="B328" s="254" t="s">
        <v>59</v>
      </c>
      <c r="C328" s="254" t="s">
        <v>59</v>
      </c>
      <c r="D328" s="254" t="s">
        <v>59</v>
      </c>
      <c r="E328" s="254" t="s">
        <v>59</v>
      </c>
      <c r="F328" s="254" t="s">
        <v>59</v>
      </c>
      <c r="G328" s="254" t="s">
        <v>59</v>
      </c>
      <c r="H328" s="254" t="s">
        <v>59</v>
      </c>
      <c r="I328" s="254" t="s">
        <v>59</v>
      </c>
      <c r="J328" s="254" t="s">
        <v>59</v>
      </c>
      <c r="K328" s="254" t="s">
        <v>59</v>
      </c>
      <c r="L328" s="254" t="s">
        <v>59</v>
      </c>
      <c r="M328" s="254" t="s">
        <v>59</v>
      </c>
      <c r="N328" s="254" t="s">
        <v>59</v>
      </c>
      <c r="O328" s="254" t="s">
        <v>59</v>
      </c>
    </row>
    <row r="329" spans="1:15">
      <c r="A329" s="204" t="s">
        <v>411</v>
      </c>
      <c r="B329" s="323" t="s">
        <v>59</v>
      </c>
      <c r="C329" s="323">
        <v>0</v>
      </c>
      <c r="D329" s="323">
        <v>0</v>
      </c>
      <c r="E329" s="323">
        <v>0</v>
      </c>
      <c r="F329" s="323">
        <v>-259.79739999999998</v>
      </c>
      <c r="G329" s="323">
        <v>0</v>
      </c>
      <c r="H329" s="323">
        <v>52.429900000000004</v>
      </c>
      <c r="I329" s="323">
        <v>-0.89439999999999997</v>
      </c>
      <c r="J329" s="323">
        <v>0</v>
      </c>
      <c r="K329" s="323">
        <v>-0.39560000000000001</v>
      </c>
      <c r="L329" s="323">
        <v>0.43859999999999999</v>
      </c>
      <c r="M329" s="323">
        <v>0</v>
      </c>
      <c r="N329" s="323">
        <v>0</v>
      </c>
      <c r="O329" s="323">
        <f>SUM(B329:N329)</f>
        <v>-208.21889999999996</v>
      </c>
    </row>
    <row r="330" spans="1:15">
      <c r="A330" s="204" t="s">
        <v>412</v>
      </c>
      <c r="B330" s="323" t="s">
        <v>59</v>
      </c>
      <c r="C330" s="323">
        <v>0</v>
      </c>
      <c r="D330" s="323">
        <v>0</v>
      </c>
      <c r="E330" s="323">
        <v>0</v>
      </c>
      <c r="F330" s="323">
        <v>0</v>
      </c>
      <c r="G330" s="323">
        <v>0</v>
      </c>
      <c r="H330" s="323">
        <v>0</v>
      </c>
      <c r="I330" s="323">
        <v>0</v>
      </c>
      <c r="J330" s="323">
        <v>0</v>
      </c>
      <c r="K330" s="323">
        <v>0</v>
      </c>
      <c r="L330" s="323">
        <v>0</v>
      </c>
      <c r="M330" s="323">
        <v>0</v>
      </c>
      <c r="N330" s="323">
        <v>-1420426.4211999997</v>
      </c>
      <c r="O330" s="323">
        <f>SUM(B330:N330)</f>
        <v>-1420426.4211999997</v>
      </c>
    </row>
    <row r="331" spans="1:15">
      <c r="A331" s="204" t="s">
        <v>413</v>
      </c>
      <c r="B331" s="323" t="s">
        <v>59</v>
      </c>
      <c r="C331" s="323">
        <v>0</v>
      </c>
      <c r="D331" s="323">
        <v>0</v>
      </c>
      <c r="E331" s="323">
        <v>0</v>
      </c>
      <c r="F331" s="323">
        <v>0</v>
      </c>
      <c r="G331" s="323">
        <v>0</v>
      </c>
      <c r="H331" s="323">
        <v>0</v>
      </c>
      <c r="I331" s="323">
        <v>0</v>
      </c>
      <c r="J331" s="323">
        <v>0</v>
      </c>
      <c r="K331" s="323">
        <v>0</v>
      </c>
      <c r="L331" s="323">
        <v>0</v>
      </c>
      <c r="M331" s="323">
        <v>0</v>
      </c>
      <c r="N331" s="323">
        <v>-1420426.4211999997</v>
      </c>
      <c r="O331" s="323">
        <f>SUM(B331:N331)</f>
        <v>-1420426.4211999997</v>
      </c>
    </row>
    <row r="332" spans="1:15">
      <c r="A332" s="204" t="s">
        <v>414</v>
      </c>
      <c r="B332" s="323" t="s">
        <v>59</v>
      </c>
      <c r="C332" s="323">
        <v>0</v>
      </c>
      <c r="D332" s="323">
        <v>0</v>
      </c>
      <c r="E332" s="323">
        <v>0</v>
      </c>
      <c r="F332" s="323">
        <v>63.98</v>
      </c>
      <c r="G332" s="323">
        <v>0</v>
      </c>
      <c r="H332" s="323">
        <v>-12.82</v>
      </c>
      <c r="I332" s="323">
        <v>0</v>
      </c>
      <c r="J332" s="323">
        <v>0</v>
      </c>
      <c r="K332" s="323">
        <v>0.1</v>
      </c>
      <c r="L332" s="323">
        <v>0</v>
      </c>
      <c r="M332" s="323">
        <v>0</v>
      </c>
      <c r="N332" s="323">
        <v>0</v>
      </c>
      <c r="O332" s="323">
        <f>SUM(B332:N332)</f>
        <v>51.26</v>
      </c>
    </row>
    <row r="333" spans="1:15">
      <c r="A333" s="205" t="s">
        <v>59</v>
      </c>
      <c r="B333" s="323" t="s">
        <v>59</v>
      </c>
      <c r="C333" s="323" t="s">
        <v>59</v>
      </c>
      <c r="D333" s="323" t="s">
        <v>59</v>
      </c>
      <c r="E333" s="323" t="s">
        <v>59</v>
      </c>
      <c r="F333" s="323" t="s">
        <v>59</v>
      </c>
      <c r="G333" s="323" t="s">
        <v>59</v>
      </c>
      <c r="H333" s="323" t="s">
        <v>59</v>
      </c>
      <c r="I333" s="323" t="s">
        <v>59</v>
      </c>
      <c r="J333" s="323" t="s">
        <v>59</v>
      </c>
      <c r="K333" s="323" t="s">
        <v>59</v>
      </c>
      <c r="L333" s="323" t="s">
        <v>59</v>
      </c>
      <c r="M333" s="323" t="s">
        <v>59</v>
      </c>
      <c r="N333" s="323" t="s">
        <v>59</v>
      </c>
      <c r="O333" s="323" t="s">
        <v>59</v>
      </c>
    </row>
    <row r="334" spans="1:15">
      <c r="A334" s="202" t="s">
        <v>415</v>
      </c>
      <c r="B334" s="323">
        <v>4936976.7181474399</v>
      </c>
      <c r="C334" s="323">
        <v>4936976.7181474399</v>
      </c>
      <c r="D334" s="323">
        <v>4936976.7181474399</v>
      </c>
      <c r="E334" s="323">
        <v>4936976.7181474399</v>
      </c>
      <c r="F334" s="323">
        <v>4936976.7181474399</v>
      </c>
      <c r="G334" s="323">
        <v>4936976.7181474399</v>
      </c>
      <c r="H334" s="323">
        <v>4936976.7181474399</v>
      </c>
      <c r="I334" s="323">
        <v>4936976.7181474399</v>
      </c>
      <c r="J334" s="323">
        <v>4936976.7181474399</v>
      </c>
      <c r="K334" s="323">
        <v>4936976.7181474399</v>
      </c>
      <c r="L334" s="323">
        <v>4936976.7181474399</v>
      </c>
      <c r="M334" s="323">
        <v>4936976.7181474399</v>
      </c>
      <c r="N334" s="323">
        <v>3516550.2969474397</v>
      </c>
      <c r="O334" s="324"/>
    </row>
    <row r="335" spans="1:15">
      <c r="A335" s="202" t="s">
        <v>416</v>
      </c>
      <c r="B335" s="323">
        <v>2577753.1728999983</v>
      </c>
      <c r="C335" s="323">
        <v>2592057.8563536787</v>
      </c>
      <c r="D335" s="323">
        <v>2606362.5398073588</v>
      </c>
      <c r="E335" s="323">
        <v>2620667.2232610392</v>
      </c>
      <c r="F335" s="323">
        <v>2635035.8867147192</v>
      </c>
      <c r="G335" s="323">
        <v>2649340.5701683993</v>
      </c>
      <c r="H335" s="323">
        <v>2663632.4336220799</v>
      </c>
      <c r="I335" s="323">
        <v>2677937.1170757599</v>
      </c>
      <c r="J335" s="323">
        <v>2692241.8005294395</v>
      </c>
      <c r="K335" s="323">
        <v>2706546.58398312</v>
      </c>
      <c r="L335" s="323">
        <v>2720851.2674368005</v>
      </c>
      <c r="M335" s="323">
        <v>2735155.950890481</v>
      </c>
      <c r="N335" s="323">
        <v>1327497.3046441611</v>
      </c>
      <c r="O335" s="324"/>
    </row>
    <row r="336" spans="1:15">
      <c r="A336" s="202" t="s">
        <v>417</v>
      </c>
      <c r="B336" s="323">
        <v>-2505994.2299999981</v>
      </c>
      <c r="C336" s="323">
        <v>-2482846.8859999981</v>
      </c>
      <c r="D336" s="323">
        <v>-2459699.541999998</v>
      </c>
      <c r="E336" s="323">
        <v>-2436552.197999998</v>
      </c>
      <c r="F336" s="323">
        <v>-2413404.853999998</v>
      </c>
      <c r="G336" s="323">
        <v>-2390257.5099999979</v>
      </c>
      <c r="H336" s="323">
        <v>-2367110.1659999979</v>
      </c>
      <c r="I336" s="323">
        <v>-2343962.8219999978</v>
      </c>
      <c r="J336" s="323">
        <v>-2320815.4779999978</v>
      </c>
      <c r="K336" s="323">
        <v>-2297668.1339999977</v>
      </c>
      <c r="L336" s="323">
        <v>-2274520.7899999977</v>
      </c>
      <c r="M336" s="323">
        <v>-2251373.4459999977</v>
      </c>
      <c r="N336" s="323">
        <v>-2228226.1019999976</v>
      </c>
      <c r="O336" s="324"/>
    </row>
    <row r="337" spans="1:15" ht="15.75" thickBot="1">
      <c r="A337" s="202" t="s">
        <v>418</v>
      </c>
      <c r="B337" s="323">
        <v>208.21889999998541</v>
      </c>
      <c r="C337" s="323">
        <v>208.21889999998541</v>
      </c>
      <c r="D337" s="323">
        <v>208.21889999998541</v>
      </c>
      <c r="E337" s="323">
        <v>208.21889999998541</v>
      </c>
      <c r="F337" s="323">
        <v>-51.578500000014571</v>
      </c>
      <c r="G337" s="323">
        <v>-51.578500000014571</v>
      </c>
      <c r="H337" s="323">
        <v>0.85139999998543203</v>
      </c>
      <c r="I337" s="323">
        <v>-4.3000000014567941E-2</v>
      </c>
      <c r="J337" s="323">
        <v>-4.3000000014567941E-2</v>
      </c>
      <c r="K337" s="323">
        <v>-0.43860000001456795</v>
      </c>
      <c r="L337" s="323">
        <v>0</v>
      </c>
      <c r="M337" s="323">
        <v>0</v>
      </c>
      <c r="N337" s="323">
        <v>0</v>
      </c>
      <c r="O337" s="324"/>
    </row>
    <row r="338" spans="1:15" ht="15.75" thickBot="1">
      <c r="A338" s="202" t="s">
        <v>60</v>
      </c>
      <c r="B338" s="325">
        <v>4865425.9941474395</v>
      </c>
      <c r="C338" s="325">
        <v>4827973.966693759</v>
      </c>
      <c r="D338" s="325">
        <v>4790521.9392400784</v>
      </c>
      <c r="E338" s="325">
        <v>4753069.9117863989</v>
      </c>
      <c r="F338" s="325">
        <v>4715294.1069327192</v>
      </c>
      <c r="G338" s="325">
        <v>4677842.0794790387</v>
      </c>
      <c r="H338" s="325">
        <v>4640455.3019253584</v>
      </c>
      <c r="I338" s="325">
        <v>4603002.3800716782</v>
      </c>
      <c r="J338" s="325">
        <v>4565550.3526179986</v>
      </c>
      <c r="K338" s="325">
        <v>4528097.8295643181</v>
      </c>
      <c r="L338" s="325">
        <v>4490646.2407106366</v>
      </c>
      <c r="M338" s="325">
        <v>4453194.213256957</v>
      </c>
      <c r="N338" s="325">
        <v>4417279.0943032764</v>
      </c>
      <c r="O338" s="324"/>
    </row>
    <row r="339" spans="1:15" ht="15.75" thickTop="1">
      <c r="A339" s="205" t="s">
        <v>59</v>
      </c>
      <c r="B339" s="254" t="s">
        <v>59</v>
      </c>
      <c r="C339" s="254" t="s">
        <v>59</v>
      </c>
      <c r="D339" s="254" t="s">
        <v>59</v>
      </c>
      <c r="E339" s="254" t="s">
        <v>59</v>
      </c>
      <c r="F339" s="254" t="s">
        <v>59</v>
      </c>
      <c r="G339" s="254" t="s">
        <v>59</v>
      </c>
      <c r="H339" s="254" t="s">
        <v>59</v>
      </c>
      <c r="I339" s="254" t="s">
        <v>59</v>
      </c>
      <c r="J339" s="254" t="s">
        <v>59</v>
      </c>
      <c r="K339" s="254" t="s">
        <v>59</v>
      </c>
      <c r="L339" s="254" t="s">
        <v>59</v>
      </c>
      <c r="M339" s="254" t="s">
        <v>59</v>
      </c>
      <c r="N339" s="254" t="s">
        <v>59</v>
      </c>
      <c r="O339" s="258"/>
    </row>
    <row r="340" spans="1:15">
      <c r="A340" s="202" t="s">
        <v>419</v>
      </c>
      <c r="B340" s="276"/>
      <c r="C340" s="254">
        <v>4846699.9804205988</v>
      </c>
      <c r="D340" s="254">
        <v>4809247.9529669192</v>
      </c>
      <c r="E340" s="254">
        <v>4771795.9255132386</v>
      </c>
      <c r="F340" s="254">
        <v>4734182.009359559</v>
      </c>
      <c r="G340" s="254">
        <v>4696568.0932058785</v>
      </c>
      <c r="H340" s="254">
        <v>4659148.6907021981</v>
      </c>
      <c r="I340" s="254">
        <v>4621728.8409985183</v>
      </c>
      <c r="J340" s="254">
        <v>4584276.3663448384</v>
      </c>
      <c r="K340" s="254">
        <v>4546824.0910911579</v>
      </c>
      <c r="L340" s="254">
        <v>4509372.0351374773</v>
      </c>
      <c r="M340" s="254">
        <v>4471920.2269837968</v>
      </c>
      <c r="N340" s="254">
        <v>4435236.6537801167</v>
      </c>
      <c r="O340" s="258"/>
    </row>
    <row r="341" spans="1:15">
      <c r="A341" s="205" t="s">
        <v>59</v>
      </c>
      <c r="B341" s="254" t="s">
        <v>59</v>
      </c>
      <c r="C341" s="254" t="s">
        <v>59</v>
      </c>
      <c r="D341" s="254" t="s">
        <v>59</v>
      </c>
      <c r="E341" s="254" t="s">
        <v>59</v>
      </c>
      <c r="F341" s="254" t="s">
        <v>59</v>
      </c>
      <c r="G341" s="254" t="s">
        <v>59</v>
      </c>
      <c r="H341" s="254" t="s">
        <v>59</v>
      </c>
      <c r="I341" s="254" t="s">
        <v>59</v>
      </c>
      <c r="J341" s="254" t="s">
        <v>59</v>
      </c>
      <c r="K341" s="254" t="s">
        <v>59</v>
      </c>
      <c r="L341" s="254" t="s">
        <v>59</v>
      </c>
      <c r="M341" s="254" t="s">
        <v>59</v>
      </c>
      <c r="N341" s="254" t="s">
        <v>59</v>
      </c>
      <c r="O341" s="254" t="s">
        <v>59</v>
      </c>
    </row>
    <row r="342" spans="1:15">
      <c r="A342" s="202" t="s">
        <v>61</v>
      </c>
      <c r="B342" s="254" t="s">
        <v>59</v>
      </c>
      <c r="C342" s="254" t="s">
        <v>59</v>
      </c>
      <c r="D342" s="254" t="s">
        <v>59</v>
      </c>
      <c r="E342" s="254" t="s">
        <v>59</v>
      </c>
      <c r="F342" s="254" t="s">
        <v>59</v>
      </c>
      <c r="G342" s="254" t="s">
        <v>59</v>
      </c>
      <c r="H342" s="254" t="s">
        <v>59</v>
      </c>
      <c r="I342" s="254" t="s">
        <v>59</v>
      </c>
      <c r="J342" s="254" t="s">
        <v>59</v>
      </c>
      <c r="K342" s="254" t="s">
        <v>59</v>
      </c>
      <c r="L342" s="254" t="s">
        <v>59</v>
      </c>
      <c r="M342" s="254" t="s">
        <v>59</v>
      </c>
      <c r="N342" s="254" t="s">
        <v>59</v>
      </c>
      <c r="O342" s="254" t="s">
        <v>59</v>
      </c>
    </row>
    <row r="343" spans="1:15">
      <c r="A343" s="204" t="s">
        <v>420</v>
      </c>
      <c r="B343" s="254" t="s">
        <v>59</v>
      </c>
      <c r="C343" s="254">
        <v>26104.207288558282</v>
      </c>
      <c r="D343" s="254">
        <v>25902.491586745276</v>
      </c>
      <c r="E343" s="254">
        <v>25700.775884932264</v>
      </c>
      <c r="F343" s="254">
        <v>25498.188254549397</v>
      </c>
      <c r="G343" s="254">
        <v>25295.600624166524</v>
      </c>
      <c r="H343" s="254">
        <v>25094.060639534484</v>
      </c>
      <c r="I343" s="254">
        <v>24327.918862061317</v>
      </c>
      <c r="J343" s="254">
        <v>24130.776018786833</v>
      </c>
      <c r="K343" s="254">
        <v>23933.634225116766</v>
      </c>
      <c r="L343" s="254">
        <v>23736.49358580101</v>
      </c>
      <c r="M343" s="254">
        <v>23539.35425085825</v>
      </c>
      <c r="N343" s="254">
        <v>23346.258761448964</v>
      </c>
      <c r="O343" s="254">
        <f>SUM(B343:N343)</f>
        <v>296609.75998255936</v>
      </c>
    </row>
    <row r="344" spans="1:15">
      <c r="A344" s="204" t="s">
        <v>421</v>
      </c>
      <c r="B344" s="254" t="s">
        <v>59</v>
      </c>
      <c r="C344" s="254">
        <v>5417.6412381141454</v>
      </c>
      <c r="D344" s="254">
        <v>5375.7773618264218</v>
      </c>
      <c r="E344" s="254">
        <v>5333.9134855386983</v>
      </c>
      <c r="F344" s="254">
        <v>5291.8686500621152</v>
      </c>
      <c r="G344" s="254">
        <v>5249.8238145855312</v>
      </c>
      <c r="H344" s="254">
        <v>5207.9964064669166</v>
      </c>
      <c r="I344" s="254">
        <v>5121.3377287104586</v>
      </c>
      <c r="J344" s="254">
        <v>5079.8366415467162</v>
      </c>
      <c r="K344" s="254">
        <v>5038.3357753381124</v>
      </c>
      <c r="L344" s="254">
        <v>4996.8351521358391</v>
      </c>
      <c r="M344" s="254">
        <v>4955.3348035207455</v>
      </c>
      <c r="N344" s="254">
        <v>4914.6857360537479</v>
      </c>
      <c r="O344" s="254">
        <f>SUM(B344:N344)</f>
        <v>61983.386793899452</v>
      </c>
    </row>
    <row r="345" spans="1:15">
      <c r="A345" s="205" t="s">
        <v>59</v>
      </c>
      <c r="B345" s="254" t="s">
        <v>59</v>
      </c>
      <c r="C345" s="254" t="s">
        <v>59</v>
      </c>
      <c r="D345" s="254" t="s">
        <v>59</v>
      </c>
      <c r="E345" s="254" t="s">
        <v>59</v>
      </c>
      <c r="F345" s="254" t="s">
        <v>59</v>
      </c>
      <c r="G345" s="254" t="s">
        <v>59</v>
      </c>
      <c r="H345" s="254" t="s">
        <v>59</v>
      </c>
      <c r="I345" s="254" t="s">
        <v>59</v>
      </c>
      <c r="J345" s="254" t="s">
        <v>59</v>
      </c>
      <c r="K345" s="254" t="s">
        <v>59</v>
      </c>
      <c r="L345" s="254" t="s">
        <v>59</v>
      </c>
      <c r="M345" s="254" t="s">
        <v>59</v>
      </c>
      <c r="N345" s="254" t="s">
        <v>59</v>
      </c>
      <c r="O345" s="254" t="s">
        <v>59</v>
      </c>
    </row>
    <row r="346" spans="1:15">
      <c r="A346" s="202" t="s">
        <v>62</v>
      </c>
      <c r="B346" s="254" t="s">
        <v>59</v>
      </c>
      <c r="C346" s="254" t="s">
        <v>59</v>
      </c>
      <c r="D346" s="254" t="s">
        <v>59</v>
      </c>
      <c r="E346" s="254" t="s">
        <v>59</v>
      </c>
      <c r="F346" s="254" t="s">
        <v>59</v>
      </c>
      <c r="G346" s="254" t="s">
        <v>59</v>
      </c>
      <c r="H346" s="254" t="s">
        <v>59</v>
      </c>
      <c r="I346" s="254" t="s">
        <v>59</v>
      </c>
      <c r="J346" s="254" t="s">
        <v>59</v>
      </c>
      <c r="K346" s="254" t="s">
        <v>59</v>
      </c>
      <c r="L346" s="254" t="s">
        <v>59</v>
      </c>
      <c r="M346" s="254" t="s">
        <v>59</v>
      </c>
      <c r="N346" s="254" t="s">
        <v>59</v>
      </c>
      <c r="O346" s="254" t="s">
        <v>59</v>
      </c>
    </row>
    <row r="347" spans="1:15">
      <c r="A347" s="204" t="s">
        <v>422</v>
      </c>
      <c r="B347" s="254" t="s">
        <v>59</v>
      </c>
      <c r="C347" s="254">
        <v>14304.683453679991</v>
      </c>
      <c r="D347" s="254">
        <v>14304.683453679991</v>
      </c>
      <c r="E347" s="254">
        <v>14304.683453679991</v>
      </c>
      <c r="F347" s="254">
        <v>14304.683453679991</v>
      </c>
      <c r="G347" s="254">
        <v>14304.683453679991</v>
      </c>
      <c r="H347" s="254">
        <v>14304.683453679991</v>
      </c>
      <c r="I347" s="254">
        <v>14304.683453679991</v>
      </c>
      <c r="J347" s="254">
        <v>14304.683453679991</v>
      </c>
      <c r="K347" s="254">
        <v>14304.683453679991</v>
      </c>
      <c r="L347" s="254">
        <v>14304.683453679991</v>
      </c>
      <c r="M347" s="254">
        <v>14304.683453679991</v>
      </c>
      <c r="N347" s="254">
        <v>12767.774953679993</v>
      </c>
      <c r="O347" s="254">
        <f>SUM(B347:N347)</f>
        <v>170119.29294415988</v>
      </c>
    </row>
    <row r="348" spans="1:15">
      <c r="A348" s="204" t="s">
        <v>423</v>
      </c>
      <c r="B348" s="254" t="s">
        <v>59</v>
      </c>
      <c r="C348" s="254">
        <v>23147.344000000001</v>
      </c>
      <c r="D348" s="254">
        <v>23147.344000000001</v>
      </c>
      <c r="E348" s="254">
        <v>23147.344000000001</v>
      </c>
      <c r="F348" s="254">
        <v>23147.344000000001</v>
      </c>
      <c r="G348" s="254">
        <v>23147.344000000001</v>
      </c>
      <c r="H348" s="254">
        <v>23147.344000000001</v>
      </c>
      <c r="I348" s="254">
        <v>23147.344000000001</v>
      </c>
      <c r="J348" s="254">
        <v>23147.344000000001</v>
      </c>
      <c r="K348" s="254">
        <v>23147.344000000001</v>
      </c>
      <c r="L348" s="254">
        <v>23147.344000000001</v>
      </c>
      <c r="M348" s="254">
        <v>23147.344000000001</v>
      </c>
      <c r="N348" s="254">
        <v>23147.344000000001</v>
      </c>
      <c r="O348" s="254">
        <f>SUM(B348:N348)</f>
        <v>277768.12800000008</v>
      </c>
    </row>
    <row r="349" spans="1:15">
      <c r="A349" s="204" t="s">
        <v>424</v>
      </c>
      <c r="B349" s="254" t="s">
        <v>59</v>
      </c>
      <c r="C349" s="254">
        <v>0</v>
      </c>
      <c r="D349" s="254">
        <v>0</v>
      </c>
      <c r="E349" s="254">
        <v>0</v>
      </c>
      <c r="F349" s="254">
        <v>0</v>
      </c>
      <c r="G349" s="254">
        <v>0</v>
      </c>
      <c r="H349" s="254">
        <v>0</v>
      </c>
      <c r="I349" s="254">
        <v>0</v>
      </c>
      <c r="J349" s="254">
        <v>0</v>
      </c>
      <c r="K349" s="254">
        <v>0</v>
      </c>
      <c r="L349" s="254">
        <v>0</v>
      </c>
      <c r="M349" s="254">
        <v>0</v>
      </c>
      <c r="N349" s="254">
        <v>0</v>
      </c>
      <c r="O349" s="254">
        <f>SUM(B349:N349)</f>
        <v>0</v>
      </c>
    </row>
    <row r="350" spans="1:15">
      <c r="A350" s="204" t="s">
        <v>425</v>
      </c>
      <c r="B350" s="254" t="s">
        <v>59</v>
      </c>
      <c r="C350" s="254">
        <v>0</v>
      </c>
      <c r="D350" s="254">
        <v>0</v>
      </c>
      <c r="E350" s="254">
        <v>0</v>
      </c>
      <c r="F350" s="254">
        <v>0</v>
      </c>
      <c r="G350" s="254">
        <v>0</v>
      </c>
      <c r="H350" s="254">
        <v>0</v>
      </c>
      <c r="I350" s="254">
        <v>0</v>
      </c>
      <c r="J350" s="254">
        <v>0</v>
      </c>
      <c r="K350" s="254">
        <v>0</v>
      </c>
      <c r="L350" s="254">
        <v>0</v>
      </c>
      <c r="M350" s="254">
        <v>0</v>
      </c>
      <c r="N350" s="254">
        <v>0</v>
      </c>
      <c r="O350" s="254">
        <f>SUM(B350:N350)</f>
        <v>0</v>
      </c>
    </row>
    <row r="351" spans="1:15">
      <c r="A351" s="204" t="s">
        <v>426</v>
      </c>
      <c r="B351" s="254" t="s">
        <v>59</v>
      </c>
      <c r="C351" s="254">
        <v>0</v>
      </c>
      <c r="D351" s="254">
        <v>0</v>
      </c>
      <c r="E351" s="254">
        <v>0</v>
      </c>
      <c r="F351" s="254">
        <v>0</v>
      </c>
      <c r="G351" s="254">
        <v>0</v>
      </c>
      <c r="H351" s="254">
        <v>0</v>
      </c>
      <c r="I351" s="254">
        <v>0</v>
      </c>
      <c r="J351" s="254">
        <v>0</v>
      </c>
      <c r="K351" s="254">
        <v>0</v>
      </c>
      <c r="L351" s="254">
        <v>0</v>
      </c>
      <c r="M351" s="254">
        <v>0</v>
      </c>
      <c r="N351" s="254">
        <v>0</v>
      </c>
      <c r="O351" s="254">
        <f>SUM(B351:N351)</f>
        <v>0</v>
      </c>
    </row>
    <row r="352" spans="1:15" ht="15.75" thickBot="1">
      <c r="A352" s="205" t="s">
        <v>59</v>
      </c>
      <c r="B352" s="254" t="s">
        <v>59</v>
      </c>
      <c r="C352" s="254" t="s">
        <v>59</v>
      </c>
      <c r="D352" s="254" t="s">
        <v>59</v>
      </c>
      <c r="E352" s="254" t="s">
        <v>59</v>
      </c>
      <c r="F352" s="254" t="s">
        <v>59</v>
      </c>
      <c r="G352" s="254" t="s">
        <v>59</v>
      </c>
      <c r="H352" s="254" t="s">
        <v>59</v>
      </c>
      <c r="I352" s="254" t="s">
        <v>59</v>
      </c>
      <c r="J352" s="254" t="s">
        <v>59</v>
      </c>
      <c r="K352" s="254" t="s">
        <v>59</v>
      </c>
      <c r="L352" s="254" t="s">
        <v>59</v>
      </c>
      <c r="M352" s="254" t="s">
        <v>59</v>
      </c>
      <c r="N352" s="254" t="s">
        <v>59</v>
      </c>
      <c r="O352" s="254" t="s">
        <v>59</v>
      </c>
    </row>
    <row r="353" spans="1:15" ht="15.75" thickBot="1">
      <c r="A353" s="202" t="s">
        <v>427</v>
      </c>
      <c r="B353" s="254" t="s">
        <v>59</v>
      </c>
      <c r="C353" s="255">
        <f>SUM(C343:C351)</f>
        <v>68973.875980352415</v>
      </c>
      <c r="D353" s="255">
        <f t="shared" ref="D353:N353" si="7">SUM(D343:D351)</f>
        <v>68730.296402251683</v>
      </c>
      <c r="E353" s="255">
        <f t="shared" si="7"/>
        <v>68486.71682415095</v>
      </c>
      <c r="F353" s="255">
        <f t="shared" si="7"/>
        <v>68242.084358291497</v>
      </c>
      <c r="G353" s="255">
        <f t="shared" si="7"/>
        <v>67997.451892432044</v>
      </c>
      <c r="H353" s="255">
        <f t="shared" si="7"/>
        <v>67754.084499681383</v>
      </c>
      <c r="I353" s="255">
        <f t="shared" si="7"/>
        <v>66901.284044451764</v>
      </c>
      <c r="J353" s="255">
        <f t="shared" si="7"/>
        <v>66662.640114013542</v>
      </c>
      <c r="K353" s="255">
        <f t="shared" si="7"/>
        <v>66423.997454134864</v>
      </c>
      <c r="L353" s="255">
        <f t="shared" si="7"/>
        <v>66185.35619161684</v>
      </c>
      <c r="M353" s="255">
        <f t="shared" si="7"/>
        <v>65946.716508058991</v>
      </c>
      <c r="N353" s="255">
        <f t="shared" si="7"/>
        <v>64176.063451182708</v>
      </c>
      <c r="O353" s="255">
        <f>SUM(B353:N353)</f>
        <v>806480.56772061868</v>
      </c>
    </row>
    <row r="354" spans="1:15" ht="15.75" thickTop="1">
      <c r="A354" s="205" t="s">
        <v>59</v>
      </c>
      <c r="B354" s="256" t="s">
        <v>59</v>
      </c>
      <c r="C354" s="256" t="s">
        <v>59</v>
      </c>
      <c r="D354" s="256" t="s">
        <v>59</v>
      </c>
      <c r="E354" s="256" t="s">
        <v>59</v>
      </c>
      <c r="F354" s="256" t="s">
        <v>59</v>
      </c>
      <c r="G354" s="256" t="s">
        <v>59</v>
      </c>
      <c r="H354" s="256" t="s">
        <v>59</v>
      </c>
      <c r="I354" s="256" t="s">
        <v>59</v>
      </c>
      <c r="J354" s="256" t="s">
        <v>59</v>
      </c>
      <c r="K354" s="256" t="s">
        <v>59</v>
      </c>
      <c r="L354" s="256" t="s">
        <v>59</v>
      </c>
      <c r="M354" s="256" t="s">
        <v>59</v>
      </c>
      <c r="N354" s="256" t="s">
        <v>59</v>
      </c>
      <c r="O354" s="256" t="s">
        <v>59</v>
      </c>
    </row>
    <row r="355" spans="1:15">
      <c r="A355" s="129" t="s">
        <v>449</v>
      </c>
      <c r="B355" s="256"/>
      <c r="C355" s="256"/>
      <c r="D355" s="256"/>
      <c r="E355" s="256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</row>
    <row r="356" spans="1:15">
      <c r="A356" s="294" t="s">
        <v>468</v>
      </c>
      <c r="B356" s="256"/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</row>
    <row r="357" spans="1:15">
      <c r="A357" s="294" t="s">
        <v>450</v>
      </c>
      <c r="B357" s="256"/>
      <c r="C357" s="256"/>
      <c r="D357" s="256"/>
      <c r="E357" s="256"/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</row>
    <row r="358" spans="1:15">
      <c r="A358" s="294" t="s">
        <v>451</v>
      </c>
      <c r="B358" s="256"/>
      <c r="C358" s="256"/>
      <c r="D358" s="256"/>
      <c r="E358" s="256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</row>
    <row r="359" spans="1:15">
      <c r="A359" s="294" t="s">
        <v>452</v>
      </c>
      <c r="B359" s="256"/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</row>
    <row r="360" spans="1:15">
      <c r="A360" s="294" t="s">
        <v>453</v>
      </c>
      <c r="B360" s="256"/>
      <c r="C360" s="256"/>
      <c r="D360" s="256"/>
      <c r="E360" s="256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</row>
    <row r="361" spans="1:15">
      <c r="A361" s="294" t="s">
        <v>469</v>
      </c>
      <c r="B361" s="256"/>
      <c r="C361" s="256"/>
      <c r="D361" s="256"/>
      <c r="E361" s="256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</row>
    <row r="362" spans="1:15">
      <c r="A362" s="294" t="s">
        <v>470</v>
      </c>
      <c r="B362" s="256"/>
      <c r="C362" s="256"/>
      <c r="D362" s="256"/>
      <c r="E362" s="256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</row>
    <row r="363" spans="1:15">
      <c r="A363" s="294" t="s">
        <v>454</v>
      </c>
      <c r="B363" s="256"/>
      <c r="C363" s="256"/>
      <c r="D363" s="256"/>
      <c r="E363" s="256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</row>
    <row r="364" spans="1:15">
      <c r="A364" s="294" t="s">
        <v>455</v>
      </c>
      <c r="B364" s="256"/>
      <c r="C364" s="256"/>
      <c r="D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</row>
    <row r="365" spans="1:15">
      <c r="A365" s="294" t="s">
        <v>456</v>
      </c>
      <c r="B365" s="256"/>
      <c r="C365" s="256"/>
      <c r="D365" s="256"/>
      <c r="E365" s="256"/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</row>
    <row r="366" spans="1:15">
      <c r="A366" s="294" t="s">
        <v>457</v>
      </c>
      <c r="B366" s="256"/>
      <c r="C366" s="256"/>
      <c r="D366" s="256"/>
      <c r="E366" s="256"/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</row>
    <row r="367" spans="1:15">
      <c r="A367" s="294" t="s">
        <v>458</v>
      </c>
      <c r="B367" s="256"/>
      <c r="C367" s="256"/>
      <c r="D367" s="256"/>
      <c r="E367" s="256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</row>
    <row r="368" spans="1:15">
      <c r="A368" s="295" t="s">
        <v>459</v>
      </c>
      <c r="B368" s="256"/>
      <c r="C368" s="256"/>
      <c r="D368" s="256"/>
      <c r="E368" s="256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</row>
    <row r="369" spans="1:15">
      <c r="A369" s="295" t="s">
        <v>460</v>
      </c>
      <c r="B369" s="256"/>
      <c r="C369" s="256"/>
      <c r="D369" s="256"/>
      <c r="E369" s="256"/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</row>
    <row r="370" spans="1:15">
      <c r="A370" s="295" t="s">
        <v>461</v>
      </c>
      <c r="B370" s="256"/>
      <c r="C370" s="256"/>
      <c r="D370" s="256"/>
      <c r="E370" s="256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</row>
    <row r="371" spans="1:15">
      <c r="B371" s="257"/>
      <c r="C371" s="257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</row>
    <row r="372" spans="1:15">
      <c r="A372" s="109" t="s">
        <v>63</v>
      </c>
      <c r="B372" s="254"/>
      <c r="C372" s="254"/>
      <c r="D372" s="254"/>
      <c r="E372" s="254"/>
      <c r="F372" s="254"/>
      <c r="G372" s="254"/>
      <c r="H372" s="254"/>
      <c r="I372" s="254"/>
      <c r="J372" s="254"/>
      <c r="K372" s="254"/>
      <c r="L372" s="254"/>
      <c r="M372" s="254"/>
      <c r="N372" s="254"/>
      <c r="O372" s="254"/>
    </row>
    <row r="373" spans="1:15">
      <c r="A373" s="181" t="s">
        <v>378</v>
      </c>
      <c r="B373" s="254"/>
      <c r="C373" s="254"/>
      <c r="D373" s="254"/>
      <c r="E373" s="254"/>
      <c r="F373" s="254"/>
      <c r="G373" s="254"/>
      <c r="H373" s="254"/>
      <c r="I373" s="254"/>
      <c r="J373" s="254"/>
      <c r="K373" s="254"/>
      <c r="L373" s="254"/>
      <c r="M373" s="254"/>
      <c r="N373" s="254"/>
      <c r="O373" s="254"/>
    </row>
    <row r="374" spans="1:15">
      <c r="A374" s="202" t="s">
        <v>410</v>
      </c>
      <c r="B374" s="254" t="s">
        <v>59</v>
      </c>
      <c r="C374" s="254" t="s">
        <v>59</v>
      </c>
      <c r="D374" s="254" t="s">
        <v>59</v>
      </c>
      <c r="E374" s="254" t="s">
        <v>59</v>
      </c>
      <c r="F374" s="254" t="s">
        <v>59</v>
      </c>
      <c r="G374" s="254" t="s">
        <v>59</v>
      </c>
      <c r="H374" s="254" t="s">
        <v>59</v>
      </c>
      <c r="I374" s="254" t="s">
        <v>59</v>
      </c>
      <c r="J374" s="254" t="s">
        <v>59</v>
      </c>
      <c r="K374" s="254" t="s">
        <v>59</v>
      </c>
      <c r="L374" s="254" t="s">
        <v>59</v>
      </c>
      <c r="M374" s="254" t="s">
        <v>59</v>
      </c>
      <c r="N374" s="254" t="s">
        <v>59</v>
      </c>
      <c r="O374" s="254" t="s">
        <v>59</v>
      </c>
    </row>
    <row r="375" spans="1:15">
      <c r="A375" s="204" t="s">
        <v>411</v>
      </c>
      <c r="B375" s="254" t="s">
        <v>59</v>
      </c>
      <c r="C375" s="254">
        <v>0</v>
      </c>
      <c r="D375" s="254">
        <v>0</v>
      </c>
      <c r="E375" s="254">
        <v>0</v>
      </c>
      <c r="F375" s="254">
        <v>0</v>
      </c>
      <c r="G375" s="254">
        <v>0</v>
      </c>
      <c r="H375" s="254">
        <v>0</v>
      </c>
      <c r="I375" s="254">
        <v>0</v>
      </c>
      <c r="J375" s="254">
        <v>0</v>
      </c>
      <c r="K375" s="254">
        <v>0</v>
      </c>
      <c r="L375" s="254">
        <v>0</v>
      </c>
      <c r="M375" s="254">
        <v>0</v>
      </c>
      <c r="N375" s="254">
        <v>0</v>
      </c>
      <c r="O375" s="254">
        <f>SUM(B375:N375)</f>
        <v>0</v>
      </c>
    </row>
    <row r="376" spans="1:15">
      <c r="A376" s="204" t="s">
        <v>412</v>
      </c>
      <c r="B376" s="254" t="s">
        <v>59</v>
      </c>
      <c r="C376" s="254">
        <v>0</v>
      </c>
      <c r="D376" s="254">
        <v>0</v>
      </c>
      <c r="E376" s="254">
        <v>0</v>
      </c>
      <c r="F376" s="254">
        <v>0</v>
      </c>
      <c r="G376" s="254">
        <v>0</v>
      </c>
      <c r="H376" s="254">
        <v>0</v>
      </c>
      <c r="I376" s="254">
        <v>0</v>
      </c>
      <c r="J376" s="254">
        <v>0</v>
      </c>
      <c r="K376" s="254">
        <v>0</v>
      </c>
      <c r="L376" s="254">
        <v>0</v>
      </c>
      <c r="M376" s="254">
        <v>0</v>
      </c>
      <c r="N376" s="254">
        <v>0</v>
      </c>
      <c r="O376" s="254">
        <f>SUM(B376:N376)</f>
        <v>0</v>
      </c>
    </row>
    <row r="377" spans="1:15">
      <c r="A377" s="204" t="s">
        <v>413</v>
      </c>
      <c r="B377" s="254" t="s">
        <v>59</v>
      </c>
      <c r="C377" s="254">
        <v>0</v>
      </c>
      <c r="D377" s="254">
        <v>0</v>
      </c>
      <c r="E377" s="254">
        <v>0</v>
      </c>
      <c r="F377" s="254">
        <v>0</v>
      </c>
      <c r="G377" s="254">
        <v>0</v>
      </c>
      <c r="H377" s="254">
        <v>0</v>
      </c>
      <c r="I377" s="254">
        <v>0</v>
      </c>
      <c r="J377" s="254">
        <v>0</v>
      </c>
      <c r="K377" s="254">
        <v>0</v>
      </c>
      <c r="L377" s="254">
        <v>0</v>
      </c>
      <c r="M377" s="254">
        <v>0</v>
      </c>
      <c r="N377" s="254">
        <v>0</v>
      </c>
      <c r="O377" s="254">
        <f>SUM(B377:N377)</f>
        <v>0</v>
      </c>
    </row>
    <row r="378" spans="1:15">
      <c r="A378" s="204" t="s">
        <v>414</v>
      </c>
      <c r="B378" s="254" t="s">
        <v>59</v>
      </c>
      <c r="C378" s="254">
        <v>0</v>
      </c>
      <c r="D378" s="254">
        <v>0</v>
      </c>
      <c r="E378" s="254">
        <v>0</v>
      </c>
      <c r="F378" s="254">
        <v>0</v>
      </c>
      <c r="G378" s="254">
        <v>0</v>
      </c>
      <c r="H378" s="254">
        <v>0</v>
      </c>
      <c r="I378" s="254">
        <v>0</v>
      </c>
      <c r="J378" s="254">
        <v>0</v>
      </c>
      <c r="K378" s="254">
        <v>0</v>
      </c>
      <c r="L378" s="254">
        <v>0</v>
      </c>
      <c r="M378" s="254">
        <v>0</v>
      </c>
      <c r="N378" s="254">
        <v>0</v>
      </c>
      <c r="O378" s="254">
        <f>SUM(B378:N378)</f>
        <v>0</v>
      </c>
    </row>
    <row r="379" spans="1:15">
      <c r="A379" s="205" t="s">
        <v>59</v>
      </c>
      <c r="B379" s="254" t="s">
        <v>59</v>
      </c>
      <c r="C379" s="254" t="s">
        <v>59</v>
      </c>
      <c r="D379" s="254" t="s">
        <v>59</v>
      </c>
      <c r="E379" s="254" t="s">
        <v>59</v>
      </c>
      <c r="F379" s="254" t="s">
        <v>59</v>
      </c>
      <c r="G379" s="254" t="s">
        <v>59</v>
      </c>
      <c r="H379" s="254" t="s">
        <v>59</v>
      </c>
      <c r="I379" s="254" t="s">
        <v>59</v>
      </c>
      <c r="J379" s="254" t="s">
        <v>59</v>
      </c>
      <c r="K379" s="254" t="s">
        <v>59</v>
      </c>
      <c r="L379" s="254" t="s">
        <v>59</v>
      </c>
      <c r="M379" s="254" t="s">
        <v>59</v>
      </c>
      <c r="N379" s="254" t="s">
        <v>59</v>
      </c>
      <c r="O379" s="254" t="s">
        <v>59</v>
      </c>
    </row>
    <row r="380" spans="1:15">
      <c r="A380" s="202" t="s">
        <v>415</v>
      </c>
      <c r="B380" s="254">
        <v>31030</v>
      </c>
      <c r="C380" s="254">
        <v>31030</v>
      </c>
      <c r="D380" s="254">
        <v>31030</v>
      </c>
      <c r="E380" s="254">
        <v>31030</v>
      </c>
      <c r="F380" s="254">
        <v>31030</v>
      </c>
      <c r="G380" s="254">
        <v>31030</v>
      </c>
      <c r="H380" s="254">
        <v>31030</v>
      </c>
      <c r="I380" s="254">
        <v>31030</v>
      </c>
      <c r="J380" s="254">
        <v>31030</v>
      </c>
      <c r="K380" s="254">
        <v>31030</v>
      </c>
      <c r="L380" s="254">
        <v>31030</v>
      </c>
      <c r="M380" s="254">
        <v>31030</v>
      </c>
      <c r="N380" s="254">
        <v>31030</v>
      </c>
      <c r="O380" s="258"/>
    </row>
    <row r="381" spans="1:15">
      <c r="A381" s="202" t="s">
        <v>416</v>
      </c>
      <c r="B381" s="254">
        <v>27697.429999999993</v>
      </c>
      <c r="C381" s="254">
        <v>27829.569999999992</v>
      </c>
      <c r="D381" s="254">
        <v>27961.709999999992</v>
      </c>
      <c r="E381" s="254">
        <v>28093.849999999991</v>
      </c>
      <c r="F381" s="254">
        <v>28225.989999999991</v>
      </c>
      <c r="G381" s="254">
        <v>28358.12999999999</v>
      </c>
      <c r="H381" s="254">
        <v>28490.26999999999</v>
      </c>
      <c r="I381" s="254">
        <v>28622.409999999989</v>
      </c>
      <c r="J381" s="254">
        <v>28754.549999999988</v>
      </c>
      <c r="K381" s="254">
        <v>28886.689999999988</v>
      </c>
      <c r="L381" s="254">
        <v>29018.829999999987</v>
      </c>
      <c r="M381" s="254">
        <v>29150.969999999987</v>
      </c>
      <c r="N381" s="254">
        <v>29283.109999999986</v>
      </c>
      <c r="O381" s="258"/>
    </row>
    <row r="382" spans="1:15" ht="15.75" thickBot="1">
      <c r="A382" s="202" t="s">
        <v>418</v>
      </c>
      <c r="B382" s="254">
        <v>0</v>
      </c>
      <c r="C382" s="254">
        <v>0</v>
      </c>
      <c r="D382" s="254">
        <v>0</v>
      </c>
      <c r="E382" s="254">
        <v>0</v>
      </c>
      <c r="F382" s="254">
        <v>0</v>
      </c>
      <c r="G382" s="254">
        <v>0</v>
      </c>
      <c r="H382" s="254">
        <v>0</v>
      </c>
      <c r="I382" s="254">
        <v>0</v>
      </c>
      <c r="J382" s="254">
        <v>0</v>
      </c>
      <c r="K382" s="254">
        <v>0</v>
      </c>
      <c r="L382" s="254">
        <v>0</v>
      </c>
      <c r="M382" s="254">
        <v>0</v>
      </c>
      <c r="N382" s="254">
        <v>0</v>
      </c>
      <c r="O382" s="258"/>
    </row>
    <row r="383" spans="1:15" ht="15.75" thickBot="1">
      <c r="A383" s="202" t="s">
        <v>60</v>
      </c>
      <c r="B383" s="255">
        <v>3332.570000000007</v>
      </c>
      <c r="C383" s="255">
        <v>3200.4300000000076</v>
      </c>
      <c r="D383" s="255">
        <v>3068.2900000000081</v>
      </c>
      <c r="E383" s="255">
        <v>2936.1500000000087</v>
      </c>
      <c r="F383" s="255">
        <v>2804.0100000000093</v>
      </c>
      <c r="G383" s="255">
        <v>2671.8700000000099</v>
      </c>
      <c r="H383" s="255">
        <v>2539.7300000000105</v>
      </c>
      <c r="I383" s="255">
        <v>2407.5900000000111</v>
      </c>
      <c r="J383" s="255">
        <v>2275.4500000000116</v>
      </c>
      <c r="K383" s="255">
        <v>2143.3100000000122</v>
      </c>
      <c r="L383" s="255">
        <v>2011.1700000000128</v>
      </c>
      <c r="M383" s="255">
        <v>1879.0300000000134</v>
      </c>
      <c r="N383" s="255">
        <v>1746.890000000014</v>
      </c>
      <c r="O383" s="258"/>
    </row>
    <row r="384" spans="1:15" ht="15.75" thickTop="1">
      <c r="A384" s="205" t="s">
        <v>59</v>
      </c>
      <c r="B384" s="254" t="s">
        <v>59</v>
      </c>
      <c r="C384" s="254" t="s">
        <v>59</v>
      </c>
      <c r="D384" s="254" t="s">
        <v>59</v>
      </c>
      <c r="E384" s="254" t="s">
        <v>59</v>
      </c>
      <c r="F384" s="254" t="s">
        <v>59</v>
      </c>
      <c r="G384" s="254" t="s">
        <v>59</v>
      </c>
      <c r="H384" s="254" t="s">
        <v>59</v>
      </c>
      <c r="I384" s="254" t="s">
        <v>59</v>
      </c>
      <c r="J384" s="254" t="s">
        <v>59</v>
      </c>
      <c r="K384" s="254" t="s">
        <v>59</v>
      </c>
      <c r="L384" s="254" t="s">
        <v>59</v>
      </c>
      <c r="M384" s="254" t="s">
        <v>59</v>
      </c>
      <c r="N384" s="254" t="s">
        <v>59</v>
      </c>
      <c r="O384" s="258"/>
    </row>
    <row r="385" spans="1:15">
      <c r="A385" s="202" t="s">
        <v>419</v>
      </c>
      <c r="B385" s="254" t="s">
        <v>59</v>
      </c>
      <c r="C385" s="254">
        <v>3266.5000000000073</v>
      </c>
      <c r="D385" s="254">
        <v>3134.3600000000079</v>
      </c>
      <c r="E385" s="254">
        <v>3002.2200000000084</v>
      </c>
      <c r="F385" s="254">
        <v>2870.080000000009</v>
      </c>
      <c r="G385" s="254">
        <v>2737.9400000000096</v>
      </c>
      <c r="H385" s="254">
        <v>2605.8000000000102</v>
      </c>
      <c r="I385" s="254">
        <v>2473.6600000000108</v>
      </c>
      <c r="J385" s="254">
        <v>2341.5200000000114</v>
      </c>
      <c r="K385" s="254">
        <v>2209.3800000000119</v>
      </c>
      <c r="L385" s="254">
        <v>2077.2400000000125</v>
      </c>
      <c r="M385" s="254">
        <v>1945.1000000000131</v>
      </c>
      <c r="N385" s="254">
        <v>1812.9600000000137</v>
      </c>
      <c r="O385" s="258"/>
    </row>
    <row r="386" spans="1:15">
      <c r="A386" s="205" t="s">
        <v>59</v>
      </c>
      <c r="B386" s="254" t="s">
        <v>59</v>
      </c>
      <c r="C386" s="254" t="s">
        <v>59</v>
      </c>
      <c r="D386" s="254" t="s">
        <v>59</v>
      </c>
      <c r="E386" s="254" t="s">
        <v>59</v>
      </c>
      <c r="F386" s="254" t="s">
        <v>59</v>
      </c>
      <c r="G386" s="254" t="s">
        <v>59</v>
      </c>
      <c r="H386" s="254" t="s">
        <v>59</v>
      </c>
      <c r="I386" s="254" t="s">
        <v>59</v>
      </c>
      <c r="J386" s="254" t="s">
        <v>59</v>
      </c>
      <c r="K386" s="254" t="s">
        <v>59</v>
      </c>
      <c r="L386" s="254" t="s">
        <v>59</v>
      </c>
      <c r="M386" s="254" t="s">
        <v>59</v>
      </c>
      <c r="N386" s="254" t="s">
        <v>59</v>
      </c>
      <c r="O386" s="254" t="s">
        <v>59</v>
      </c>
    </row>
    <row r="387" spans="1:15">
      <c r="A387" s="202" t="s">
        <v>61</v>
      </c>
      <c r="B387" s="254" t="s">
        <v>59</v>
      </c>
      <c r="C387" s="254" t="s">
        <v>59</v>
      </c>
      <c r="D387" s="254" t="s">
        <v>59</v>
      </c>
      <c r="E387" s="254" t="s">
        <v>59</v>
      </c>
      <c r="F387" s="254" t="s">
        <v>59</v>
      </c>
      <c r="G387" s="254" t="s">
        <v>59</v>
      </c>
      <c r="H387" s="254" t="s">
        <v>59</v>
      </c>
      <c r="I387" s="254" t="s">
        <v>59</v>
      </c>
      <c r="J387" s="254" t="s">
        <v>59</v>
      </c>
      <c r="K387" s="254" t="s">
        <v>59</v>
      </c>
      <c r="L387" s="254" t="s">
        <v>59</v>
      </c>
      <c r="M387" s="254" t="s">
        <v>59</v>
      </c>
      <c r="N387" s="254" t="s">
        <v>59</v>
      </c>
      <c r="O387" s="254" t="s">
        <v>59</v>
      </c>
    </row>
    <row r="388" spans="1:15">
      <c r="A388" s="204" t="s">
        <v>420</v>
      </c>
      <c r="B388" s="254" t="s">
        <v>59</v>
      </c>
      <c r="C388" s="254">
        <v>17.593288929073779</v>
      </c>
      <c r="D388" s="254">
        <v>16.881586128189713</v>
      </c>
      <c r="E388" s="254">
        <v>16.169883327305651</v>
      </c>
      <c r="F388" s="254">
        <v>15.458180526421588</v>
      </c>
      <c r="G388" s="254">
        <v>14.746477725537524</v>
      </c>
      <c r="H388" s="254">
        <v>14.03477492465346</v>
      </c>
      <c r="I388" s="254">
        <v>13.020885007032405</v>
      </c>
      <c r="J388" s="254">
        <v>12.325324685553605</v>
      </c>
      <c r="K388" s="254">
        <v>11.629764364074806</v>
      </c>
      <c r="L388" s="254">
        <v>10.934204042596006</v>
      </c>
      <c r="M388" s="254">
        <v>10.238643721117207</v>
      </c>
      <c r="N388" s="254">
        <v>9.5430833996384088</v>
      </c>
      <c r="O388" s="254">
        <f>SUM(B388:N388)</f>
        <v>162.57609678119417</v>
      </c>
    </row>
    <row r="389" spans="1:15">
      <c r="A389" s="204" t="s">
        <v>421</v>
      </c>
      <c r="B389" s="254" t="s">
        <v>59</v>
      </c>
      <c r="C389" s="254">
        <v>3.6512937000000081</v>
      </c>
      <c r="D389" s="254">
        <v>3.5035876080000086</v>
      </c>
      <c r="E389" s="254">
        <v>3.3558815160000095</v>
      </c>
      <c r="F389" s="254">
        <v>3.20817542400001</v>
      </c>
      <c r="G389" s="254">
        <v>3.0604693320000105</v>
      </c>
      <c r="H389" s="254">
        <v>2.9127632400000114</v>
      </c>
      <c r="I389" s="254">
        <v>2.741062646000012</v>
      </c>
      <c r="J389" s="254">
        <v>2.5946383120000127</v>
      </c>
      <c r="K389" s="254">
        <v>2.4482139780000134</v>
      </c>
      <c r="L389" s="254">
        <v>2.3017896440000141</v>
      </c>
      <c r="M389" s="254">
        <v>2.1553653100000147</v>
      </c>
      <c r="N389" s="254">
        <v>2.0089409760000154</v>
      </c>
      <c r="O389" s="254">
        <f>SUM(B389:N389)</f>
        <v>33.942181686000133</v>
      </c>
    </row>
    <row r="390" spans="1:15">
      <c r="A390" s="205" t="s">
        <v>59</v>
      </c>
      <c r="B390" s="254" t="s">
        <v>59</v>
      </c>
      <c r="C390" s="254" t="s">
        <v>59</v>
      </c>
      <c r="D390" s="254" t="s">
        <v>59</v>
      </c>
      <c r="E390" s="254" t="s">
        <v>59</v>
      </c>
      <c r="F390" s="254" t="s">
        <v>59</v>
      </c>
      <c r="G390" s="254" t="s">
        <v>59</v>
      </c>
      <c r="H390" s="254" t="s">
        <v>59</v>
      </c>
      <c r="I390" s="254" t="s">
        <v>59</v>
      </c>
      <c r="J390" s="254" t="s">
        <v>59</v>
      </c>
      <c r="K390" s="254" t="s">
        <v>59</v>
      </c>
      <c r="L390" s="254" t="s">
        <v>59</v>
      </c>
      <c r="M390" s="254" t="s">
        <v>59</v>
      </c>
      <c r="N390" s="254" t="s">
        <v>59</v>
      </c>
      <c r="O390" s="254" t="s">
        <v>59</v>
      </c>
    </row>
    <row r="391" spans="1:15">
      <c r="A391" s="202" t="s">
        <v>62</v>
      </c>
      <c r="B391" s="254" t="s">
        <v>59</v>
      </c>
      <c r="C391" s="254" t="s">
        <v>59</v>
      </c>
      <c r="D391" s="254" t="s">
        <v>59</v>
      </c>
      <c r="E391" s="254" t="s">
        <v>59</v>
      </c>
      <c r="F391" s="254" t="s">
        <v>59</v>
      </c>
      <c r="G391" s="254" t="s">
        <v>59</v>
      </c>
      <c r="H391" s="254" t="s">
        <v>59</v>
      </c>
      <c r="I391" s="254" t="s">
        <v>59</v>
      </c>
      <c r="J391" s="254" t="s">
        <v>59</v>
      </c>
      <c r="K391" s="254" t="s">
        <v>59</v>
      </c>
      <c r="L391" s="254" t="s">
        <v>59</v>
      </c>
      <c r="M391" s="254" t="s">
        <v>59</v>
      </c>
      <c r="N391" s="254" t="s">
        <v>59</v>
      </c>
      <c r="O391" s="254" t="s">
        <v>59</v>
      </c>
    </row>
    <row r="392" spans="1:15">
      <c r="A392" s="204" t="s">
        <v>422</v>
      </c>
      <c r="B392" s="254" t="s">
        <v>59</v>
      </c>
      <c r="C392" s="254">
        <v>132.13999999999999</v>
      </c>
      <c r="D392" s="254">
        <v>132.13999999999999</v>
      </c>
      <c r="E392" s="254">
        <v>132.13999999999999</v>
      </c>
      <c r="F392" s="254">
        <v>132.13999999999999</v>
      </c>
      <c r="G392" s="254">
        <v>132.13999999999999</v>
      </c>
      <c r="H392" s="254">
        <v>132.13999999999999</v>
      </c>
      <c r="I392" s="254">
        <v>132.13999999999999</v>
      </c>
      <c r="J392" s="254">
        <v>132.13999999999999</v>
      </c>
      <c r="K392" s="254">
        <v>132.13999999999999</v>
      </c>
      <c r="L392" s="254">
        <v>132.13999999999999</v>
      </c>
      <c r="M392" s="254">
        <v>132.13999999999999</v>
      </c>
      <c r="N392" s="254">
        <v>132.13999999999999</v>
      </c>
      <c r="O392" s="254">
        <f>SUM(B392:N392)</f>
        <v>1585.6799999999994</v>
      </c>
    </row>
    <row r="393" spans="1:15">
      <c r="A393" s="204" t="s">
        <v>423</v>
      </c>
      <c r="B393" s="254" t="s">
        <v>59</v>
      </c>
      <c r="C393" s="254">
        <v>0</v>
      </c>
      <c r="D393" s="254">
        <v>0</v>
      </c>
      <c r="E393" s="254">
        <v>0</v>
      </c>
      <c r="F393" s="254">
        <v>0</v>
      </c>
      <c r="G393" s="254">
        <v>0</v>
      </c>
      <c r="H393" s="254">
        <v>0</v>
      </c>
      <c r="I393" s="254">
        <v>0</v>
      </c>
      <c r="J393" s="254">
        <v>0</v>
      </c>
      <c r="K393" s="254">
        <v>0</v>
      </c>
      <c r="L393" s="254">
        <v>0</v>
      </c>
      <c r="M393" s="254">
        <v>0</v>
      </c>
      <c r="N393" s="254">
        <v>0</v>
      </c>
      <c r="O393" s="254">
        <f>SUM(B393:N393)</f>
        <v>0</v>
      </c>
    </row>
    <row r="394" spans="1:15">
      <c r="A394" s="204" t="s">
        <v>424</v>
      </c>
      <c r="B394" s="254" t="s">
        <v>59</v>
      </c>
      <c r="C394" s="254">
        <v>0</v>
      </c>
      <c r="D394" s="254">
        <v>0</v>
      </c>
      <c r="E394" s="254">
        <v>0</v>
      </c>
      <c r="F394" s="254">
        <v>0</v>
      </c>
      <c r="G394" s="254">
        <v>0</v>
      </c>
      <c r="H394" s="254">
        <v>0</v>
      </c>
      <c r="I394" s="254">
        <v>0</v>
      </c>
      <c r="J394" s="254">
        <v>0</v>
      </c>
      <c r="K394" s="254">
        <v>0</v>
      </c>
      <c r="L394" s="254">
        <v>0</v>
      </c>
      <c r="M394" s="254">
        <v>0</v>
      </c>
      <c r="N394" s="254">
        <v>0</v>
      </c>
      <c r="O394" s="254">
        <f>SUM(B394:N394)</f>
        <v>0</v>
      </c>
    </row>
    <row r="395" spans="1:15">
      <c r="A395" s="204" t="s">
        <v>425</v>
      </c>
      <c r="B395" s="254" t="s">
        <v>59</v>
      </c>
      <c r="C395" s="254">
        <v>0</v>
      </c>
      <c r="D395" s="254">
        <v>0</v>
      </c>
      <c r="E395" s="254">
        <v>0</v>
      </c>
      <c r="F395" s="254">
        <v>0</v>
      </c>
      <c r="G395" s="254">
        <v>0</v>
      </c>
      <c r="H395" s="254">
        <v>0</v>
      </c>
      <c r="I395" s="254">
        <v>0</v>
      </c>
      <c r="J395" s="254">
        <v>0</v>
      </c>
      <c r="K395" s="254">
        <v>0</v>
      </c>
      <c r="L395" s="254">
        <v>0</v>
      </c>
      <c r="M395" s="254">
        <v>0</v>
      </c>
      <c r="N395" s="254">
        <v>0</v>
      </c>
      <c r="O395" s="254">
        <f>SUM(B395:N395)</f>
        <v>0</v>
      </c>
    </row>
    <row r="396" spans="1:15">
      <c r="A396" s="204" t="s">
        <v>426</v>
      </c>
      <c r="B396" s="254" t="s">
        <v>59</v>
      </c>
      <c r="C396" s="254">
        <v>0</v>
      </c>
      <c r="D396" s="254">
        <v>0</v>
      </c>
      <c r="E396" s="254">
        <v>0</v>
      </c>
      <c r="F396" s="254">
        <v>0</v>
      </c>
      <c r="G396" s="254">
        <v>0</v>
      </c>
      <c r="H396" s="254">
        <v>0</v>
      </c>
      <c r="I396" s="254">
        <v>0</v>
      </c>
      <c r="J396" s="254">
        <v>0</v>
      </c>
      <c r="K396" s="254">
        <v>0</v>
      </c>
      <c r="L396" s="254">
        <v>0</v>
      </c>
      <c r="M396" s="254">
        <v>0</v>
      </c>
      <c r="N396" s="254">
        <v>0</v>
      </c>
      <c r="O396" s="254">
        <f>SUM(B396:N396)</f>
        <v>0</v>
      </c>
    </row>
    <row r="397" spans="1:15" ht="15.75" thickBot="1">
      <c r="A397" s="205" t="s">
        <v>59</v>
      </c>
      <c r="B397" s="254" t="s">
        <v>59</v>
      </c>
      <c r="C397" s="254" t="s">
        <v>59</v>
      </c>
      <c r="D397" s="254" t="s">
        <v>59</v>
      </c>
      <c r="E397" s="254" t="s">
        <v>59</v>
      </c>
      <c r="F397" s="254" t="s">
        <v>59</v>
      </c>
      <c r="G397" s="254" t="s">
        <v>59</v>
      </c>
      <c r="H397" s="254" t="s">
        <v>59</v>
      </c>
      <c r="I397" s="254" t="s">
        <v>59</v>
      </c>
      <c r="J397" s="254" t="s">
        <v>59</v>
      </c>
      <c r="K397" s="254" t="s">
        <v>59</v>
      </c>
      <c r="L397" s="254" t="s">
        <v>59</v>
      </c>
      <c r="M397" s="254" t="s">
        <v>59</v>
      </c>
      <c r="N397" s="254" t="s">
        <v>59</v>
      </c>
      <c r="O397" s="254" t="s">
        <v>59</v>
      </c>
    </row>
    <row r="398" spans="1:15" ht="15.75" thickBot="1">
      <c r="A398" s="202" t="s">
        <v>427</v>
      </c>
      <c r="B398" s="254" t="s">
        <v>59</v>
      </c>
      <c r="C398" s="255">
        <f>SUM(C388:C396)</f>
        <v>153.38458262907378</v>
      </c>
      <c r="D398" s="255">
        <f t="shared" ref="D398:N398" si="8">SUM(D388:D396)</f>
        <v>152.52517373618971</v>
      </c>
      <c r="E398" s="255">
        <f t="shared" si="8"/>
        <v>151.66576484330565</v>
      </c>
      <c r="F398" s="255">
        <f t="shared" si="8"/>
        <v>150.80635595042159</v>
      </c>
      <c r="G398" s="255">
        <f t="shared" si="8"/>
        <v>149.94694705753753</v>
      </c>
      <c r="H398" s="255">
        <f t="shared" si="8"/>
        <v>149.08753816465347</v>
      </c>
      <c r="I398" s="255">
        <f t="shared" si="8"/>
        <v>147.90194765303241</v>
      </c>
      <c r="J398" s="255">
        <f t="shared" si="8"/>
        <v>147.05996299755361</v>
      </c>
      <c r="K398" s="255">
        <f t="shared" si="8"/>
        <v>146.21797834207482</v>
      </c>
      <c r="L398" s="255">
        <f t="shared" si="8"/>
        <v>145.37599368659602</v>
      </c>
      <c r="M398" s="255">
        <f t="shared" si="8"/>
        <v>144.53400903111719</v>
      </c>
      <c r="N398" s="255">
        <f t="shared" si="8"/>
        <v>143.69202437563843</v>
      </c>
      <c r="O398" s="255">
        <f>SUM(B398:N398)</f>
        <v>1782.1982784671941</v>
      </c>
    </row>
    <row r="399" spans="1:15" ht="15.75" thickTop="1">
      <c r="A399" s="205" t="s">
        <v>59</v>
      </c>
      <c r="B399" s="256" t="s">
        <v>59</v>
      </c>
      <c r="C399" s="256" t="s">
        <v>59</v>
      </c>
      <c r="D399" s="256" t="s">
        <v>59</v>
      </c>
      <c r="E399" s="256" t="s">
        <v>59</v>
      </c>
      <c r="F399" s="256" t="s">
        <v>59</v>
      </c>
      <c r="G399" s="256" t="s">
        <v>59</v>
      </c>
      <c r="H399" s="256" t="s">
        <v>59</v>
      </c>
      <c r="I399" s="256" t="s">
        <v>59</v>
      </c>
      <c r="J399" s="256" t="s">
        <v>59</v>
      </c>
      <c r="K399" s="256" t="s">
        <v>59</v>
      </c>
      <c r="L399" s="256" t="s">
        <v>59</v>
      </c>
      <c r="M399" s="256" t="s">
        <v>59</v>
      </c>
      <c r="N399" s="256" t="s">
        <v>59</v>
      </c>
      <c r="O399" s="256" t="s">
        <v>59</v>
      </c>
    </row>
    <row r="400" spans="1:15">
      <c r="A400" s="129" t="s">
        <v>449</v>
      </c>
      <c r="B400" s="256"/>
      <c r="C400" s="256"/>
      <c r="D400" s="256"/>
      <c r="E400" s="256"/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</row>
    <row r="401" spans="1:15">
      <c r="A401" s="294" t="s">
        <v>468</v>
      </c>
      <c r="B401" s="256"/>
      <c r="C401" s="256"/>
      <c r="D401" s="256"/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</row>
    <row r="402" spans="1:15">
      <c r="A402" s="294" t="s">
        <v>450</v>
      </c>
      <c r="B402" s="256"/>
      <c r="C402" s="256"/>
      <c r="D402" s="256"/>
      <c r="E402" s="256"/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</row>
    <row r="403" spans="1:15">
      <c r="A403" s="294" t="s">
        <v>451</v>
      </c>
      <c r="B403" s="256"/>
      <c r="C403" s="256"/>
      <c r="D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</row>
    <row r="404" spans="1:15">
      <c r="A404" s="294" t="s">
        <v>452</v>
      </c>
      <c r="B404" s="256"/>
      <c r="C404" s="256"/>
      <c r="D404" s="256"/>
      <c r="E404" s="256"/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</row>
    <row r="405" spans="1:15">
      <c r="A405" s="294" t="s">
        <v>453</v>
      </c>
      <c r="B405" s="256"/>
      <c r="C405" s="256"/>
      <c r="D405" s="256"/>
      <c r="E405" s="256"/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</row>
    <row r="406" spans="1:15">
      <c r="A406" s="294" t="s">
        <v>469</v>
      </c>
      <c r="B406" s="256"/>
      <c r="C406" s="256"/>
      <c r="D406" s="256"/>
      <c r="E406" s="256"/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</row>
    <row r="407" spans="1:15">
      <c r="A407" s="294" t="s">
        <v>470</v>
      </c>
      <c r="B407" s="256"/>
      <c r="C407" s="256"/>
      <c r="D407" s="256"/>
      <c r="E407" s="256"/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</row>
    <row r="408" spans="1:15">
      <c r="A408" s="294" t="s">
        <v>454</v>
      </c>
      <c r="B408" s="256"/>
      <c r="C408" s="256"/>
      <c r="D408" s="256"/>
      <c r="E408" s="256"/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</row>
    <row r="409" spans="1:15">
      <c r="A409" s="294" t="s">
        <v>455</v>
      </c>
      <c r="B409" s="256"/>
      <c r="C409" s="256"/>
      <c r="D409" s="256"/>
      <c r="E409" s="256"/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</row>
    <row r="410" spans="1:15">
      <c r="A410" s="294" t="s">
        <v>456</v>
      </c>
      <c r="B410" s="256"/>
      <c r="C410" s="256"/>
      <c r="D410" s="256"/>
      <c r="E410" s="256"/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</row>
    <row r="411" spans="1:15">
      <c r="A411" s="294" t="s">
        <v>457</v>
      </c>
      <c r="B411" s="256"/>
      <c r="C411" s="256"/>
      <c r="D411" s="256"/>
      <c r="E411" s="256"/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</row>
    <row r="412" spans="1:15">
      <c r="A412" s="294" t="s">
        <v>458</v>
      </c>
      <c r="B412" s="256"/>
      <c r="C412" s="256"/>
      <c r="D412" s="256"/>
      <c r="E412" s="256"/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</row>
    <row r="413" spans="1:15">
      <c r="A413" s="295" t="s">
        <v>459</v>
      </c>
      <c r="B413" s="256"/>
      <c r="C413" s="256"/>
      <c r="D413" s="256"/>
      <c r="E413" s="256"/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</row>
    <row r="414" spans="1:15">
      <c r="A414" s="295" t="s">
        <v>460</v>
      </c>
      <c r="B414" s="256"/>
      <c r="C414" s="256"/>
      <c r="D414" s="256"/>
      <c r="E414" s="256"/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</row>
    <row r="415" spans="1:15">
      <c r="A415" s="295" t="s">
        <v>461</v>
      </c>
      <c r="B415" s="256"/>
      <c r="C415" s="256"/>
      <c r="D415" s="256"/>
      <c r="E415" s="256"/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</row>
    <row r="416" spans="1:15">
      <c r="A416" s="205"/>
      <c r="B416" s="256"/>
      <c r="C416" s="256"/>
      <c r="D416" s="256"/>
      <c r="E416" s="256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</row>
    <row r="417" spans="1:15">
      <c r="A417" s="109" t="s">
        <v>64</v>
      </c>
      <c r="B417" s="257"/>
      <c r="C417" s="257"/>
      <c r="D417" s="257"/>
      <c r="E417" s="257"/>
      <c r="F417" s="257"/>
      <c r="G417" s="257"/>
      <c r="H417" s="257"/>
      <c r="I417" s="257"/>
      <c r="J417" s="257"/>
      <c r="K417" s="257"/>
      <c r="L417" s="257"/>
      <c r="M417" s="257"/>
      <c r="N417" s="257"/>
      <c r="O417" s="257"/>
    </row>
    <row r="418" spans="1:15">
      <c r="A418" s="181" t="s">
        <v>381</v>
      </c>
      <c r="B418" s="254"/>
      <c r="C418" s="254"/>
      <c r="D418" s="254"/>
      <c r="E418" s="254"/>
      <c r="F418" s="254"/>
      <c r="G418" s="254"/>
      <c r="H418" s="254"/>
      <c r="I418" s="254"/>
      <c r="J418" s="254"/>
      <c r="K418" s="254"/>
      <c r="L418" s="254"/>
      <c r="M418" s="254"/>
      <c r="N418" s="254"/>
      <c r="O418" s="254"/>
    </row>
    <row r="419" spans="1:15">
      <c r="A419" s="202" t="s">
        <v>410</v>
      </c>
      <c r="B419" s="254" t="s">
        <v>59</v>
      </c>
      <c r="C419" s="254" t="s">
        <v>59</v>
      </c>
      <c r="D419" s="254" t="s">
        <v>59</v>
      </c>
      <c r="E419" s="254" t="s">
        <v>59</v>
      </c>
      <c r="F419" s="254" t="s">
        <v>59</v>
      </c>
      <c r="G419" s="254" t="s">
        <v>59</v>
      </c>
      <c r="H419" s="254" t="s">
        <v>59</v>
      </c>
      <c r="I419" s="254" t="s">
        <v>59</v>
      </c>
      <c r="J419" s="254" t="s">
        <v>59</v>
      </c>
      <c r="K419" s="254" t="s">
        <v>59</v>
      </c>
      <c r="L419" s="254" t="s">
        <v>59</v>
      </c>
      <c r="M419" s="254" t="s">
        <v>59</v>
      </c>
      <c r="N419" s="254" t="s">
        <v>59</v>
      </c>
      <c r="O419" s="254" t="s">
        <v>59</v>
      </c>
    </row>
    <row r="420" spans="1:15">
      <c r="A420" s="204" t="s">
        <v>411</v>
      </c>
      <c r="B420" s="254" t="s">
        <v>59</v>
      </c>
      <c r="C420" s="254">
        <v>0</v>
      </c>
      <c r="D420" s="254">
        <v>0</v>
      </c>
      <c r="E420" s="254">
        <v>0</v>
      </c>
      <c r="F420" s="254">
        <v>0</v>
      </c>
      <c r="G420" s="254">
        <v>0</v>
      </c>
      <c r="H420" s="254">
        <v>0</v>
      </c>
      <c r="I420" s="254">
        <v>0</v>
      </c>
      <c r="J420" s="254">
        <v>0</v>
      </c>
      <c r="K420" s="254">
        <v>0</v>
      </c>
      <c r="L420" s="254">
        <v>0</v>
      </c>
      <c r="M420" s="254">
        <v>0</v>
      </c>
      <c r="N420" s="254">
        <v>0</v>
      </c>
      <c r="O420" s="254">
        <f>SUM(B420:N420)</f>
        <v>0</v>
      </c>
    </row>
    <row r="421" spans="1:15">
      <c r="A421" s="204" t="s">
        <v>412</v>
      </c>
      <c r="B421" s="254" t="s">
        <v>59</v>
      </c>
      <c r="C421" s="254">
        <v>0</v>
      </c>
      <c r="D421" s="254">
        <v>0</v>
      </c>
      <c r="E421" s="254">
        <v>0</v>
      </c>
      <c r="F421" s="254">
        <v>0</v>
      </c>
      <c r="G421" s="254">
        <v>0</v>
      </c>
      <c r="H421" s="254">
        <v>0</v>
      </c>
      <c r="I421" s="254">
        <v>0</v>
      </c>
      <c r="J421" s="254">
        <v>0</v>
      </c>
      <c r="K421" s="254">
        <v>0</v>
      </c>
      <c r="L421" s="254">
        <v>0</v>
      </c>
      <c r="M421" s="254">
        <v>0</v>
      </c>
      <c r="N421" s="254">
        <v>0</v>
      </c>
      <c r="O421" s="254">
        <f>SUM(B421:N421)</f>
        <v>0</v>
      </c>
    </row>
    <row r="422" spans="1:15">
      <c r="A422" s="204" t="s">
        <v>413</v>
      </c>
      <c r="B422" s="254" t="s">
        <v>59</v>
      </c>
      <c r="C422" s="254">
        <v>0</v>
      </c>
      <c r="D422" s="254">
        <v>0</v>
      </c>
      <c r="E422" s="254">
        <v>0</v>
      </c>
      <c r="F422" s="254">
        <v>0</v>
      </c>
      <c r="G422" s="254">
        <v>0</v>
      </c>
      <c r="H422" s="254">
        <v>0</v>
      </c>
      <c r="I422" s="254">
        <v>0</v>
      </c>
      <c r="J422" s="254">
        <v>0</v>
      </c>
      <c r="K422" s="254">
        <v>0</v>
      </c>
      <c r="L422" s="254">
        <v>0</v>
      </c>
      <c r="M422" s="254">
        <v>0</v>
      </c>
      <c r="N422" s="254">
        <v>0</v>
      </c>
      <c r="O422" s="254">
        <f>SUM(B422:N422)</f>
        <v>0</v>
      </c>
    </row>
    <row r="423" spans="1:15">
      <c r="A423" s="204" t="s">
        <v>414</v>
      </c>
      <c r="B423" s="254" t="s">
        <v>59</v>
      </c>
      <c r="C423" s="254">
        <v>0</v>
      </c>
      <c r="D423" s="254">
        <v>0</v>
      </c>
      <c r="E423" s="254">
        <v>0</v>
      </c>
      <c r="F423" s="254">
        <v>0</v>
      </c>
      <c r="G423" s="254">
        <v>0</v>
      </c>
      <c r="H423" s="254">
        <v>0</v>
      </c>
      <c r="I423" s="254">
        <v>0</v>
      </c>
      <c r="J423" s="254">
        <v>0</v>
      </c>
      <c r="K423" s="254">
        <v>0</v>
      </c>
      <c r="L423" s="254">
        <v>0</v>
      </c>
      <c r="M423" s="254">
        <v>0</v>
      </c>
      <c r="N423" s="254">
        <v>0</v>
      </c>
      <c r="O423" s="254">
        <f>SUM(B423:N423)</f>
        <v>0</v>
      </c>
    </row>
    <row r="424" spans="1:15">
      <c r="A424" s="205" t="s">
        <v>59</v>
      </c>
      <c r="B424" s="254" t="s">
        <v>59</v>
      </c>
      <c r="C424" s="254" t="s">
        <v>59</v>
      </c>
      <c r="D424" s="254" t="s">
        <v>59</v>
      </c>
      <c r="E424" s="254" t="s">
        <v>59</v>
      </c>
      <c r="F424" s="254" t="s">
        <v>59</v>
      </c>
      <c r="G424" s="254" t="s">
        <v>59</v>
      </c>
      <c r="H424" s="254" t="s">
        <v>59</v>
      </c>
      <c r="I424" s="254" t="s">
        <v>59</v>
      </c>
      <c r="J424" s="254" t="s">
        <v>59</v>
      </c>
      <c r="K424" s="254" t="s">
        <v>59</v>
      </c>
      <c r="L424" s="254" t="s">
        <v>59</v>
      </c>
      <c r="M424" s="254" t="s">
        <v>59</v>
      </c>
      <c r="N424" s="254" t="s">
        <v>59</v>
      </c>
      <c r="O424" s="254" t="s">
        <v>59</v>
      </c>
    </row>
    <row r="425" spans="1:15">
      <c r="A425" s="202" t="s">
        <v>415</v>
      </c>
      <c r="B425" s="254">
        <v>2995.25</v>
      </c>
      <c r="C425" s="254">
        <v>2995.25</v>
      </c>
      <c r="D425" s="254">
        <v>2995.25</v>
      </c>
      <c r="E425" s="254">
        <v>2995.25</v>
      </c>
      <c r="F425" s="254">
        <v>2995.25</v>
      </c>
      <c r="G425" s="254">
        <v>2995.25</v>
      </c>
      <c r="H425" s="254">
        <v>2995.25</v>
      </c>
      <c r="I425" s="254">
        <v>2995.25</v>
      </c>
      <c r="J425" s="254">
        <v>2995.25</v>
      </c>
      <c r="K425" s="254">
        <v>2995.25</v>
      </c>
      <c r="L425" s="254">
        <v>2995.25</v>
      </c>
      <c r="M425" s="254">
        <v>2995.25</v>
      </c>
      <c r="N425" s="254">
        <v>2995.25</v>
      </c>
      <c r="O425" s="258"/>
    </row>
    <row r="426" spans="1:15">
      <c r="A426" s="202" t="s">
        <v>416</v>
      </c>
      <c r="B426" s="254">
        <v>268.86000000000007</v>
      </c>
      <c r="C426" s="254">
        <v>273.85000000000008</v>
      </c>
      <c r="D426" s="254">
        <v>278.84000000000009</v>
      </c>
      <c r="E426" s="254">
        <v>283.8300000000001</v>
      </c>
      <c r="F426" s="254">
        <v>288.82000000000011</v>
      </c>
      <c r="G426" s="254">
        <v>293.81000000000012</v>
      </c>
      <c r="H426" s="254">
        <v>298.80000000000013</v>
      </c>
      <c r="I426" s="254">
        <v>303.79000000000013</v>
      </c>
      <c r="J426" s="254">
        <v>308.78000000000014</v>
      </c>
      <c r="K426" s="254">
        <v>313.77000000000015</v>
      </c>
      <c r="L426" s="254">
        <v>318.76000000000016</v>
      </c>
      <c r="M426" s="254">
        <v>323.75000000000017</v>
      </c>
      <c r="N426" s="254">
        <v>328.74000000000018</v>
      </c>
      <c r="O426" s="258"/>
    </row>
    <row r="427" spans="1:15" ht="15.75" thickBot="1">
      <c r="A427" s="202" t="s">
        <v>418</v>
      </c>
      <c r="B427" s="254">
        <v>0</v>
      </c>
      <c r="C427" s="254">
        <v>0</v>
      </c>
      <c r="D427" s="254">
        <v>0</v>
      </c>
      <c r="E427" s="254">
        <v>0</v>
      </c>
      <c r="F427" s="254">
        <v>0</v>
      </c>
      <c r="G427" s="254">
        <v>0</v>
      </c>
      <c r="H427" s="254">
        <v>0</v>
      </c>
      <c r="I427" s="254">
        <v>0</v>
      </c>
      <c r="J427" s="254">
        <v>0</v>
      </c>
      <c r="K427" s="254">
        <v>0</v>
      </c>
      <c r="L427" s="254">
        <v>0</v>
      </c>
      <c r="M427" s="254">
        <v>0</v>
      </c>
      <c r="N427" s="254">
        <v>0</v>
      </c>
      <c r="O427" s="258"/>
    </row>
    <row r="428" spans="1:15" ht="15.75" thickBot="1">
      <c r="A428" s="202" t="s">
        <v>60</v>
      </c>
      <c r="B428" s="255">
        <v>2726.39</v>
      </c>
      <c r="C428" s="255">
        <v>2721.4</v>
      </c>
      <c r="D428" s="255">
        <v>2716.41</v>
      </c>
      <c r="E428" s="255">
        <v>2711.42</v>
      </c>
      <c r="F428" s="255">
        <v>2706.43</v>
      </c>
      <c r="G428" s="255">
        <v>2701.44</v>
      </c>
      <c r="H428" s="255">
        <v>2696.45</v>
      </c>
      <c r="I428" s="255">
        <v>2691.46</v>
      </c>
      <c r="J428" s="255">
        <v>2686.47</v>
      </c>
      <c r="K428" s="255">
        <v>2681.48</v>
      </c>
      <c r="L428" s="255">
        <v>2676.49</v>
      </c>
      <c r="M428" s="255">
        <v>2671.5</v>
      </c>
      <c r="N428" s="255">
        <v>2666.5099999999998</v>
      </c>
      <c r="O428" s="258"/>
    </row>
    <row r="429" spans="1:15" ht="15.75" thickTop="1">
      <c r="A429" s="205" t="s">
        <v>59</v>
      </c>
      <c r="B429" s="254" t="s">
        <v>59</v>
      </c>
      <c r="C429" s="254" t="s">
        <v>59</v>
      </c>
      <c r="D429" s="254" t="s">
        <v>59</v>
      </c>
      <c r="E429" s="254" t="s">
        <v>59</v>
      </c>
      <c r="F429" s="254" t="s">
        <v>59</v>
      </c>
      <c r="G429" s="254" t="s">
        <v>59</v>
      </c>
      <c r="H429" s="254" t="s">
        <v>59</v>
      </c>
      <c r="I429" s="254" t="s">
        <v>59</v>
      </c>
      <c r="J429" s="254" t="s">
        <v>59</v>
      </c>
      <c r="K429" s="254" t="s">
        <v>59</v>
      </c>
      <c r="L429" s="254" t="s">
        <v>59</v>
      </c>
      <c r="M429" s="254" t="s">
        <v>59</v>
      </c>
      <c r="N429" s="254" t="s">
        <v>59</v>
      </c>
      <c r="O429" s="258"/>
    </row>
    <row r="430" spans="1:15">
      <c r="A430" s="202" t="s">
        <v>419</v>
      </c>
      <c r="B430" s="276"/>
      <c r="C430" s="254">
        <v>2723.895</v>
      </c>
      <c r="D430" s="254">
        <v>2718.9049999999997</v>
      </c>
      <c r="E430" s="254">
        <v>2713.915</v>
      </c>
      <c r="F430" s="254">
        <v>2708.9250000000002</v>
      </c>
      <c r="G430" s="254">
        <v>2703.9349999999999</v>
      </c>
      <c r="H430" s="254">
        <v>2698.9449999999997</v>
      </c>
      <c r="I430" s="254">
        <v>2693.9549999999999</v>
      </c>
      <c r="J430" s="254">
        <v>2688.9650000000001</v>
      </c>
      <c r="K430" s="254">
        <v>2683.9749999999999</v>
      </c>
      <c r="L430" s="254">
        <v>2678.9849999999997</v>
      </c>
      <c r="M430" s="254">
        <v>2673.9949999999999</v>
      </c>
      <c r="N430" s="254">
        <v>2669.0050000000001</v>
      </c>
      <c r="O430" s="258"/>
    </row>
    <row r="431" spans="1:15">
      <c r="A431" s="205" t="s">
        <v>59</v>
      </c>
      <c r="B431" s="254" t="s">
        <v>59</v>
      </c>
      <c r="C431" s="254" t="s">
        <v>59</v>
      </c>
      <c r="D431" s="254" t="s">
        <v>59</v>
      </c>
      <c r="E431" s="254" t="s">
        <v>59</v>
      </c>
      <c r="F431" s="254" t="s">
        <v>59</v>
      </c>
      <c r="G431" s="254" t="s">
        <v>59</v>
      </c>
      <c r="H431" s="254" t="s">
        <v>59</v>
      </c>
      <c r="I431" s="254" t="s">
        <v>59</v>
      </c>
      <c r="J431" s="254" t="s">
        <v>59</v>
      </c>
      <c r="K431" s="254" t="s">
        <v>59</v>
      </c>
      <c r="L431" s="254" t="s">
        <v>59</v>
      </c>
      <c r="M431" s="254" t="s">
        <v>59</v>
      </c>
      <c r="N431" s="254" t="s">
        <v>59</v>
      </c>
      <c r="O431" s="254" t="s">
        <v>59</v>
      </c>
    </row>
    <row r="432" spans="1:15">
      <c r="A432" s="202" t="s">
        <v>61</v>
      </c>
      <c r="B432" s="254" t="s">
        <v>59</v>
      </c>
      <c r="C432" s="254" t="s">
        <v>59</v>
      </c>
      <c r="D432" s="254" t="s">
        <v>59</v>
      </c>
      <c r="E432" s="254" t="s">
        <v>59</v>
      </c>
      <c r="F432" s="254" t="s">
        <v>59</v>
      </c>
      <c r="G432" s="254" t="s">
        <v>59</v>
      </c>
      <c r="H432" s="254" t="s">
        <v>59</v>
      </c>
      <c r="I432" s="254" t="s">
        <v>59</v>
      </c>
      <c r="J432" s="254" t="s">
        <v>59</v>
      </c>
      <c r="K432" s="254" t="s">
        <v>59</v>
      </c>
      <c r="L432" s="254" t="s">
        <v>59</v>
      </c>
      <c r="M432" s="254" t="s">
        <v>59</v>
      </c>
      <c r="N432" s="254" t="s">
        <v>59</v>
      </c>
      <c r="O432" s="254" t="s">
        <v>59</v>
      </c>
    </row>
    <row r="433" spans="1:15">
      <c r="A433" s="204" t="s">
        <v>420</v>
      </c>
      <c r="B433" s="254" t="s">
        <v>59</v>
      </c>
      <c r="C433" s="254">
        <v>14.670831699819168</v>
      </c>
      <c r="D433" s="254">
        <v>14.643955682137832</v>
      </c>
      <c r="E433" s="254">
        <v>14.617079664456499</v>
      </c>
      <c r="F433" s="254">
        <v>14.590203646775167</v>
      </c>
      <c r="G433" s="254">
        <v>14.563327629093832</v>
      </c>
      <c r="H433" s="254">
        <v>14.536451611412495</v>
      </c>
      <c r="I433" s="254">
        <v>14.180476811332127</v>
      </c>
      <c r="J433" s="254">
        <v>14.154210381756078</v>
      </c>
      <c r="K433" s="254">
        <v>14.127943952180027</v>
      </c>
      <c r="L433" s="254">
        <v>14.101677522603977</v>
      </c>
      <c r="M433" s="254">
        <v>14.075411093027927</v>
      </c>
      <c r="N433" s="254">
        <v>14.049144663451878</v>
      </c>
      <c r="O433" s="254">
        <f>SUM(B433:N433)</f>
        <v>172.31071435804699</v>
      </c>
    </row>
    <row r="434" spans="1:15">
      <c r="A434" s="204" t="s">
        <v>421</v>
      </c>
      <c r="B434" s="254" t="s">
        <v>59</v>
      </c>
      <c r="C434" s="254">
        <v>3.044769831</v>
      </c>
      <c r="D434" s="254">
        <v>3.0391920089999998</v>
      </c>
      <c r="E434" s="254">
        <v>3.033614187</v>
      </c>
      <c r="F434" s="254">
        <v>3.0280363650000002</v>
      </c>
      <c r="G434" s="254">
        <v>3.0224585429999999</v>
      </c>
      <c r="H434" s="254">
        <v>3.0168807209999997</v>
      </c>
      <c r="I434" s="254">
        <v>2.9851715355000001</v>
      </c>
      <c r="J434" s="254">
        <v>2.9796421165000004</v>
      </c>
      <c r="K434" s="254">
        <v>2.9741126975000003</v>
      </c>
      <c r="L434" s="254">
        <v>2.9685832784999997</v>
      </c>
      <c r="M434" s="254">
        <v>2.9630538595</v>
      </c>
      <c r="N434" s="254">
        <v>2.9575244405000003</v>
      </c>
      <c r="O434" s="254">
        <f>SUM(B434:N434)</f>
        <v>36.013039583999998</v>
      </c>
    </row>
    <row r="435" spans="1:15">
      <c r="A435" s="205" t="s">
        <v>59</v>
      </c>
      <c r="B435" s="254" t="s">
        <v>59</v>
      </c>
      <c r="C435" s="254" t="s">
        <v>59</v>
      </c>
      <c r="D435" s="254" t="s">
        <v>59</v>
      </c>
      <c r="E435" s="254" t="s">
        <v>59</v>
      </c>
      <c r="F435" s="254" t="s">
        <v>59</v>
      </c>
      <c r="G435" s="254" t="s">
        <v>59</v>
      </c>
      <c r="H435" s="254" t="s">
        <v>59</v>
      </c>
      <c r="I435" s="254" t="s">
        <v>59</v>
      </c>
      <c r="J435" s="254" t="s">
        <v>59</v>
      </c>
      <c r="K435" s="254" t="s">
        <v>59</v>
      </c>
      <c r="L435" s="254" t="s">
        <v>59</v>
      </c>
      <c r="M435" s="254" t="s">
        <v>59</v>
      </c>
      <c r="N435" s="254" t="s">
        <v>59</v>
      </c>
      <c r="O435" s="254" t="s">
        <v>59</v>
      </c>
    </row>
    <row r="436" spans="1:15">
      <c r="A436" s="202" t="s">
        <v>62</v>
      </c>
      <c r="B436" s="254" t="s">
        <v>59</v>
      </c>
      <c r="C436" s="254" t="s">
        <v>59</v>
      </c>
      <c r="D436" s="254" t="s">
        <v>59</v>
      </c>
      <c r="E436" s="254" t="s">
        <v>59</v>
      </c>
      <c r="F436" s="254" t="s">
        <v>59</v>
      </c>
      <c r="G436" s="254" t="s">
        <v>59</v>
      </c>
      <c r="H436" s="254" t="s">
        <v>59</v>
      </c>
      <c r="I436" s="254" t="s">
        <v>59</v>
      </c>
      <c r="J436" s="254" t="s">
        <v>59</v>
      </c>
      <c r="K436" s="254" t="s">
        <v>59</v>
      </c>
      <c r="L436" s="254" t="s">
        <v>59</v>
      </c>
      <c r="M436" s="254" t="s">
        <v>59</v>
      </c>
      <c r="N436" s="254" t="s">
        <v>59</v>
      </c>
      <c r="O436" s="254" t="s">
        <v>59</v>
      </c>
    </row>
    <row r="437" spans="1:15">
      <c r="A437" s="204" t="s">
        <v>422</v>
      </c>
      <c r="B437" s="254" t="s">
        <v>59</v>
      </c>
      <c r="C437" s="254">
        <v>4.99</v>
      </c>
      <c r="D437" s="254">
        <v>4.99</v>
      </c>
      <c r="E437" s="254">
        <v>4.99</v>
      </c>
      <c r="F437" s="254">
        <v>4.99</v>
      </c>
      <c r="G437" s="254">
        <v>4.99</v>
      </c>
      <c r="H437" s="254">
        <v>4.99</v>
      </c>
      <c r="I437" s="254">
        <v>4.99</v>
      </c>
      <c r="J437" s="254">
        <v>4.99</v>
      </c>
      <c r="K437" s="254">
        <v>4.99</v>
      </c>
      <c r="L437" s="254">
        <v>4.99</v>
      </c>
      <c r="M437" s="254">
        <v>4.99</v>
      </c>
      <c r="N437" s="254">
        <v>4.99</v>
      </c>
      <c r="O437" s="254">
        <f>SUM(B437:N437)</f>
        <v>59.880000000000017</v>
      </c>
    </row>
    <row r="438" spans="1:15">
      <c r="A438" s="204" t="s">
        <v>423</v>
      </c>
      <c r="B438" s="254" t="s">
        <v>59</v>
      </c>
      <c r="C438" s="254">
        <v>0</v>
      </c>
      <c r="D438" s="254">
        <v>0</v>
      </c>
      <c r="E438" s="254">
        <v>0</v>
      </c>
      <c r="F438" s="254">
        <v>0</v>
      </c>
      <c r="G438" s="254">
        <v>0</v>
      </c>
      <c r="H438" s="254">
        <v>0</v>
      </c>
      <c r="I438" s="254">
        <v>0</v>
      </c>
      <c r="J438" s="254">
        <v>0</v>
      </c>
      <c r="K438" s="254">
        <v>0</v>
      </c>
      <c r="L438" s="254">
        <v>0</v>
      </c>
      <c r="M438" s="254">
        <v>0</v>
      </c>
      <c r="N438" s="254">
        <v>0</v>
      </c>
      <c r="O438" s="254">
        <f>SUM(B438:N438)</f>
        <v>0</v>
      </c>
    </row>
    <row r="439" spans="1:15">
      <c r="A439" s="204" t="s">
        <v>424</v>
      </c>
      <c r="B439" s="254" t="s">
        <v>59</v>
      </c>
      <c r="C439" s="254">
        <v>0</v>
      </c>
      <c r="D439" s="254">
        <v>0</v>
      </c>
      <c r="E439" s="254">
        <v>0</v>
      </c>
      <c r="F439" s="254">
        <v>0</v>
      </c>
      <c r="G439" s="254">
        <v>0</v>
      </c>
      <c r="H439" s="254">
        <v>0</v>
      </c>
      <c r="I439" s="254">
        <v>0</v>
      </c>
      <c r="J439" s="254">
        <v>0</v>
      </c>
      <c r="K439" s="254">
        <v>0</v>
      </c>
      <c r="L439" s="254">
        <v>0</v>
      </c>
      <c r="M439" s="254">
        <v>0</v>
      </c>
      <c r="N439" s="254">
        <v>0</v>
      </c>
      <c r="O439" s="254">
        <f>SUM(B439:N439)</f>
        <v>0</v>
      </c>
    </row>
    <row r="440" spans="1:15">
      <c r="A440" s="204" t="s">
        <v>425</v>
      </c>
      <c r="B440" s="254" t="s">
        <v>59</v>
      </c>
      <c r="C440" s="254">
        <v>0</v>
      </c>
      <c r="D440" s="254">
        <v>0</v>
      </c>
      <c r="E440" s="254">
        <v>0</v>
      </c>
      <c r="F440" s="254">
        <v>0</v>
      </c>
      <c r="G440" s="254">
        <v>0</v>
      </c>
      <c r="H440" s="254">
        <v>0</v>
      </c>
      <c r="I440" s="254">
        <v>0</v>
      </c>
      <c r="J440" s="254">
        <v>0</v>
      </c>
      <c r="K440" s="254">
        <v>0</v>
      </c>
      <c r="L440" s="254">
        <v>0</v>
      </c>
      <c r="M440" s="254">
        <v>0</v>
      </c>
      <c r="N440" s="254">
        <v>0</v>
      </c>
      <c r="O440" s="254">
        <f>SUM(B440:N440)</f>
        <v>0</v>
      </c>
    </row>
    <row r="441" spans="1:15">
      <c r="A441" s="204" t="s">
        <v>426</v>
      </c>
      <c r="B441" s="254" t="s">
        <v>59</v>
      </c>
      <c r="C441" s="254">
        <v>0</v>
      </c>
      <c r="D441" s="254">
        <v>0</v>
      </c>
      <c r="E441" s="254">
        <v>0</v>
      </c>
      <c r="F441" s="254">
        <v>0</v>
      </c>
      <c r="G441" s="254">
        <v>0</v>
      </c>
      <c r="H441" s="254">
        <v>0</v>
      </c>
      <c r="I441" s="254">
        <v>0</v>
      </c>
      <c r="J441" s="254">
        <v>0</v>
      </c>
      <c r="K441" s="254">
        <v>0</v>
      </c>
      <c r="L441" s="254">
        <v>0</v>
      </c>
      <c r="M441" s="254">
        <v>0</v>
      </c>
      <c r="N441" s="254">
        <v>0</v>
      </c>
      <c r="O441" s="254">
        <f>SUM(B441:N441)</f>
        <v>0</v>
      </c>
    </row>
    <row r="442" spans="1:15" ht="15.75" thickBot="1">
      <c r="A442" s="205" t="s">
        <v>59</v>
      </c>
      <c r="B442" s="254" t="s">
        <v>59</v>
      </c>
      <c r="C442" s="254" t="s">
        <v>59</v>
      </c>
      <c r="D442" s="254" t="s">
        <v>59</v>
      </c>
      <c r="E442" s="254" t="s">
        <v>59</v>
      </c>
      <c r="F442" s="254" t="s">
        <v>59</v>
      </c>
      <c r="G442" s="254" t="s">
        <v>59</v>
      </c>
      <c r="H442" s="254" t="s">
        <v>59</v>
      </c>
      <c r="I442" s="254" t="s">
        <v>59</v>
      </c>
      <c r="J442" s="254" t="s">
        <v>59</v>
      </c>
      <c r="K442" s="254" t="s">
        <v>59</v>
      </c>
      <c r="L442" s="254" t="s">
        <v>59</v>
      </c>
      <c r="M442" s="254" t="s">
        <v>59</v>
      </c>
      <c r="N442" s="254" t="s">
        <v>59</v>
      </c>
      <c r="O442" s="254" t="s">
        <v>59</v>
      </c>
    </row>
    <row r="443" spans="1:15" ht="15.75" thickBot="1">
      <c r="A443" s="202" t="s">
        <v>427</v>
      </c>
      <c r="B443" s="254" t="s">
        <v>59</v>
      </c>
      <c r="C443" s="255">
        <f>SUM(C433:C441)</f>
        <v>22.705601530819166</v>
      </c>
      <c r="D443" s="255">
        <f t="shared" ref="D443:N443" si="9">SUM(D433:D441)</f>
        <v>22.673147691137835</v>
      </c>
      <c r="E443" s="255">
        <f t="shared" si="9"/>
        <v>22.640693851456497</v>
      </c>
      <c r="F443" s="255">
        <f t="shared" si="9"/>
        <v>22.608240011775166</v>
      </c>
      <c r="G443" s="255">
        <f t="shared" si="9"/>
        <v>22.575786172093835</v>
      </c>
      <c r="H443" s="255">
        <f t="shared" si="9"/>
        <v>22.543332332412497</v>
      </c>
      <c r="I443" s="255">
        <f t="shared" si="9"/>
        <v>22.15564834683213</v>
      </c>
      <c r="J443" s="255">
        <f t="shared" si="9"/>
        <v>22.123852498256078</v>
      </c>
      <c r="K443" s="255">
        <f t="shared" si="9"/>
        <v>22.092056649680025</v>
      </c>
      <c r="L443" s="255">
        <f t="shared" si="9"/>
        <v>22.060260801103979</v>
      </c>
      <c r="M443" s="255">
        <f t="shared" si="9"/>
        <v>22.028464952527926</v>
      </c>
      <c r="N443" s="255">
        <f t="shared" si="9"/>
        <v>21.996669103951881</v>
      </c>
      <c r="O443" s="255">
        <f>SUM(B443:N443)</f>
        <v>268.203753942047</v>
      </c>
    </row>
    <row r="444" spans="1:15" ht="15.75" thickTop="1">
      <c r="A444" s="202"/>
      <c r="B444" s="254"/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</row>
    <row r="445" spans="1:15">
      <c r="A445" s="129" t="s">
        <v>449</v>
      </c>
      <c r="B445" s="254"/>
      <c r="C445" s="254"/>
      <c r="D445" s="254"/>
      <c r="E445" s="254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</row>
    <row r="446" spans="1:15">
      <c r="A446" s="294" t="s">
        <v>468</v>
      </c>
      <c r="B446" s="254"/>
      <c r="C446" s="254"/>
      <c r="D446" s="254"/>
      <c r="E446" s="254"/>
      <c r="F446" s="254"/>
      <c r="G446" s="254"/>
      <c r="H446" s="254"/>
      <c r="I446" s="254"/>
      <c r="J446" s="254"/>
      <c r="K446" s="254"/>
      <c r="L446" s="254"/>
      <c r="M446" s="254"/>
      <c r="N446" s="254"/>
      <c r="O446" s="254"/>
    </row>
    <row r="447" spans="1:15">
      <c r="A447" s="294" t="s">
        <v>450</v>
      </c>
      <c r="B447" s="254"/>
      <c r="C447" s="254"/>
      <c r="D447" s="254"/>
      <c r="E447" s="254"/>
      <c r="F447" s="254"/>
      <c r="G447" s="254"/>
      <c r="H447" s="254"/>
      <c r="I447" s="254"/>
      <c r="J447" s="254"/>
      <c r="K447" s="254"/>
      <c r="L447" s="254"/>
      <c r="M447" s="254"/>
      <c r="N447" s="254"/>
      <c r="O447" s="254"/>
    </row>
    <row r="448" spans="1:15">
      <c r="A448" s="294" t="s">
        <v>451</v>
      </c>
      <c r="B448" s="254"/>
      <c r="C448" s="254"/>
      <c r="D448" s="254"/>
      <c r="E448" s="254"/>
      <c r="F448" s="254"/>
      <c r="G448" s="254"/>
      <c r="H448" s="254"/>
      <c r="I448" s="254"/>
      <c r="J448" s="254"/>
      <c r="K448" s="254"/>
      <c r="L448" s="254"/>
      <c r="M448" s="254"/>
      <c r="N448" s="254"/>
      <c r="O448" s="254"/>
    </row>
    <row r="449" spans="1:15">
      <c r="A449" s="294" t="s">
        <v>452</v>
      </c>
      <c r="B449" s="254"/>
      <c r="C449" s="254"/>
      <c r="D449" s="254"/>
      <c r="E449" s="254"/>
      <c r="F449" s="254"/>
      <c r="G449" s="254"/>
      <c r="H449" s="254"/>
      <c r="I449" s="254"/>
      <c r="J449" s="254"/>
      <c r="K449" s="254"/>
      <c r="L449" s="254"/>
      <c r="M449" s="254"/>
      <c r="N449" s="254"/>
      <c r="O449" s="254"/>
    </row>
    <row r="450" spans="1:15">
      <c r="A450" s="294" t="s">
        <v>453</v>
      </c>
      <c r="B450" s="254"/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</row>
    <row r="451" spans="1:15">
      <c r="A451" s="294" t="s">
        <v>469</v>
      </c>
      <c r="B451" s="254"/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</row>
    <row r="452" spans="1:15">
      <c r="A452" s="294" t="s">
        <v>470</v>
      </c>
      <c r="B452" s="254"/>
      <c r="C452" s="254"/>
      <c r="D452" s="254"/>
      <c r="E452" s="254"/>
      <c r="F452" s="254"/>
      <c r="G452" s="254"/>
      <c r="H452" s="254"/>
      <c r="I452" s="254"/>
      <c r="J452" s="254"/>
      <c r="K452" s="254"/>
      <c r="L452" s="254"/>
      <c r="M452" s="254"/>
      <c r="N452" s="254"/>
      <c r="O452" s="254"/>
    </row>
    <row r="453" spans="1:15">
      <c r="A453" s="294" t="s">
        <v>454</v>
      </c>
      <c r="B453" s="254"/>
      <c r="C453" s="254"/>
      <c r="D453" s="254"/>
      <c r="E453" s="254"/>
      <c r="F453" s="254"/>
      <c r="G453" s="254"/>
      <c r="H453" s="254"/>
      <c r="I453" s="254"/>
      <c r="J453" s="254"/>
      <c r="K453" s="254"/>
      <c r="L453" s="254"/>
      <c r="M453" s="254"/>
      <c r="N453" s="254"/>
      <c r="O453" s="254"/>
    </row>
    <row r="454" spans="1:15">
      <c r="A454" s="294" t="s">
        <v>455</v>
      </c>
      <c r="B454" s="254"/>
      <c r="C454" s="254"/>
      <c r="D454" s="254"/>
      <c r="E454" s="254"/>
      <c r="F454" s="254"/>
      <c r="G454" s="254"/>
      <c r="H454" s="254"/>
      <c r="I454" s="254"/>
      <c r="J454" s="254"/>
      <c r="K454" s="254"/>
      <c r="L454" s="254"/>
      <c r="M454" s="254"/>
      <c r="N454" s="254"/>
      <c r="O454" s="254"/>
    </row>
    <row r="455" spans="1:15">
      <c r="A455" s="294" t="s">
        <v>456</v>
      </c>
      <c r="B455" s="254"/>
      <c r="C455" s="254"/>
      <c r="D455" s="254"/>
      <c r="E455" s="254"/>
      <c r="F455" s="254"/>
      <c r="G455" s="254"/>
      <c r="H455" s="254"/>
      <c r="I455" s="254"/>
      <c r="J455" s="254"/>
      <c r="K455" s="254"/>
      <c r="L455" s="254"/>
      <c r="M455" s="254"/>
      <c r="N455" s="254"/>
      <c r="O455" s="254"/>
    </row>
    <row r="456" spans="1:15">
      <c r="A456" s="294" t="s">
        <v>457</v>
      </c>
      <c r="B456" s="254"/>
      <c r="C456" s="254"/>
      <c r="D456" s="254"/>
      <c r="E456" s="254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</row>
    <row r="457" spans="1:15">
      <c r="A457" s="294" t="s">
        <v>458</v>
      </c>
      <c r="B457" s="254"/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</row>
    <row r="458" spans="1:15">
      <c r="A458" s="295" t="s">
        <v>459</v>
      </c>
      <c r="B458" s="254"/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</row>
    <row r="459" spans="1:15">
      <c r="A459" s="295" t="s">
        <v>460</v>
      </c>
      <c r="B459" s="254"/>
      <c r="C459" s="254"/>
      <c r="D459" s="254"/>
      <c r="E459" s="254"/>
      <c r="F459" s="254"/>
      <c r="G459" s="254"/>
      <c r="H459" s="254"/>
      <c r="I459" s="254"/>
      <c r="J459" s="254"/>
      <c r="K459" s="254"/>
      <c r="L459" s="254"/>
      <c r="M459" s="254"/>
      <c r="N459" s="254"/>
      <c r="O459" s="254"/>
    </row>
    <row r="460" spans="1:15">
      <c r="A460" s="295" t="s">
        <v>461</v>
      </c>
      <c r="B460" s="254"/>
      <c r="C460" s="254"/>
      <c r="D460" s="254"/>
      <c r="E460" s="254"/>
      <c r="F460" s="254"/>
      <c r="G460" s="254"/>
      <c r="H460" s="254"/>
      <c r="I460" s="254"/>
      <c r="J460" s="254"/>
      <c r="K460" s="254"/>
      <c r="L460" s="254"/>
      <c r="M460" s="254"/>
      <c r="N460" s="254"/>
      <c r="O460" s="254"/>
    </row>
    <row r="461" spans="1:15">
      <c r="A461" s="205" t="s">
        <v>59</v>
      </c>
      <c r="B461" s="256" t="s">
        <v>59</v>
      </c>
      <c r="C461" s="256" t="s">
        <v>59</v>
      </c>
      <c r="D461" s="256" t="s">
        <v>59</v>
      </c>
      <c r="E461" s="256" t="s">
        <v>59</v>
      </c>
      <c r="F461" s="256" t="s">
        <v>59</v>
      </c>
      <c r="G461" s="256" t="s">
        <v>59</v>
      </c>
      <c r="H461" s="256" t="s">
        <v>59</v>
      </c>
      <c r="I461" s="256" t="s">
        <v>59</v>
      </c>
      <c r="J461" s="256" t="s">
        <v>59</v>
      </c>
      <c r="K461" s="256" t="s">
        <v>59</v>
      </c>
      <c r="L461" s="256" t="s">
        <v>59</v>
      </c>
      <c r="M461" s="256" t="s">
        <v>59</v>
      </c>
      <c r="N461" s="256" t="s">
        <v>59</v>
      </c>
      <c r="O461" s="256" t="s">
        <v>59</v>
      </c>
    </row>
    <row r="462" spans="1:15">
      <c r="A462" s="109" t="s">
        <v>64</v>
      </c>
      <c r="B462" s="257"/>
      <c r="C462" s="257"/>
      <c r="D462" s="257"/>
      <c r="E462" s="257"/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</row>
    <row r="463" spans="1:15">
      <c r="A463" s="181" t="s">
        <v>404</v>
      </c>
      <c r="B463" s="254"/>
      <c r="C463" s="254"/>
      <c r="D463" s="254"/>
      <c r="E463" s="254"/>
      <c r="F463" s="254"/>
      <c r="G463" s="254"/>
      <c r="H463" s="254"/>
      <c r="I463" s="254"/>
      <c r="J463" s="254"/>
      <c r="K463" s="254"/>
      <c r="L463" s="254"/>
      <c r="M463" s="254"/>
      <c r="N463" s="254"/>
      <c r="O463" s="254"/>
    </row>
    <row r="464" spans="1:15">
      <c r="A464" s="202" t="s">
        <v>410</v>
      </c>
      <c r="B464" s="254" t="s">
        <v>59</v>
      </c>
      <c r="C464" s="254" t="s">
        <v>59</v>
      </c>
      <c r="D464" s="254" t="s">
        <v>59</v>
      </c>
      <c r="E464" s="254" t="s">
        <v>59</v>
      </c>
      <c r="F464" s="254" t="s">
        <v>59</v>
      </c>
      <c r="G464" s="254" t="s">
        <v>59</v>
      </c>
      <c r="H464" s="254" t="s">
        <v>59</v>
      </c>
      <c r="I464" s="254" t="s">
        <v>59</v>
      </c>
      <c r="J464" s="254" t="s">
        <v>59</v>
      </c>
      <c r="K464" s="254" t="s">
        <v>59</v>
      </c>
      <c r="L464" s="254" t="s">
        <v>59</v>
      </c>
      <c r="M464" s="254" t="s">
        <v>59</v>
      </c>
      <c r="N464" s="254" t="s">
        <v>59</v>
      </c>
      <c r="O464" s="254" t="s">
        <v>59</v>
      </c>
    </row>
    <row r="465" spans="1:15">
      <c r="A465" s="204" t="s">
        <v>411</v>
      </c>
      <c r="B465" s="323" t="s">
        <v>59</v>
      </c>
      <c r="C465" s="323">
        <v>0</v>
      </c>
      <c r="D465" s="323">
        <v>0</v>
      </c>
      <c r="E465" s="323">
        <v>0</v>
      </c>
      <c r="F465" s="323">
        <v>0</v>
      </c>
      <c r="G465" s="323">
        <v>0</v>
      </c>
      <c r="H465" s="323">
        <v>0</v>
      </c>
      <c r="I465" s="323">
        <v>0</v>
      </c>
      <c r="J465" s="323">
        <v>0</v>
      </c>
      <c r="K465" s="323">
        <v>0</v>
      </c>
      <c r="L465" s="323">
        <v>0</v>
      </c>
      <c r="M465" s="323">
        <v>0</v>
      </c>
      <c r="N465" s="323">
        <v>0</v>
      </c>
      <c r="O465" s="323">
        <f>SUM(B464:N464)</f>
        <v>0</v>
      </c>
    </row>
    <row r="466" spans="1:15">
      <c r="A466" s="204" t="s">
        <v>412</v>
      </c>
      <c r="B466" s="323" t="s">
        <v>59</v>
      </c>
      <c r="C466" s="323">
        <v>0</v>
      </c>
      <c r="D466" s="323">
        <v>0</v>
      </c>
      <c r="E466" s="323">
        <v>0</v>
      </c>
      <c r="F466" s="323">
        <v>-2291.3200000000002</v>
      </c>
      <c r="G466" s="323">
        <v>0</v>
      </c>
      <c r="H466" s="323">
        <v>0</v>
      </c>
      <c r="I466" s="323">
        <v>0</v>
      </c>
      <c r="J466" s="323">
        <v>0</v>
      </c>
      <c r="K466" s="323">
        <v>0</v>
      </c>
      <c r="L466" s="323">
        <v>0</v>
      </c>
      <c r="M466" s="323">
        <v>0</v>
      </c>
      <c r="N466" s="323">
        <v>0</v>
      </c>
      <c r="O466" s="323">
        <f>SUM(B465:N465)</f>
        <v>0</v>
      </c>
    </row>
    <row r="467" spans="1:15">
      <c r="A467" s="204" t="s">
        <v>413</v>
      </c>
      <c r="B467" s="323" t="s">
        <v>59</v>
      </c>
      <c r="C467" s="323">
        <v>0</v>
      </c>
      <c r="D467" s="323">
        <v>0</v>
      </c>
      <c r="E467" s="323">
        <v>0</v>
      </c>
      <c r="F467" s="323">
        <v>-2291.3200000000002</v>
      </c>
      <c r="G467" s="323">
        <v>0</v>
      </c>
      <c r="H467" s="323">
        <v>0</v>
      </c>
      <c r="I467" s="323">
        <v>0</v>
      </c>
      <c r="J467" s="323">
        <v>0</v>
      </c>
      <c r="K467" s="323">
        <v>0</v>
      </c>
      <c r="L467" s="323">
        <v>0</v>
      </c>
      <c r="M467" s="323">
        <v>0</v>
      </c>
      <c r="N467" s="323">
        <v>0</v>
      </c>
      <c r="O467" s="323">
        <f>SUM(B466:N466)</f>
        <v>-2291.3200000000002</v>
      </c>
    </row>
    <row r="468" spans="1:15">
      <c r="A468" s="204" t="s">
        <v>414</v>
      </c>
      <c r="B468" s="323" t="s">
        <v>59</v>
      </c>
      <c r="C468" s="323">
        <v>0</v>
      </c>
      <c r="D468" s="323">
        <v>0</v>
      </c>
      <c r="E468" s="323">
        <v>0</v>
      </c>
      <c r="F468" s="323">
        <v>0</v>
      </c>
      <c r="G468" s="323">
        <v>0</v>
      </c>
      <c r="H468" s="323">
        <v>0</v>
      </c>
      <c r="I468" s="323">
        <v>0</v>
      </c>
      <c r="J468" s="323">
        <v>0</v>
      </c>
      <c r="K468" s="323">
        <v>0</v>
      </c>
      <c r="L468" s="323">
        <v>0</v>
      </c>
      <c r="M468" s="323">
        <v>0</v>
      </c>
      <c r="N468" s="323">
        <v>0</v>
      </c>
      <c r="O468" s="323">
        <f>SUM(B467:N467)</f>
        <v>-2291.3200000000002</v>
      </c>
    </row>
    <row r="469" spans="1:15">
      <c r="A469" s="205" t="s">
        <v>59</v>
      </c>
      <c r="B469" s="323" t="s">
        <v>59</v>
      </c>
      <c r="C469" s="323" t="s">
        <v>59</v>
      </c>
      <c r="D469" s="323" t="s">
        <v>59</v>
      </c>
      <c r="E469" s="323" t="s">
        <v>59</v>
      </c>
      <c r="F469" s="323" t="s">
        <v>59</v>
      </c>
      <c r="G469" s="323" t="s">
        <v>59</v>
      </c>
      <c r="H469" s="323" t="s">
        <v>59</v>
      </c>
      <c r="I469" s="323" t="s">
        <v>59</v>
      </c>
      <c r="J469" s="323" t="s">
        <v>59</v>
      </c>
      <c r="K469" s="323" t="s">
        <v>59</v>
      </c>
      <c r="L469" s="323" t="s">
        <v>59</v>
      </c>
      <c r="M469" s="323" t="s">
        <v>59</v>
      </c>
      <c r="N469" s="323" t="s">
        <v>59</v>
      </c>
      <c r="O469" s="323" t="s">
        <v>59</v>
      </c>
    </row>
    <row r="470" spans="1:15">
      <c r="A470" s="202" t="s">
        <v>415</v>
      </c>
      <c r="B470" s="323">
        <v>6704.08</v>
      </c>
      <c r="C470" s="323">
        <v>6704.08</v>
      </c>
      <c r="D470" s="323">
        <v>6704.08</v>
      </c>
      <c r="E470" s="323">
        <v>6704.08</v>
      </c>
      <c r="F470" s="323">
        <v>4412.76</v>
      </c>
      <c r="G470" s="323">
        <v>4412.76</v>
      </c>
      <c r="H470" s="323">
        <v>4412.76</v>
      </c>
      <c r="I470" s="323">
        <v>4412.76</v>
      </c>
      <c r="J470" s="323">
        <v>4412.76</v>
      </c>
      <c r="K470" s="323">
        <v>4412.76</v>
      </c>
      <c r="L470" s="323">
        <v>4412.76</v>
      </c>
      <c r="M470" s="323">
        <v>4412.76</v>
      </c>
      <c r="N470" s="323">
        <v>4412.76</v>
      </c>
      <c r="O470" s="324"/>
    </row>
    <row r="471" spans="1:15">
      <c r="A471" s="202" t="s">
        <v>416</v>
      </c>
      <c r="B471" s="323">
        <v>3005.440000000001</v>
      </c>
      <c r="C471" s="323">
        <v>3074.610000000001</v>
      </c>
      <c r="D471" s="323">
        <v>3143.7800000000011</v>
      </c>
      <c r="E471" s="323">
        <v>3212.9500000000012</v>
      </c>
      <c r="F471" s="323">
        <v>958.97000000000116</v>
      </c>
      <c r="G471" s="323">
        <v>964.49000000000115</v>
      </c>
      <c r="H471" s="323">
        <v>970.01000000000113</v>
      </c>
      <c r="I471" s="323">
        <v>975.53000000000111</v>
      </c>
      <c r="J471" s="323">
        <v>981.05000000000109</v>
      </c>
      <c r="K471" s="323">
        <v>986.57000000000107</v>
      </c>
      <c r="L471" s="323">
        <v>992.09000000000106</v>
      </c>
      <c r="M471" s="323">
        <v>997.61000000000104</v>
      </c>
      <c r="N471" s="323">
        <v>1003.130000000001</v>
      </c>
      <c r="O471" s="324"/>
    </row>
    <row r="472" spans="1:15" ht="15.75" thickBot="1">
      <c r="A472" s="202" t="s">
        <v>418</v>
      </c>
      <c r="B472" s="323">
        <v>0</v>
      </c>
      <c r="C472" s="323">
        <v>0</v>
      </c>
      <c r="D472" s="323">
        <v>0</v>
      </c>
      <c r="E472" s="323">
        <v>0</v>
      </c>
      <c r="F472" s="323">
        <v>0</v>
      </c>
      <c r="G472" s="323">
        <v>0</v>
      </c>
      <c r="H472" s="323">
        <v>0</v>
      </c>
      <c r="I472" s="323">
        <v>0</v>
      </c>
      <c r="J472" s="323">
        <v>0</v>
      </c>
      <c r="K472" s="323">
        <v>0</v>
      </c>
      <c r="L472" s="323">
        <v>0</v>
      </c>
      <c r="M472" s="323">
        <v>0</v>
      </c>
      <c r="N472" s="323">
        <v>0</v>
      </c>
      <c r="O472" s="324"/>
    </row>
    <row r="473" spans="1:15" ht="15.75" thickBot="1">
      <c r="A473" s="202" t="s">
        <v>60</v>
      </c>
      <c r="B473" s="325">
        <v>3698.639999999999</v>
      </c>
      <c r="C473" s="325">
        <v>3629.4699999999989</v>
      </c>
      <c r="D473" s="325">
        <v>3560.2999999999988</v>
      </c>
      <c r="E473" s="325">
        <v>3491.1299999999987</v>
      </c>
      <c r="F473" s="325">
        <v>3453.7899999999991</v>
      </c>
      <c r="G473" s="325">
        <v>3448.2699999999991</v>
      </c>
      <c r="H473" s="325">
        <v>3442.7499999999991</v>
      </c>
      <c r="I473" s="325">
        <v>3437.2299999999991</v>
      </c>
      <c r="J473" s="325">
        <v>3431.7099999999991</v>
      </c>
      <c r="K473" s="325">
        <v>3426.1899999999991</v>
      </c>
      <c r="L473" s="325">
        <v>3420.6699999999992</v>
      </c>
      <c r="M473" s="325">
        <v>3415.1499999999992</v>
      </c>
      <c r="N473" s="325">
        <v>3409.6299999999992</v>
      </c>
      <c r="O473" s="324"/>
    </row>
    <row r="474" spans="1:15" ht="15.75" thickTop="1">
      <c r="A474" s="205" t="s">
        <v>59</v>
      </c>
      <c r="B474" s="254" t="s">
        <v>59</v>
      </c>
      <c r="C474" s="254" t="s">
        <v>59</v>
      </c>
      <c r="D474" s="254" t="s">
        <v>59</v>
      </c>
      <c r="E474" s="254" t="s">
        <v>59</v>
      </c>
      <c r="F474" s="254" t="s">
        <v>59</v>
      </c>
      <c r="G474" s="254" t="s">
        <v>59</v>
      </c>
      <c r="H474" s="254" t="s">
        <v>59</v>
      </c>
      <c r="I474" s="254" t="s">
        <v>59</v>
      </c>
      <c r="J474" s="254" t="s">
        <v>59</v>
      </c>
      <c r="K474" s="254" t="s">
        <v>59</v>
      </c>
      <c r="L474" s="254" t="s">
        <v>59</v>
      </c>
      <c r="M474" s="254" t="s">
        <v>59</v>
      </c>
      <c r="N474" s="254" t="s">
        <v>59</v>
      </c>
      <c r="O474" s="258"/>
    </row>
    <row r="475" spans="1:15">
      <c r="A475" s="202" t="s">
        <v>419</v>
      </c>
      <c r="B475" s="276"/>
      <c r="C475" s="254">
        <v>3664.0549999999989</v>
      </c>
      <c r="D475" s="254">
        <v>3594.8849999999989</v>
      </c>
      <c r="E475" s="254">
        <v>3525.7149999999988</v>
      </c>
      <c r="F475" s="254">
        <v>3472.4599999999991</v>
      </c>
      <c r="G475" s="254">
        <v>3451.0299999999988</v>
      </c>
      <c r="H475" s="254">
        <v>3445.5099999999993</v>
      </c>
      <c r="I475" s="254">
        <v>3439.9899999999989</v>
      </c>
      <c r="J475" s="254">
        <v>3434.4699999999993</v>
      </c>
      <c r="K475" s="254">
        <v>3428.9499999999989</v>
      </c>
      <c r="L475" s="254">
        <v>3423.4299999999994</v>
      </c>
      <c r="M475" s="254">
        <v>3417.9099999999989</v>
      </c>
      <c r="N475" s="254">
        <v>3412.3899999999994</v>
      </c>
      <c r="O475" s="258"/>
    </row>
    <row r="476" spans="1:15">
      <c r="A476" s="205" t="s">
        <v>59</v>
      </c>
      <c r="B476" s="254" t="s">
        <v>59</v>
      </c>
      <c r="C476" s="254" t="s">
        <v>59</v>
      </c>
      <c r="D476" s="254" t="s">
        <v>59</v>
      </c>
      <c r="E476" s="254" t="s">
        <v>59</v>
      </c>
      <c r="F476" s="254" t="s">
        <v>59</v>
      </c>
      <c r="G476" s="254" t="s">
        <v>59</v>
      </c>
      <c r="H476" s="254" t="s">
        <v>59</v>
      </c>
      <c r="I476" s="254" t="s">
        <v>59</v>
      </c>
      <c r="J476" s="254" t="s">
        <v>59</v>
      </c>
      <c r="K476" s="254" t="s">
        <v>59</v>
      </c>
      <c r="L476" s="254" t="s">
        <v>59</v>
      </c>
      <c r="M476" s="254" t="s">
        <v>59</v>
      </c>
      <c r="N476" s="254" t="s">
        <v>59</v>
      </c>
      <c r="O476" s="254" t="s">
        <v>59</v>
      </c>
    </row>
    <row r="477" spans="1:15">
      <c r="A477" s="202" t="s">
        <v>61</v>
      </c>
      <c r="B477" s="254" t="s">
        <v>59</v>
      </c>
      <c r="C477" s="254" t="s">
        <v>59</v>
      </c>
      <c r="D477" s="254" t="s">
        <v>59</v>
      </c>
      <c r="E477" s="254" t="s">
        <v>59</v>
      </c>
      <c r="F477" s="254" t="s">
        <v>59</v>
      </c>
      <c r="G477" s="254" t="s">
        <v>59</v>
      </c>
      <c r="H477" s="254" t="s">
        <v>59</v>
      </c>
      <c r="I477" s="254" t="s">
        <v>59</v>
      </c>
      <c r="J477" s="254" t="s">
        <v>59</v>
      </c>
      <c r="K477" s="254" t="s">
        <v>59</v>
      </c>
      <c r="L477" s="254" t="s">
        <v>59</v>
      </c>
      <c r="M477" s="254" t="s">
        <v>59</v>
      </c>
      <c r="N477" s="254" t="s">
        <v>59</v>
      </c>
      <c r="O477" s="254" t="s">
        <v>59</v>
      </c>
    </row>
    <row r="478" spans="1:15">
      <c r="A478" s="204" t="s">
        <v>420</v>
      </c>
      <c r="B478" s="254" t="s">
        <v>59</v>
      </c>
      <c r="C478" s="254">
        <v>19.734510413903951</v>
      </c>
      <c r="D478" s="254">
        <v>19.361962489451471</v>
      </c>
      <c r="E478" s="254">
        <v>18.989414564998988</v>
      </c>
      <c r="F478" s="254">
        <v>18.702584440425955</v>
      </c>
      <c r="G478" s="254">
        <v>18.587162985734373</v>
      </c>
      <c r="H478" s="254">
        <v>18.557432401044803</v>
      </c>
      <c r="I478" s="254">
        <v>18.107465947357838</v>
      </c>
      <c r="J478" s="254">
        <v>18.078409696604375</v>
      </c>
      <c r="K478" s="254">
        <v>18.049353445850908</v>
      </c>
      <c r="L478" s="254">
        <v>18.020297195097445</v>
      </c>
      <c r="M478" s="254">
        <v>17.991240944343975</v>
      </c>
      <c r="N478" s="254">
        <v>17.962184693590512</v>
      </c>
      <c r="O478" s="254">
        <f>SUM(B478:N478)</f>
        <v>222.14201921840458</v>
      </c>
    </row>
    <row r="479" spans="1:15">
      <c r="A479" s="204" t="s">
        <v>421</v>
      </c>
      <c r="B479" s="254" t="s">
        <v>59</v>
      </c>
      <c r="C479" s="254">
        <v>4.0956806789999982</v>
      </c>
      <c r="D479" s="254">
        <v>4.0183624529999982</v>
      </c>
      <c r="E479" s="254">
        <v>3.9410442269999986</v>
      </c>
      <c r="F479" s="254">
        <v>3.8815157879999989</v>
      </c>
      <c r="G479" s="254">
        <v>3.8575613339999983</v>
      </c>
      <c r="H479" s="254">
        <v>3.8513910779999989</v>
      </c>
      <c r="I479" s="254">
        <v>3.8118529189999992</v>
      </c>
      <c r="J479" s="254">
        <v>3.8057362069999998</v>
      </c>
      <c r="K479" s="254">
        <v>3.7996194949999991</v>
      </c>
      <c r="L479" s="254">
        <v>3.7935027829999997</v>
      </c>
      <c r="M479" s="254">
        <v>3.7873860709999994</v>
      </c>
      <c r="N479" s="254">
        <v>3.7812693589999995</v>
      </c>
      <c r="O479" s="254">
        <f>SUM(B479:N479)</f>
        <v>46.424922392999989</v>
      </c>
    </row>
    <row r="480" spans="1:15">
      <c r="A480" s="205" t="s">
        <v>59</v>
      </c>
      <c r="B480" s="254" t="s">
        <v>59</v>
      </c>
      <c r="C480" s="254" t="s">
        <v>59</v>
      </c>
      <c r="D480" s="254" t="s">
        <v>59</v>
      </c>
      <c r="E480" s="254" t="s">
        <v>59</v>
      </c>
      <c r="F480" s="254" t="s">
        <v>59</v>
      </c>
      <c r="G480" s="254" t="s">
        <v>59</v>
      </c>
      <c r="H480" s="254" t="s">
        <v>59</v>
      </c>
      <c r="I480" s="254" t="s">
        <v>59</v>
      </c>
      <c r="J480" s="254" t="s">
        <v>59</v>
      </c>
      <c r="K480" s="254" t="s">
        <v>59</v>
      </c>
      <c r="L480" s="254" t="s">
        <v>59</v>
      </c>
      <c r="M480" s="254" t="s">
        <v>59</v>
      </c>
      <c r="N480" s="254" t="s">
        <v>59</v>
      </c>
      <c r="O480" s="254" t="s">
        <v>59</v>
      </c>
    </row>
    <row r="481" spans="1:15">
      <c r="A481" s="202" t="s">
        <v>62</v>
      </c>
      <c r="B481" s="254" t="s">
        <v>59</v>
      </c>
      <c r="C481" s="254" t="s">
        <v>59</v>
      </c>
      <c r="D481" s="254" t="s">
        <v>59</v>
      </c>
      <c r="E481" s="254" t="s">
        <v>59</v>
      </c>
      <c r="F481" s="254" t="s">
        <v>59</v>
      </c>
      <c r="G481" s="254" t="s">
        <v>59</v>
      </c>
      <c r="H481" s="254" t="s">
        <v>59</v>
      </c>
      <c r="I481" s="254" t="s">
        <v>59</v>
      </c>
      <c r="J481" s="254" t="s">
        <v>59</v>
      </c>
      <c r="K481" s="254" t="s">
        <v>59</v>
      </c>
      <c r="L481" s="254" t="s">
        <v>59</v>
      </c>
      <c r="M481" s="254" t="s">
        <v>59</v>
      </c>
      <c r="N481" s="254" t="s">
        <v>59</v>
      </c>
      <c r="O481" s="254" t="s">
        <v>59</v>
      </c>
    </row>
    <row r="482" spans="1:15">
      <c r="A482" s="204" t="s">
        <v>422</v>
      </c>
      <c r="B482" s="254" t="s">
        <v>59</v>
      </c>
      <c r="C482" s="254">
        <v>69.17</v>
      </c>
      <c r="D482" s="254">
        <v>69.17</v>
      </c>
      <c r="E482" s="254">
        <v>69.17</v>
      </c>
      <c r="F482" s="254">
        <v>37.340000000000003</v>
      </c>
      <c r="G482" s="254">
        <v>5.52</v>
      </c>
      <c r="H482" s="254">
        <v>5.52</v>
      </c>
      <c r="I482" s="254">
        <v>5.52</v>
      </c>
      <c r="J482" s="254">
        <v>5.52</v>
      </c>
      <c r="K482" s="254">
        <v>5.52</v>
      </c>
      <c r="L482" s="254">
        <v>5.52</v>
      </c>
      <c r="M482" s="254">
        <v>5.52</v>
      </c>
      <c r="N482" s="254">
        <v>5.52</v>
      </c>
      <c r="O482" s="254">
        <f>SUM(B482:N482)</f>
        <v>289.00999999999993</v>
      </c>
    </row>
    <row r="483" spans="1:15">
      <c r="A483" s="204" t="s">
        <v>423</v>
      </c>
      <c r="B483" s="254" t="s">
        <v>59</v>
      </c>
      <c r="C483" s="254">
        <v>0</v>
      </c>
      <c r="D483" s="254">
        <v>0</v>
      </c>
      <c r="E483" s="254">
        <v>0</v>
      </c>
      <c r="F483" s="254">
        <v>0</v>
      </c>
      <c r="G483" s="254">
        <v>0</v>
      </c>
      <c r="H483" s="254">
        <v>0</v>
      </c>
      <c r="I483" s="254">
        <v>0</v>
      </c>
      <c r="J483" s="254">
        <v>0</v>
      </c>
      <c r="K483" s="254">
        <v>0</v>
      </c>
      <c r="L483" s="254">
        <v>0</v>
      </c>
      <c r="M483" s="254">
        <v>0</v>
      </c>
      <c r="N483" s="254">
        <v>0</v>
      </c>
      <c r="O483" s="254">
        <f>SUM(B483:N483)</f>
        <v>0</v>
      </c>
    </row>
    <row r="484" spans="1:15">
      <c r="A484" s="204" t="s">
        <v>424</v>
      </c>
      <c r="B484" s="254" t="s">
        <v>59</v>
      </c>
      <c r="C484" s="254">
        <v>0</v>
      </c>
      <c r="D484" s="254">
        <v>0</v>
      </c>
      <c r="E484" s="254">
        <v>0</v>
      </c>
      <c r="F484" s="254">
        <v>0</v>
      </c>
      <c r="G484" s="254">
        <v>0</v>
      </c>
      <c r="H484" s="254">
        <v>0</v>
      </c>
      <c r="I484" s="254">
        <v>0</v>
      </c>
      <c r="J484" s="254">
        <v>0</v>
      </c>
      <c r="K484" s="254">
        <v>0</v>
      </c>
      <c r="L484" s="254">
        <v>0</v>
      </c>
      <c r="M484" s="254">
        <v>0</v>
      </c>
      <c r="N484" s="254">
        <v>0</v>
      </c>
      <c r="O484" s="254">
        <f>SUM(B484:N484)</f>
        <v>0</v>
      </c>
    </row>
    <row r="485" spans="1:15">
      <c r="A485" s="204" t="s">
        <v>425</v>
      </c>
      <c r="B485" s="254" t="s">
        <v>59</v>
      </c>
      <c r="C485" s="254">
        <v>0</v>
      </c>
      <c r="D485" s="254">
        <v>0</v>
      </c>
      <c r="E485" s="254">
        <v>0</v>
      </c>
      <c r="F485" s="254">
        <v>0</v>
      </c>
      <c r="G485" s="254">
        <v>0</v>
      </c>
      <c r="H485" s="254">
        <v>0</v>
      </c>
      <c r="I485" s="254">
        <v>0</v>
      </c>
      <c r="J485" s="254">
        <v>0</v>
      </c>
      <c r="K485" s="254">
        <v>0</v>
      </c>
      <c r="L485" s="254">
        <v>0</v>
      </c>
      <c r="M485" s="254">
        <v>0</v>
      </c>
      <c r="N485" s="254">
        <v>0</v>
      </c>
      <c r="O485" s="254">
        <f>SUM(B485:N485)</f>
        <v>0</v>
      </c>
    </row>
    <row r="486" spans="1:15">
      <c r="A486" s="204" t="s">
        <v>426</v>
      </c>
      <c r="B486" s="254" t="s">
        <v>59</v>
      </c>
      <c r="C486" s="254">
        <v>0</v>
      </c>
      <c r="D486" s="254">
        <v>0</v>
      </c>
      <c r="E486" s="254">
        <v>0</v>
      </c>
      <c r="F486" s="254">
        <v>0</v>
      </c>
      <c r="G486" s="254">
        <v>0</v>
      </c>
      <c r="H486" s="254">
        <v>0</v>
      </c>
      <c r="I486" s="254">
        <v>0</v>
      </c>
      <c r="J486" s="254">
        <v>0</v>
      </c>
      <c r="K486" s="254">
        <v>0</v>
      </c>
      <c r="L486" s="254">
        <v>0</v>
      </c>
      <c r="M486" s="254">
        <v>0</v>
      </c>
      <c r="N486" s="254">
        <v>0</v>
      </c>
      <c r="O486" s="254">
        <f>SUM(B486:N486)</f>
        <v>0</v>
      </c>
    </row>
    <row r="487" spans="1:15" ht="15.75" thickBot="1">
      <c r="A487" s="205" t="s">
        <v>59</v>
      </c>
      <c r="B487" s="254" t="s">
        <v>59</v>
      </c>
      <c r="C487" s="254" t="s">
        <v>59</v>
      </c>
      <c r="D487" s="254" t="s">
        <v>59</v>
      </c>
      <c r="E487" s="254" t="s">
        <v>59</v>
      </c>
      <c r="F487" s="254" t="s">
        <v>59</v>
      </c>
      <c r="G487" s="254" t="s">
        <v>59</v>
      </c>
      <c r="H487" s="254" t="s">
        <v>59</v>
      </c>
      <c r="I487" s="254" t="s">
        <v>59</v>
      </c>
      <c r="J487" s="254" t="s">
        <v>59</v>
      </c>
      <c r="K487" s="254" t="s">
        <v>59</v>
      </c>
      <c r="L487" s="254" t="s">
        <v>59</v>
      </c>
      <c r="M487" s="254" t="s">
        <v>59</v>
      </c>
      <c r="N487" s="254" t="s">
        <v>59</v>
      </c>
      <c r="O487" s="254" t="s">
        <v>59</v>
      </c>
    </row>
    <row r="488" spans="1:15" ht="15.75" thickBot="1">
      <c r="A488" s="202" t="s">
        <v>427</v>
      </c>
      <c r="B488" s="254" t="s">
        <v>59</v>
      </c>
      <c r="C488" s="288">
        <f>SUM(C477:C485)</f>
        <v>93.000191092903947</v>
      </c>
      <c r="D488" s="288">
        <f t="shared" ref="D488:O488" si="10">SUM(D477:D485)</f>
        <v>92.550324942451468</v>
      </c>
      <c r="E488" s="288">
        <f t="shared" si="10"/>
        <v>92.100458791998989</v>
      </c>
      <c r="F488" s="288">
        <f t="shared" si="10"/>
        <v>59.924100228425957</v>
      </c>
      <c r="G488" s="288">
        <f t="shared" si="10"/>
        <v>27.964724319734373</v>
      </c>
      <c r="H488" s="288">
        <f t="shared" si="10"/>
        <v>27.928823479044802</v>
      </c>
      <c r="I488" s="288">
        <f t="shared" si="10"/>
        <v>27.439318866357837</v>
      </c>
      <c r="J488" s="288">
        <f t="shared" si="10"/>
        <v>27.404145903604373</v>
      </c>
      <c r="K488" s="288">
        <f t="shared" si="10"/>
        <v>27.368972940850906</v>
      </c>
      <c r="L488" s="288">
        <f t="shared" si="10"/>
        <v>27.333799978097446</v>
      </c>
      <c r="M488" s="288">
        <f t="shared" si="10"/>
        <v>27.298627015343975</v>
      </c>
      <c r="N488" s="288">
        <f t="shared" si="10"/>
        <v>27.263454052590511</v>
      </c>
      <c r="O488" s="288">
        <f t="shared" si="10"/>
        <v>557.57694161140444</v>
      </c>
    </row>
    <row r="489" spans="1:15" ht="15.75" thickTop="1">
      <c r="A489" s="205" t="s">
        <v>59</v>
      </c>
      <c r="B489" s="256" t="s">
        <v>59</v>
      </c>
      <c r="C489" s="256" t="s">
        <v>59</v>
      </c>
      <c r="D489" s="256" t="s">
        <v>59</v>
      </c>
      <c r="E489" s="256" t="s">
        <v>59</v>
      </c>
      <c r="F489" s="256" t="s">
        <v>59</v>
      </c>
      <c r="G489" s="256" t="s">
        <v>59</v>
      </c>
      <c r="H489" s="256" t="s">
        <v>59</v>
      </c>
      <c r="I489" s="256" t="s">
        <v>59</v>
      </c>
      <c r="J489" s="256" t="s">
        <v>59</v>
      </c>
      <c r="K489" s="256" t="s">
        <v>59</v>
      </c>
      <c r="L489" s="256" t="s">
        <v>59</v>
      </c>
      <c r="M489" s="256" t="s">
        <v>59</v>
      </c>
      <c r="N489" s="256" t="s">
        <v>59</v>
      </c>
      <c r="O489" s="256" t="s">
        <v>59</v>
      </c>
    </row>
    <row r="490" spans="1:15">
      <c r="A490" s="129" t="s">
        <v>449</v>
      </c>
      <c r="B490" s="256"/>
      <c r="C490" s="256"/>
      <c r="D490" s="256"/>
      <c r="E490" s="256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</row>
    <row r="491" spans="1:15">
      <c r="A491" s="294" t="s">
        <v>468</v>
      </c>
      <c r="B491" s="256"/>
      <c r="C491" s="256"/>
      <c r="D491" s="256"/>
      <c r="E491" s="256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</row>
    <row r="492" spans="1:15">
      <c r="A492" s="294" t="s">
        <v>450</v>
      </c>
      <c r="B492" s="256"/>
      <c r="C492" s="256"/>
      <c r="D492" s="256"/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</row>
    <row r="493" spans="1:15">
      <c r="A493" s="294" t="s">
        <v>451</v>
      </c>
      <c r="B493" s="256"/>
      <c r="C493" s="256"/>
      <c r="D493" s="256"/>
      <c r="E493" s="256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</row>
    <row r="494" spans="1:15">
      <c r="A494" s="294" t="s">
        <v>452</v>
      </c>
      <c r="B494" s="256"/>
      <c r="C494" s="256"/>
      <c r="D494" s="256"/>
      <c r="E494" s="256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</row>
    <row r="495" spans="1:15">
      <c r="A495" s="294" t="s">
        <v>453</v>
      </c>
      <c r="B495" s="256"/>
      <c r="C495" s="256"/>
      <c r="D495" s="256"/>
      <c r="E495" s="256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</row>
    <row r="496" spans="1:15">
      <c r="A496" s="294" t="s">
        <v>469</v>
      </c>
      <c r="B496" s="256"/>
      <c r="C496" s="256"/>
      <c r="D496" s="256"/>
      <c r="E496" s="256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</row>
    <row r="497" spans="1:15">
      <c r="A497" s="294" t="s">
        <v>470</v>
      </c>
      <c r="B497" s="256"/>
      <c r="C497" s="256"/>
      <c r="D497" s="256"/>
      <c r="E497" s="256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</row>
    <row r="498" spans="1:15">
      <c r="A498" s="294" t="s">
        <v>454</v>
      </c>
      <c r="B498" s="256"/>
      <c r="C498" s="256"/>
      <c r="D498" s="256"/>
      <c r="E498" s="256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</row>
    <row r="499" spans="1:15">
      <c r="A499" s="294" t="s">
        <v>455</v>
      </c>
      <c r="B499" s="256"/>
      <c r="C499" s="256"/>
      <c r="D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</row>
    <row r="500" spans="1:15">
      <c r="A500" s="294" t="s">
        <v>456</v>
      </c>
      <c r="B500" s="256"/>
      <c r="C500" s="256"/>
      <c r="D500" s="256"/>
      <c r="E500" s="256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</row>
    <row r="501" spans="1:15">
      <c r="A501" s="294" t="s">
        <v>457</v>
      </c>
      <c r="B501" s="256"/>
      <c r="C501" s="256"/>
      <c r="D501" s="256"/>
      <c r="E501" s="256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</row>
    <row r="502" spans="1:15">
      <c r="A502" s="294" t="s">
        <v>458</v>
      </c>
      <c r="B502" s="256"/>
      <c r="C502" s="256"/>
      <c r="D502" s="256"/>
      <c r="E502" s="256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</row>
    <row r="503" spans="1:15">
      <c r="A503" s="295" t="s">
        <v>459</v>
      </c>
      <c r="B503" s="256"/>
      <c r="C503" s="256"/>
      <c r="D503" s="256"/>
      <c r="E503" s="256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</row>
    <row r="504" spans="1:15">
      <c r="A504" s="295" t="s">
        <v>460</v>
      </c>
      <c r="B504" s="256"/>
      <c r="C504" s="256"/>
      <c r="D504" s="256"/>
      <c r="E504" s="256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</row>
    <row r="505" spans="1:15">
      <c r="A505" s="295" t="s">
        <v>461</v>
      </c>
      <c r="B505" s="256"/>
      <c r="C505" s="256"/>
      <c r="D505" s="256"/>
      <c r="E505" s="256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</row>
    <row r="506" spans="1:15">
      <c r="A506" s="205"/>
      <c r="B506" s="256"/>
      <c r="C506" s="256"/>
      <c r="D506" s="256"/>
      <c r="E506" s="256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</row>
    <row r="507" spans="1:15">
      <c r="A507" s="109" t="s">
        <v>64</v>
      </c>
      <c r="B507" s="257"/>
      <c r="C507" s="257"/>
      <c r="D507" s="257"/>
      <c r="E507" s="257"/>
      <c r="F507" s="257"/>
      <c r="G507" s="257"/>
      <c r="H507" s="257"/>
      <c r="I507" s="257"/>
      <c r="J507" s="257"/>
      <c r="K507" s="257"/>
      <c r="L507" s="257"/>
      <c r="M507" s="257"/>
      <c r="N507" s="257"/>
      <c r="O507" s="257"/>
    </row>
    <row r="508" spans="1:15">
      <c r="A508" s="181" t="s">
        <v>379</v>
      </c>
      <c r="B508" s="254"/>
      <c r="C508" s="254"/>
      <c r="D508" s="254"/>
      <c r="E508" s="254"/>
      <c r="F508" s="254"/>
      <c r="G508" s="254"/>
      <c r="H508" s="254"/>
      <c r="I508" s="254"/>
      <c r="J508" s="254"/>
      <c r="K508" s="254"/>
      <c r="L508" s="254"/>
      <c r="M508" s="254"/>
      <c r="N508" s="254"/>
      <c r="O508" s="254"/>
    </row>
    <row r="509" spans="1:15">
      <c r="A509" s="202" t="s">
        <v>410</v>
      </c>
      <c r="B509" s="254" t="s">
        <v>59</v>
      </c>
      <c r="C509" s="254" t="s">
        <v>59</v>
      </c>
      <c r="D509" s="254" t="s">
        <v>59</v>
      </c>
      <c r="E509" s="254" t="s">
        <v>59</v>
      </c>
      <c r="F509" s="254" t="s">
        <v>59</v>
      </c>
      <c r="G509" s="254" t="s">
        <v>59</v>
      </c>
      <c r="H509" s="254" t="s">
        <v>59</v>
      </c>
      <c r="I509" s="254" t="s">
        <v>59</v>
      </c>
      <c r="J509" s="254" t="s">
        <v>59</v>
      </c>
      <c r="K509" s="254" t="s">
        <v>59</v>
      </c>
      <c r="L509" s="254" t="s">
        <v>59</v>
      </c>
      <c r="M509" s="254" t="s">
        <v>59</v>
      </c>
      <c r="N509" s="254" t="s">
        <v>59</v>
      </c>
      <c r="O509" s="254" t="s">
        <v>59</v>
      </c>
    </row>
    <row r="510" spans="1:15">
      <c r="A510" s="204" t="s">
        <v>411</v>
      </c>
      <c r="B510" s="323" t="s">
        <v>59</v>
      </c>
      <c r="C510" s="323">
        <v>0</v>
      </c>
      <c r="D510" s="323">
        <v>0</v>
      </c>
      <c r="E510" s="323">
        <v>0</v>
      </c>
      <c r="F510" s="323">
        <v>0</v>
      </c>
      <c r="G510" s="323">
        <v>0</v>
      </c>
      <c r="H510" s="323">
        <v>0</v>
      </c>
      <c r="I510" s="323">
        <v>0</v>
      </c>
      <c r="J510" s="323">
        <v>0</v>
      </c>
      <c r="K510" s="323">
        <v>0</v>
      </c>
      <c r="L510" s="323">
        <v>0</v>
      </c>
      <c r="M510" s="323">
        <v>-13.4596</v>
      </c>
      <c r="N510" s="323">
        <v>0</v>
      </c>
      <c r="O510" s="323">
        <f>SUM(B510:N510)</f>
        <v>-13.4596</v>
      </c>
    </row>
    <row r="511" spans="1:15">
      <c r="A511" s="204" t="s">
        <v>412</v>
      </c>
      <c r="B511" s="323" t="s">
        <v>59</v>
      </c>
      <c r="C511" s="323">
        <v>0</v>
      </c>
      <c r="D511" s="323">
        <v>0</v>
      </c>
      <c r="E511" s="323">
        <v>0</v>
      </c>
      <c r="F511" s="323">
        <v>0</v>
      </c>
      <c r="G511" s="323">
        <v>0</v>
      </c>
      <c r="H511" s="323">
        <v>0</v>
      </c>
      <c r="I511" s="323">
        <v>0</v>
      </c>
      <c r="J511" s="323">
        <v>0</v>
      </c>
      <c r="K511" s="323">
        <v>-18044.4558</v>
      </c>
      <c r="L511" s="323">
        <v>0</v>
      </c>
      <c r="M511" s="323">
        <v>-5272.1162000000004</v>
      </c>
      <c r="N511" s="323">
        <v>-15543.238799999999</v>
      </c>
      <c r="O511" s="323">
        <f>SUM(B511:N511)</f>
        <v>-38859.810799999999</v>
      </c>
    </row>
    <row r="512" spans="1:15">
      <c r="A512" s="204" t="s">
        <v>413</v>
      </c>
      <c r="B512" s="323" t="s">
        <v>59</v>
      </c>
      <c r="C512" s="323">
        <v>0</v>
      </c>
      <c r="D512" s="323">
        <v>0</v>
      </c>
      <c r="E512" s="323">
        <v>0</v>
      </c>
      <c r="F512" s="323">
        <v>0</v>
      </c>
      <c r="G512" s="323">
        <v>0</v>
      </c>
      <c r="H512" s="323">
        <v>0</v>
      </c>
      <c r="I512" s="323">
        <v>0</v>
      </c>
      <c r="J512" s="323">
        <v>0</v>
      </c>
      <c r="K512" s="323">
        <v>-18044.4558</v>
      </c>
      <c r="L512" s="323">
        <v>0</v>
      </c>
      <c r="M512" s="323">
        <v>-5285.5758000000005</v>
      </c>
      <c r="N512" s="323">
        <v>-15543.238799999999</v>
      </c>
      <c r="O512" s="323">
        <f>SUM(B512:N512)</f>
        <v>-38873.270400000001</v>
      </c>
    </row>
    <row r="513" spans="1:15">
      <c r="A513" s="204" t="s">
        <v>414</v>
      </c>
      <c r="B513" s="323" t="s">
        <v>59</v>
      </c>
      <c r="C513" s="323">
        <v>0</v>
      </c>
      <c r="D513" s="323">
        <v>0</v>
      </c>
      <c r="E513" s="323">
        <v>0</v>
      </c>
      <c r="F513" s="323">
        <v>0</v>
      </c>
      <c r="G513" s="323">
        <v>0</v>
      </c>
      <c r="H513" s="323">
        <v>0</v>
      </c>
      <c r="I513" s="323">
        <v>0</v>
      </c>
      <c r="J513" s="323">
        <v>0</v>
      </c>
      <c r="K513" s="323">
        <v>0</v>
      </c>
      <c r="L513" s="323">
        <v>0</v>
      </c>
      <c r="M513" s="323">
        <v>0</v>
      </c>
      <c r="N513" s="323">
        <v>0</v>
      </c>
      <c r="O513" s="323">
        <f>SUM(B513:N513)</f>
        <v>0</v>
      </c>
    </row>
    <row r="514" spans="1:15">
      <c r="A514" s="205" t="s">
        <v>59</v>
      </c>
      <c r="B514" s="323" t="s">
        <v>59</v>
      </c>
      <c r="C514" s="323" t="s">
        <v>59</v>
      </c>
      <c r="D514" s="323" t="s">
        <v>59</v>
      </c>
      <c r="E514" s="323" t="s">
        <v>59</v>
      </c>
      <c r="F514" s="323" t="s">
        <v>59</v>
      </c>
      <c r="G514" s="323" t="s">
        <v>59</v>
      </c>
      <c r="H514" s="323" t="s">
        <v>59</v>
      </c>
      <c r="I514" s="323" t="s">
        <v>59</v>
      </c>
      <c r="J514" s="323" t="s">
        <v>59</v>
      </c>
      <c r="K514" s="323" t="s">
        <v>59</v>
      </c>
      <c r="L514" s="323" t="s">
        <v>59</v>
      </c>
      <c r="M514" s="323" t="s">
        <v>59</v>
      </c>
      <c r="N514" s="323" t="s">
        <v>59</v>
      </c>
      <c r="O514" s="323" t="s">
        <v>59</v>
      </c>
    </row>
    <row r="515" spans="1:15">
      <c r="A515" s="202" t="s">
        <v>415</v>
      </c>
      <c r="B515" s="323">
        <v>477647.30512660748</v>
      </c>
      <c r="C515" s="323">
        <v>477647.30512660748</v>
      </c>
      <c r="D515" s="323">
        <v>477647.30512660748</v>
      </c>
      <c r="E515" s="323">
        <v>477647.30512660748</v>
      </c>
      <c r="F515" s="323">
        <v>477647.30512660748</v>
      </c>
      <c r="G515" s="323">
        <v>477647.30512660748</v>
      </c>
      <c r="H515" s="323">
        <v>477647.30512660748</v>
      </c>
      <c r="I515" s="323">
        <v>477647.30512660748</v>
      </c>
      <c r="J515" s="323">
        <v>477647.30512660748</v>
      </c>
      <c r="K515" s="323">
        <v>459602.84932660748</v>
      </c>
      <c r="L515" s="323">
        <v>459602.84932660748</v>
      </c>
      <c r="M515" s="323">
        <v>454330.73312660755</v>
      </c>
      <c r="N515" s="323">
        <v>438787.49432660756</v>
      </c>
      <c r="O515" s="324"/>
    </row>
    <row r="516" spans="1:15">
      <c r="A516" s="202" t="s">
        <v>416</v>
      </c>
      <c r="B516" s="323">
        <v>-37002.947981372919</v>
      </c>
      <c r="C516" s="323">
        <v>-33066.461029553226</v>
      </c>
      <c r="D516" s="323">
        <v>-29129.974077733514</v>
      </c>
      <c r="E516" s="323">
        <v>-25193.487125913831</v>
      </c>
      <c r="F516" s="323">
        <v>-21257.000174094152</v>
      </c>
      <c r="G516" s="323">
        <v>-17320.513222274443</v>
      </c>
      <c r="H516" s="323">
        <v>-13384.026270454733</v>
      </c>
      <c r="I516" s="323">
        <v>-9447.5393186350539</v>
      </c>
      <c r="J516" s="323">
        <v>-5511.0523668153719</v>
      </c>
      <c r="K516" s="323">
        <v>-19726.426314995646</v>
      </c>
      <c r="L516" s="323">
        <v>-16004.755263175957</v>
      </c>
      <c r="M516" s="323">
        <v>-17600.105111356228</v>
      </c>
      <c r="N516" s="323">
        <v>-29507.541659536539</v>
      </c>
      <c r="O516" s="324"/>
    </row>
    <row r="517" spans="1:15">
      <c r="A517" s="202" t="s">
        <v>417</v>
      </c>
      <c r="B517" s="323">
        <v>197.71999999999983</v>
      </c>
      <c r="C517" s="323">
        <v>195.88999999999982</v>
      </c>
      <c r="D517" s="323">
        <v>194.0599999999998</v>
      </c>
      <c r="E517" s="323">
        <v>192.22999999999979</v>
      </c>
      <c r="F517" s="323">
        <v>190.39999999999978</v>
      </c>
      <c r="G517" s="323">
        <v>188.56999999999977</v>
      </c>
      <c r="H517" s="323">
        <v>186.73999999999975</v>
      </c>
      <c r="I517" s="323">
        <v>184.90999999999974</v>
      </c>
      <c r="J517" s="323">
        <v>183.07999999999973</v>
      </c>
      <c r="K517" s="323">
        <v>181.24999999999972</v>
      </c>
      <c r="L517" s="323">
        <v>179.4199999999997</v>
      </c>
      <c r="M517" s="323">
        <v>177.58999999999969</v>
      </c>
      <c r="N517" s="323">
        <v>175.75999999999968</v>
      </c>
      <c r="O517" s="324"/>
    </row>
    <row r="518" spans="1:15" ht="15.75" thickBot="1">
      <c r="A518" s="202" t="s">
        <v>418</v>
      </c>
      <c r="B518" s="323">
        <v>17.130345477913025</v>
      </c>
      <c r="C518" s="323">
        <v>17.130345477913025</v>
      </c>
      <c r="D518" s="323">
        <v>17.130345477913025</v>
      </c>
      <c r="E518" s="323">
        <v>17.130345477913025</v>
      </c>
      <c r="F518" s="323">
        <v>17.130345477913025</v>
      </c>
      <c r="G518" s="323">
        <v>17.130345477913025</v>
      </c>
      <c r="H518" s="323">
        <v>17.130345477913025</v>
      </c>
      <c r="I518" s="323">
        <v>17.130345477913025</v>
      </c>
      <c r="J518" s="323">
        <v>17.130345477913025</v>
      </c>
      <c r="K518" s="323">
        <v>17.130345477913025</v>
      </c>
      <c r="L518" s="323">
        <v>17.130345477913025</v>
      </c>
      <c r="M518" s="323">
        <v>3.6707454779130249</v>
      </c>
      <c r="N518" s="323">
        <v>3.6707454779130249</v>
      </c>
      <c r="O518" s="324"/>
    </row>
    <row r="519" spans="1:15" ht="15.75" thickBot="1">
      <c r="A519" s="202" t="s">
        <v>60</v>
      </c>
      <c r="B519" s="325">
        <v>514469.66345345834</v>
      </c>
      <c r="C519" s="325">
        <v>510535.00650163856</v>
      </c>
      <c r="D519" s="325">
        <v>506600.3495498189</v>
      </c>
      <c r="E519" s="325">
        <v>502665.69259799924</v>
      </c>
      <c r="F519" s="325">
        <v>498731.03564617952</v>
      </c>
      <c r="G519" s="325">
        <v>494796.3786943598</v>
      </c>
      <c r="H519" s="325">
        <v>490861.72174254013</v>
      </c>
      <c r="I519" s="325">
        <v>486927.06479072047</v>
      </c>
      <c r="J519" s="325">
        <v>482992.40783890075</v>
      </c>
      <c r="K519" s="325">
        <v>479165.155987081</v>
      </c>
      <c r="L519" s="325">
        <v>475445.31493526133</v>
      </c>
      <c r="M519" s="325">
        <v>471756.91898344166</v>
      </c>
      <c r="N519" s="325">
        <v>468122.94673162198</v>
      </c>
      <c r="O519" s="324"/>
    </row>
    <row r="520" spans="1:15" ht="15.75" thickTop="1">
      <c r="A520" s="205" t="s">
        <v>59</v>
      </c>
      <c r="B520" s="254" t="s">
        <v>59</v>
      </c>
      <c r="C520" s="254" t="s">
        <v>59</v>
      </c>
      <c r="D520" s="254" t="s">
        <v>59</v>
      </c>
      <c r="E520" s="254" t="s">
        <v>59</v>
      </c>
      <c r="F520" s="254" t="s">
        <v>59</v>
      </c>
      <c r="G520" s="254" t="s">
        <v>59</v>
      </c>
      <c r="H520" s="254" t="s">
        <v>59</v>
      </c>
      <c r="I520" s="254" t="s">
        <v>59</v>
      </c>
      <c r="J520" s="254" t="s">
        <v>59</v>
      </c>
      <c r="K520" s="254" t="s">
        <v>59</v>
      </c>
      <c r="L520" s="254" t="s">
        <v>59</v>
      </c>
      <c r="M520" s="254" t="s">
        <v>59</v>
      </c>
      <c r="N520" s="254" t="s">
        <v>59</v>
      </c>
      <c r="O520" s="258"/>
    </row>
    <row r="521" spans="1:15">
      <c r="A521" s="202" t="s">
        <v>419</v>
      </c>
      <c r="B521" s="254" t="s">
        <v>59</v>
      </c>
      <c r="C521" s="254">
        <v>512502.33497754845</v>
      </c>
      <c r="D521" s="254">
        <v>508567.67802572873</v>
      </c>
      <c r="E521" s="254">
        <v>504633.02107390907</v>
      </c>
      <c r="F521" s="254">
        <v>500698.36412208935</v>
      </c>
      <c r="G521" s="254">
        <v>496763.70717026968</v>
      </c>
      <c r="H521" s="254">
        <v>492829.05021844996</v>
      </c>
      <c r="I521" s="254">
        <v>488894.3932666303</v>
      </c>
      <c r="J521" s="254">
        <v>484959.73631481058</v>
      </c>
      <c r="K521" s="254">
        <v>481078.78191299085</v>
      </c>
      <c r="L521" s="254">
        <v>477305.23546117113</v>
      </c>
      <c r="M521" s="254">
        <v>473601.11695935146</v>
      </c>
      <c r="N521" s="254">
        <v>469939.93285753182</v>
      </c>
      <c r="O521" s="258"/>
    </row>
    <row r="522" spans="1:15">
      <c r="A522" s="205" t="s">
        <v>59</v>
      </c>
      <c r="B522" s="254" t="s">
        <v>59</v>
      </c>
      <c r="C522" s="254" t="s">
        <v>59</v>
      </c>
      <c r="D522" s="254" t="s">
        <v>59</v>
      </c>
      <c r="E522" s="254" t="s">
        <v>59</v>
      </c>
      <c r="F522" s="254" t="s">
        <v>59</v>
      </c>
      <c r="G522" s="254" t="s">
        <v>59</v>
      </c>
      <c r="H522" s="254" t="s">
        <v>59</v>
      </c>
      <c r="I522" s="254" t="s">
        <v>59</v>
      </c>
      <c r="J522" s="254" t="s">
        <v>59</v>
      </c>
      <c r="K522" s="254" t="s">
        <v>59</v>
      </c>
      <c r="L522" s="254" t="s">
        <v>59</v>
      </c>
      <c r="M522" s="254" t="s">
        <v>59</v>
      </c>
      <c r="N522" s="254" t="s">
        <v>59</v>
      </c>
      <c r="O522" s="254" t="s">
        <v>59</v>
      </c>
    </row>
    <row r="523" spans="1:15">
      <c r="A523" s="202" t="s">
        <v>61</v>
      </c>
      <c r="B523" s="254" t="s">
        <v>59</v>
      </c>
      <c r="C523" s="254" t="s">
        <v>59</v>
      </c>
      <c r="D523" s="254" t="s">
        <v>59</v>
      </c>
      <c r="E523" s="254" t="s">
        <v>59</v>
      </c>
      <c r="F523" s="254" t="s">
        <v>59</v>
      </c>
      <c r="G523" s="254" t="s">
        <v>59</v>
      </c>
      <c r="H523" s="254" t="s">
        <v>59</v>
      </c>
      <c r="I523" s="254" t="s">
        <v>59</v>
      </c>
      <c r="J523" s="254" t="s">
        <v>59</v>
      </c>
      <c r="K523" s="254" t="s">
        <v>59</v>
      </c>
      <c r="L523" s="254" t="s">
        <v>59</v>
      </c>
      <c r="M523" s="254" t="s">
        <v>59</v>
      </c>
      <c r="N523" s="254" t="s">
        <v>59</v>
      </c>
      <c r="O523" s="254" t="s">
        <v>59</v>
      </c>
    </row>
    <row r="524" spans="1:15">
      <c r="A524" s="204" t="s">
        <v>420</v>
      </c>
      <c r="B524" s="254" t="s">
        <v>59</v>
      </c>
      <c r="C524" s="254">
        <v>2760.3250133430106</v>
      </c>
      <c r="D524" s="254">
        <v>2739.1330474498059</v>
      </c>
      <c r="E524" s="254">
        <v>2717.9410815566016</v>
      </c>
      <c r="F524" s="254">
        <v>2696.7491156633969</v>
      </c>
      <c r="G524" s="254">
        <v>2675.5571497701926</v>
      </c>
      <c r="H524" s="254">
        <v>2654.3651838769883</v>
      </c>
      <c r="I524" s="254">
        <v>2573.4489280287685</v>
      </c>
      <c r="J524" s="254">
        <v>2552.7376274814965</v>
      </c>
      <c r="K524" s="254">
        <v>2532.3090071441698</v>
      </c>
      <c r="L524" s="254">
        <v>2512.4457622286036</v>
      </c>
      <c r="M524" s="254">
        <v>2492.9479730964617</v>
      </c>
      <c r="N524" s="254">
        <v>2473.67618264047</v>
      </c>
      <c r="O524" s="254">
        <f>SUM(B524:N524)</f>
        <v>31381.636072279965</v>
      </c>
    </row>
    <row r="525" spans="1:15">
      <c r="A525" s="204" t="s">
        <v>421</v>
      </c>
      <c r="B525" s="254" t="s">
        <v>59</v>
      </c>
      <c r="C525" s="254">
        <v>572.8751100379036</v>
      </c>
      <c r="D525" s="254">
        <v>568.47695049715958</v>
      </c>
      <c r="E525" s="254">
        <v>564.07879095641556</v>
      </c>
      <c r="F525" s="254">
        <v>559.68063141567143</v>
      </c>
      <c r="G525" s="254">
        <v>555.28247187492741</v>
      </c>
      <c r="H525" s="254">
        <v>550.88431233418339</v>
      </c>
      <c r="I525" s="254">
        <v>541.74387717875311</v>
      </c>
      <c r="J525" s="254">
        <v>537.3838838104416</v>
      </c>
      <c r="K525" s="254">
        <v>533.08339823778522</v>
      </c>
      <c r="L525" s="254">
        <v>528.9019314145238</v>
      </c>
      <c r="M525" s="254">
        <v>524.79739770265735</v>
      </c>
      <c r="N525" s="254">
        <v>520.74043959943106</v>
      </c>
      <c r="O525" s="254">
        <f>SUM(B525:N525)</f>
        <v>6557.9291950598526</v>
      </c>
    </row>
    <row r="526" spans="1:15">
      <c r="A526" s="205" t="s">
        <v>59</v>
      </c>
      <c r="B526" s="254" t="s">
        <v>59</v>
      </c>
      <c r="C526" s="254" t="s">
        <v>59</v>
      </c>
      <c r="D526" s="254" t="s">
        <v>59</v>
      </c>
      <c r="E526" s="254" t="s">
        <v>59</v>
      </c>
      <c r="F526" s="254" t="s">
        <v>59</v>
      </c>
      <c r="G526" s="254" t="s">
        <v>59</v>
      </c>
      <c r="H526" s="254" t="s">
        <v>59</v>
      </c>
      <c r="I526" s="254" t="s">
        <v>59</v>
      </c>
      <c r="J526" s="254" t="s">
        <v>59</v>
      </c>
      <c r="K526" s="254" t="s">
        <v>59</v>
      </c>
      <c r="L526" s="254" t="s">
        <v>59</v>
      </c>
      <c r="M526" s="254" t="s">
        <v>59</v>
      </c>
      <c r="N526" s="254" t="s">
        <v>59</v>
      </c>
      <c r="O526" s="254" t="s">
        <v>59</v>
      </c>
    </row>
    <row r="527" spans="1:15">
      <c r="A527" s="202" t="s">
        <v>62</v>
      </c>
      <c r="B527" s="254" t="s">
        <v>59</v>
      </c>
      <c r="C527" s="254" t="s">
        <v>59</v>
      </c>
      <c r="D527" s="254" t="s">
        <v>59</v>
      </c>
      <c r="E527" s="254" t="s">
        <v>59</v>
      </c>
      <c r="F527" s="254" t="s">
        <v>59</v>
      </c>
      <c r="G527" s="254" t="s">
        <v>59</v>
      </c>
      <c r="H527" s="254" t="s">
        <v>59</v>
      </c>
      <c r="I527" s="254" t="s">
        <v>59</v>
      </c>
      <c r="J527" s="254" t="s">
        <v>59</v>
      </c>
      <c r="K527" s="254" t="s">
        <v>59</v>
      </c>
      <c r="L527" s="254" t="s">
        <v>59</v>
      </c>
      <c r="M527" s="254" t="s">
        <v>59</v>
      </c>
      <c r="N527" s="254" t="s">
        <v>59</v>
      </c>
      <c r="O527" s="254" t="s">
        <v>59</v>
      </c>
    </row>
    <row r="528" spans="1:15">
      <c r="A528" s="204" t="s">
        <v>422</v>
      </c>
      <c r="B528" s="254" t="s">
        <v>59</v>
      </c>
      <c r="C528" s="323">
        <v>3936.4869518196997</v>
      </c>
      <c r="D528" s="323">
        <v>3936.4869518196997</v>
      </c>
      <c r="E528" s="323">
        <v>3936.4869518196997</v>
      </c>
      <c r="F528" s="323">
        <v>3936.4869518196997</v>
      </c>
      <c r="G528" s="323">
        <v>3936.4869518196997</v>
      </c>
      <c r="H528" s="323">
        <v>3936.4869518196997</v>
      </c>
      <c r="I528" s="323">
        <v>3936.4869518196997</v>
      </c>
      <c r="J528" s="323">
        <v>3936.4869518196997</v>
      </c>
      <c r="K528" s="323">
        <v>3829.0818518196998</v>
      </c>
      <c r="L528" s="323">
        <v>3721.6710518196996</v>
      </c>
      <c r="M528" s="323">
        <v>3690.2259518196997</v>
      </c>
      <c r="N528" s="323">
        <v>3635.8022518197008</v>
      </c>
      <c r="O528" s="323">
        <f>SUM(B528:N528)</f>
        <v>46368.676721836404</v>
      </c>
    </row>
    <row r="529" spans="1:15">
      <c r="A529" s="204" t="s">
        <v>423</v>
      </c>
      <c r="B529" s="254" t="s">
        <v>59</v>
      </c>
      <c r="C529" s="323">
        <v>-1.83</v>
      </c>
      <c r="D529" s="323">
        <v>-1.83</v>
      </c>
      <c r="E529" s="323">
        <v>-1.83</v>
      </c>
      <c r="F529" s="323">
        <v>-1.83</v>
      </c>
      <c r="G529" s="323">
        <v>-1.83</v>
      </c>
      <c r="H529" s="323">
        <v>-1.83</v>
      </c>
      <c r="I529" s="323">
        <v>-1.83</v>
      </c>
      <c r="J529" s="323">
        <v>-1.83</v>
      </c>
      <c r="K529" s="323">
        <v>-1.83</v>
      </c>
      <c r="L529" s="323">
        <v>-1.83</v>
      </c>
      <c r="M529" s="323">
        <v>-1.83</v>
      </c>
      <c r="N529" s="323">
        <v>-1.83</v>
      </c>
      <c r="O529" s="323">
        <f>SUM(B529:N529)</f>
        <v>-21.959999999999994</v>
      </c>
    </row>
    <row r="530" spans="1:15">
      <c r="A530" s="204" t="s">
        <v>424</v>
      </c>
      <c r="B530" s="254" t="s">
        <v>59</v>
      </c>
      <c r="C530" s="323">
        <v>0</v>
      </c>
      <c r="D530" s="323">
        <v>0</v>
      </c>
      <c r="E530" s="323">
        <v>0</v>
      </c>
      <c r="F530" s="323">
        <v>0</v>
      </c>
      <c r="G530" s="323">
        <v>0</v>
      </c>
      <c r="H530" s="323">
        <v>0</v>
      </c>
      <c r="I530" s="323">
        <v>0</v>
      </c>
      <c r="J530" s="323">
        <v>0</v>
      </c>
      <c r="K530" s="323">
        <v>0</v>
      </c>
      <c r="L530" s="323">
        <v>0</v>
      </c>
      <c r="M530" s="323">
        <v>0</v>
      </c>
      <c r="N530" s="323">
        <v>0</v>
      </c>
      <c r="O530" s="323">
        <f>SUM(B530:N530)</f>
        <v>0</v>
      </c>
    </row>
    <row r="531" spans="1:15">
      <c r="A531" s="204" t="s">
        <v>425</v>
      </c>
      <c r="B531" s="254" t="s">
        <v>59</v>
      </c>
      <c r="C531" s="323">
        <v>0</v>
      </c>
      <c r="D531" s="323">
        <v>0</v>
      </c>
      <c r="E531" s="323">
        <v>0</v>
      </c>
      <c r="F531" s="323">
        <v>0</v>
      </c>
      <c r="G531" s="323">
        <v>0</v>
      </c>
      <c r="H531" s="323">
        <v>0</v>
      </c>
      <c r="I531" s="323">
        <v>0</v>
      </c>
      <c r="J531" s="323">
        <v>0</v>
      </c>
      <c r="K531" s="323">
        <v>0</v>
      </c>
      <c r="L531" s="323">
        <v>0</v>
      </c>
      <c r="M531" s="323">
        <v>0</v>
      </c>
      <c r="N531" s="323">
        <v>0</v>
      </c>
      <c r="O531" s="323">
        <f>SUM(B531:N531)</f>
        <v>0</v>
      </c>
    </row>
    <row r="532" spans="1:15">
      <c r="A532" s="204" t="s">
        <v>426</v>
      </c>
      <c r="B532" s="254" t="s">
        <v>59</v>
      </c>
      <c r="C532" s="323">
        <v>0</v>
      </c>
      <c r="D532" s="323">
        <v>0</v>
      </c>
      <c r="E532" s="323">
        <v>0</v>
      </c>
      <c r="F532" s="323">
        <v>0</v>
      </c>
      <c r="G532" s="323">
        <v>0</v>
      </c>
      <c r="H532" s="323">
        <v>0</v>
      </c>
      <c r="I532" s="323">
        <v>0</v>
      </c>
      <c r="J532" s="323">
        <v>0</v>
      </c>
      <c r="K532" s="323">
        <v>0</v>
      </c>
      <c r="L532" s="323">
        <v>0</v>
      </c>
      <c r="M532" s="323">
        <v>0</v>
      </c>
      <c r="N532" s="323">
        <v>0</v>
      </c>
      <c r="O532" s="323">
        <f>SUM(B532:N532)</f>
        <v>0</v>
      </c>
    </row>
    <row r="533" spans="1:15" ht="15.75" thickBot="1">
      <c r="A533" s="205" t="s">
        <v>59</v>
      </c>
      <c r="B533" s="254" t="s">
        <v>59</v>
      </c>
      <c r="C533" s="323" t="s">
        <v>59</v>
      </c>
      <c r="D533" s="323" t="s">
        <v>59</v>
      </c>
      <c r="E533" s="323" t="s">
        <v>59</v>
      </c>
      <c r="F533" s="323" t="s">
        <v>59</v>
      </c>
      <c r="G533" s="323" t="s">
        <v>59</v>
      </c>
      <c r="H533" s="323" t="s">
        <v>59</v>
      </c>
      <c r="I533" s="323" t="s">
        <v>59</v>
      </c>
      <c r="J533" s="323" t="s">
        <v>59</v>
      </c>
      <c r="K533" s="323" t="s">
        <v>59</v>
      </c>
      <c r="L533" s="323" t="s">
        <v>59</v>
      </c>
      <c r="M533" s="323" t="s">
        <v>59</v>
      </c>
      <c r="N533" s="323" t="s">
        <v>59</v>
      </c>
      <c r="O533" s="323" t="s">
        <v>59</v>
      </c>
    </row>
    <row r="534" spans="1:15" ht="15.75" thickBot="1">
      <c r="A534" s="202" t="s">
        <v>427</v>
      </c>
      <c r="B534" s="254" t="s">
        <v>59</v>
      </c>
      <c r="C534" s="325">
        <f>SUM(C523:C531)</f>
        <v>7267.8570752006144</v>
      </c>
      <c r="D534" s="325">
        <f t="shared" ref="D534:N534" si="11">SUM(D524:D532)</f>
        <v>7242.2669497666648</v>
      </c>
      <c r="E534" s="325">
        <f t="shared" si="11"/>
        <v>7216.6768243327169</v>
      </c>
      <c r="F534" s="325">
        <f t="shared" si="11"/>
        <v>7191.0866988987682</v>
      </c>
      <c r="G534" s="325">
        <f t="shared" si="11"/>
        <v>7165.4965734648194</v>
      </c>
      <c r="H534" s="325">
        <f t="shared" si="11"/>
        <v>7139.9064480308716</v>
      </c>
      <c r="I534" s="325">
        <f t="shared" si="11"/>
        <v>7049.8497570272211</v>
      </c>
      <c r="J534" s="325">
        <f t="shared" si="11"/>
        <v>7024.7784631116374</v>
      </c>
      <c r="K534" s="325">
        <f t="shared" si="11"/>
        <v>6892.6442572016549</v>
      </c>
      <c r="L534" s="325">
        <f t="shared" si="11"/>
        <v>6761.1887454628268</v>
      </c>
      <c r="M534" s="325">
        <f t="shared" si="11"/>
        <v>6706.1413226188188</v>
      </c>
      <c r="N534" s="325">
        <f t="shared" si="11"/>
        <v>6628.3888740596012</v>
      </c>
      <c r="O534" s="325">
        <f>SUM(B534:N534)</f>
        <v>84286.281989176219</v>
      </c>
    </row>
    <row r="535" spans="1:15" ht="15.75" thickTop="1">
      <c r="A535" s="205" t="s">
        <v>59</v>
      </c>
      <c r="B535" s="256" t="s">
        <v>59</v>
      </c>
      <c r="C535" s="256" t="s">
        <v>59</v>
      </c>
      <c r="D535" s="256" t="s">
        <v>59</v>
      </c>
      <c r="E535" s="256" t="s">
        <v>59</v>
      </c>
      <c r="F535" s="256" t="s">
        <v>59</v>
      </c>
      <c r="G535" s="256" t="s">
        <v>59</v>
      </c>
      <c r="H535" s="256" t="s">
        <v>59</v>
      </c>
      <c r="I535" s="256" t="s">
        <v>59</v>
      </c>
      <c r="J535" s="256" t="s">
        <v>59</v>
      </c>
      <c r="K535" s="256" t="s">
        <v>59</v>
      </c>
      <c r="L535" s="256" t="s">
        <v>59</v>
      </c>
      <c r="M535" s="256" t="s">
        <v>59</v>
      </c>
      <c r="N535" s="256" t="s">
        <v>59</v>
      </c>
      <c r="O535" s="256" t="s">
        <v>59</v>
      </c>
    </row>
    <row r="536" spans="1:15">
      <c r="A536" s="129" t="s">
        <v>449</v>
      </c>
      <c r="B536" s="256"/>
      <c r="C536" s="256"/>
      <c r="D536" s="256"/>
      <c r="E536" s="256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</row>
    <row r="537" spans="1:15">
      <c r="A537" s="294" t="s">
        <v>468</v>
      </c>
      <c r="B537" s="256"/>
      <c r="C537" s="256"/>
      <c r="D537" s="256"/>
      <c r="E537" s="256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</row>
    <row r="538" spans="1:15">
      <c r="A538" s="294" t="s">
        <v>450</v>
      </c>
      <c r="B538" s="256"/>
      <c r="C538" s="256"/>
      <c r="D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</row>
    <row r="539" spans="1:15">
      <c r="A539" s="294" t="s">
        <v>451</v>
      </c>
      <c r="B539" s="256"/>
      <c r="C539" s="256"/>
      <c r="D539" s="256"/>
      <c r="E539" s="256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</row>
    <row r="540" spans="1:15">
      <c r="A540" s="294" t="s">
        <v>452</v>
      </c>
      <c r="B540" s="256"/>
      <c r="C540" s="256"/>
      <c r="D540" s="256"/>
      <c r="E540" s="256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</row>
    <row r="541" spans="1:15">
      <c r="A541" s="294" t="s">
        <v>453</v>
      </c>
      <c r="B541" s="256"/>
      <c r="C541" s="256"/>
      <c r="D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</row>
    <row r="542" spans="1:15">
      <c r="A542" s="294" t="s">
        <v>469</v>
      </c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</row>
    <row r="543" spans="1:15">
      <c r="A543" s="294" t="s">
        <v>470</v>
      </c>
      <c r="B543" s="256"/>
      <c r="C543" s="256"/>
      <c r="D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</row>
    <row r="544" spans="1:15">
      <c r="A544" s="294" t="s">
        <v>454</v>
      </c>
      <c r="B544" s="256"/>
      <c r="C544" s="256"/>
      <c r="D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</row>
    <row r="545" spans="1:15">
      <c r="A545" s="294" t="s">
        <v>455</v>
      </c>
      <c r="B545" s="256"/>
      <c r="C545" s="256"/>
      <c r="D545" s="256"/>
      <c r="E545" s="256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</row>
    <row r="546" spans="1:15">
      <c r="A546" s="294" t="s">
        <v>456</v>
      </c>
      <c r="B546" s="256"/>
      <c r="C546" s="256"/>
      <c r="D546" s="256"/>
      <c r="E546" s="256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</row>
    <row r="547" spans="1:15">
      <c r="A547" s="294" t="s">
        <v>457</v>
      </c>
      <c r="B547" s="256"/>
      <c r="C547" s="256"/>
      <c r="D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</row>
    <row r="548" spans="1:15">
      <c r="A548" s="294" t="s">
        <v>458</v>
      </c>
      <c r="B548" s="256"/>
      <c r="C548" s="256"/>
      <c r="D548" s="256"/>
      <c r="E548" s="256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</row>
    <row r="549" spans="1:15">
      <c r="A549" s="295" t="s">
        <v>459</v>
      </c>
      <c r="B549" s="256"/>
      <c r="C549" s="256"/>
      <c r="D549" s="256"/>
      <c r="E549" s="256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</row>
    <row r="550" spans="1:15">
      <c r="A550" s="295" t="s">
        <v>460</v>
      </c>
      <c r="B550" s="256"/>
      <c r="C550" s="256"/>
      <c r="D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</row>
    <row r="551" spans="1:15">
      <c r="A551" s="295" t="s">
        <v>461</v>
      </c>
      <c r="B551" s="256"/>
      <c r="C551" s="256"/>
      <c r="D551" s="256"/>
      <c r="E551" s="256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</row>
    <row r="552" spans="1:15">
      <c r="A552" s="205"/>
      <c r="B552" s="256"/>
      <c r="C552" s="256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</row>
    <row r="553" spans="1:15">
      <c r="A553" s="109" t="s">
        <v>64</v>
      </c>
      <c r="B553" s="257"/>
      <c r="C553" s="257"/>
      <c r="D553" s="257"/>
      <c r="E553" s="257"/>
      <c r="F553" s="257"/>
      <c r="G553" s="257"/>
      <c r="H553" s="257"/>
      <c r="I553" s="257"/>
      <c r="J553" s="257"/>
      <c r="K553" s="257"/>
      <c r="L553" s="257"/>
      <c r="M553" s="257"/>
      <c r="N553" s="257"/>
      <c r="O553" s="257"/>
    </row>
    <row r="554" spans="1:15">
      <c r="A554" s="181" t="s">
        <v>380</v>
      </c>
      <c r="B554" s="254"/>
      <c r="C554" s="254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</row>
    <row r="555" spans="1:15">
      <c r="A555" s="202" t="s">
        <v>410</v>
      </c>
      <c r="B555" s="254" t="s">
        <v>59</v>
      </c>
      <c r="C555" s="254" t="s">
        <v>59</v>
      </c>
      <c r="D555" s="254" t="s">
        <v>59</v>
      </c>
      <c r="E555" s="254" t="s">
        <v>59</v>
      </c>
      <c r="F555" s="254" t="s">
        <v>59</v>
      </c>
      <c r="G555" s="254" t="s">
        <v>59</v>
      </c>
      <c r="H555" s="254" t="s">
        <v>59</v>
      </c>
      <c r="I555" s="254" t="s">
        <v>59</v>
      </c>
      <c r="J555" s="254" t="s">
        <v>59</v>
      </c>
      <c r="K555" s="254" t="s">
        <v>59</v>
      </c>
      <c r="L555" s="254" t="s">
        <v>59</v>
      </c>
      <c r="M555" s="254" t="s">
        <v>59</v>
      </c>
      <c r="N555" s="254" t="s">
        <v>59</v>
      </c>
      <c r="O555" s="254" t="s">
        <v>59</v>
      </c>
    </row>
    <row r="556" spans="1:15">
      <c r="A556" s="204" t="s">
        <v>411</v>
      </c>
      <c r="B556" s="254" t="s">
        <v>59</v>
      </c>
      <c r="C556" s="254">
        <v>0</v>
      </c>
      <c r="D556" s="254">
        <v>0</v>
      </c>
      <c r="E556" s="254">
        <v>0</v>
      </c>
      <c r="F556" s="254">
        <v>0</v>
      </c>
      <c r="G556" s="254">
        <v>0</v>
      </c>
      <c r="H556" s="254">
        <v>0</v>
      </c>
      <c r="I556" s="254">
        <v>0</v>
      </c>
      <c r="J556" s="254">
        <v>0</v>
      </c>
      <c r="K556" s="323">
        <v>0</v>
      </c>
      <c r="L556" s="323">
        <v>0</v>
      </c>
      <c r="M556" s="323">
        <v>-17.130400000000002</v>
      </c>
      <c r="N556" s="323">
        <v>0</v>
      </c>
      <c r="O556" s="323">
        <f>SUM(B556:N556)</f>
        <v>-17.130400000000002</v>
      </c>
    </row>
    <row r="557" spans="1:15">
      <c r="A557" s="204" t="s">
        <v>412</v>
      </c>
      <c r="B557" s="254" t="s">
        <v>59</v>
      </c>
      <c r="C557" s="254">
        <v>0</v>
      </c>
      <c r="D557" s="254">
        <v>0</v>
      </c>
      <c r="E557" s="254">
        <v>0</v>
      </c>
      <c r="F557" s="254">
        <v>0</v>
      </c>
      <c r="G557" s="254">
        <v>0</v>
      </c>
      <c r="H557" s="254">
        <v>0</v>
      </c>
      <c r="I557" s="254">
        <v>0</v>
      </c>
      <c r="J557" s="254">
        <v>0</v>
      </c>
      <c r="K557" s="323">
        <v>-13612.484199999999</v>
      </c>
      <c r="L557" s="323">
        <v>0</v>
      </c>
      <c r="M557" s="323">
        <v>-3970.2338</v>
      </c>
      <c r="N557" s="323">
        <v>-12955.141200000002</v>
      </c>
      <c r="O557" s="323">
        <f>SUM(B557:N557)</f>
        <v>-30537.859200000003</v>
      </c>
    </row>
    <row r="558" spans="1:15">
      <c r="A558" s="204" t="s">
        <v>413</v>
      </c>
      <c r="B558" s="254" t="s">
        <v>59</v>
      </c>
      <c r="C558" s="254">
        <v>0</v>
      </c>
      <c r="D558" s="254">
        <v>0</v>
      </c>
      <c r="E558" s="254">
        <v>0</v>
      </c>
      <c r="F558" s="254">
        <v>0</v>
      </c>
      <c r="G558" s="254">
        <v>0</v>
      </c>
      <c r="H558" s="254">
        <v>0</v>
      </c>
      <c r="I558" s="254">
        <v>0</v>
      </c>
      <c r="J558" s="254">
        <v>0</v>
      </c>
      <c r="K558" s="323">
        <v>-13612.484199999999</v>
      </c>
      <c r="L558" s="323">
        <v>0</v>
      </c>
      <c r="M558" s="323">
        <v>-3987.3642</v>
      </c>
      <c r="N558" s="323">
        <v>-12955.141200000002</v>
      </c>
      <c r="O558" s="323">
        <f>SUM(B558:N558)</f>
        <v>-30554.989600000001</v>
      </c>
    </row>
    <row r="559" spans="1:15">
      <c r="A559" s="204" t="s">
        <v>414</v>
      </c>
      <c r="B559" s="254" t="s">
        <v>59</v>
      </c>
      <c r="C559" s="254">
        <v>0</v>
      </c>
      <c r="D559" s="254">
        <v>0</v>
      </c>
      <c r="E559" s="254">
        <v>0</v>
      </c>
      <c r="F559" s="254">
        <v>0</v>
      </c>
      <c r="G559" s="254">
        <v>0</v>
      </c>
      <c r="H559" s="254">
        <v>0</v>
      </c>
      <c r="I559" s="254">
        <v>0</v>
      </c>
      <c r="J559" s="254">
        <v>0</v>
      </c>
      <c r="K559" s="323">
        <v>0</v>
      </c>
      <c r="L559" s="323">
        <v>0</v>
      </c>
      <c r="M559" s="323">
        <v>0</v>
      </c>
      <c r="N559" s="323">
        <v>0</v>
      </c>
      <c r="O559" s="323">
        <f>SUM(B559:N559)</f>
        <v>0</v>
      </c>
    </row>
    <row r="560" spans="1:15">
      <c r="A560" s="205" t="s">
        <v>59</v>
      </c>
      <c r="B560" s="254" t="s">
        <v>59</v>
      </c>
      <c r="C560" s="254" t="s">
        <v>59</v>
      </c>
      <c r="D560" s="254" t="s">
        <v>59</v>
      </c>
      <c r="E560" s="254" t="s">
        <v>59</v>
      </c>
      <c r="F560" s="254" t="s">
        <v>59</v>
      </c>
      <c r="G560" s="254" t="s">
        <v>59</v>
      </c>
      <c r="H560" s="254" t="s">
        <v>59</v>
      </c>
      <c r="I560" s="254" t="s">
        <v>59</v>
      </c>
      <c r="J560" s="254" t="s">
        <v>59</v>
      </c>
      <c r="K560" s="323" t="s">
        <v>59</v>
      </c>
      <c r="L560" s="323" t="s">
        <v>59</v>
      </c>
      <c r="M560" s="323" t="s">
        <v>59</v>
      </c>
      <c r="N560" s="323" t="s">
        <v>59</v>
      </c>
      <c r="O560" s="323" t="s">
        <v>59</v>
      </c>
    </row>
    <row r="561" spans="1:15">
      <c r="A561" s="202" t="s">
        <v>415</v>
      </c>
      <c r="B561" s="254">
        <v>449897.43555568001</v>
      </c>
      <c r="C561" s="254">
        <v>449897.43555568001</v>
      </c>
      <c r="D561" s="254">
        <v>449897.43555568001</v>
      </c>
      <c r="E561" s="254">
        <v>449897.43555568001</v>
      </c>
      <c r="F561" s="254">
        <v>449897.43555568001</v>
      </c>
      <c r="G561" s="254">
        <v>449897.43555568001</v>
      </c>
      <c r="H561" s="254">
        <v>449897.43555568001</v>
      </c>
      <c r="I561" s="254">
        <v>449897.43555568001</v>
      </c>
      <c r="J561" s="254">
        <v>449897.43555568001</v>
      </c>
      <c r="K561" s="323">
        <v>436284.95135568001</v>
      </c>
      <c r="L561" s="323">
        <v>436284.95135568001</v>
      </c>
      <c r="M561" s="323">
        <v>432314.71755568002</v>
      </c>
      <c r="N561" s="323">
        <v>419359.57635568001</v>
      </c>
      <c r="O561" s="324"/>
    </row>
    <row r="562" spans="1:15">
      <c r="A562" s="202" t="s">
        <v>416</v>
      </c>
      <c r="B562" s="254">
        <v>99188.058218279955</v>
      </c>
      <c r="C562" s="254">
        <v>102388.69127023997</v>
      </c>
      <c r="D562" s="254">
        <v>105589.32432219999</v>
      </c>
      <c r="E562" s="254">
        <v>108789.95737415997</v>
      </c>
      <c r="F562" s="254">
        <v>111990.59042611999</v>
      </c>
      <c r="G562" s="254">
        <v>115191.22347808001</v>
      </c>
      <c r="H562" s="254">
        <v>118391.85653003996</v>
      </c>
      <c r="I562" s="254">
        <v>121592.48958199998</v>
      </c>
      <c r="J562" s="254">
        <v>124793.12263395997</v>
      </c>
      <c r="K562" s="323">
        <v>114300.24658591999</v>
      </c>
      <c r="L562" s="323">
        <v>117338.82553787999</v>
      </c>
      <c r="M562" s="323">
        <v>116366.32538983999</v>
      </c>
      <c r="N562" s="323">
        <v>106383.87194179998</v>
      </c>
      <c r="O562" s="324"/>
    </row>
    <row r="563" spans="1:15" ht="15.75" thickBot="1">
      <c r="A563" s="202" t="s">
        <v>418</v>
      </c>
      <c r="B563" s="254">
        <v>13.459523122032577</v>
      </c>
      <c r="C563" s="254">
        <v>13.459523122032577</v>
      </c>
      <c r="D563" s="254">
        <v>13.459523122032577</v>
      </c>
      <c r="E563" s="254">
        <v>13.459523122032577</v>
      </c>
      <c r="F563" s="254">
        <v>13.459523122032577</v>
      </c>
      <c r="G563" s="254">
        <v>13.459523122032577</v>
      </c>
      <c r="H563" s="254">
        <v>13.459523122032577</v>
      </c>
      <c r="I563" s="254">
        <v>13.459523122032577</v>
      </c>
      <c r="J563" s="254">
        <v>13.459523122032577</v>
      </c>
      <c r="K563" s="323">
        <v>13.459523122032577</v>
      </c>
      <c r="L563" s="323">
        <v>13.459523122032577</v>
      </c>
      <c r="M563" s="323">
        <v>-3.6708768779674248</v>
      </c>
      <c r="N563" s="323">
        <v>-3.6708768779674248</v>
      </c>
      <c r="O563" s="324"/>
    </row>
    <row r="564" spans="1:15" ht="15.75" thickBot="1">
      <c r="A564" s="202" t="s">
        <v>60</v>
      </c>
      <c r="B564" s="255">
        <v>350722.8368605221</v>
      </c>
      <c r="C564" s="255">
        <v>347522.20380856213</v>
      </c>
      <c r="D564" s="255">
        <v>344321.5707566021</v>
      </c>
      <c r="E564" s="255">
        <v>341120.93770464207</v>
      </c>
      <c r="F564" s="255">
        <v>337920.3046526821</v>
      </c>
      <c r="G564" s="255">
        <v>334719.67160072207</v>
      </c>
      <c r="H564" s="255">
        <v>331519.0385487621</v>
      </c>
      <c r="I564" s="255">
        <v>328318.40549680206</v>
      </c>
      <c r="J564" s="255">
        <v>325117.77244484209</v>
      </c>
      <c r="K564" s="325">
        <v>321998.16429288208</v>
      </c>
      <c r="L564" s="325">
        <v>318959.58534092206</v>
      </c>
      <c r="M564" s="325">
        <v>315944.72128896206</v>
      </c>
      <c r="N564" s="325">
        <v>312972.03353700205</v>
      </c>
      <c r="O564" s="324"/>
    </row>
    <row r="565" spans="1:15" ht="15.75" thickTop="1">
      <c r="A565" s="205" t="s">
        <v>59</v>
      </c>
      <c r="B565" s="254" t="s">
        <v>59</v>
      </c>
      <c r="C565" s="254" t="s">
        <v>59</v>
      </c>
      <c r="D565" s="254" t="s">
        <v>59</v>
      </c>
      <c r="E565" s="254" t="s">
        <v>59</v>
      </c>
      <c r="F565" s="254" t="s">
        <v>59</v>
      </c>
      <c r="G565" s="254" t="s">
        <v>59</v>
      </c>
      <c r="H565" s="254" t="s">
        <v>59</v>
      </c>
      <c r="I565" s="254" t="s">
        <v>59</v>
      </c>
      <c r="J565" s="254" t="s">
        <v>59</v>
      </c>
      <c r="K565" s="254" t="s">
        <v>59</v>
      </c>
      <c r="L565" s="254" t="s">
        <v>59</v>
      </c>
      <c r="M565" s="254" t="s">
        <v>59</v>
      </c>
      <c r="N565" s="254" t="s">
        <v>59</v>
      </c>
      <c r="O565" s="258"/>
    </row>
    <row r="566" spans="1:15">
      <c r="A566" s="202" t="s">
        <v>419</v>
      </c>
      <c r="B566" s="276"/>
      <c r="C566" s="254">
        <v>349122.52033454215</v>
      </c>
      <c r="D566" s="254">
        <v>345921.88728258212</v>
      </c>
      <c r="E566" s="254">
        <v>342721.25423062209</v>
      </c>
      <c r="F566" s="254">
        <v>339520.62117866206</v>
      </c>
      <c r="G566" s="254">
        <v>336319.98812670208</v>
      </c>
      <c r="H566" s="254">
        <v>333119.35507474211</v>
      </c>
      <c r="I566" s="254">
        <v>329918.72202278208</v>
      </c>
      <c r="J566" s="254">
        <v>326718.08897082205</v>
      </c>
      <c r="K566" s="254">
        <v>323557.96836886206</v>
      </c>
      <c r="L566" s="254">
        <v>320478.8748169021</v>
      </c>
      <c r="M566" s="254">
        <v>317452.15331494203</v>
      </c>
      <c r="N566" s="254">
        <v>314458.37741298205</v>
      </c>
      <c r="O566" s="258"/>
    </row>
    <row r="567" spans="1:15">
      <c r="A567" s="205" t="s">
        <v>59</v>
      </c>
      <c r="B567" s="254" t="s">
        <v>59</v>
      </c>
      <c r="C567" s="254" t="s">
        <v>59</v>
      </c>
      <c r="D567" s="254" t="s">
        <v>59</v>
      </c>
      <c r="E567" s="254" t="s">
        <v>59</v>
      </c>
      <c r="F567" s="254" t="s">
        <v>59</v>
      </c>
      <c r="G567" s="254" t="s">
        <v>59</v>
      </c>
      <c r="H567" s="254" t="s">
        <v>59</v>
      </c>
      <c r="I567" s="254" t="s">
        <v>59</v>
      </c>
      <c r="J567" s="254" t="s">
        <v>59</v>
      </c>
      <c r="K567" s="254" t="s">
        <v>59</v>
      </c>
      <c r="L567" s="254" t="s">
        <v>59</v>
      </c>
      <c r="M567" s="254" t="s">
        <v>59</v>
      </c>
      <c r="N567" s="254" t="s">
        <v>59</v>
      </c>
      <c r="O567" s="254" t="s">
        <v>59</v>
      </c>
    </row>
    <row r="568" spans="1:15">
      <c r="A568" s="202" t="s">
        <v>61</v>
      </c>
      <c r="B568" s="254" t="s">
        <v>59</v>
      </c>
      <c r="C568" s="254" t="s">
        <v>59</v>
      </c>
      <c r="D568" s="254" t="s">
        <v>59</v>
      </c>
      <c r="E568" s="254" t="s">
        <v>59</v>
      </c>
      <c r="F568" s="254" t="s">
        <v>59</v>
      </c>
      <c r="G568" s="254" t="s">
        <v>59</v>
      </c>
      <c r="H568" s="254" t="s">
        <v>59</v>
      </c>
      <c r="I568" s="254" t="s">
        <v>59</v>
      </c>
      <c r="J568" s="254" t="s">
        <v>59</v>
      </c>
      <c r="K568" s="254" t="s">
        <v>59</v>
      </c>
      <c r="L568" s="254" t="s">
        <v>59</v>
      </c>
      <c r="M568" s="254" t="s">
        <v>59</v>
      </c>
      <c r="N568" s="254" t="s">
        <v>59</v>
      </c>
      <c r="O568" s="254" t="s">
        <v>59</v>
      </c>
    </row>
    <row r="569" spans="1:15">
      <c r="A569" s="204" t="s">
        <v>420</v>
      </c>
      <c r="B569" s="254" t="s">
        <v>59</v>
      </c>
      <c r="C569" s="254">
        <v>1880.3653365657499</v>
      </c>
      <c r="D569" s="254">
        <v>1863.1268054042387</v>
      </c>
      <c r="E569" s="254">
        <v>1845.8882742427277</v>
      </c>
      <c r="F569" s="254">
        <v>1828.6497430812167</v>
      </c>
      <c r="G569" s="254">
        <v>1811.4112119197059</v>
      </c>
      <c r="H569" s="254">
        <v>1794.1726807581952</v>
      </c>
      <c r="I569" s="254">
        <v>1736.630636840033</v>
      </c>
      <c r="J569" s="254">
        <v>1719.7831012372103</v>
      </c>
      <c r="K569" s="254">
        <v>1703.1488156173293</v>
      </c>
      <c r="L569" s="254">
        <v>1686.9410412805305</v>
      </c>
      <c r="M569" s="254">
        <v>1671.008943649759</v>
      </c>
      <c r="N569" s="254">
        <v>1655.2502655144272</v>
      </c>
      <c r="O569" s="254">
        <f>SUM(B569:N569)</f>
        <v>21196.376856111121</v>
      </c>
    </row>
    <row r="570" spans="1:15">
      <c r="A570" s="204" t="s">
        <v>421</v>
      </c>
      <c r="B570" s="254" t="s">
        <v>59</v>
      </c>
      <c r="C570" s="254">
        <v>390.24915322995122</v>
      </c>
      <c r="D570" s="254">
        <v>386.67148560447026</v>
      </c>
      <c r="E570" s="254">
        <v>383.09381797898936</v>
      </c>
      <c r="F570" s="254">
        <v>379.51615035350841</v>
      </c>
      <c r="G570" s="254">
        <v>375.93848272802757</v>
      </c>
      <c r="H570" s="254">
        <v>372.36081510254672</v>
      </c>
      <c r="I570" s="254">
        <v>365.58293587344485</v>
      </c>
      <c r="J570" s="254">
        <v>362.03631438856797</v>
      </c>
      <c r="K570" s="254">
        <v>358.53458474953607</v>
      </c>
      <c r="L570" s="254">
        <v>355.12264118460922</v>
      </c>
      <c r="M570" s="254">
        <v>351.76873108828727</v>
      </c>
      <c r="N570" s="254">
        <v>348.45132801132542</v>
      </c>
      <c r="O570" s="254">
        <f>SUM(B570:N570)</f>
        <v>4429.3264402932637</v>
      </c>
    </row>
    <row r="571" spans="1:15">
      <c r="A571" s="205" t="s">
        <v>59</v>
      </c>
      <c r="B571" s="254" t="s">
        <v>59</v>
      </c>
      <c r="C571" s="254" t="s">
        <v>59</v>
      </c>
      <c r="D571" s="254" t="s">
        <v>59</v>
      </c>
      <c r="E571" s="254" t="s">
        <v>59</v>
      </c>
      <c r="F571" s="254" t="s">
        <v>59</v>
      </c>
      <c r="G571" s="254" t="s">
        <v>59</v>
      </c>
      <c r="H571" s="254" t="s">
        <v>59</v>
      </c>
      <c r="I571" s="254" t="s">
        <v>59</v>
      </c>
      <c r="J571" s="254" t="s">
        <v>59</v>
      </c>
      <c r="K571" s="254" t="s">
        <v>59</v>
      </c>
      <c r="L571" s="254" t="s">
        <v>59</v>
      </c>
      <c r="M571" s="254" t="s">
        <v>59</v>
      </c>
      <c r="N571" s="254" t="s">
        <v>59</v>
      </c>
      <c r="O571" s="254" t="s">
        <v>59</v>
      </c>
    </row>
    <row r="572" spans="1:15">
      <c r="A572" s="202" t="s">
        <v>62</v>
      </c>
      <c r="B572" s="254" t="s">
        <v>59</v>
      </c>
      <c r="C572" s="254" t="s">
        <v>59</v>
      </c>
      <c r="D572" s="254" t="s">
        <v>59</v>
      </c>
      <c r="E572" s="254" t="s">
        <v>59</v>
      </c>
      <c r="F572" s="254" t="s">
        <v>59</v>
      </c>
      <c r="G572" s="254" t="s">
        <v>59</v>
      </c>
      <c r="H572" s="254" t="s">
        <v>59</v>
      </c>
      <c r="I572" s="254" t="s">
        <v>59</v>
      </c>
      <c r="J572" s="254" t="s">
        <v>59</v>
      </c>
      <c r="K572" s="254" t="s">
        <v>59</v>
      </c>
      <c r="L572" s="254" t="s">
        <v>59</v>
      </c>
      <c r="M572" s="254" t="s">
        <v>59</v>
      </c>
      <c r="N572" s="254" t="s">
        <v>59</v>
      </c>
      <c r="O572" s="254" t="s">
        <v>59</v>
      </c>
    </row>
    <row r="573" spans="1:15">
      <c r="A573" s="204" t="s">
        <v>422</v>
      </c>
      <c r="B573" s="254" t="s">
        <v>59</v>
      </c>
      <c r="C573" s="254">
        <v>3200.6330519600001</v>
      </c>
      <c r="D573" s="254">
        <v>3200.6330519600001</v>
      </c>
      <c r="E573" s="254">
        <v>3200.6330519600001</v>
      </c>
      <c r="F573" s="254">
        <v>3200.6330519600001</v>
      </c>
      <c r="G573" s="254">
        <v>3200.6330519600001</v>
      </c>
      <c r="H573" s="254">
        <v>3200.6330519600001</v>
      </c>
      <c r="I573" s="254">
        <v>3200.6330519600001</v>
      </c>
      <c r="J573" s="254">
        <v>3200.6330519600001</v>
      </c>
      <c r="K573" s="254">
        <v>3119.6081519600002</v>
      </c>
      <c r="L573" s="254">
        <v>3038.5789519600003</v>
      </c>
      <c r="M573" s="254">
        <v>3014.8640519600003</v>
      </c>
      <c r="N573" s="254">
        <v>2972.6877519600002</v>
      </c>
      <c r="O573" s="254">
        <f>SUM(B573:N573)</f>
        <v>37750.803323520006</v>
      </c>
    </row>
    <row r="574" spans="1:15">
      <c r="A574" s="204" t="s">
        <v>423</v>
      </c>
      <c r="B574" s="254" t="s">
        <v>59</v>
      </c>
      <c r="C574" s="254">
        <v>0</v>
      </c>
      <c r="D574" s="254">
        <v>0</v>
      </c>
      <c r="E574" s="254">
        <v>0</v>
      </c>
      <c r="F574" s="254">
        <v>0</v>
      </c>
      <c r="G574" s="254">
        <v>0</v>
      </c>
      <c r="H574" s="254">
        <v>0</v>
      </c>
      <c r="I574" s="254">
        <v>0</v>
      </c>
      <c r="J574" s="254">
        <v>0</v>
      </c>
      <c r="K574" s="254">
        <v>0</v>
      </c>
      <c r="L574" s="254">
        <v>0</v>
      </c>
      <c r="M574" s="254">
        <v>0</v>
      </c>
      <c r="N574" s="254">
        <v>0</v>
      </c>
      <c r="O574" s="254">
        <f>SUM(B574:N574)</f>
        <v>0</v>
      </c>
    </row>
    <row r="575" spans="1:15">
      <c r="A575" s="204" t="s">
        <v>424</v>
      </c>
      <c r="B575" s="254" t="s">
        <v>59</v>
      </c>
      <c r="C575" s="254">
        <v>0</v>
      </c>
      <c r="D575" s="254">
        <v>0</v>
      </c>
      <c r="E575" s="254">
        <v>0</v>
      </c>
      <c r="F575" s="254">
        <v>0</v>
      </c>
      <c r="G575" s="254">
        <v>0</v>
      </c>
      <c r="H575" s="254">
        <v>0</v>
      </c>
      <c r="I575" s="254">
        <v>0</v>
      </c>
      <c r="J575" s="254">
        <v>0</v>
      </c>
      <c r="K575" s="254">
        <v>0</v>
      </c>
      <c r="L575" s="254">
        <v>0</v>
      </c>
      <c r="M575" s="254">
        <v>0</v>
      </c>
      <c r="N575" s="254">
        <v>0</v>
      </c>
      <c r="O575" s="254">
        <f>SUM(B575:N575)</f>
        <v>0</v>
      </c>
    </row>
    <row r="576" spans="1:15">
      <c r="A576" s="204" t="s">
        <v>425</v>
      </c>
      <c r="B576" s="254" t="s">
        <v>59</v>
      </c>
      <c r="C576" s="254">
        <v>0</v>
      </c>
      <c r="D576" s="254">
        <v>0</v>
      </c>
      <c r="E576" s="254">
        <v>0</v>
      </c>
      <c r="F576" s="254">
        <v>0</v>
      </c>
      <c r="G576" s="254">
        <v>0</v>
      </c>
      <c r="H576" s="254">
        <v>0</v>
      </c>
      <c r="I576" s="254">
        <v>0</v>
      </c>
      <c r="J576" s="254">
        <v>0</v>
      </c>
      <c r="K576" s="254">
        <v>0</v>
      </c>
      <c r="L576" s="254">
        <v>0</v>
      </c>
      <c r="M576" s="254">
        <v>0</v>
      </c>
      <c r="N576" s="254">
        <v>0</v>
      </c>
      <c r="O576" s="254">
        <f>SUM(B576:N576)</f>
        <v>0</v>
      </c>
    </row>
    <row r="577" spans="1:15">
      <c r="A577" s="204" t="s">
        <v>426</v>
      </c>
      <c r="B577" s="254" t="s">
        <v>59</v>
      </c>
      <c r="C577" s="254">
        <v>0</v>
      </c>
      <c r="D577" s="254">
        <v>0</v>
      </c>
      <c r="E577" s="254">
        <v>0</v>
      </c>
      <c r="F577" s="254">
        <v>0</v>
      </c>
      <c r="G577" s="254">
        <v>0</v>
      </c>
      <c r="H577" s="254">
        <v>0</v>
      </c>
      <c r="I577" s="254">
        <v>0</v>
      </c>
      <c r="J577" s="254">
        <v>0</v>
      </c>
      <c r="K577" s="254">
        <v>0</v>
      </c>
      <c r="L577" s="254">
        <v>0</v>
      </c>
      <c r="M577" s="254">
        <v>0</v>
      </c>
      <c r="N577" s="254">
        <v>0</v>
      </c>
      <c r="O577" s="254">
        <f>SUM(B577:N577)</f>
        <v>0</v>
      </c>
    </row>
    <row r="578" spans="1:15" ht="15.75" thickBot="1">
      <c r="A578" s="205" t="s">
        <v>59</v>
      </c>
      <c r="B578" s="254" t="s">
        <v>59</v>
      </c>
      <c r="C578" s="254" t="s">
        <v>59</v>
      </c>
      <c r="D578" s="254" t="s">
        <v>59</v>
      </c>
      <c r="E578" s="254" t="s">
        <v>59</v>
      </c>
      <c r="F578" s="254" t="s">
        <v>59</v>
      </c>
      <c r="G578" s="254" t="s">
        <v>59</v>
      </c>
      <c r="H578" s="254" t="s">
        <v>59</v>
      </c>
      <c r="I578" s="254" t="s">
        <v>59</v>
      </c>
      <c r="J578" s="254" t="s">
        <v>59</v>
      </c>
      <c r="K578" s="254" t="s">
        <v>59</v>
      </c>
      <c r="L578" s="254" t="s">
        <v>59</v>
      </c>
      <c r="M578" s="254" t="s">
        <v>59</v>
      </c>
      <c r="N578" s="254" t="s">
        <v>59</v>
      </c>
      <c r="O578" s="254" t="s">
        <v>59</v>
      </c>
    </row>
    <row r="579" spans="1:15" ht="15.75" thickBot="1">
      <c r="A579" s="202" t="s">
        <v>427</v>
      </c>
      <c r="B579" s="254" t="s">
        <v>59</v>
      </c>
      <c r="C579" s="255">
        <f>SUM(C568:C576)</f>
        <v>5471.2475417557016</v>
      </c>
      <c r="D579" s="255">
        <f t="shared" ref="D579:N579" si="12">SUM(D569:D577)</f>
        <v>5450.431342968709</v>
      </c>
      <c r="E579" s="255">
        <f t="shared" si="12"/>
        <v>5429.6151441817165</v>
      </c>
      <c r="F579" s="255">
        <f t="shared" si="12"/>
        <v>5408.7989453947248</v>
      </c>
      <c r="G579" s="255">
        <f t="shared" si="12"/>
        <v>5387.9827466077331</v>
      </c>
      <c r="H579" s="255">
        <f t="shared" si="12"/>
        <v>5367.1665478207415</v>
      </c>
      <c r="I579" s="255">
        <f t="shared" si="12"/>
        <v>5302.8466246734779</v>
      </c>
      <c r="J579" s="255">
        <f t="shared" si="12"/>
        <v>5282.4524675857783</v>
      </c>
      <c r="K579" s="255">
        <f t="shared" si="12"/>
        <v>5181.2915523268657</v>
      </c>
      <c r="L579" s="255">
        <f t="shared" si="12"/>
        <v>5080.6426344251395</v>
      </c>
      <c r="M579" s="255">
        <f t="shared" si="12"/>
        <v>5037.6417266980461</v>
      </c>
      <c r="N579" s="255">
        <f t="shared" si="12"/>
        <v>4976.3893454857525</v>
      </c>
      <c r="O579" s="255">
        <f>SUM(B579:N579)</f>
        <v>63376.506619924381</v>
      </c>
    </row>
    <row r="580" spans="1:15" ht="15.75" thickTop="1">
      <c r="A580" s="202"/>
      <c r="B580" s="254"/>
      <c r="C580" s="258"/>
      <c r="D580" s="258"/>
      <c r="E580" s="258"/>
      <c r="F580" s="258"/>
      <c r="G580" s="258"/>
      <c r="H580" s="258"/>
      <c r="I580" s="258"/>
      <c r="J580" s="258"/>
      <c r="K580" s="258"/>
      <c r="L580" s="258"/>
      <c r="M580" s="258"/>
      <c r="N580" s="258"/>
      <c r="O580" s="258"/>
    </row>
    <row r="581" spans="1:15">
      <c r="A581" s="129" t="s">
        <v>449</v>
      </c>
      <c r="B581" s="254"/>
      <c r="C581" s="258"/>
      <c r="D581" s="258"/>
      <c r="E581" s="258"/>
      <c r="F581" s="258"/>
      <c r="G581" s="258"/>
      <c r="H581" s="258"/>
      <c r="I581" s="258"/>
      <c r="J581" s="258"/>
      <c r="K581" s="258"/>
      <c r="L581" s="258"/>
      <c r="M581" s="258"/>
      <c r="N581" s="258"/>
      <c r="O581" s="258"/>
    </row>
    <row r="582" spans="1:15">
      <c r="A582" s="294" t="s">
        <v>468</v>
      </c>
      <c r="B582" s="254"/>
      <c r="C582" s="258"/>
      <c r="D582" s="258"/>
      <c r="E582" s="258"/>
      <c r="F582" s="258"/>
      <c r="G582" s="258"/>
      <c r="H582" s="258"/>
      <c r="I582" s="258"/>
      <c r="J582" s="258"/>
      <c r="K582" s="258"/>
      <c r="L582" s="258"/>
      <c r="M582" s="258"/>
      <c r="N582" s="258"/>
      <c r="O582" s="258"/>
    </row>
    <row r="583" spans="1:15">
      <c r="A583" s="294" t="s">
        <v>450</v>
      </c>
      <c r="B583" s="254"/>
      <c r="C583" s="258"/>
      <c r="D583" s="258"/>
      <c r="E583" s="258"/>
      <c r="F583" s="258"/>
      <c r="G583" s="258"/>
      <c r="H583" s="258"/>
      <c r="I583" s="258"/>
      <c r="J583" s="258"/>
      <c r="K583" s="258"/>
      <c r="L583" s="258"/>
      <c r="M583" s="258"/>
      <c r="N583" s="258"/>
      <c r="O583" s="258"/>
    </row>
    <row r="584" spans="1:15">
      <c r="A584" s="294" t="s">
        <v>451</v>
      </c>
      <c r="B584" s="254"/>
      <c r="C584" s="258"/>
      <c r="D584" s="258"/>
      <c r="E584" s="258"/>
      <c r="F584" s="258"/>
      <c r="G584" s="258"/>
      <c r="H584" s="258"/>
      <c r="I584" s="258"/>
      <c r="J584" s="258"/>
      <c r="K584" s="258"/>
      <c r="L584" s="258"/>
      <c r="M584" s="258"/>
      <c r="N584" s="258"/>
      <c r="O584" s="258"/>
    </row>
    <row r="585" spans="1:15">
      <c r="A585" s="294" t="s">
        <v>452</v>
      </c>
      <c r="B585" s="254"/>
      <c r="C585" s="258"/>
      <c r="D585" s="258"/>
      <c r="E585" s="258"/>
      <c r="F585" s="258"/>
      <c r="G585" s="258"/>
      <c r="H585" s="258"/>
      <c r="I585" s="258"/>
      <c r="J585" s="258"/>
      <c r="K585" s="258"/>
      <c r="L585" s="258"/>
      <c r="M585" s="258"/>
      <c r="N585" s="258"/>
      <c r="O585" s="258"/>
    </row>
    <row r="586" spans="1:15">
      <c r="A586" s="294" t="s">
        <v>453</v>
      </c>
      <c r="B586" s="254"/>
      <c r="C586" s="258"/>
      <c r="D586" s="258"/>
      <c r="E586" s="258"/>
      <c r="F586" s="258"/>
      <c r="G586" s="258"/>
      <c r="H586" s="258"/>
      <c r="I586" s="258"/>
      <c r="J586" s="258"/>
      <c r="K586" s="258"/>
      <c r="L586" s="258"/>
      <c r="M586" s="258"/>
      <c r="N586" s="258"/>
      <c r="O586" s="258"/>
    </row>
    <row r="587" spans="1:15">
      <c r="A587" s="294" t="s">
        <v>469</v>
      </c>
      <c r="B587" s="254"/>
      <c r="C587" s="258"/>
      <c r="D587" s="258"/>
      <c r="E587" s="258"/>
      <c r="F587" s="258"/>
      <c r="G587" s="258"/>
      <c r="H587" s="258"/>
      <c r="I587" s="258"/>
      <c r="J587" s="258"/>
      <c r="K587" s="258"/>
      <c r="L587" s="258"/>
      <c r="M587" s="258"/>
      <c r="N587" s="258"/>
      <c r="O587" s="258"/>
    </row>
    <row r="588" spans="1:15">
      <c r="A588" s="294" t="s">
        <v>470</v>
      </c>
      <c r="B588" s="254"/>
      <c r="C588" s="258"/>
      <c r="D588" s="258"/>
      <c r="E588" s="258"/>
      <c r="F588" s="258"/>
      <c r="G588" s="258"/>
      <c r="H588" s="258"/>
      <c r="I588" s="258"/>
      <c r="J588" s="258"/>
      <c r="K588" s="258"/>
      <c r="L588" s="258"/>
      <c r="M588" s="258"/>
      <c r="N588" s="258"/>
      <c r="O588" s="258"/>
    </row>
    <row r="589" spans="1:15">
      <c r="A589" s="294" t="s">
        <v>454</v>
      </c>
      <c r="B589" s="254"/>
      <c r="C589" s="258"/>
      <c r="D589" s="258"/>
      <c r="E589" s="258"/>
      <c r="F589" s="258"/>
      <c r="G589" s="258"/>
      <c r="H589" s="258"/>
      <c r="I589" s="258"/>
      <c r="J589" s="258"/>
      <c r="K589" s="258"/>
      <c r="L589" s="258"/>
      <c r="M589" s="258"/>
      <c r="N589" s="258"/>
      <c r="O589" s="258"/>
    </row>
    <row r="590" spans="1:15">
      <c r="A590" s="294" t="s">
        <v>455</v>
      </c>
      <c r="B590" s="254"/>
      <c r="C590" s="258"/>
      <c r="D590" s="258"/>
      <c r="E590" s="258"/>
      <c r="F590" s="258"/>
      <c r="G590" s="258"/>
      <c r="H590" s="258"/>
      <c r="I590" s="258"/>
      <c r="J590" s="258"/>
      <c r="K590" s="258"/>
      <c r="L590" s="258"/>
      <c r="M590" s="258"/>
      <c r="N590" s="258"/>
      <c r="O590" s="258"/>
    </row>
    <row r="591" spans="1:15">
      <c r="A591" s="294" t="s">
        <v>456</v>
      </c>
      <c r="B591" s="254"/>
      <c r="C591" s="258"/>
      <c r="D591" s="258"/>
      <c r="E591" s="258"/>
      <c r="F591" s="258"/>
      <c r="G591" s="258"/>
      <c r="H591" s="258"/>
      <c r="I591" s="258"/>
      <c r="J591" s="258"/>
      <c r="K591" s="258"/>
      <c r="L591" s="258"/>
      <c r="M591" s="258"/>
      <c r="N591" s="258"/>
      <c r="O591" s="258"/>
    </row>
    <row r="592" spans="1:15">
      <c r="A592" s="294" t="s">
        <v>457</v>
      </c>
      <c r="B592" s="254"/>
      <c r="C592" s="258"/>
      <c r="D592" s="258"/>
      <c r="E592" s="258"/>
      <c r="F592" s="258"/>
      <c r="G592" s="258"/>
      <c r="H592" s="258"/>
      <c r="I592" s="258"/>
      <c r="J592" s="258"/>
      <c r="K592" s="258"/>
      <c r="L592" s="258"/>
      <c r="M592" s="258"/>
      <c r="N592" s="258"/>
      <c r="O592" s="258"/>
    </row>
    <row r="593" spans="1:15">
      <c r="A593" s="294" t="s">
        <v>458</v>
      </c>
      <c r="B593" s="254"/>
      <c r="C593" s="258"/>
      <c r="D593" s="258"/>
      <c r="E593" s="258"/>
      <c r="F593" s="258"/>
      <c r="G593" s="258"/>
      <c r="H593" s="258"/>
      <c r="I593" s="258"/>
      <c r="J593" s="258"/>
      <c r="K593" s="258"/>
      <c r="L593" s="258"/>
      <c r="M593" s="258"/>
      <c r="N593" s="258"/>
      <c r="O593" s="258"/>
    </row>
    <row r="594" spans="1:15">
      <c r="A594" s="295" t="s">
        <v>459</v>
      </c>
      <c r="B594" s="254"/>
      <c r="C594" s="258"/>
      <c r="D594" s="258"/>
      <c r="E594" s="258"/>
      <c r="F594" s="258"/>
      <c r="G594" s="258"/>
      <c r="H594" s="258"/>
      <c r="I594" s="258"/>
      <c r="J594" s="258"/>
      <c r="K594" s="258"/>
      <c r="L594" s="258"/>
      <c r="M594" s="258"/>
      <c r="N594" s="258"/>
      <c r="O594" s="258"/>
    </row>
    <row r="595" spans="1:15">
      <c r="A595" s="295" t="s">
        <v>460</v>
      </c>
      <c r="B595" s="254"/>
      <c r="C595" s="258"/>
      <c r="D595" s="258"/>
      <c r="E595" s="258"/>
      <c r="F595" s="258"/>
      <c r="G595" s="258"/>
      <c r="H595" s="258"/>
      <c r="I595" s="258"/>
      <c r="J595" s="258"/>
      <c r="K595" s="258"/>
      <c r="L595" s="258"/>
      <c r="M595" s="258"/>
      <c r="N595" s="258"/>
      <c r="O595" s="258"/>
    </row>
    <row r="596" spans="1:15">
      <c r="A596" s="295" t="s">
        <v>461</v>
      </c>
      <c r="B596" s="254"/>
      <c r="C596" s="258"/>
      <c r="D596" s="258"/>
      <c r="E596" s="258"/>
      <c r="F596" s="258"/>
      <c r="G596" s="258"/>
      <c r="H596" s="258"/>
      <c r="I596" s="258"/>
      <c r="J596" s="258"/>
      <c r="K596" s="258"/>
      <c r="L596" s="258"/>
      <c r="M596" s="258"/>
      <c r="N596" s="258"/>
      <c r="O596" s="258"/>
    </row>
    <row r="597" spans="1:15">
      <c r="B597" s="257"/>
      <c r="C597" s="257"/>
      <c r="D597" s="257"/>
      <c r="E597" s="257"/>
      <c r="F597" s="257"/>
      <c r="G597" s="257"/>
      <c r="H597" s="257"/>
      <c r="I597" s="257"/>
      <c r="J597" s="257"/>
      <c r="K597" s="257"/>
      <c r="L597" s="257"/>
      <c r="M597" s="257"/>
      <c r="N597" s="257"/>
      <c r="O597" s="257"/>
    </row>
    <row r="598" spans="1:15">
      <c r="A598" s="109" t="s">
        <v>65</v>
      </c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</row>
    <row r="599" spans="1:15">
      <c r="A599" s="181" t="s">
        <v>378</v>
      </c>
      <c r="B599" s="254"/>
      <c r="C599" s="254"/>
      <c r="D599" s="254"/>
      <c r="E599" s="254"/>
      <c r="F599" s="254"/>
      <c r="G599" s="254"/>
      <c r="H599" s="254"/>
      <c r="I599" s="254"/>
      <c r="J599" s="254"/>
      <c r="K599" s="254"/>
      <c r="L599" s="254"/>
      <c r="M599" s="254"/>
      <c r="N599" s="254"/>
      <c r="O599" s="254"/>
    </row>
    <row r="600" spans="1:15">
      <c r="A600" s="202" t="s">
        <v>410</v>
      </c>
      <c r="B600" s="254" t="s">
        <v>59</v>
      </c>
      <c r="C600" s="254" t="s">
        <v>59</v>
      </c>
      <c r="D600" s="254" t="s">
        <v>59</v>
      </c>
      <c r="E600" s="254" t="s">
        <v>59</v>
      </c>
      <c r="F600" s="254" t="s">
        <v>59</v>
      </c>
      <c r="G600" s="254" t="s">
        <v>59</v>
      </c>
      <c r="H600" s="254" t="s">
        <v>59</v>
      </c>
      <c r="I600" s="254" t="s">
        <v>59</v>
      </c>
      <c r="J600" s="254" t="s">
        <v>59</v>
      </c>
      <c r="K600" s="254" t="s">
        <v>59</v>
      </c>
      <c r="L600" s="254" t="s">
        <v>59</v>
      </c>
      <c r="M600" s="254" t="s">
        <v>59</v>
      </c>
      <c r="N600" s="254" t="s">
        <v>59</v>
      </c>
      <c r="O600" s="254" t="s">
        <v>59</v>
      </c>
    </row>
    <row r="601" spans="1:15">
      <c r="A601" s="204" t="s">
        <v>411</v>
      </c>
      <c r="B601" s="254" t="s">
        <v>59</v>
      </c>
      <c r="C601" s="254">
        <v>0</v>
      </c>
      <c r="D601" s="254">
        <v>0</v>
      </c>
      <c r="E601" s="254">
        <v>0</v>
      </c>
      <c r="F601" s="254">
        <v>0</v>
      </c>
      <c r="G601" s="254">
        <v>0</v>
      </c>
      <c r="H601" s="254">
        <v>0</v>
      </c>
      <c r="I601" s="254">
        <v>0</v>
      </c>
      <c r="J601" s="254">
        <v>0</v>
      </c>
      <c r="K601" s="254">
        <v>0</v>
      </c>
      <c r="L601" s="254">
        <v>0</v>
      </c>
      <c r="M601" s="254">
        <v>0</v>
      </c>
      <c r="N601" s="254">
        <v>0</v>
      </c>
      <c r="O601" s="254">
        <f>SUM(B601:N601)</f>
        <v>0</v>
      </c>
    </row>
    <row r="602" spans="1:15">
      <c r="A602" s="204" t="s">
        <v>412</v>
      </c>
      <c r="B602" s="254" t="s">
        <v>59</v>
      </c>
      <c r="C602" s="254">
        <v>0</v>
      </c>
      <c r="D602" s="254">
        <v>0</v>
      </c>
      <c r="E602" s="254">
        <v>0</v>
      </c>
      <c r="F602" s="254">
        <v>0</v>
      </c>
      <c r="G602" s="254">
        <v>0</v>
      </c>
      <c r="H602" s="254">
        <v>0</v>
      </c>
      <c r="I602" s="254">
        <v>0</v>
      </c>
      <c r="J602" s="254">
        <v>0</v>
      </c>
      <c r="K602" s="254">
        <v>0</v>
      </c>
      <c r="L602" s="254">
        <v>0</v>
      </c>
      <c r="M602" s="254">
        <v>0</v>
      </c>
      <c r="N602" s="254">
        <v>0</v>
      </c>
      <c r="O602" s="254">
        <f>SUM(B602:N602)</f>
        <v>0</v>
      </c>
    </row>
    <row r="603" spans="1:15">
      <c r="A603" s="204" t="s">
        <v>413</v>
      </c>
      <c r="B603" s="254" t="s">
        <v>59</v>
      </c>
      <c r="C603" s="254">
        <v>0</v>
      </c>
      <c r="D603" s="254">
        <v>0</v>
      </c>
      <c r="E603" s="254">
        <v>0</v>
      </c>
      <c r="F603" s="254">
        <v>0</v>
      </c>
      <c r="G603" s="254">
        <v>0</v>
      </c>
      <c r="H603" s="254">
        <v>0</v>
      </c>
      <c r="I603" s="254">
        <v>0</v>
      </c>
      <c r="J603" s="254">
        <v>0</v>
      </c>
      <c r="K603" s="254">
        <v>0</v>
      </c>
      <c r="L603" s="254">
        <v>0</v>
      </c>
      <c r="M603" s="254">
        <v>0</v>
      </c>
      <c r="N603" s="254">
        <v>0</v>
      </c>
      <c r="O603" s="254">
        <f>SUM(B603:N603)</f>
        <v>0</v>
      </c>
    </row>
    <row r="604" spans="1:15">
      <c r="A604" s="204" t="s">
        <v>414</v>
      </c>
      <c r="B604" s="254" t="s">
        <v>59</v>
      </c>
      <c r="C604" s="254">
        <v>0</v>
      </c>
      <c r="D604" s="254">
        <v>0</v>
      </c>
      <c r="E604" s="254">
        <v>0</v>
      </c>
      <c r="F604" s="254">
        <v>0</v>
      </c>
      <c r="G604" s="254">
        <v>0</v>
      </c>
      <c r="H604" s="254">
        <v>0</v>
      </c>
      <c r="I604" s="254">
        <v>0</v>
      </c>
      <c r="J604" s="254">
        <v>0</v>
      </c>
      <c r="K604" s="254">
        <v>0</v>
      </c>
      <c r="L604" s="254">
        <v>0</v>
      </c>
      <c r="M604" s="254">
        <v>0</v>
      </c>
      <c r="N604" s="254">
        <v>0</v>
      </c>
      <c r="O604" s="254">
        <f>SUM(B604:N604)</f>
        <v>0</v>
      </c>
    </row>
    <row r="605" spans="1:15">
      <c r="A605" s="205" t="s">
        <v>59</v>
      </c>
      <c r="B605" s="254" t="s">
        <v>59</v>
      </c>
      <c r="C605" s="254" t="s">
        <v>59</v>
      </c>
      <c r="D605" s="254" t="s">
        <v>59</v>
      </c>
      <c r="E605" s="254" t="s">
        <v>59</v>
      </c>
      <c r="F605" s="254" t="s">
        <v>59</v>
      </c>
      <c r="G605" s="254" t="s">
        <v>59</v>
      </c>
      <c r="H605" s="254" t="s">
        <v>59</v>
      </c>
      <c r="I605" s="254" t="s">
        <v>59</v>
      </c>
      <c r="J605" s="254" t="s">
        <v>59</v>
      </c>
      <c r="K605" s="254" t="s">
        <v>59</v>
      </c>
      <c r="L605" s="254" t="s">
        <v>59</v>
      </c>
      <c r="M605" s="254" t="s">
        <v>59</v>
      </c>
      <c r="N605" s="254" t="s">
        <v>59</v>
      </c>
      <c r="O605" s="254" t="s">
        <v>59</v>
      </c>
    </row>
    <row r="606" spans="1:15">
      <c r="A606" s="202" t="s">
        <v>415</v>
      </c>
      <c r="B606" s="254">
        <v>117793.83000000002</v>
      </c>
      <c r="C606" s="254">
        <v>117793.83000000002</v>
      </c>
      <c r="D606" s="254">
        <v>117793.83000000002</v>
      </c>
      <c r="E606" s="254">
        <v>117793.83000000002</v>
      </c>
      <c r="F606" s="254">
        <v>117793.83000000002</v>
      </c>
      <c r="G606" s="254">
        <v>117793.83000000002</v>
      </c>
      <c r="H606" s="254">
        <v>117793.83000000002</v>
      </c>
      <c r="I606" s="254">
        <v>117793.83000000002</v>
      </c>
      <c r="J606" s="254">
        <v>117793.83000000002</v>
      </c>
      <c r="K606" s="254">
        <v>117793.83000000002</v>
      </c>
      <c r="L606" s="254">
        <v>117793.83000000002</v>
      </c>
      <c r="M606" s="254">
        <v>117793.83000000002</v>
      </c>
      <c r="N606" s="254">
        <v>117793.83000000002</v>
      </c>
      <c r="O606" s="258"/>
    </row>
    <row r="607" spans="1:15">
      <c r="A607" s="202" t="s">
        <v>416</v>
      </c>
      <c r="B607" s="254">
        <v>66477.61</v>
      </c>
      <c r="C607" s="254">
        <v>66698.47</v>
      </c>
      <c r="D607" s="254">
        <v>66919.33</v>
      </c>
      <c r="E607" s="254">
        <v>67140.19</v>
      </c>
      <c r="F607" s="254">
        <v>67361.05</v>
      </c>
      <c r="G607" s="254">
        <v>67581.91</v>
      </c>
      <c r="H607" s="254">
        <v>67802.77</v>
      </c>
      <c r="I607" s="254">
        <v>68023.63</v>
      </c>
      <c r="J607" s="254">
        <v>68244.490000000005</v>
      </c>
      <c r="K607" s="254">
        <v>68465.350000000006</v>
      </c>
      <c r="L607" s="254">
        <v>68686.210000000006</v>
      </c>
      <c r="M607" s="254">
        <v>68907.070000000007</v>
      </c>
      <c r="N607" s="254">
        <v>69127.930000000008</v>
      </c>
      <c r="O607" s="258"/>
    </row>
    <row r="608" spans="1:15" ht="15.75" thickBot="1">
      <c r="A608" s="202" t="s">
        <v>418</v>
      </c>
      <c r="B608" s="254">
        <v>0</v>
      </c>
      <c r="C608" s="254">
        <v>0</v>
      </c>
      <c r="D608" s="254">
        <v>0</v>
      </c>
      <c r="E608" s="254">
        <v>0</v>
      </c>
      <c r="F608" s="254">
        <v>0</v>
      </c>
      <c r="G608" s="254">
        <v>0</v>
      </c>
      <c r="H608" s="254">
        <v>0</v>
      </c>
      <c r="I608" s="254">
        <v>0</v>
      </c>
      <c r="J608" s="254">
        <v>0</v>
      </c>
      <c r="K608" s="254">
        <v>0</v>
      </c>
      <c r="L608" s="254">
        <v>0</v>
      </c>
      <c r="M608" s="254">
        <v>0</v>
      </c>
      <c r="N608" s="254">
        <v>0</v>
      </c>
      <c r="O608" s="258"/>
    </row>
    <row r="609" spans="1:15" ht="15.75" thickBot="1">
      <c r="A609" s="202" t="s">
        <v>60</v>
      </c>
      <c r="B609" s="255">
        <v>51316.220000000016</v>
      </c>
      <c r="C609" s="255">
        <v>51095.360000000015</v>
      </c>
      <c r="D609" s="255">
        <v>50874.500000000015</v>
      </c>
      <c r="E609" s="255">
        <v>50653.640000000014</v>
      </c>
      <c r="F609" s="255">
        <v>50432.780000000013</v>
      </c>
      <c r="G609" s="255">
        <v>50211.920000000013</v>
      </c>
      <c r="H609" s="255">
        <v>49991.060000000012</v>
      </c>
      <c r="I609" s="255">
        <v>49770.200000000012</v>
      </c>
      <c r="J609" s="255">
        <v>49549.340000000011</v>
      </c>
      <c r="K609" s="255">
        <v>49328.48000000001</v>
      </c>
      <c r="L609" s="255">
        <v>49107.62000000001</v>
      </c>
      <c r="M609" s="255">
        <v>48886.760000000009</v>
      </c>
      <c r="N609" s="255">
        <v>48665.900000000009</v>
      </c>
      <c r="O609" s="258"/>
    </row>
    <row r="610" spans="1:15" ht="15.75" thickTop="1">
      <c r="A610" s="205" t="s">
        <v>59</v>
      </c>
      <c r="B610" s="254" t="s">
        <v>59</v>
      </c>
      <c r="C610" s="254" t="s">
        <v>59</v>
      </c>
      <c r="D610" s="254" t="s">
        <v>59</v>
      </c>
      <c r="E610" s="254" t="s">
        <v>59</v>
      </c>
      <c r="F610" s="254" t="s">
        <v>59</v>
      </c>
      <c r="G610" s="254" t="s">
        <v>59</v>
      </c>
      <c r="H610" s="254" t="s">
        <v>59</v>
      </c>
      <c r="I610" s="254" t="s">
        <v>59</v>
      </c>
      <c r="J610" s="254" t="s">
        <v>59</v>
      </c>
      <c r="K610" s="254" t="s">
        <v>59</v>
      </c>
      <c r="L610" s="254" t="s">
        <v>59</v>
      </c>
      <c r="M610" s="254" t="s">
        <v>59</v>
      </c>
      <c r="N610" s="254" t="s">
        <v>59</v>
      </c>
      <c r="O610" s="258"/>
    </row>
    <row r="611" spans="1:15">
      <c r="A611" s="202" t="s">
        <v>419</v>
      </c>
      <c r="B611" s="276"/>
      <c r="C611" s="254">
        <v>51205.790000000015</v>
      </c>
      <c r="D611" s="254">
        <v>50984.930000000015</v>
      </c>
      <c r="E611" s="254">
        <v>50764.070000000014</v>
      </c>
      <c r="F611" s="254">
        <v>50543.210000000014</v>
      </c>
      <c r="G611" s="254">
        <v>50322.350000000013</v>
      </c>
      <c r="H611" s="254">
        <v>50101.490000000013</v>
      </c>
      <c r="I611" s="254">
        <v>49880.630000000012</v>
      </c>
      <c r="J611" s="254">
        <v>49659.770000000011</v>
      </c>
      <c r="K611" s="254">
        <v>49438.910000000011</v>
      </c>
      <c r="L611" s="254">
        <v>49218.05000000001</v>
      </c>
      <c r="M611" s="254">
        <v>48997.19000000001</v>
      </c>
      <c r="N611" s="254">
        <v>48776.330000000009</v>
      </c>
      <c r="O611" s="258"/>
    </row>
    <row r="612" spans="1:15">
      <c r="A612" s="205" t="s">
        <v>59</v>
      </c>
      <c r="B612" s="254" t="s">
        <v>59</v>
      </c>
      <c r="C612" s="254" t="s">
        <v>59</v>
      </c>
      <c r="D612" s="254" t="s">
        <v>59</v>
      </c>
      <c r="E612" s="254" t="s">
        <v>59</v>
      </c>
      <c r="F612" s="254" t="s">
        <v>59</v>
      </c>
      <c r="G612" s="254" t="s">
        <v>59</v>
      </c>
      <c r="H612" s="254" t="s">
        <v>59</v>
      </c>
      <c r="I612" s="254" t="s">
        <v>59</v>
      </c>
      <c r="J612" s="254" t="s">
        <v>59</v>
      </c>
      <c r="K612" s="254" t="s">
        <v>59</v>
      </c>
      <c r="L612" s="254" t="s">
        <v>59</v>
      </c>
      <c r="M612" s="254" t="s">
        <v>59</v>
      </c>
      <c r="N612" s="254" t="s">
        <v>59</v>
      </c>
      <c r="O612" s="254" t="s">
        <v>59</v>
      </c>
    </row>
    <row r="613" spans="1:15">
      <c r="A613" s="202" t="s">
        <v>61</v>
      </c>
      <c r="B613" s="254" t="s">
        <v>59</v>
      </c>
      <c r="C613" s="254" t="s">
        <v>59</v>
      </c>
      <c r="D613" s="254" t="s">
        <v>59</v>
      </c>
      <c r="E613" s="254" t="s">
        <v>59</v>
      </c>
      <c r="F613" s="254" t="s">
        <v>59</v>
      </c>
      <c r="G613" s="254" t="s">
        <v>59</v>
      </c>
      <c r="H613" s="254" t="s">
        <v>59</v>
      </c>
      <c r="I613" s="254" t="s">
        <v>59</v>
      </c>
      <c r="J613" s="254" t="s">
        <v>59</v>
      </c>
      <c r="K613" s="254" t="s">
        <v>59</v>
      </c>
      <c r="L613" s="254" t="s">
        <v>59</v>
      </c>
      <c r="M613" s="254" t="s">
        <v>59</v>
      </c>
      <c r="N613" s="254" t="s">
        <v>59</v>
      </c>
      <c r="O613" s="254" t="s">
        <v>59</v>
      </c>
    </row>
    <row r="614" spans="1:15">
      <c r="A614" s="204" t="s">
        <v>420</v>
      </c>
      <c r="B614" s="254" t="s">
        <v>59</v>
      </c>
      <c r="C614" s="254">
        <v>275.79312974482627</v>
      </c>
      <c r="D614" s="254">
        <v>274.60358319871415</v>
      </c>
      <c r="E614" s="254">
        <v>273.41403665260208</v>
      </c>
      <c r="F614" s="254">
        <v>272.22449010648995</v>
      </c>
      <c r="G614" s="254">
        <v>271.03494356037783</v>
      </c>
      <c r="H614" s="254">
        <v>269.8453970142657</v>
      </c>
      <c r="I614" s="254">
        <v>262.56233569218409</v>
      </c>
      <c r="J614" s="254">
        <v>261.39976983323294</v>
      </c>
      <c r="K614" s="254">
        <v>260.23720397428173</v>
      </c>
      <c r="L614" s="254">
        <v>259.07463811533057</v>
      </c>
      <c r="M614" s="254">
        <v>257.91207225637936</v>
      </c>
      <c r="N614" s="254">
        <v>256.74950639742821</v>
      </c>
      <c r="O614" s="254">
        <f>SUM(B614:N614)</f>
        <v>3194.8511065461134</v>
      </c>
    </row>
    <row r="615" spans="1:15">
      <c r="A615" s="204" t="s">
        <v>421</v>
      </c>
      <c r="B615" s="254" t="s">
        <v>59</v>
      </c>
      <c r="C615" s="254">
        <v>57.237832062000017</v>
      </c>
      <c r="D615" s="254">
        <v>56.990954754000015</v>
      </c>
      <c r="E615" s="254">
        <v>56.744077446000013</v>
      </c>
      <c r="F615" s="254">
        <v>56.497200138000011</v>
      </c>
      <c r="G615" s="254">
        <v>56.250322830000016</v>
      </c>
      <c r="H615" s="254">
        <v>56.003445522000014</v>
      </c>
      <c r="I615" s="254">
        <v>55.272726103000018</v>
      </c>
      <c r="J615" s="254">
        <v>55.027991137000015</v>
      </c>
      <c r="K615" s="254">
        <v>54.783256171000019</v>
      </c>
      <c r="L615" s="254">
        <v>54.538521205000016</v>
      </c>
      <c r="M615" s="254">
        <v>54.293786239000013</v>
      </c>
      <c r="N615" s="254">
        <v>54.049051273000018</v>
      </c>
      <c r="O615" s="254">
        <f>SUM(B615:N615)</f>
        <v>667.68916488000013</v>
      </c>
    </row>
    <row r="616" spans="1:15">
      <c r="A616" s="205" t="s">
        <v>59</v>
      </c>
      <c r="B616" s="254" t="s">
        <v>59</v>
      </c>
      <c r="C616" s="254" t="s">
        <v>59</v>
      </c>
      <c r="D616" s="254" t="s">
        <v>59</v>
      </c>
      <c r="E616" s="254" t="s">
        <v>59</v>
      </c>
      <c r="F616" s="254" t="s">
        <v>59</v>
      </c>
      <c r="G616" s="254" t="s">
        <v>59</v>
      </c>
      <c r="H616" s="254" t="s">
        <v>59</v>
      </c>
      <c r="I616" s="254" t="s">
        <v>59</v>
      </c>
      <c r="J616" s="254" t="s">
        <v>59</v>
      </c>
      <c r="K616" s="254" t="s">
        <v>59</v>
      </c>
      <c r="L616" s="254" t="s">
        <v>59</v>
      </c>
      <c r="M616" s="254" t="s">
        <v>59</v>
      </c>
      <c r="N616" s="254" t="s">
        <v>59</v>
      </c>
      <c r="O616" s="254" t="s">
        <v>59</v>
      </c>
    </row>
    <row r="617" spans="1:15">
      <c r="A617" s="202" t="s">
        <v>62</v>
      </c>
      <c r="B617" s="254" t="s">
        <v>59</v>
      </c>
      <c r="C617" s="254" t="s">
        <v>59</v>
      </c>
      <c r="D617" s="254" t="s">
        <v>59</v>
      </c>
      <c r="E617" s="254" t="s">
        <v>59</v>
      </c>
      <c r="F617" s="254" t="s">
        <v>59</v>
      </c>
      <c r="G617" s="254" t="s">
        <v>59</v>
      </c>
      <c r="H617" s="254" t="s">
        <v>59</v>
      </c>
      <c r="I617" s="254" t="s">
        <v>59</v>
      </c>
      <c r="J617" s="254" t="s">
        <v>59</v>
      </c>
      <c r="K617" s="254" t="s">
        <v>59</v>
      </c>
      <c r="L617" s="254" t="s">
        <v>59</v>
      </c>
      <c r="M617" s="254" t="s">
        <v>59</v>
      </c>
      <c r="N617" s="254" t="s">
        <v>59</v>
      </c>
      <c r="O617" s="254" t="s">
        <v>59</v>
      </c>
    </row>
    <row r="618" spans="1:15">
      <c r="A618" s="204" t="s">
        <v>422</v>
      </c>
      <c r="B618" s="254" t="s">
        <v>59</v>
      </c>
      <c r="C618" s="254">
        <v>220.86</v>
      </c>
      <c r="D618" s="254">
        <v>220.86</v>
      </c>
      <c r="E618" s="254">
        <v>220.86</v>
      </c>
      <c r="F618" s="254">
        <v>220.86</v>
      </c>
      <c r="G618" s="254">
        <v>220.86</v>
      </c>
      <c r="H618" s="254">
        <v>220.86</v>
      </c>
      <c r="I618" s="254">
        <v>220.86</v>
      </c>
      <c r="J618" s="254">
        <v>220.86</v>
      </c>
      <c r="K618" s="254">
        <v>220.86</v>
      </c>
      <c r="L618" s="254">
        <v>220.86</v>
      </c>
      <c r="M618" s="254">
        <v>220.86</v>
      </c>
      <c r="N618" s="254">
        <v>220.86</v>
      </c>
      <c r="O618" s="254">
        <f>SUM(B618:N618)</f>
        <v>2650.3200000000011</v>
      </c>
    </row>
    <row r="619" spans="1:15">
      <c r="A619" s="204" t="s">
        <v>423</v>
      </c>
      <c r="B619" s="254" t="s">
        <v>59</v>
      </c>
      <c r="C619" s="254">
        <v>0</v>
      </c>
      <c r="D619" s="254">
        <v>0</v>
      </c>
      <c r="E619" s="254">
        <v>0</v>
      </c>
      <c r="F619" s="254">
        <v>0</v>
      </c>
      <c r="G619" s="254">
        <v>0</v>
      </c>
      <c r="H619" s="254">
        <v>0</v>
      </c>
      <c r="I619" s="254">
        <v>0</v>
      </c>
      <c r="J619" s="254">
        <v>0</v>
      </c>
      <c r="K619" s="254">
        <v>0</v>
      </c>
      <c r="L619" s="254">
        <v>0</v>
      </c>
      <c r="M619" s="254">
        <v>0</v>
      </c>
      <c r="N619" s="254">
        <v>0</v>
      </c>
      <c r="O619" s="254">
        <f>SUM(B619:N619)</f>
        <v>0</v>
      </c>
    </row>
    <row r="620" spans="1:15">
      <c r="A620" s="204" t="s">
        <v>424</v>
      </c>
      <c r="B620" s="254" t="s">
        <v>59</v>
      </c>
      <c r="C620" s="254">
        <v>0</v>
      </c>
      <c r="D620" s="254">
        <v>0</v>
      </c>
      <c r="E620" s="254">
        <v>0</v>
      </c>
      <c r="F620" s="254">
        <v>0</v>
      </c>
      <c r="G620" s="254">
        <v>0</v>
      </c>
      <c r="H620" s="254">
        <v>0</v>
      </c>
      <c r="I620" s="254">
        <v>0</v>
      </c>
      <c r="J620" s="254">
        <v>0</v>
      </c>
      <c r="K620" s="254">
        <v>0</v>
      </c>
      <c r="L620" s="254">
        <v>0</v>
      </c>
      <c r="M620" s="254">
        <v>0</v>
      </c>
      <c r="N620" s="254">
        <v>0</v>
      </c>
      <c r="O620" s="254">
        <f>SUM(B620:N620)</f>
        <v>0</v>
      </c>
    </row>
    <row r="621" spans="1:15">
      <c r="A621" s="204" t="s">
        <v>425</v>
      </c>
      <c r="B621" s="254" t="s">
        <v>59</v>
      </c>
      <c r="C621" s="254">
        <v>0</v>
      </c>
      <c r="D621" s="254">
        <v>0</v>
      </c>
      <c r="E621" s="254">
        <v>0</v>
      </c>
      <c r="F621" s="254">
        <v>0</v>
      </c>
      <c r="G621" s="254">
        <v>0</v>
      </c>
      <c r="H621" s="254">
        <v>0</v>
      </c>
      <c r="I621" s="254">
        <v>0</v>
      </c>
      <c r="J621" s="254">
        <v>0</v>
      </c>
      <c r="K621" s="254">
        <v>0</v>
      </c>
      <c r="L621" s="254">
        <v>0</v>
      </c>
      <c r="M621" s="254">
        <v>0</v>
      </c>
      <c r="N621" s="254">
        <v>0</v>
      </c>
      <c r="O621" s="254">
        <f>SUM(B621:N621)</f>
        <v>0</v>
      </c>
    </row>
    <row r="622" spans="1:15">
      <c r="A622" s="204" t="s">
        <v>426</v>
      </c>
      <c r="B622" s="254" t="s">
        <v>59</v>
      </c>
      <c r="C622" s="254">
        <v>0</v>
      </c>
      <c r="D622" s="254">
        <v>0</v>
      </c>
      <c r="E622" s="254">
        <v>0</v>
      </c>
      <c r="F622" s="254">
        <v>0</v>
      </c>
      <c r="G622" s="254">
        <v>0</v>
      </c>
      <c r="H622" s="254">
        <v>0</v>
      </c>
      <c r="I622" s="254">
        <v>0</v>
      </c>
      <c r="J622" s="254">
        <v>0</v>
      </c>
      <c r="K622" s="254">
        <v>0</v>
      </c>
      <c r="L622" s="254">
        <v>0</v>
      </c>
      <c r="M622" s="254">
        <v>0</v>
      </c>
      <c r="N622" s="254">
        <v>0</v>
      </c>
      <c r="O622" s="254">
        <f>SUM(B622:N622)</f>
        <v>0</v>
      </c>
    </row>
    <row r="623" spans="1:15" ht="15.75" thickBot="1">
      <c r="A623" s="205" t="s">
        <v>59</v>
      </c>
      <c r="B623" s="254" t="s">
        <v>59</v>
      </c>
      <c r="C623" s="254" t="s">
        <v>59</v>
      </c>
      <c r="D623" s="254" t="s">
        <v>59</v>
      </c>
      <c r="E623" s="254" t="s">
        <v>59</v>
      </c>
      <c r="F623" s="254" t="s">
        <v>59</v>
      </c>
      <c r="G623" s="254" t="s">
        <v>59</v>
      </c>
      <c r="H623" s="254" t="s">
        <v>59</v>
      </c>
      <c r="I623" s="254" t="s">
        <v>59</v>
      </c>
      <c r="J623" s="254" t="s">
        <v>59</v>
      </c>
      <c r="K623" s="254" t="s">
        <v>59</v>
      </c>
      <c r="L623" s="254" t="s">
        <v>59</v>
      </c>
      <c r="M623" s="254" t="s">
        <v>59</v>
      </c>
      <c r="N623" s="254" t="s">
        <v>59</v>
      </c>
      <c r="O623" s="254" t="s">
        <v>59</v>
      </c>
    </row>
    <row r="624" spans="1:15" ht="15.75" thickBot="1">
      <c r="A624" s="202" t="s">
        <v>427</v>
      </c>
      <c r="B624" s="254" t="s">
        <v>59</v>
      </c>
      <c r="C624" s="255">
        <f>SUM(C613:C621)</f>
        <v>553.89096180682623</v>
      </c>
      <c r="D624" s="255">
        <f t="shared" ref="D624:N624" si="13">SUM(D614:D622)</f>
        <v>552.45453795271419</v>
      </c>
      <c r="E624" s="255">
        <f t="shared" si="13"/>
        <v>551.01811409860215</v>
      </c>
      <c r="F624" s="255">
        <f t="shared" si="13"/>
        <v>549.58169024449001</v>
      </c>
      <c r="G624" s="255">
        <f t="shared" si="13"/>
        <v>548.14526639037786</v>
      </c>
      <c r="H624" s="255">
        <f t="shared" si="13"/>
        <v>546.70884253626571</v>
      </c>
      <c r="I624" s="255">
        <f t="shared" si="13"/>
        <v>538.69506179518407</v>
      </c>
      <c r="J624" s="255">
        <f t="shared" si="13"/>
        <v>537.28776097023297</v>
      </c>
      <c r="K624" s="255">
        <f t="shared" si="13"/>
        <v>535.88046014528175</v>
      </c>
      <c r="L624" s="255">
        <f t="shared" si="13"/>
        <v>534.47315932033052</v>
      </c>
      <c r="M624" s="255">
        <f t="shared" si="13"/>
        <v>533.06585849537942</v>
      </c>
      <c r="N624" s="255">
        <f t="shared" si="13"/>
        <v>531.65855767042831</v>
      </c>
      <c r="O624" s="255">
        <f>SUM(B624:N624)</f>
        <v>6512.8602714261133</v>
      </c>
    </row>
    <row r="625" spans="1:15" ht="15.75" thickTop="1">
      <c r="A625" s="205" t="s">
        <v>59</v>
      </c>
      <c r="B625" s="256" t="s">
        <v>59</v>
      </c>
      <c r="C625" s="256" t="s">
        <v>59</v>
      </c>
      <c r="D625" s="256" t="s">
        <v>59</v>
      </c>
      <c r="E625" s="256" t="s">
        <v>59</v>
      </c>
      <c r="F625" s="256" t="s">
        <v>59</v>
      </c>
      <c r="G625" s="256" t="s">
        <v>59</v>
      </c>
      <c r="H625" s="256" t="s">
        <v>59</v>
      </c>
      <c r="I625" s="256" t="s">
        <v>59</v>
      </c>
      <c r="J625" s="256" t="s">
        <v>59</v>
      </c>
      <c r="K625" s="256" t="s">
        <v>59</v>
      </c>
      <c r="L625" s="256" t="s">
        <v>59</v>
      </c>
      <c r="M625" s="256" t="s">
        <v>59</v>
      </c>
      <c r="N625" s="256" t="s">
        <v>59</v>
      </c>
      <c r="O625" s="256" t="s">
        <v>59</v>
      </c>
    </row>
    <row r="626" spans="1:15">
      <c r="A626" s="129" t="s">
        <v>449</v>
      </c>
      <c r="B626" s="256"/>
      <c r="C626" s="256"/>
      <c r="D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</row>
    <row r="627" spans="1:15">
      <c r="A627" s="294" t="s">
        <v>468</v>
      </c>
      <c r="B627" s="256"/>
      <c r="C627" s="256"/>
      <c r="D627" s="256"/>
      <c r="E627" s="256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</row>
    <row r="628" spans="1:15">
      <c r="A628" s="294" t="s">
        <v>450</v>
      </c>
      <c r="B628" s="256"/>
      <c r="C628" s="256"/>
      <c r="D628" s="256"/>
      <c r="E628" s="256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</row>
    <row r="629" spans="1:15">
      <c r="A629" s="294" t="s">
        <v>451</v>
      </c>
      <c r="B629" s="256"/>
      <c r="C629" s="256"/>
      <c r="D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</row>
    <row r="630" spans="1:15">
      <c r="A630" s="294" t="s">
        <v>452</v>
      </c>
      <c r="B630" s="256"/>
      <c r="C630" s="256"/>
      <c r="D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</row>
    <row r="631" spans="1:15">
      <c r="A631" s="294" t="s">
        <v>453</v>
      </c>
      <c r="B631" s="256"/>
      <c r="C631" s="256"/>
      <c r="D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</row>
    <row r="632" spans="1:15">
      <c r="A632" s="294" t="s">
        <v>469</v>
      </c>
      <c r="B632" s="256"/>
      <c r="C632" s="256"/>
      <c r="D632" s="256"/>
      <c r="E632" s="256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</row>
    <row r="633" spans="1:15">
      <c r="A633" s="294" t="s">
        <v>470</v>
      </c>
      <c r="B633" s="256"/>
      <c r="C633" s="256"/>
      <c r="D633" s="256"/>
      <c r="E633" s="256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</row>
    <row r="634" spans="1:15">
      <c r="A634" s="294" t="s">
        <v>454</v>
      </c>
      <c r="B634" s="256"/>
      <c r="C634" s="256"/>
      <c r="D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</row>
    <row r="635" spans="1:15">
      <c r="A635" s="294" t="s">
        <v>455</v>
      </c>
      <c r="B635" s="256"/>
      <c r="C635" s="256"/>
      <c r="D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</row>
    <row r="636" spans="1:15">
      <c r="A636" s="294" t="s">
        <v>456</v>
      </c>
      <c r="B636" s="256"/>
      <c r="C636" s="256"/>
      <c r="D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</row>
    <row r="637" spans="1:15">
      <c r="A637" s="294" t="s">
        <v>457</v>
      </c>
      <c r="B637" s="256"/>
      <c r="C637" s="256"/>
      <c r="D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</row>
    <row r="638" spans="1:15">
      <c r="A638" s="294" t="s">
        <v>458</v>
      </c>
      <c r="B638" s="256"/>
      <c r="C638" s="256"/>
      <c r="D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</row>
    <row r="639" spans="1:15">
      <c r="A639" s="295" t="s">
        <v>459</v>
      </c>
      <c r="B639" s="256"/>
      <c r="C639" s="256"/>
      <c r="D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</row>
    <row r="640" spans="1:15">
      <c r="A640" s="295" t="s">
        <v>460</v>
      </c>
      <c r="B640" s="256"/>
      <c r="C640" s="256"/>
      <c r="D640" s="256"/>
      <c r="E640" s="256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</row>
    <row r="641" spans="1:15">
      <c r="A641" s="295" t="s">
        <v>461</v>
      </c>
      <c r="B641" s="256"/>
      <c r="C641" s="256"/>
      <c r="D641" s="256"/>
      <c r="E641" s="256"/>
      <c r="F641" s="256"/>
      <c r="G641" s="256"/>
      <c r="H641" s="256"/>
      <c r="I641" s="256"/>
      <c r="J641" s="256"/>
      <c r="K641" s="256"/>
      <c r="L641" s="256"/>
      <c r="M641" s="256"/>
      <c r="N641" s="256"/>
      <c r="O641" s="256"/>
    </row>
    <row r="642" spans="1:15">
      <c r="B642" s="257"/>
      <c r="C642" s="257"/>
      <c r="D642" s="257"/>
      <c r="E642" s="257"/>
      <c r="F642" s="257"/>
      <c r="G642" s="257"/>
      <c r="H642" s="257"/>
      <c r="I642" s="257"/>
      <c r="J642" s="257"/>
      <c r="K642" s="257"/>
      <c r="L642" s="257"/>
      <c r="M642" s="257"/>
      <c r="N642" s="257"/>
      <c r="O642" s="257"/>
    </row>
    <row r="643" spans="1:15">
      <c r="A643" s="109" t="s">
        <v>66</v>
      </c>
      <c r="B643" s="254"/>
      <c r="C643" s="254"/>
      <c r="D643" s="254"/>
      <c r="E643" s="254"/>
      <c r="F643" s="254"/>
      <c r="G643" s="254"/>
      <c r="H643" s="254"/>
      <c r="I643" s="254"/>
      <c r="J643" s="254"/>
      <c r="K643" s="254"/>
      <c r="L643" s="254"/>
      <c r="M643" s="254"/>
      <c r="N643" s="254"/>
      <c r="O643" s="254"/>
    </row>
    <row r="644" spans="1:15">
      <c r="A644" s="181" t="s">
        <v>378</v>
      </c>
      <c r="B644" s="254"/>
      <c r="C644" s="254"/>
      <c r="D644" s="254"/>
      <c r="E644" s="254"/>
      <c r="F644" s="254"/>
      <c r="G644" s="254"/>
      <c r="H644" s="254"/>
      <c r="I644" s="254"/>
      <c r="J644" s="254"/>
      <c r="K644" s="254"/>
      <c r="L644" s="254"/>
      <c r="M644" s="254"/>
      <c r="N644" s="254"/>
      <c r="O644" s="254"/>
    </row>
    <row r="645" spans="1:15">
      <c r="A645" s="202" t="s">
        <v>410</v>
      </c>
      <c r="B645" s="254" t="s">
        <v>59</v>
      </c>
      <c r="C645" s="254" t="s">
        <v>59</v>
      </c>
      <c r="D645" s="254" t="s">
        <v>59</v>
      </c>
      <c r="E645" s="254" t="s">
        <v>59</v>
      </c>
      <c r="F645" s="254" t="s">
        <v>59</v>
      </c>
      <c r="G645" s="254" t="s">
        <v>59</v>
      </c>
      <c r="H645" s="254" t="s">
        <v>59</v>
      </c>
      <c r="I645" s="254" t="s">
        <v>59</v>
      </c>
      <c r="J645" s="254" t="s">
        <v>59</v>
      </c>
      <c r="K645" s="254" t="s">
        <v>59</v>
      </c>
      <c r="L645" s="254" t="s">
        <v>59</v>
      </c>
      <c r="M645" s="254" t="s">
        <v>59</v>
      </c>
      <c r="N645" s="254" t="s">
        <v>59</v>
      </c>
      <c r="O645" s="254" t="s">
        <v>59</v>
      </c>
    </row>
    <row r="646" spans="1:15">
      <c r="A646" s="204" t="s">
        <v>411</v>
      </c>
      <c r="B646" s="254" t="s">
        <v>59</v>
      </c>
      <c r="C646" s="254">
        <v>0</v>
      </c>
      <c r="D646" s="254">
        <v>0</v>
      </c>
      <c r="E646" s="254">
        <v>0</v>
      </c>
      <c r="F646" s="254">
        <v>0</v>
      </c>
      <c r="G646" s="254">
        <v>0</v>
      </c>
      <c r="H646" s="254">
        <v>0</v>
      </c>
      <c r="I646" s="254">
        <v>0</v>
      </c>
      <c r="J646" s="254">
        <v>0</v>
      </c>
      <c r="K646" s="254">
        <v>0</v>
      </c>
      <c r="L646" s="254">
        <v>0</v>
      </c>
      <c r="M646" s="254">
        <v>0</v>
      </c>
      <c r="N646" s="254">
        <v>0</v>
      </c>
      <c r="O646" s="254">
        <f>SUM(B646:N646)</f>
        <v>0</v>
      </c>
    </row>
    <row r="647" spans="1:15">
      <c r="A647" s="204" t="s">
        <v>412</v>
      </c>
      <c r="B647" s="254" t="s">
        <v>59</v>
      </c>
      <c r="C647" s="254">
        <v>0</v>
      </c>
      <c r="D647" s="254">
        <v>0</v>
      </c>
      <c r="E647" s="254">
        <v>0</v>
      </c>
      <c r="F647" s="254">
        <v>0</v>
      </c>
      <c r="G647" s="254">
        <v>0</v>
      </c>
      <c r="H647" s="254">
        <v>0</v>
      </c>
      <c r="I647" s="254">
        <v>0</v>
      </c>
      <c r="J647" s="254">
        <v>0</v>
      </c>
      <c r="K647" s="254">
        <v>0</v>
      </c>
      <c r="L647" s="254">
        <v>0</v>
      </c>
      <c r="M647" s="254">
        <v>0</v>
      </c>
      <c r="N647" s="254">
        <v>0</v>
      </c>
      <c r="O647" s="254">
        <f>SUM(B647:N647)</f>
        <v>0</v>
      </c>
    </row>
    <row r="648" spans="1:15">
      <c r="A648" s="204" t="s">
        <v>413</v>
      </c>
      <c r="B648" s="254" t="s">
        <v>59</v>
      </c>
      <c r="C648" s="254">
        <v>0</v>
      </c>
      <c r="D648" s="254">
        <v>0</v>
      </c>
      <c r="E648" s="254">
        <v>0</v>
      </c>
      <c r="F648" s="254">
        <v>0</v>
      </c>
      <c r="G648" s="254">
        <v>0</v>
      </c>
      <c r="H648" s="254">
        <v>0</v>
      </c>
      <c r="I648" s="254">
        <v>0</v>
      </c>
      <c r="J648" s="254">
        <v>0</v>
      </c>
      <c r="K648" s="254">
        <v>0</v>
      </c>
      <c r="L648" s="254">
        <v>0</v>
      </c>
      <c r="M648" s="254">
        <v>0</v>
      </c>
      <c r="N648" s="254">
        <v>0</v>
      </c>
      <c r="O648" s="254">
        <f>SUM(B648:N648)</f>
        <v>0</v>
      </c>
    </row>
    <row r="649" spans="1:15">
      <c r="A649" s="204" t="s">
        <v>414</v>
      </c>
      <c r="B649" s="254" t="s">
        <v>59</v>
      </c>
      <c r="C649" s="254">
        <v>0</v>
      </c>
      <c r="D649" s="254">
        <v>0</v>
      </c>
      <c r="E649" s="254">
        <v>0</v>
      </c>
      <c r="F649" s="254">
        <v>0</v>
      </c>
      <c r="G649" s="254">
        <v>0</v>
      </c>
      <c r="H649" s="254">
        <v>0</v>
      </c>
      <c r="I649" s="254">
        <v>0</v>
      </c>
      <c r="J649" s="254">
        <v>0</v>
      </c>
      <c r="K649" s="254">
        <v>0</v>
      </c>
      <c r="L649" s="254">
        <v>0</v>
      </c>
      <c r="M649" s="254">
        <v>0</v>
      </c>
      <c r="N649" s="254">
        <v>0</v>
      </c>
      <c r="O649" s="254">
        <f>SUM(B649:N649)</f>
        <v>0</v>
      </c>
    </row>
    <row r="650" spans="1:15">
      <c r="A650" s="205" t="s">
        <v>59</v>
      </c>
      <c r="B650" s="254" t="s">
        <v>59</v>
      </c>
      <c r="C650" s="254" t="s">
        <v>59</v>
      </c>
      <c r="D650" s="254" t="s">
        <v>59</v>
      </c>
      <c r="E650" s="254" t="s">
        <v>59</v>
      </c>
      <c r="F650" s="254" t="s">
        <v>59</v>
      </c>
      <c r="G650" s="254" t="s">
        <v>59</v>
      </c>
      <c r="H650" s="254" t="s">
        <v>59</v>
      </c>
      <c r="I650" s="254" t="s">
        <v>59</v>
      </c>
      <c r="J650" s="254" t="s">
        <v>59</v>
      </c>
      <c r="K650" s="254" t="s">
        <v>59</v>
      </c>
      <c r="L650" s="254" t="s">
        <v>59</v>
      </c>
      <c r="M650" s="254" t="s">
        <v>59</v>
      </c>
      <c r="N650" s="254" t="s">
        <v>59</v>
      </c>
      <c r="O650" s="254" t="s">
        <v>59</v>
      </c>
    </row>
    <row r="651" spans="1:15">
      <c r="A651" s="202" t="s">
        <v>415</v>
      </c>
      <c r="B651" s="254">
        <v>854323.7</v>
      </c>
      <c r="C651" s="254">
        <v>854323.7</v>
      </c>
      <c r="D651" s="254">
        <v>854323.7</v>
      </c>
      <c r="E651" s="254">
        <v>854323.7</v>
      </c>
      <c r="F651" s="254">
        <v>854323.7</v>
      </c>
      <c r="G651" s="254">
        <v>854323.7</v>
      </c>
      <c r="H651" s="254">
        <v>854323.7</v>
      </c>
      <c r="I651" s="254">
        <v>854323.7</v>
      </c>
      <c r="J651" s="254">
        <v>854323.7</v>
      </c>
      <c r="K651" s="254">
        <v>854323.7</v>
      </c>
      <c r="L651" s="254">
        <v>854323.7</v>
      </c>
      <c r="M651" s="254">
        <v>854323.7</v>
      </c>
      <c r="N651" s="254">
        <v>854323.7</v>
      </c>
      <c r="O651" s="258"/>
    </row>
    <row r="652" spans="1:15">
      <c r="A652" s="202" t="s">
        <v>416</v>
      </c>
      <c r="B652" s="254">
        <v>584486.83999999973</v>
      </c>
      <c r="C652" s="254">
        <v>585759.43999999971</v>
      </c>
      <c r="D652" s="254">
        <v>587032.03999999969</v>
      </c>
      <c r="E652" s="254">
        <v>588304.63999999966</v>
      </c>
      <c r="F652" s="254">
        <v>589577.23999999964</v>
      </c>
      <c r="G652" s="254">
        <v>590849.83999999962</v>
      </c>
      <c r="H652" s="254">
        <v>592122.43999999959</v>
      </c>
      <c r="I652" s="254">
        <v>593395.03999999957</v>
      </c>
      <c r="J652" s="254">
        <v>594667.63999999955</v>
      </c>
      <c r="K652" s="254">
        <v>595940.23999999953</v>
      </c>
      <c r="L652" s="254">
        <v>597212.8399999995</v>
      </c>
      <c r="M652" s="254">
        <v>598485.43999999948</v>
      </c>
      <c r="N652" s="254">
        <v>599758.03999999946</v>
      </c>
      <c r="O652" s="258"/>
    </row>
    <row r="653" spans="1:15" ht="15.75" thickBot="1">
      <c r="A653" s="202" t="s">
        <v>418</v>
      </c>
      <c r="B653" s="254">
        <v>0</v>
      </c>
      <c r="C653" s="254">
        <v>0</v>
      </c>
      <c r="D653" s="254">
        <v>0</v>
      </c>
      <c r="E653" s="254">
        <v>0</v>
      </c>
      <c r="F653" s="254">
        <v>0</v>
      </c>
      <c r="G653" s="254">
        <v>0</v>
      </c>
      <c r="H653" s="254">
        <v>0</v>
      </c>
      <c r="I653" s="254">
        <v>0</v>
      </c>
      <c r="J653" s="254">
        <v>0</v>
      </c>
      <c r="K653" s="254">
        <v>0</v>
      </c>
      <c r="L653" s="254">
        <v>0</v>
      </c>
      <c r="M653" s="254">
        <v>0</v>
      </c>
      <c r="N653" s="254">
        <v>0</v>
      </c>
      <c r="O653" s="258"/>
    </row>
    <row r="654" spans="1:15" ht="15.75" thickBot="1">
      <c r="A654" s="202" t="s">
        <v>60</v>
      </c>
      <c r="B654" s="255">
        <v>269836.86000000022</v>
      </c>
      <c r="C654" s="255">
        <v>268564.26000000024</v>
      </c>
      <c r="D654" s="255">
        <v>267291.66000000027</v>
      </c>
      <c r="E654" s="255">
        <v>266019.06000000029</v>
      </c>
      <c r="F654" s="255">
        <v>264746.46000000031</v>
      </c>
      <c r="G654" s="255">
        <v>263473.86000000034</v>
      </c>
      <c r="H654" s="255">
        <v>262201.26000000036</v>
      </c>
      <c r="I654" s="255">
        <v>260928.66000000038</v>
      </c>
      <c r="J654" s="255">
        <v>259656.06000000041</v>
      </c>
      <c r="K654" s="255">
        <v>258383.46000000043</v>
      </c>
      <c r="L654" s="255">
        <v>257110.86000000045</v>
      </c>
      <c r="M654" s="255">
        <v>255838.26000000047</v>
      </c>
      <c r="N654" s="255">
        <v>254565.6600000005</v>
      </c>
      <c r="O654" s="258"/>
    </row>
    <row r="655" spans="1:15" ht="15.75" thickTop="1">
      <c r="A655" s="205" t="s">
        <v>59</v>
      </c>
      <c r="B655" s="254" t="s">
        <v>59</v>
      </c>
      <c r="C655" s="254" t="s">
        <v>59</v>
      </c>
      <c r="D655" s="254" t="s">
        <v>59</v>
      </c>
      <c r="E655" s="254" t="s">
        <v>59</v>
      </c>
      <c r="F655" s="254" t="s">
        <v>59</v>
      </c>
      <c r="G655" s="254" t="s">
        <v>59</v>
      </c>
      <c r="H655" s="254" t="s">
        <v>59</v>
      </c>
      <c r="I655" s="254" t="s">
        <v>59</v>
      </c>
      <c r="J655" s="254" t="s">
        <v>59</v>
      </c>
      <c r="K655" s="254" t="s">
        <v>59</v>
      </c>
      <c r="L655" s="254" t="s">
        <v>59</v>
      </c>
      <c r="M655" s="254" t="s">
        <v>59</v>
      </c>
      <c r="N655" s="254" t="s">
        <v>59</v>
      </c>
      <c r="O655" s="258"/>
    </row>
    <row r="656" spans="1:15">
      <c r="A656" s="202" t="s">
        <v>419</v>
      </c>
      <c r="B656" s="254" t="s">
        <v>59</v>
      </c>
      <c r="C656" s="254">
        <v>269200.56000000023</v>
      </c>
      <c r="D656" s="254">
        <v>267927.96000000025</v>
      </c>
      <c r="E656" s="254">
        <v>266655.36000000028</v>
      </c>
      <c r="F656" s="254">
        <v>265382.7600000003</v>
      </c>
      <c r="G656" s="254">
        <v>264110.16000000032</v>
      </c>
      <c r="H656" s="254">
        <v>262837.56000000035</v>
      </c>
      <c r="I656" s="254">
        <v>261564.96000000037</v>
      </c>
      <c r="J656" s="254">
        <v>260292.36000000039</v>
      </c>
      <c r="K656" s="254">
        <v>259019.76000000042</v>
      </c>
      <c r="L656" s="254">
        <v>257747.16000000044</v>
      </c>
      <c r="M656" s="254">
        <v>256474.56000000046</v>
      </c>
      <c r="N656" s="254">
        <v>255201.96000000049</v>
      </c>
      <c r="O656" s="258"/>
    </row>
    <row r="657" spans="1:15">
      <c r="A657" s="205" t="s">
        <v>59</v>
      </c>
      <c r="B657" s="254" t="s">
        <v>59</v>
      </c>
      <c r="C657" s="254" t="s">
        <v>59</v>
      </c>
      <c r="D657" s="254" t="s">
        <v>59</v>
      </c>
      <c r="E657" s="254" t="s">
        <v>59</v>
      </c>
      <c r="F657" s="254" t="s">
        <v>59</v>
      </c>
      <c r="G657" s="254" t="s">
        <v>59</v>
      </c>
      <c r="H657" s="254" t="s">
        <v>59</v>
      </c>
      <c r="I657" s="254" t="s">
        <v>59</v>
      </c>
      <c r="J657" s="254" t="s">
        <v>59</v>
      </c>
      <c r="K657" s="254" t="s">
        <v>59</v>
      </c>
      <c r="L657" s="254" t="s">
        <v>59</v>
      </c>
      <c r="M657" s="254" t="s">
        <v>59</v>
      </c>
      <c r="N657" s="254" t="s">
        <v>59</v>
      </c>
      <c r="O657" s="254" t="s">
        <v>59</v>
      </c>
    </row>
    <row r="658" spans="1:15">
      <c r="A658" s="202" t="s">
        <v>61</v>
      </c>
      <c r="B658" s="254" t="s">
        <v>59</v>
      </c>
      <c r="C658" s="254" t="s">
        <v>59</v>
      </c>
      <c r="D658" s="254" t="s">
        <v>59</v>
      </c>
      <c r="E658" s="254" t="s">
        <v>59</v>
      </c>
      <c r="F658" s="254" t="s">
        <v>59</v>
      </c>
      <c r="G658" s="254" t="s">
        <v>59</v>
      </c>
      <c r="H658" s="254" t="s">
        <v>59</v>
      </c>
      <c r="I658" s="254" t="s">
        <v>59</v>
      </c>
      <c r="J658" s="254" t="s">
        <v>59</v>
      </c>
      <c r="K658" s="254" t="s">
        <v>59</v>
      </c>
      <c r="L658" s="254" t="s">
        <v>59</v>
      </c>
      <c r="M658" s="254" t="s">
        <v>59</v>
      </c>
      <c r="N658" s="254" t="s">
        <v>59</v>
      </c>
      <c r="O658" s="254" t="s">
        <v>59</v>
      </c>
    </row>
    <row r="659" spans="1:15">
      <c r="A659" s="204" t="s">
        <v>420</v>
      </c>
      <c r="B659" s="254" t="s">
        <v>59</v>
      </c>
      <c r="C659" s="254">
        <v>1449.9076173116348</v>
      </c>
      <c r="D659" s="254">
        <v>1443.0534249065715</v>
      </c>
      <c r="E659" s="254">
        <v>1436.1992325015085</v>
      </c>
      <c r="F659" s="254">
        <v>1429.3450400964452</v>
      </c>
      <c r="G659" s="254">
        <v>1422.4908476913822</v>
      </c>
      <c r="H659" s="254">
        <v>1415.636655286319</v>
      </c>
      <c r="I659" s="254">
        <v>1376.8291786377354</v>
      </c>
      <c r="J659" s="254">
        <v>1370.1304495238116</v>
      </c>
      <c r="K659" s="254">
        <v>1363.4317204098877</v>
      </c>
      <c r="L659" s="254">
        <v>1356.7329912959638</v>
      </c>
      <c r="M659" s="254">
        <v>1350.0342621820398</v>
      </c>
      <c r="N659" s="254">
        <v>1343.3355330681159</v>
      </c>
      <c r="O659" s="254">
        <f>SUM(B659:N659)</f>
        <v>16757.126952911414</v>
      </c>
    </row>
    <row r="660" spans="1:15">
      <c r="A660" s="204" t="s">
        <v>421</v>
      </c>
      <c r="B660" s="254" t="s">
        <v>59</v>
      </c>
      <c r="C660" s="254">
        <v>300.91238596800025</v>
      </c>
      <c r="D660" s="254">
        <v>299.48987368800027</v>
      </c>
      <c r="E660" s="254">
        <v>298.06736140800029</v>
      </c>
      <c r="F660" s="254">
        <v>296.64484912800032</v>
      </c>
      <c r="G660" s="254">
        <v>295.22233684800034</v>
      </c>
      <c r="H660" s="254">
        <v>293.79982456800036</v>
      </c>
      <c r="I660" s="254">
        <v>289.84013217600045</v>
      </c>
      <c r="J660" s="254">
        <v>288.42996411600046</v>
      </c>
      <c r="K660" s="254">
        <v>287.01979605600047</v>
      </c>
      <c r="L660" s="254">
        <v>285.60962799600054</v>
      </c>
      <c r="M660" s="254">
        <v>284.19945993600055</v>
      </c>
      <c r="N660" s="254">
        <v>282.78929187600056</v>
      </c>
      <c r="O660" s="254">
        <f>SUM(B660:N660)</f>
        <v>3502.0249037640051</v>
      </c>
    </row>
    <row r="661" spans="1:15">
      <c r="A661" s="205" t="s">
        <v>59</v>
      </c>
      <c r="B661" s="254" t="s">
        <v>59</v>
      </c>
      <c r="C661" s="254" t="s">
        <v>59</v>
      </c>
      <c r="D661" s="254" t="s">
        <v>59</v>
      </c>
      <c r="E661" s="254" t="s">
        <v>59</v>
      </c>
      <c r="F661" s="254" t="s">
        <v>59</v>
      </c>
      <c r="G661" s="254" t="s">
        <v>59</v>
      </c>
      <c r="H661" s="254" t="s">
        <v>59</v>
      </c>
      <c r="I661" s="254" t="s">
        <v>59</v>
      </c>
      <c r="J661" s="254" t="s">
        <v>59</v>
      </c>
      <c r="K661" s="254" t="s">
        <v>59</v>
      </c>
      <c r="L661" s="254" t="s">
        <v>59</v>
      </c>
      <c r="M661" s="254" t="s">
        <v>59</v>
      </c>
      <c r="N661" s="254" t="s">
        <v>59</v>
      </c>
      <c r="O661" s="254" t="s">
        <v>59</v>
      </c>
    </row>
    <row r="662" spans="1:15">
      <c r="A662" s="202" t="s">
        <v>62</v>
      </c>
      <c r="B662" s="254" t="s">
        <v>59</v>
      </c>
      <c r="C662" s="254" t="s">
        <v>59</v>
      </c>
      <c r="D662" s="254" t="s">
        <v>59</v>
      </c>
      <c r="E662" s="254" t="s">
        <v>59</v>
      </c>
      <c r="F662" s="254" t="s">
        <v>59</v>
      </c>
      <c r="G662" s="254" t="s">
        <v>59</v>
      </c>
      <c r="H662" s="254" t="s">
        <v>59</v>
      </c>
      <c r="I662" s="254" t="s">
        <v>59</v>
      </c>
      <c r="J662" s="254" t="s">
        <v>59</v>
      </c>
      <c r="K662" s="254" t="s">
        <v>59</v>
      </c>
      <c r="L662" s="254" t="s">
        <v>59</v>
      </c>
      <c r="M662" s="254" t="s">
        <v>59</v>
      </c>
      <c r="N662" s="254" t="s">
        <v>59</v>
      </c>
      <c r="O662" s="254" t="s">
        <v>59</v>
      </c>
    </row>
    <row r="663" spans="1:15">
      <c r="A663" s="204" t="s">
        <v>422</v>
      </c>
      <c r="B663" s="254" t="s">
        <v>59</v>
      </c>
      <c r="C663" s="254">
        <v>1272.6000000000001</v>
      </c>
      <c r="D663" s="254">
        <v>1272.6000000000001</v>
      </c>
      <c r="E663" s="254">
        <v>1272.6000000000001</v>
      </c>
      <c r="F663" s="254">
        <v>1272.6000000000001</v>
      </c>
      <c r="G663" s="254">
        <v>1272.6000000000001</v>
      </c>
      <c r="H663" s="254">
        <v>1272.6000000000001</v>
      </c>
      <c r="I663" s="254">
        <v>1272.6000000000001</v>
      </c>
      <c r="J663" s="254">
        <v>1272.6000000000001</v>
      </c>
      <c r="K663" s="254">
        <v>1272.6000000000001</v>
      </c>
      <c r="L663" s="254">
        <v>1272.6000000000001</v>
      </c>
      <c r="M663" s="254">
        <v>1272.6000000000001</v>
      </c>
      <c r="N663" s="254">
        <v>1272.6000000000001</v>
      </c>
      <c r="O663" s="254">
        <f>SUM(B663:N663)</f>
        <v>15271.200000000003</v>
      </c>
    </row>
    <row r="664" spans="1:15">
      <c r="A664" s="204" t="s">
        <v>423</v>
      </c>
      <c r="B664" s="254" t="s">
        <v>59</v>
      </c>
      <c r="C664" s="254">
        <v>0</v>
      </c>
      <c r="D664" s="254">
        <v>0</v>
      </c>
      <c r="E664" s="254">
        <v>0</v>
      </c>
      <c r="F664" s="254">
        <v>0</v>
      </c>
      <c r="G664" s="254">
        <v>0</v>
      </c>
      <c r="H664" s="254">
        <v>0</v>
      </c>
      <c r="I664" s="254">
        <v>0</v>
      </c>
      <c r="J664" s="254">
        <v>0</v>
      </c>
      <c r="K664" s="254">
        <v>0</v>
      </c>
      <c r="L664" s="254">
        <v>0</v>
      </c>
      <c r="M664" s="254">
        <v>0</v>
      </c>
      <c r="N664" s="254">
        <v>0</v>
      </c>
      <c r="O664" s="254">
        <f>SUM(B664:N664)</f>
        <v>0</v>
      </c>
    </row>
    <row r="665" spans="1:15">
      <c r="A665" s="204" t="s">
        <v>424</v>
      </c>
      <c r="B665" s="254" t="s">
        <v>59</v>
      </c>
      <c r="C665" s="254">
        <v>0</v>
      </c>
      <c r="D665" s="254">
        <v>0</v>
      </c>
      <c r="E665" s="254">
        <v>0</v>
      </c>
      <c r="F665" s="254">
        <v>0</v>
      </c>
      <c r="G665" s="254">
        <v>0</v>
      </c>
      <c r="H665" s="254">
        <v>0</v>
      </c>
      <c r="I665" s="254">
        <v>0</v>
      </c>
      <c r="J665" s="254">
        <v>0</v>
      </c>
      <c r="K665" s="254">
        <v>0</v>
      </c>
      <c r="L665" s="254">
        <v>0</v>
      </c>
      <c r="M665" s="254">
        <v>0</v>
      </c>
      <c r="N665" s="254">
        <v>0</v>
      </c>
      <c r="O665" s="254">
        <f>SUM(B665:N665)</f>
        <v>0</v>
      </c>
    </row>
    <row r="666" spans="1:15">
      <c r="A666" s="204" t="s">
        <v>425</v>
      </c>
      <c r="B666" s="254" t="s">
        <v>59</v>
      </c>
      <c r="C666" s="254">
        <v>0</v>
      </c>
      <c r="D666" s="254">
        <v>0</v>
      </c>
      <c r="E666" s="254">
        <v>0</v>
      </c>
      <c r="F666" s="254">
        <v>0</v>
      </c>
      <c r="G666" s="254">
        <v>0</v>
      </c>
      <c r="H666" s="254">
        <v>0</v>
      </c>
      <c r="I666" s="254">
        <v>0</v>
      </c>
      <c r="J666" s="254">
        <v>0</v>
      </c>
      <c r="K666" s="254">
        <v>0</v>
      </c>
      <c r="L666" s="254">
        <v>0</v>
      </c>
      <c r="M666" s="254">
        <v>0</v>
      </c>
      <c r="N666" s="254">
        <v>0</v>
      </c>
      <c r="O666" s="254">
        <f>SUM(B666:N666)</f>
        <v>0</v>
      </c>
    </row>
    <row r="667" spans="1:15">
      <c r="A667" s="204" t="s">
        <v>426</v>
      </c>
      <c r="B667" s="254" t="s">
        <v>59</v>
      </c>
      <c r="C667" s="254">
        <v>0</v>
      </c>
      <c r="D667" s="254">
        <v>0</v>
      </c>
      <c r="E667" s="254">
        <v>0</v>
      </c>
      <c r="F667" s="254">
        <v>0</v>
      </c>
      <c r="G667" s="254">
        <v>0</v>
      </c>
      <c r="H667" s="254">
        <v>0</v>
      </c>
      <c r="I667" s="254">
        <v>0</v>
      </c>
      <c r="J667" s="254">
        <v>0</v>
      </c>
      <c r="K667" s="254">
        <v>0</v>
      </c>
      <c r="L667" s="254">
        <v>0</v>
      </c>
      <c r="M667" s="254">
        <v>0</v>
      </c>
      <c r="N667" s="254">
        <v>0</v>
      </c>
      <c r="O667" s="254">
        <f>SUM(B667:N667)</f>
        <v>0</v>
      </c>
    </row>
    <row r="668" spans="1:15" ht="15.75" thickBot="1">
      <c r="A668" s="205" t="s">
        <v>59</v>
      </c>
      <c r="B668" s="254" t="s">
        <v>59</v>
      </c>
      <c r="C668" s="254" t="s">
        <v>59</v>
      </c>
      <c r="D668" s="254" t="s">
        <v>59</v>
      </c>
      <c r="E668" s="254" t="s">
        <v>59</v>
      </c>
      <c r="F668" s="254" t="s">
        <v>59</v>
      </c>
      <c r="G668" s="254" t="s">
        <v>59</v>
      </c>
      <c r="H668" s="254" t="s">
        <v>59</v>
      </c>
      <c r="I668" s="254" t="s">
        <v>59</v>
      </c>
      <c r="J668" s="254" t="s">
        <v>59</v>
      </c>
      <c r="K668" s="254" t="s">
        <v>59</v>
      </c>
      <c r="L668" s="254" t="s">
        <v>59</v>
      </c>
      <c r="M668" s="254" t="s">
        <v>59</v>
      </c>
      <c r="N668" s="254" t="s">
        <v>59</v>
      </c>
      <c r="O668" s="254" t="s">
        <v>59</v>
      </c>
    </row>
    <row r="669" spans="1:15" ht="15.75" thickBot="1">
      <c r="A669" s="202" t="s">
        <v>427</v>
      </c>
      <c r="B669" s="254" t="s">
        <v>59</v>
      </c>
      <c r="C669" s="255">
        <f>SUM(C658:C666)</f>
        <v>3023.4200032796352</v>
      </c>
      <c r="D669" s="255">
        <f t="shared" ref="D669:N669" si="14">SUM(D659:D667)</f>
        <v>3015.1432985945721</v>
      </c>
      <c r="E669" s="255">
        <f t="shared" si="14"/>
        <v>3006.866593909509</v>
      </c>
      <c r="F669" s="255">
        <f t="shared" si="14"/>
        <v>2998.5898892244459</v>
      </c>
      <c r="G669" s="255">
        <f t="shared" si="14"/>
        <v>2990.3131845393827</v>
      </c>
      <c r="H669" s="255">
        <f t="shared" si="14"/>
        <v>2982.0364798543196</v>
      </c>
      <c r="I669" s="255">
        <f t="shared" si="14"/>
        <v>2939.269310813736</v>
      </c>
      <c r="J669" s="255">
        <f t="shared" si="14"/>
        <v>2931.1604136398123</v>
      </c>
      <c r="K669" s="255">
        <f t="shared" si="14"/>
        <v>2923.0515164658882</v>
      </c>
      <c r="L669" s="255">
        <f t="shared" si="14"/>
        <v>2914.9426192919645</v>
      </c>
      <c r="M669" s="255">
        <f t="shared" si="14"/>
        <v>2906.8337221180404</v>
      </c>
      <c r="N669" s="255">
        <f t="shared" si="14"/>
        <v>2898.7248249441163</v>
      </c>
      <c r="O669" s="255">
        <f>SUM(B669:N669)</f>
        <v>35530.351856675421</v>
      </c>
    </row>
    <row r="670" spans="1:15" ht="15.75" thickTop="1">
      <c r="A670" s="205" t="s">
        <v>59</v>
      </c>
      <c r="B670" s="256" t="s">
        <v>59</v>
      </c>
      <c r="C670" s="256" t="s">
        <v>59</v>
      </c>
      <c r="D670" s="256" t="s">
        <v>59</v>
      </c>
      <c r="E670" s="256" t="s">
        <v>59</v>
      </c>
      <c r="F670" s="256" t="s">
        <v>59</v>
      </c>
      <c r="G670" s="256" t="s">
        <v>59</v>
      </c>
      <c r="H670" s="256" t="s">
        <v>59</v>
      </c>
      <c r="I670" s="256" t="s">
        <v>59</v>
      </c>
      <c r="J670" s="256" t="s">
        <v>59</v>
      </c>
      <c r="K670" s="256" t="s">
        <v>59</v>
      </c>
      <c r="L670" s="256" t="s">
        <v>59</v>
      </c>
      <c r="M670" s="256" t="s">
        <v>59</v>
      </c>
      <c r="N670" s="256" t="s">
        <v>59</v>
      </c>
      <c r="O670" s="256" t="s">
        <v>59</v>
      </c>
    </row>
    <row r="671" spans="1:15">
      <c r="A671" s="129" t="s">
        <v>449</v>
      </c>
      <c r="B671" s="256"/>
      <c r="C671" s="256"/>
      <c r="D671" s="256"/>
      <c r="E671" s="256"/>
      <c r="F671" s="256"/>
      <c r="G671" s="256"/>
      <c r="H671" s="256"/>
      <c r="I671" s="256"/>
      <c r="J671" s="256"/>
      <c r="K671" s="256"/>
      <c r="L671" s="256"/>
      <c r="M671" s="256"/>
      <c r="N671" s="256"/>
      <c r="O671" s="256"/>
    </row>
    <row r="672" spans="1:15">
      <c r="A672" s="294" t="s">
        <v>468</v>
      </c>
      <c r="B672" s="256"/>
      <c r="C672" s="256"/>
      <c r="D672" s="256"/>
      <c r="E672" s="256"/>
      <c r="F672" s="256"/>
      <c r="G672" s="256"/>
      <c r="H672" s="256"/>
      <c r="I672" s="256"/>
      <c r="J672" s="256"/>
      <c r="K672" s="256"/>
      <c r="L672" s="256"/>
      <c r="M672" s="256"/>
      <c r="N672" s="256"/>
      <c r="O672" s="256"/>
    </row>
    <row r="673" spans="1:15">
      <c r="A673" s="294" t="s">
        <v>450</v>
      </c>
      <c r="B673" s="256"/>
      <c r="C673" s="256"/>
      <c r="D673" s="256"/>
      <c r="E673" s="256"/>
      <c r="F673" s="256"/>
      <c r="G673" s="256"/>
      <c r="H673" s="256"/>
      <c r="I673" s="256"/>
      <c r="J673" s="256"/>
      <c r="K673" s="256"/>
      <c r="L673" s="256"/>
      <c r="M673" s="256"/>
      <c r="N673" s="256"/>
      <c r="O673" s="256"/>
    </row>
    <row r="674" spans="1:15">
      <c r="A674" s="294" t="s">
        <v>451</v>
      </c>
      <c r="B674" s="256"/>
      <c r="C674" s="256"/>
      <c r="D674" s="256"/>
      <c r="E674" s="256"/>
      <c r="F674" s="256"/>
      <c r="G674" s="256"/>
      <c r="H674" s="256"/>
      <c r="I674" s="256"/>
      <c r="J674" s="256"/>
      <c r="K674" s="256"/>
      <c r="L674" s="256"/>
      <c r="M674" s="256"/>
      <c r="N674" s="256"/>
      <c r="O674" s="256"/>
    </row>
    <row r="675" spans="1:15">
      <c r="A675" s="294" t="s">
        <v>452</v>
      </c>
      <c r="B675" s="256"/>
      <c r="C675" s="256"/>
      <c r="D675" s="256"/>
      <c r="E675" s="256"/>
      <c r="F675" s="256"/>
      <c r="G675" s="256"/>
      <c r="H675" s="256"/>
      <c r="I675" s="256"/>
      <c r="J675" s="256"/>
      <c r="K675" s="256"/>
      <c r="L675" s="256"/>
      <c r="M675" s="256"/>
      <c r="N675" s="256"/>
      <c r="O675" s="256"/>
    </row>
    <row r="676" spans="1:15">
      <c r="A676" s="294" t="s">
        <v>453</v>
      </c>
      <c r="B676" s="256"/>
      <c r="C676" s="256"/>
      <c r="D676" s="256"/>
      <c r="E676" s="256"/>
      <c r="F676" s="256"/>
      <c r="G676" s="256"/>
      <c r="H676" s="256"/>
      <c r="I676" s="256"/>
      <c r="J676" s="256"/>
      <c r="K676" s="256"/>
      <c r="L676" s="256"/>
      <c r="M676" s="256"/>
      <c r="N676" s="256"/>
      <c r="O676" s="256"/>
    </row>
    <row r="677" spans="1:15">
      <c r="A677" s="294" t="s">
        <v>469</v>
      </c>
      <c r="B677" s="256"/>
      <c r="C677" s="256"/>
      <c r="D677" s="256"/>
      <c r="E677" s="256"/>
      <c r="F677" s="256"/>
      <c r="G677" s="256"/>
      <c r="H677" s="256"/>
      <c r="I677" s="256"/>
      <c r="J677" s="256"/>
      <c r="K677" s="256"/>
      <c r="L677" s="256"/>
      <c r="M677" s="256"/>
      <c r="N677" s="256"/>
      <c r="O677" s="256"/>
    </row>
    <row r="678" spans="1:15">
      <c r="A678" s="294" t="s">
        <v>470</v>
      </c>
      <c r="B678" s="256"/>
      <c r="C678" s="256"/>
      <c r="D678" s="256"/>
      <c r="E678" s="256"/>
      <c r="F678" s="256"/>
      <c r="G678" s="256"/>
      <c r="H678" s="256"/>
      <c r="I678" s="256"/>
      <c r="J678" s="256"/>
      <c r="K678" s="256"/>
      <c r="L678" s="256"/>
      <c r="M678" s="256"/>
      <c r="N678" s="256"/>
      <c r="O678" s="256"/>
    </row>
    <row r="679" spans="1:15">
      <c r="A679" s="294" t="s">
        <v>454</v>
      </c>
      <c r="B679" s="256"/>
      <c r="C679" s="256"/>
      <c r="D679" s="256"/>
      <c r="E679" s="256"/>
      <c r="F679" s="256"/>
      <c r="G679" s="256"/>
      <c r="H679" s="256"/>
      <c r="I679" s="256"/>
      <c r="J679" s="256"/>
      <c r="K679" s="256"/>
      <c r="L679" s="256"/>
      <c r="M679" s="256"/>
      <c r="N679" s="256"/>
      <c r="O679" s="256"/>
    </row>
    <row r="680" spans="1:15">
      <c r="A680" s="294" t="s">
        <v>455</v>
      </c>
      <c r="B680" s="256"/>
      <c r="C680" s="256"/>
      <c r="D680" s="256"/>
      <c r="E680" s="256"/>
      <c r="F680" s="256"/>
      <c r="G680" s="256"/>
      <c r="H680" s="256"/>
      <c r="I680" s="256"/>
      <c r="J680" s="256"/>
      <c r="K680" s="256"/>
      <c r="L680" s="256"/>
      <c r="M680" s="256"/>
      <c r="N680" s="256"/>
      <c r="O680" s="256"/>
    </row>
    <row r="681" spans="1:15">
      <c r="A681" s="294" t="s">
        <v>456</v>
      </c>
      <c r="B681" s="256"/>
      <c r="C681" s="256"/>
      <c r="D681" s="256"/>
      <c r="E681" s="256"/>
      <c r="F681" s="256"/>
      <c r="G681" s="256"/>
      <c r="H681" s="256"/>
      <c r="I681" s="256"/>
      <c r="J681" s="256"/>
      <c r="K681" s="256"/>
      <c r="L681" s="256"/>
      <c r="M681" s="256"/>
      <c r="N681" s="256"/>
      <c r="O681" s="256"/>
    </row>
    <row r="682" spans="1:15">
      <c r="A682" s="294" t="s">
        <v>457</v>
      </c>
      <c r="B682" s="256"/>
      <c r="C682" s="256"/>
      <c r="D682" s="256"/>
      <c r="E682" s="256"/>
      <c r="F682" s="256"/>
      <c r="G682" s="256"/>
      <c r="H682" s="256"/>
      <c r="I682" s="256"/>
      <c r="J682" s="256"/>
      <c r="K682" s="256"/>
      <c r="L682" s="256"/>
      <c r="M682" s="256"/>
      <c r="N682" s="256"/>
      <c r="O682" s="256"/>
    </row>
    <row r="683" spans="1:15">
      <c r="A683" s="294" t="s">
        <v>458</v>
      </c>
      <c r="B683" s="256"/>
      <c r="C683" s="256"/>
      <c r="D683" s="256"/>
      <c r="E683" s="256"/>
      <c r="F683" s="256"/>
      <c r="G683" s="256"/>
      <c r="H683" s="256"/>
      <c r="I683" s="256"/>
      <c r="J683" s="256"/>
      <c r="K683" s="256"/>
      <c r="L683" s="256"/>
      <c r="M683" s="256"/>
      <c r="N683" s="256"/>
      <c r="O683" s="256"/>
    </row>
    <row r="684" spans="1:15">
      <c r="A684" s="295" t="s">
        <v>459</v>
      </c>
      <c r="B684" s="256"/>
      <c r="C684" s="256"/>
      <c r="D684" s="256"/>
      <c r="E684" s="256"/>
      <c r="F684" s="256"/>
      <c r="G684" s="256"/>
      <c r="H684" s="256"/>
      <c r="I684" s="256"/>
      <c r="J684" s="256"/>
      <c r="K684" s="256"/>
      <c r="L684" s="256"/>
      <c r="M684" s="256"/>
      <c r="N684" s="256"/>
      <c r="O684" s="256"/>
    </row>
    <row r="685" spans="1:15">
      <c r="A685" s="295" t="s">
        <v>460</v>
      </c>
      <c r="B685" s="256"/>
      <c r="C685" s="256"/>
      <c r="D685" s="256"/>
      <c r="E685" s="256"/>
      <c r="F685" s="256"/>
      <c r="G685" s="256"/>
      <c r="H685" s="256"/>
      <c r="I685" s="256"/>
      <c r="J685" s="256"/>
      <c r="K685" s="256"/>
      <c r="L685" s="256"/>
      <c r="M685" s="256"/>
      <c r="N685" s="256"/>
      <c r="O685" s="256"/>
    </row>
    <row r="686" spans="1:15">
      <c r="A686" s="295" t="s">
        <v>461</v>
      </c>
      <c r="B686" s="256"/>
      <c r="C686" s="256"/>
      <c r="D686" s="256"/>
      <c r="E686" s="256"/>
      <c r="F686" s="256"/>
      <c r="G686" s="256"/>
      <c r="H686" s="256"/>
      <c r="I686" s="256"/>
      <c r="J686" s="256"/>
      <c r="K686" s="256"/>
      <c r="L686" s="256"/>
      <c r="M686" s="256"/>
      <c r="N686" s="256"/>
      <c r="O686" s="256"/>
    </row>
    <row r="687" spans="1:15">
      <c r="B687" s="257"/>
      <c r="C687" s="257"/>
      <c r="D687" s="257"/>
      <c r="E687" s="257"/>
      <c r="F687" s="257"/>
      <c r="G687" s="257"/>
      <c r="H687" s="257"/>
      <c r="I687" s="257"/>
      <c r="J687" s="257"/>
      <c r="K687" s="257"/>
      <c r="L687" s="257"/>
      <c r="M687" s="257"/>
      <c r="N687" s="257"/>
      <c r="O687" s="257"/>
    </row>
    <row r="688" spans="1:15">
      <c r="A688" s="109" t="s">
        <v>67</v>
      </c>
      <c r="B688" s="254"/>
      <c r="C688" s="254"/>
      <c r="D688" s="254"/>
      <c r="E688" s="254"/>
      <c r="F688" s="254"/>
      <c r="G688" s="254"/>
      <c r="H688" s="254"/>
      <c r="I688" s="254"/>
      <c r="J688" s="254"/>
      <c r="K688" s="254"/>
      <c r="L688" s="254"/>
      <c r="M688" s="254"/>
      <c r="N688" s="254"/>
      <c r="O688" s="254"/>
    </row>
    <row r="689" spans="1:15">
      <c r="A689" s="181" t="s">
        <v>380</v>
      </c>
      <c r="B689" s="254"/>
      <c r="C689" s="254"/>
      <c r="D689" s="254"/>
      <c r="E689" s="254"/>
      <c r="F689" s="254"/>
      <c r="G689" s="254"/>
      <c r="H689" s="254"/>
      <c r="I689" s="254"/>
      <c r="J689" s="254"/>
      <c r="K689" s="254"/>
      <c r="L689" s="254"/>
      <c r="M689" s="254"/>
      <c r="N689" s="254"/>
      <c r="O689" s="254"/>
    </row>
    <row r="690" spans="1:15">
      <c r="A690" s="202" t="s">
        <v>410</v>
      </c>
      <c r="B690" s="254" t="s">
        <v>59</v>
      </c>
      <c r="C690" s="254" t="s">
        <v>59</v>
      </c>
      <c r="D690" s="254" t="s">
        <v>59</v>
      </c>
      <c r="E690" s="254" t="s">
        <v>59</v>
      </c>
      <c r="F690" s="254" t="s">
        <v>59</v>
      </c>
      <c r="G690" s="254" t="s">
        <v>59</v>
      </c>
      <c r="H690" s="254" t="s">
        <v>59</v>
      </c>
      <c r="I690" s="254" t="s">
        <v>59</v>
      </c>
      <c r="J690" s="254" t="s">
        <v>59</v>
      </c>
      <c r="K690" s="254" t="s">
        <v>59</v>
      </c>
      <c r="L690" s="254" t="s">
        <v>59</v>
      </c>
      <c r="M690" s="254" t="s">
        <v>59</v>
      </c>
      <c r="N690" s="254" t="s">
        <v>59</v>
      </c>
      <c r="O690" s="254" t="s">
        <v>59</v>
      </c>
    </row>
    <row r="691" spans="1:15">
      <c r="A691" s="204" t="s">
        <v>411</v>
      </c>
      <c r="B691" s="254" t="s">
        <v>59</v>
      </c>
      <c r="C691" s="323">
        <v>0</v>
      </c>
      <c r="D691" s="323">
        <v>0</v>
      </c>
      <c r="E691" s="323">
        <v>0</v>
      </c>
      <c r="F691" s="323">
        <v>0</v>
      </c>
      <c r="G691" s="323">
        <v>0</v>
      </c>
      <c r="H691" s="323">
        <v>0</v>
      </c>
      <c r="I691" s="323">
        <v>0</v>
      </c>
      <c r="J691" s="323">
        <v>0</v>
      </c>
      <c r="K691" s="323">
        <v>0</v>
      </c>
      <c r="L691" s="323">
        <v>0</v>
      </c>
      <c r="M691" s="323">
        <v>0</v>
      </c>
      <c r="N691" s="323">
        <v>0</v>
      </c>
      <c r="O691" s="323">
        <f>SUM(B691:N691)</f>
        <v>0</v>
      </c>
    </row>
    <row r="692" spans="1:15">
      <c r="A692" s="204" t="s">
        <v>412</v>
      </c>
      <c r="B692" s="254" t="s">
        <v>59</v>
      </c>
      <c r="C692" s="323">
        <v>0</v>
      </c>
      <c r="D692" s="323">
        <v>0</v>
      </c>
      <c r="E692" s="323">
        <v>0</v>
      </c>
      <c r="F692" s="323">
        <v>0</v>
      </c>
      <c r="G692" s="323">
        <v>0</v>
      </c>
      <c r="H692" s="323">
        <v>0</v>
      </c>
      <c r="I692" s="323">
        <v>-81709.149999999994</v>
      </c>
      <c r="J692" s="323">
        <v>0</v>
      </c>
      <c r="K692" s="323">
        <v>0</v>
      </c>
      <c r="L692" s="323">
        <v>0</v>
      </c>
      <c r="M692" s="323">
        <v>0</v>
      </c>
      <c r="N692" s="323">
        <v>-689867.54</v>
      </c>
      <c r="O692" s="323">
        <f>SUM(B692:N692)</f>
        <v>-771576.69000000006</v>
      </c>
    </row>
    <row r="693" spans="1:15">
      <c r="A693" s="204" t="s">
        <v>413</v>
      </c>
      <c r="B693" s="254" t="s">
        <v>59</v>
      </c>
      <c r="C693" s="323">
        <v>0</v>
      </c>
      <c r="D693" s="323">
        <v>0</v>
      </c>
      <c r="E693" s="323">
        <v>0</v>
      </c>
      <c r="F693" s="323">
        <v>0</v>
      </c>
      <c r="G693" s="323">
        <v>0</v>
      </c>
      <c r="H693" s="323">
        <v>0</v>
      </c>
      <c r="I693" s="323">
        <v>-81709.149999999994</v>
      </c>
      <c r="J693" s="323">
        <v>0</v>
      </c>
      <c r="K693" s="323">
        <v>0</v>
      </c>
      <c r="L693" s="323">
        <v>0</v>
      </c>
      <c r="M693" s="323">
        <v>0</v>
      </c>
      <c r="N693" s="323">
        <v>-689867.54</v>
      </c>
      <c r="O693" s="323">
        <f>SUM(B693:N693)</f>
        <v>-771576.69000000006</v>
      </c>
    </row>
    <row r="694" spans="1:15">
      <c r="A694" s="204" t="s">
        <v>414</v>
      </c>
      <c r="B694" s="254" t="s">
        <v>59</v>
      </c>
      <c r="C694" s="323">
        <v>0</v>
      </c>
      <c r="D694" s="323">
        <v>0</v>
      </c>
      <c r="E694" s="323">
        <v>0</v>
      </c>
      <c r="F694" s="323">
        <v>0</v>
      </c>
      <c r="G694" s="323">
        <v>0</v>
      </c>
      <c r="H694" s="323">
        <v>0</v>
      </c>
      <c r="I694" s="323">
        <v>0</v>
      </c>
      <c r="J694" s="323">
        <v>0</v>
      </c>
      <c r="K694" s="323">
        <v>0</v>
      </c>
      <c r="L694" s="323">
        <v>0</v>
      </c>
      <c r="M694" s="323">
        <v>0</v>
      </c>
      <c r="N694" s="323">
        <v>0</v>
      </c>
      <c r="O694" s="323">
        <f>SUM(B694:N694)</f>
        <v>0</v>
      </c>
    </row>
    <row r="695" spans="1:15">
      <c r="A695" s="205" t="s">
        <v>59</v>
      </c>
      <c r="B695" s="254" t="s">
        <v>59</v>
      </c>
      <c r="C695" s="323" t="s">
        <v>59</v>
      </c>
      <c r="D695" s="323" t="s">
        <v>59</v>
      </c>
      <c r="E695" s="323" t="s">
        <v>59</v>
      </c>
      <c r="F695" s="323" t="s">
        <v>59</v>
      </c>
      <c r="G695" s="323" t="s">
        <v>59</v>
      </c>
      <c r="H695" s="323" t="s">
        <v>59</v>
      </c>
      <c r="I695" s="323" t="s">
        <v>59</v>
      </c>
      <c r="J695" s="323" t="s">
        <v>59</v>
      </c>
      <c r="K695" s="323" t="s">
        <v>59</v>
      </c>
      <c r="L695" s="323" t="s">
        <v>59</v>
      </c>
      <c r="M695" s="323" t="s">
        <v>59</v>
      </c>
      <c r="N695" s="323" t="s">
        <v>59</v>
      </c>
      <c r="O695" s="323" t="s">
        <v>59</v>
      </c>
    </row>
    <row r="696" spans="1:15">
      <c r="A696" s="202" t="s">
        <v>415</v>
      </c>
      <c r="B696" s="254">
        <v>771576.69</v>
      </c>
      <c r="C696" s="323">
        <v>771576.69</v>
      </c>
      <c r="D696" s="323">
        <v>771576.69</v>
      </c>
      <c r="E696" s="323">
        <v>771576.69</v>
      </c>
      <c r="F696" s="323">
        <v>771576.69</v>
      </c>
      <c r="G696" s="323">
        <v>771576.69</v>
      </c>
      <c r="H696" s="323">
        <v>771576.69</v>
      </c>
      <c r="I696" s="323">
        <v>689867.54</v>
      </c>
      <c r="J696" s="323">
        <v>689867.54</v>
      </c>
      <c r="K696" s="323">
        <v>689867.54</v>
      </c>
      <c r="L696" s="323">
        <v>689867.54</v>
      </c>
      <c r="M696" s="323">
        <v>689867.54</v>
      </c>
      <c r="N696" s="323">
        <v>0</v>
      </c>
      <c r="O696" s="324"/>
    </row>
    <row r="697" spans="1:15">
      <c r="A697" s="202" t="s">
        <v>416</v>
      </c>
      <c r="B697" s="254">
        <v>207502.56000000008</v>
      </c>
      <c r="C697" s="323">
        <v>210452.27000000008</v>
      </c>
      <c r="D697" s="323">
        <v>213401.9800000001</v>
      </c>
      <c r="E697" s="323">
        <v>216351.69000000012</v>
      </c>
      <c r="F697" s="323">
        <v>219301.40000000011</v>
      </c>
      <c r="G697" s="323">
        <v>222251.1100000001</v>
      </c>
      <c r="H697" s="323">
        <v>225200.82000000012</v>
      </c>
      <c r="I697" s="323">
        <v>146285.38000000012</v>
      </c>
      <c r="J697" s="323">
        <v>148923.09000000014</v>
      </c>
      <c r="K697" s="323">
        <v>151560.80000000013</v>
      </c>
      <c r="L697" s="323">
        <v>154198.51000000013</v>
      </c>
      <c r="M697" s="323">
        <v>156836.22000000015</v>
      </c>
      <c r="N697" s="323">
        <v>-531712.46999999986</v>
      </c>
      <c r="O697" s="324"/>
    </row>
    <row r="698" spans="1:15" ht="15.75" thickBot="1">
      <c r="A698" s="202" t="s">
        <v>418</v>
      </c>
      <c r="B698" s="254">
        <v>0</v>
      </c>
      <c r="C698" s="323">
        <v>0</v>
      </c>
      <c r="D698" s="323">
        <v>0</v>
      </c>
      <c r="E698" s="323">
        <v>0</v>
      </c>
      <c r="F698" s="323">
        <v>0</v>
      </c>
      <c r="G698" s="323">
        <v>0</v>
      </c>
      <c r="H698" s="323">
        <v>0</v>
      </c>
      <c r="I698" s="323">
        <v>0</v>
      </c>
      <c r="J698" s="323">
        <v>0</v>
      </c>
      <c r="K698" s="323">
        <v>0</v>
      </c>
      <c r="L698" s="323">
        <v>0</v>
      </c>
      <c r="M698" s="323">
        <v>0</v>
      </c>
      <c r="N698" s="323">
        <v>0</v>
      </c>
      <c r="O698" s="324"/>
    </row>
    <row r="699" spans="1:15" ht="15.75" thickBot="1">
      <c r="A699" s="202" t="s">
        <v>60</v>
      </c>
      <c r="B699" s="255">
        <v>564074.12999999989</v>
      </c>
      <c r="C699" s="325">
        <v>561124.41999999993</v>
      </c>
      <c r="D699" s="325">
        <v>558174.70999999985</v>
      </c>
      <c r="E699" s="325">
        <v>555224.99999999977</v>
      </c>
      <c r="F699" s="325">
        <v>552275.2899999998</v>
      </c>
      <c r="G699" s="325">
        <v>549325.57999999984</v>
      </c>
      <c r="H699" s="325">
        <v>546375.86999999988</v>
      </c>
      <c r="I699" s="325">
        <v>543582.15999999992</v>
      </c>
      <c r="J699" s="325">
        <v>540944.44999999995</v>
      </c>
      <c r="K699" s="325">
        <v>538306.73999999987</v>
      </c>
      <c r="L699" s="325">
        <v>535669.02999999991</v>
      </c>
      <c r="M699" s="325">
        <v>533031.31999999983</v>
      </c>
      <c r="N699" s="325">
        <v>531712.46999999986</v>
      </c>
      <c r="O699" s="324"/>
    </row>
    <row r="700" spans="1:15" ht="15.75" thickTop="1">
      <c r="A700" s="205" t="s">
        <v>59</v>
      </c>
      <c r="B700" s="254" t="s">
        <v>59</v>
      </c>
      <c r="C700" s="254" t="s">
        <v>59</v>
      </c>
      <c r="D700" s="254" t="s">
        <v>59</v>
      </c>
      <c r="E700" s="254" t="s">
        <v>59</v>
      </c>
      <c r="F700" s="254" t="s">
        <v>59</v>
      </c>
      <c r="G700" s="254" t="s">
        <v>59</v>
      </c>
      <c r="H700" s="254" t="s">
        <v>59</v>
      </c>
      <c r="I700" s="254" t="s">
        <v>59</v>
      </c>
      <c r="J700" s="254" t="s">
        <v>59</v>
      </c>
      <c r="K700" s="254" t="s">
        <v>59</v>
      </c>
      <c r="L700" s="254" t="s">
        <v>59</v>
      </c>
      <c r="M700" s="254" t="s">
        <v>59</v>
      </c>
      <c r="N700" s="254" t="s">
        <v>59</v>
      </c>
      <c r="O700" s="258"/>
    </row>
    <row r="701" spans="1:15">
      <c r="A701" s="202" t="s">
        <v>419</v>
      </c>
      <c r="B701" s="276"/>
      <c r="C701" s="254">
        <v>562599.27499999991</v>
      </c>
      <c r="D701" s="254">
        <v>559649.56499999994</v>
      </c>
      <c r="E701" s="254">
        <v>556699.85499999975</v>
      </c>
      <c r="F701" s="254">
        <v>553750.14499999979</v>
      </c>
      <c r="G701" s="254">
        <v>550800.43499999982</v>
      </c>
      <c r="H701" s="254">
        <v>547850.72499999986</v>
      </c>
      <c r="I701" s="254">
        <v>544979.0149999999</v>
      </c>
      <c r="J701" s="254">
        <v>542263.30499999993</v>
      </c>
      <c r="K701" s="254">
        <v>539625.59499999997</v>
      </c>
      <c r="L701" s="254">
        <v>536987.88499999989</v>
      </c>
      <c r="M701" s="254">
        <v>534350.17499999981</v>
      </c>
      <c r="N701" s="254">
        <v>532371.89499999979</v>
      </c>
      <c r="O701" s="258"/>
    </row>
    <row r="702" spans="1:15">
      <c r="A702" s="205" t="s">
        <v>59</v>
      </c>
      <c r="B702" s="254" t="s">
        <v>59</v>
      </c>
      <c r="C702" s="254" t="s">
        <v>59</v>
      </c>
      <c r="D702" s="254" t="s">
        <v>59</v>
      </c>
      <c r="E702" s="254" t="s">
        <v>59</v>
      </c>
      <c r="F702" s="254" t="s">
        <v>59</v>
      </c>
      <c r="G702" s="254" t="s">
        <v>59</v>
      </c>
      <c r="H702" s="254" t="s">
        <v>59</v>
      </c>
      <c r="I702" s="254" t="s">
        <v>59</v>
      </c>
      <c r="J702" s="254" t="s">
        <v>59</v>
      </c>
      <c r="K702" s="254" t="s">
        <v>59</v>
      </c>
      <c r="L702" s="254" t="s">
        <v>59</v>
      </c>
      <c r="M702" s="254" t="s">
        <v>59</v>
      </c>
      <c r="N702" s="254" t="s">
        <v>59</v>
      </c>
      <c r="O702" s="254" t="s">
        <v>59</v>
      </c>
    </row>
    <row r="703" spans="1:15">
      <c r="A703" s="202" t="s">
        <v>61</v>
      </c>
      <c r="B703" s="254" t="s">
        <v>59</v>
      </c>
      <c r="C703" s="254" t="s">
        <v>59</v>
      </c>
      <c r="D703" s="254" t="s">
        <v>59</v>
      </c>
      <c r="E703" s="254" t="s">
        <v>59</v>
      </c>
      <c r="F703" s="254" t="s">
        <v>59</v>
      </c>
      <c r="G703" s="254" t="s">
        <v>59</v>
      </c>
      <c r="H703" s="254" t="s">
        <v>59</v>
      </c>
      <c r="I703" s="254" t="s">
        <v>59</v>
      </c>
      <c r="J703" s="254" t="s">
        <v>59</v>
      </c>
      <c r="K703" s="254" t="s">
        <v>59</v>
      </c>
      <c r="L703" s="254" t="s">
        <v>59</v>
      </c>
      <c r="M703" s="254" t="s">
        <v>59</v>
      </c>
      <c r="N703" s="254" t="s">
        <v>59</v>
      </c>
      <c r="O703" s="254" t="s">
        <v>59</v>
      </c>
    </row>
    <row r="704" spans="1:15">
      <c r="A704" s="204" t="s">
        <v>420</v>
      </c>
      <c r="B704" s="254" t="s">
        <v>59</v>
      </c>
      <c r="C704" s="254">
        <v>3030.1459042897322</v>
      </c>
      <c r="D704" s="254">
        <v>3014.2588385352619</v>
      </c>
      <c r="E704" s="254">
        <v>2998.3717727807903</v>
      </c>
      <c r="F704" s="254">
        <v>2982.4847070263199</v>
      </c>
      <c r="G704" s="254">
        <v>2966.5976412718496</v>
      </c>
      <c r="H704" s="254">
        <v>2950.7105755173793</v>
      </c>
      <c r="I704" s="254">
        <v>2868.6679194233466</v>
      </c>
      <c r="J704" s="254">
        <v>2854.3729283484022</v>
      </c>
      <c r="K704" s="254">
        <v>2840.4885147297568</v>
      </c>
      <c r="L704" s="254">
        <v>2826.6041011111106</v>
      </c>
      <c r="M704" s="254">
        <v>2812.7196874924643</v>
      </c>
      <c r="N704" s="254">
        <v>2802.3063904380138</v>
      </c>
      <c r="O704" s="254">
        <f>SUM(B704:N704)</f>
        <v>34947.728980964428</v>
      </c>
    </row>
    <row r="705" spans="1:15">
      <c r="A705" s="204" t="s">
        <v>421</v>
      </c>
      <c r="B705" s="254" t="s">
        <v>59</v>
      </c>
      <c r="C705" s="254">
        <v>628.87346959499985</v>
      </c>
      <c r="D705" s="254">
        <v>625.57628375699994</v>
      </c>
      <c r="E705" s="254">
        <v>622.2790979189997</v>
      </c>
      <c r="F705" s="254">
        <v>618.98191208099979</v>
      </c>
      <c r="G705" s="254">
        <v>615.68472624299977</v>
      </c>
      <c r="H705" s="254">
        <v>612.38754040499987</v>
      </c>
      <c r="I705" s="254">
        <v>603.89124652149997</v>
      </c>
      <c r="J705" s="254">
        <v>600.88196827050001</v>
      </c>
      <c r="K705" s="254">
        <v>597.95912181950007</v>
      </c>
      <c r="L705" s="254">
        <v>595.0362753684999</v>
      </c>
      <c r="M705" s="254">
        <v>592.11342891749985</v>
      </c>
      <c r="N705" s="254">
        <v>589.92129684949987</v>
      </c>
      <c r="O705" s="254">
        <f>SUM(B705:N705)</f>
        <v>7303.5863677469988</v>
      </c>
    </row>
    <row r="706" spans="1:15">
      <c r="A706" s="205" t="s">
        <v>59</v>
      </c>
      <c r="B706" s="254" t="s">
        <v>59</v>
      </c>
      <c r="C706" s="254" t="s">
        <v>59</v>
      </c>
      <c r="D706" s="254" t="s">
        <v>59</v>
      </c>
      <c r="E706" s="254" t="s">
        <v>59</v>
      </c>
      <c r="F706" s="254" t="s">
        <v>59</v>
      </c>
      <c r="G706" s="254" t="s">
        <v>59</v>
      </c>
      <c r="H706" s="254" t="s">
        <v>59</v>
      </c>
      <c r="I706" s="254" t="s">
        <v>59</v>
      </c>
      <c r="J706" s="254" t="s">
        <v>59</v>
      </c>
      <c r="K706" s="254" t="s">
        <v>59</v>
      </c>
      <c r="L706" s="254" t="s">
        <v>59</v>
      </c>
      <c r="M706" s="254" t="s">
        <v>59</v>
      </c>
      <c r="N706" s="254" t="s">
        <v>59</v>
      </c>
      <c r="O706" s="254" t="s">
        <v>59</v>
      </c>
    </row>
    <row r="707" spans="1:15">
      <c r="A707" s="202" t="s">
        <v>62</v>
      </c>
      <c r="B707" s="254" t="s">
        <v>59</v>
      </c>
      <c r="C707" s="254" t="s">
        <v>59</v>
      </c>
      <c r="D707" s="254" t="s">
        <v>59</v>
      </c>
      <c r="E707" s="254" t="s">
        <v>59</v>
      </c>
      <c r="F707" s="254" t="s">
        <v>59</v>
      </c>
      <c r="G707" s="254" t="s">
        <v>59</v>
      </c>
      <c r="H707" s="254" t="s">
        <v>59</v>
      </c>
      <c r="I707" s="254" t="s">
        <v>59</v>
      </c>
      <c r="J707" s="254" t="s">
        <v>59</v>
      </c>
      <c r="K707" s="254" t="s">
        <v>59</v>
      </c>
      <c r="L707" s="254" t="s">
        <v>59</v>
      </c>
      <c r="M707" s="254" t="s">
        <v>59</v>
      </c>
      <c r="N707" s="254" t="s">
        <v>59</v>
      </c>
      <c r="O707" s="254" t="s">
        <v>59</v>
      </c>
    </row>
    <row r="708" spans="1:15">
      <c r="A708" s="204" t="s">
        <v>422</v>
      </c>
      <c r="B708" s="254" t="s">
        <v>59</v>
      </c>
      <c r="C708" s="254">
        <v>2949.71</v>
      </c>
      <c r="D708" s="254">
        <v>2949.71</v>
      </c>
      <c r="E708" s="254">
        <v>2949.71</v>
      </c>
      <c r="F708" s="254">
        <v>2949.71</v>
      </c>
      <c r="G708" s="254">
        <v>2949.71</v>
      </c>
      <c r="H708" s="254">
        <v>2949.71</v>
      </c>
      <c r="I708" s="254">
        <v>2793.71</v>
      </c>
      <c r="J708" s="254">
        <v>2637.71</v>
      </c>
      <c r="K708" s="254">
        <v>2637.71</v>
      </c>
      <c r="L708" s="254">
        <v>2637.71</v>
      </c>
      <c r="M708" s="254">
        <v>2637.71</v>
      </c>
      <c r="N708" s="254">
        <v>1318.85</v>
      </c>
      <c r="O708" s="254">
        <f>SUM(B708:N708)</f>
        <v>32361.659999999993</v>
      </c>
    </row>
    <row r="709" spans="1:15">
      <c r="A709" s="204" t="s">
        <v>423</v>
      </c>
      <c r="B709" s="254" t="s">
        <v>59</v>
      </c>
      <c r="C709" s="254">
        <v>0</v>
      </c>
      <c r="D709" s="254">
        <v>0</v>
      </c>
      <c r="E709" s="254">
        <v>0</v>
      </c>
      <c r="F709" s="254">
        <v>0</v>
      </c>
      <c r="G709" s="254">
        <v>0</v>
      </c>
      <c r="H709" s="254">
        <v>0</v>
      </c>
      <c r="I709" s="254">
        <v>0</v>
      </c>
      <c r="J709" s="254">
        <v>0</v>
      </c>
      <c r="K709" s="254">
        <v>0</v>
      </c>
      <c r="L709" s="254">
        <v>0</v>
      </c>
      <c r="M709" s="254">
        <v>0</v>
      </c>
      <c r="N709" s="254">
        <v>0</v>
      </c>
      <c r="O709" s="254">
        <f>SUM(B709:N709)</f>
        <v>0</v>
      </c>
    </row>
    <row r="710" spans="1:15">
      <c r="A710" s="204" t="s">
        <v>424</v>
      </c>
      <c r="B710" s="254" t="s">
        <v>59</v>
      </c>
      <c r="C710" s="254">
        <v>0</v>
      </c>
      <c r="D710" s="254">
        <v>0</v>
      </c>
      <c r="E710" s="254">
        <v>0</v>
      </c>
      <c r="F710" s="254">
        <v>0</v>
      </c>
      <c r="G710" s="254">
        <v>0</v>
      </c>
      <c r="H710" s="254">
        <v>0</v>
      </c>
      <c r="I710" s="254">
        <v>0</v>
      </c>
      <c r="J710" s="254">
        <v>0</v>
      </c>
      <c r="K710" s="254">
        <v>0</v>
      </c>
      <c r="L710" s="254">
        <v>0</v>
      </c>
      <c r="M710" s="254">
        <v>0</v>
      </c>
      <c r="N710" s="254">
        <v>0</v>
      </c>
      <c r="O710" s="254">
        <f>SUM(B710:N710)</f>
        <v>0</v>
      </c>
    </row>
    <row r="711" spans="1:15">
      <c r="A711" s="204" t="s">
        <v>425</v>
      </c>
      <c r="B711" s="254" t="s">
        <v>59</v>
      </c>
      <c r="C711" s="254">
        <v>0</v>
      </c>
      <c r="D711" s="254">
        <v>0</v>
      </c>
      <c r="E711" s="254">
        <v>0</v>
      </c>
      <c r="F711" s="254">
        <v>0</v>
      </c>
      <c r="G711" s="254">
        <v>0</v>
      </c>
      <c r="H711" s="254">
        <v>0</v>
      </c>
      <c r="I711" s="254">
        <v>0</v>
      </c>
      <c r="J711" s="254">
        <v>0</v>
      </c>
      <c r="K711" s="254">
        <v>0</v>
      </c>
      <c r="L711" s="254">
        <v>0</v>
      </c>
      <c r="M711" s="254">
        <v>0</v>
      </c>
      <c r="N711" s="254">
        <v>0</v>
      </c>
      <c r="O711" s="254">
        <f>SUM(B711:N711)</f>
        <v>0</v>
      </c>
    </row>
    <row r="712" spans="1:15">
      <c r="A712" s="204" t="s">
        <v>426</v>
      </c>
      <c r="B712" s="254" t="s">
        <v>59</v>
      </c>
      <c r="C712" s="254">
        <v>0</v>
      </c>
      <c r="D712" s="254">
        <v>0</v>
      </c>
      <c r="E712" s="254">
        <v>0</v>
      </c>
      <c r="F712" s="254">
        <v>0</v>
      </c>
      <c r="G712" s="254">
        <v>0</v>
      </c>
      <c r="H712" s="254">
        <v>0</v>
      </c>
      <c r="I712" s="254">
        <v>0</v>
      </c>
      <c r="J712" s="254">
        <v>0</v>
      </c>
      <c r="K712" s="254">
        <v>0</v>
      </c>
      <c r="L712" s="254">
        <v>0</v>
      </c>
      <c r="M712" s="254">
        <v>0</v>
      </c>
      <c r="N712" s="254">
        <v>0</v>
      </c>
      <c r="O712" s="254">
        <f>SUM(B712:N712)</f>
        <v>0</v>
      </c>
    </row>
    <row r="713" spans="1:15" ht="15.75" thickBot="1">
      <c r="A713" s="205" t="s">
        <v>59</v>
      </c>
      <c r="B713" s="254" t="s">
        <v>59</v>
      </c>
      <c r="C713" s="254" t="s">
        <v>59</v>
      </c>
      <c r="D713" s="254" t="s">
        <v>59</v>
      </c>
      <c r="E713" s="254" t="s">
        <v>59</v>
      </c>
      <c r="F713" s="254" t="s">
        <v>59</v>
      </c>
      <c r="G713" s="254" t="s">
        <v>59</v>
      </c>
      <c r="H713" s="254" t="s">
        <v>59</v>
      </c>
      <c r="I713" s="254" t="s">
        <v>59</v>
      </c>
      <c r="J713" s="254" t="s">
        <v>59</v>
      </c>
      <c r="K713" s="254" t="s">
        <v>59</v>
      </c>
      <c r="L713" s="254" t="s">
        <v>59</v>
      </c>
      <c r="M713" s="254" t="s">
        <v>59</v>
      </c>
      <c r="N713" s="254" t="s">
        <v>59</v>
      </c>
      <c r="O713" s="254" t="s">
        <v>59</v>
      </c>
    </row>
    <row r="714" spans="1:15" ht="15.75" thickBot="1">
      <c r="A714" s="202" t="s">
        <v>427</v>
      </c>
      <c r="B714" s="254" t="s">
        <v>59</v>
      </c>
      <c r="C714" s="255">
        <f>SUM(C703:C711)</f>
        <v>6608.729373884732</v>
      </c>
      <c r="D714" s="255">
        <f t="shared" ref="D714:N714" si="15">SUM(D704:D712)</f>
        <v>6589.545122292262</v>
      </c>
      <c r="E714" s="255">
        <f t="shared" si="15"/>
        <v>6570.3608706997902</v>
      </c>
      <c r="F714" s="255">
        <f t="shared" si="15"/>
        <v>6551.1766191073202</v>
      </c>
      <c r="G714" s="255">
        <f t="shared" si="15"/>
        <v>6531.9923675148493</v>
      </c>
      <c r="H714" s="255">
        <f t="shared" si="15"/>
        <v>6512.8081159223793</v>
      </c>
      <c r="I714" s="255">
        <f t="shared" si="15"/>
        <v>6266.2691659448465</v>
      </c>
      <c r="J714" s="255">
        <f t="shared" si="15"/>
        <v>6092.9648966189025</v>
      </c>
      <c r="K714" s="255">
        <f t="shared" si="15"/>
        <v>6076.1576365492565</v>
      </c>
      <c r="L714" s="255">
        <f t="shared" si="15"/>
        <v>6059.3503764796105</v>
      </c>
      <c r="M714" s="255">
        <f t="shared" si="15"/>
        <v>6042.5431164099646</v>
      </c>
      <c r="N714" s="255">
        <f t="shared" si="15"/>
        <v>4711.077687287514</v>
      </c>
      <c r="O714" s="255">
        <f>SUM(B714:N714)</f>
        <v>74612.975348711436</v>
      </c>
    </row>
    <row r="715" spans="1:15" ht="15.75" thickTop="1">
      <c r="A715" s="205" t="s">
        <v>59</v>
      </c>
      <c r="B715" s="256" t="s">
        <v>59</v>
      </c>
      <c r="C715" s="256" t="s">
        <v>59</v>
      </c>
      <c r="D715" s="256" t="s">
        <v>59</v>
      </c>
      <c r="E715" s="256" t="s">
        <v>59</v>
      </c>
      <c r="F715" s="256" t="s">
        <v>59</v>
      </c>
      <c r="G715" s="256" t="s">
        <v>59</v>
      </c>
      <c r="H715" s="256" t="s">
        <v>59</v>
      </c>
      <c r="I715" s="256" t="s">
        <v>59</v>
      </c>
      <c r="J715" s="256" t="s">
        <v>59</v>
      </c>
      <c r="K715" s="256" t="s">
        <v>59</v>
      </c>
      <c r="L715" s="256" t="s">
        <v>59</v>
      </c>
      <c r="M715" s="256" t="s">
        <v>59</v>
      </c>
      <c r="N715" s="256" t="s">
        <v>59</v>
      </c>
      <c r="O715" s="256" t="s">
        <v>59</v>
      </c>
    </row>
    <row r="716" spans="1:15">
      <c r="A716" s="129" t="s">
        <v>449</v>
      </c>
      <c r="B716" s="256"/>
      <c r="C716" s="256"/>
      <c r="D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</row>
    <row r="717" spans="1:15">
      <c r="A717" s="294" t="s">
        <v>468</v>
      </c>
      <c r="B717" s="256"/>
      <c r="C717" s="256"/>
      <c r="D717" s="256"/>
      <c r="E717" s="256"/>
      <c r="F717" s="256"/>
      <c r="G717" s="256"/>
      <c r="H717" s="256"/>
      <c r="I717" s="256"/>
      <c r="J717" s="256"/>
      <c r="K717" s="256"/>
      <c r="L717" s="256"/>
      <c r="M717" s="256"/>
      <c r="N717" s="256"/>
      <c r="O717" s="256"/>
    </row>
    <row r="718" spans="1:15">
      <c r="A718" s="294" t="s">
        <v>450</v>
      </c>
      <c r="B718" s="256"/>
      <c r="C718" s="256"/>
      <c r="D718" s="256"/>
      <c r="E718" s="256"/>
      <c r="F718" s="256"/>
      <c r="G718" s="256"/>
      <c r="H718" s="256"/>
      <c r="I718" s="256"/>
      <c r="J718" s="256"/>
      <c r="K718" s="256"/>
      <c r="L718" s="256"/>
      <c r="M718" s="256"/>
      <c r="N718" s="256"/>
      <c r="O718" s="256"/>
    </row>
    <row r="719" spans="1:15">
      <c r="A719" s="294" t="s">
        <v>451</v>
      </c>
      <c r="B719" s="256"/>
      <c r="C719" s="256"/>
      <c r="D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</row>
    <row r="720" spans="1:15">
      <c r="A720" s="294" t="s">
        <v>452</v>
      </c>
      <c r="B720" s="256"/>
      <c r="C720" s="256"/>
      <c r="D720" s="256"/>
      <c r="E720" s="256"/>
      <c r="F720" s="256"/>
      <c r="G720" s="256"/>
      <c r="H720" s="256"/>
      <c r="I720" s="256"/>
      <c r="J720" s="256"/>
      <c r="K720" s="256"/>
      <c r="L720" s="256"/>
      <c r="M720" s="256"/>
      <c r="N720" s="256"/>
      <c r="O720" s="256"/>
    </row>
    <row r="721" spans="1:15">
      <c r="A721" s="294" t="s">
        <v>453</v>
      </c>
      <c r="B721" s="256"/>
      <c r="C721" s="256"/>
      <c r="D721" s="256"/>
      <c r="E721" s="256"/>
      <c r="F721" s="256"/>
      <c r="G721" s="256"/>
      <c r="H721" s="256"/>
      <c r="I721" s="256"/>
      <c r="J721" s="256"/>
      <c r="K721" s="256"/>
      <c r="L721" s="256"/>
      <c r="M721" s="256"/>
      <c r="N721" s="256"/>
      <c r="O721" s="256"/>
    </row>
    <row r="722" spans="1:15">
      <c r="A722" s="294" t="s">
        <v>469</v>
      </c>
      <c r="B722" s="256"/>
      <c r="C722" s="256"/>
      <c r="D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</row>
    <row r="723" spans="1:15">
      <c r="A723" s="294" t="s">
        <v>470</v>
      </c>
      <c r="B723" s="256"/>
      <c r="C723" s="256"/>
      <c r="D723" s="256"/>
      <c r="E723" s="256"/>
      <c r="F723" s="256"/>
      <c r="G723" s="256"/>
      <c r="H723" s="256"/>
      <c r="I723" s="256"/>
      <c r="J723" s="256"/>
      <c r="K723" s="256"/>
      <c r="L723" s="256"/>
      <c r="M723" s="256"/>
      <c r="N723" s="256"/>
      <c r="O723" s="256"/>
    </row>
    <row r="724" spans="1:15">
      <c r="A724" s="294" t="s">
        <v>454</v>
      </c>
      <c r="B724" s="256"/>
      <c r="C724" s="256"/>
      <c r="D724" s="256"/>
      <c r="E724" s="256"/>
      <c r="F724" s="256"/>
      <c r="G724" s="256"/>
      <c r="H724" s="256"/>
      <c r="I724" s="256"/>
      <c r="J724" s="256"/>
      <c r="K724" s="256"/>
      <c r="L724" s="256"/>
      <c r="M724" s="256"/>
      <c r="N724" s="256"/>
      <c r="O724" s="256"/>
    </row>
    <row r="725" spans="1:15">
      <c r="A725" s="294" t="s">
        <v>455</v>
      </c>
      <c r="B725" s="256"/>
      <c r="C725" s="256"/>
      <c r="D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</row>
    <row r="726" spans="1:15">
      <c r="A726" s="294" t="s">
        <v>456</v>
      </c>
      <c r="B726" s="256"/>
      <c r="C726" s="256"/>
      <c r="D726" s="256"/>
      <c r="E726" s="256"/>
      <c r="F726" s="256"/>
      <c r="G726" s="256"/>
      <c r="H726" s="256"/>
      <c r="I726" s="256"/>
      <c r="J726" s="256"/>
      <c r="K726" s="256"/>
      <c r="L726" s="256"/>
      <c r="M726" s="256"/>
      <c r="N726" s="256"/>
      <c r="O726" s="256"/>
    </row>
    <row r="727" spans="1:15">
      <c r="A727" s="294" t="s">
        <v>457</v>
      </c>
      <c r="B727" s="256"/>
      <c r="C727" s="256"/>
      <c r="D727" s="256"/>
      <c r="E727" s="256"/>
      <c r="F727" s="256"/>
      <c r="G727" s="256"/>
      <c r="H727" s="256"/>
      <c r="I727" s="256"/>
      <c r="J727" s="256"/>
      <c r="K727" s="256"/>
      <c r="L727" s="256"/>
      <c r="M727" s="256"/>
      <c r="N727" s="256"/>
      <c r="O727" s="256"/>
    </row>
    <row r="728" spans="1:15">
      <c r="A728" s="294" t="s">
        <v>458</v>
      </c>
      <c r="B728" s="256"/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</row>
    <row r="729" spans="1:15">
      <c r="A729" s="295" t="s">
        <v>459</v>
      </c>
      <c r="B729" s="256"/>
      <c r="C729" s="256"/>
      <c r="D729" s="256"/>
      <c r="E729" s="256"/>
      <c r="F729" s="256"/>
      <c r="G729" s="256"/>
      <c r="H729" s="256"/>
      <c r="I729" s="256"/>
      <c r="J729" s="256"/>
      <c r="K729" s="256"/>
      <c r="L729" s="256"/>
      <c r="M729" s="256"/>
      <c r="N729" s="256"/>
      <c r="O729" s="256"/>
    </row>
    <row r="730" spans="1:15">
      <c r="A730" s="295" t="s">
        <v>460</v>
      </c>
      <c r="B730" s="256"/>
      <c r="C730" s="256"/>
      <c r="D730" s="256"/>
      <c r="E730" s="256"/>
      <c r="F730" s="256"/>
      <c r="G730" s="256"/>
      <c r="H730" s="256"/>
      <c r="I730" s="256"/>
      <c r="J730" s="256"/>
      <c r="K730" s="256"/>
      <c r="L730" s="256"/>
      <c r="M730" s="256"/>
      <c r="N730" s="256"/>
      <c r="O730" s="256"/>
    </row>
    <row r="731" spans="1:15">
      <c r="A731" s="295" t="s">
        <v>461</v>
      </c>
      <c r="B731" s="256"/>
      <c r="C731" s="256"/>
      <c r="D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</row>
    <row r="732" spans="1:15" ht="14.25" customHeight="1">
      <c r="B732" s="257"/>
      <c r="C732" s="257"/>
      <c r="D732" s="257"/>
      <c r="E732" s="257"/>
      <c r="F732" s="257"/>
      <c r="G732" s="257"/>
      <c r="H732" s="257"/>
      <c r="I732" s="257"/>
      <c r="J732" s="257"/>
      <c r="K732" s="257"/>
      <c r="L732" s="257"/>
      <c r="M732" s="257"/>
      <c r="N732" s="257"/>
      <c r="O732" s="257"/>
    </row>
    <row r="733" spans="1:15">
      <c r="A733" s="109" t="s">
        <v>68</v>
      </c>
      <c r="B733" s="254"/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</row>
    <row r="734" spans="1:15">
      <c r="A734" s="181" t="s">
        <v>378</v>
      </c>
      <c r="B734" s="254"/>
      <c r="C734" s="254"/>
      <c r="D734" s="254"/>
      <c r="E734" s="254"/>
      <c r="F734" s="254"/>
      <c r="G734" s="254"/>
      <c r="H734" s="254"/>
      <c r="I734" s="254"/>
      <c r="J734" s="254"/>
      <c r="K734" s="254"/>
      <c r="L734" s="254"/>
      <c r="M734" s="254"/>
      <c r="N734" s="254"/>
      <c r="O734" s="254"/>
    </row>
    <row r="735" spans="1:15">
      <c r="A735" s="202" t="s">
        <v>410</v>
      </c>
      <c r="B735" s="254" t="s">
        <v>59</v>
      </c>
      <c r="C735" s="254" t="s">
        <v>59</v>
      </c>
      <c r="D735" s="254" t="s">
        <v>59</v>
      </c>
      <c r="E735" s="254" t="s">
        <v>59</v>
      </c>
      <c r="F735" s="254" t="s">
        <v>59</v>
      </c>
      <c r="G735" s="254" t="s">
        <v>59</v>
      </c>
      <c r="H735" s="254" t="s">
        <v>59</v>
      </c>
      <c r="I735" s="254" t="s">
        <v>59</v>
      </c>
      <c r="J735" s="254" t="s">
        <v>59</v>
      </c>
      <c r="K735" s="254" t="s">
        <v>59</v>
      </c>
      <c r="L735" s="254" t="s">
        <v>59</v>
      </c>
      <c r="M735" s="254" t="s">
        <v>59</v>
      </c>
      <c r="N735" s="254" t="s">
        <v>59</v>
      </c>
      <c r="O735" s="254" t="s">
        <v>59</v>
      </c>
    </row>
    <row r="736" spans="1:15">
      <c r="A736" s="204" t="s">
        <v>411</v>
      </c>
      <c r="B736" s="254" t="s">
        <v>59</v>
      </c>
      <c r="C736" s="254">
        <v>0</v>
      </c>
      <c r="D736" s="254">
        <v>0</v>
      </c>
      <c r="E736" s="254">
        <v>0</v>
      </c>
      <c r="F736" s="254">
        <v>0</v>
      </c>
      <c r="G736" s="254">
        <v>0</v>
      </c>
      <c r="H736" s="254">
        <v>0</v>
      </c>
      <c r="I736" s="254">
        <v>0</v>
      </c>
      <c r="J736" s="254">
        <v>0</v>
      </c>
      <c r="K736" s="254">
        <v>0</v>
      </c>
      <c r="L736" s="254">
        <v>0</v>
      </c>
      <c r="M736" s="254">
        <v>0</v>
      </c>
      <c r="N736" s="254">
        <v>0</v>
      </c>
      <c r="O736" s="254">
        <f>SUM(B736:N736)</f>
        <v>0</v>
      </c>
    </row>
    <row r="737" spans="1:15">
      <c r="A737" s="204" t="s">
        <v>412</v>
      </c>
      <c r="B737" s="254" t="s">
        <v>59</v>
      </c>
      <c r="C737" s="254">
        <v>0</v>
      </c>
      <c r="D737" s="254">
        <v>0</v>
      </c>
      <c r="E737" s="254">
        <v>0</v>
      </c>
      <c r="F737" s="254">
        <v>0</v>
      </c>
      <c r="G737" s="254">
        <v>0</v>
      </c>
      <c r="H737" s="254">
        <v>0</v>
      </c>
      <c r="I737" s="254">
        <v>0</v>
      </c>
      <c r="J737" s="254">
        <v>0</v>
      </c>
      <c r="K737" s="254">
        <v>0</v>
      </c>
      <c r="L737" s="254">
        <v>0</v>
      </c>
      <c r="M737" s="254">
        <v>0</v>
      </c>
      <c r="N737" s="254">
        <v>0</v>
      </c>
      <c r="O737" s="254">
        <f>SUM(B737:N737)</f>
        <v>0</v>
      </c>
    </row>
    <row r="738" spans="1:15">
      <c r="A738" s="204" t="s">
        <v>413</v>
      </c>
      <c r="B738" s="254" t="s">
        <v>59</v>
      </c>
      <c r="C738" s="254">
        <v>0</v>
      </c>
      <c r="D738" s="254">
        <v>0</v>
      </c>
      <c r="E738" s="254">
        <v>0</v>
      </c>
      <c r="F738" s="254">
        <v>0</v>
      </c>
      <c r="G738" s="254">
        <v>0</v>
      </c>
      <c r="H738" s="254">
        <v>0</v>
      </c>
      <c r="I738" s="254">
        <v>0</v>
      </c>
      <c r="J738" s="254">
        <v>0</v>
      </c>
      <c r="K738" s="254">
        <v>0</v>
      </c>
      <c r="L738" s="254">
        <v>0</v>
      </c>
      <c r="M738" s="254">
        <v>0</v>
      </c>
      <c r="N738" s="254">
        <v>0</v>
      </c>
      <c r="O738" s="254">
        <f>SUM(B738:N738)</f>
        <v>0</v>
      </c>
    </row>
    <row r="739" spans="1:15">
      <c r="A739" s="204" t="s">
        <v>414</v>
      </c>
      <c r="B739" s="254" t="s">
        <v>59</v>
      </c>
      <c r="C739" s="254">
        <v>0</v>
      </c>
      <c r="D739" s="254">
        <v>0</v>
      </c>
      <c r="E739" s="254">
        <v>0</v>
      </c>
      <c r="F739" s="254">
        <v>0</v>
      </c>
      <c r="G739" s="254">
        <v>0</v>
      </c>
      <c r="H739" s="254">
        <v>0</v>
      </c>
      <c r="I739" s="254">
        <v>0</v>
      </c>
      <c r="J739" s="254">
        <v>0</v>
      </c>
      <c r="K739" s="254">
        <v>0</v>
      </c>
      <c r="L739" s="254">
        <v>0</v>
      </c>
      <c r="M739" s="254">
        <v>0</v>
      </c>
      <c r="N739" s="254">
        <v>0</v>
      </c>
      <c r="O739" s="254">
        <f>SUM(B739:N739)</f>
        <v>0</v>
      </c>
    </row>
    <row r="740" spans="1:15">
      <c r="A740" s="205" t="s">
        <v>59</v>
      </c>
      <c r="B740" s="254" t="s">
        <v>59</v>
      </c>
      <c r="C740" s="254" t="s">
        <v>59</v>
      </c>
      <c r="D740" s="254" t="s">
        <v>59</v>
      </c>
      <c r="E740" s="254" t="s">
        <v>59</v>
      </c>
      <c r="F740" s="254" t="s">
        <v>59</v>
      </c>
      <c r="G740" s="254" t="s">
        <v>59</v>
      </c>
      <c r="H740" s="254" t="s">
        <v>59</v>
      </c>
      <c r="I740" s="254" t="s">
        <v>59</v>
      </c>
      <c r="J740" s="254" t="s">
        <v>59</v>
      </c>
      <c r="K740" s="254" t="s">
        <v>59</v>
      </c>
      <c r="L740" s="254" t="s">
        <v>59</v>
      </c>
      <c r="M740" s="254" t="s">
        <v>59</v>
      </c>
      <c r="N740" s="254" t="s">
        <v>59</v>
      </c>
      <c r="O740" s="254" t="s">
        <v>59</v>
      </c>
    </row>
    <row r="741" spans="1:15">
      <c r="A741" s="202" t="s">
        <v>415</v>
      </c>
      <c r="B741" s="254">
        <v>6909558.5599999996</v>
      </c>
      <c r="C741" s="254">
        <v>6909558.5599999996</v>
      </c>
      <c r="D741" s="254">
        <v>6909558.5599999996</v>
      </c>
      <c r="E741" s="254">
        <v>6909558.5599999996</v>
      </c>
      <c r="F741" s="254">
        <v>6909558.5599999996</v>
      </c>
      <c r="G741" s="254">
        <v>6909558.5599999996</v>
      </c>
      <c r="H741" s="254">
        <v>6909558.5599999996</v>
      </c>
      <c r="I741" s="254">
        <v>6909558.5599999996</v>
      </c>
      <c r="J741" s="254">
        <v>6909558.5599999996</v>
      </c>
      <c r="K741" s="254">
        <v>6909558.5599999996</v>
      </c>
      <c r="L741" s="254">
        <v>6909558.5599999996</v>
      </c>
      <c r="M741" s="254">
        <v>6909558.5599999996</v>
      </c>
      <c r="N741" s="254">
        <v>6909558.5599999996</v>
      </c>
      <c r="O741" s="258"/>
    </row>
    <row r="742" spans="1:15">
      <c r="A742" s="202" t="s">
        <v>416</v>
      </c>
      <c r="B742" s="323">
        <v>-742006.6100000001</v>
      </c>
      <c r="C742" s="323">
        <v>-729051.18</v>
      </c>
      <c r="D742" s="323">
        <v>-716095.75</v>
      </c>
      <c r="E742" s="323">
        <v>-703140.32000000007</v>
      </c>
      <c r="F742" s="323">
        <v>-690184.89000000013</v>
      </c>
      <c r="G742" s="323">
        <v>-677229.46000000008</v>
      </c>
      <c r="H742" s="323">
        <v>-664274.03</v>
      </c>
      <c r="I742" s="323">
        <v>-651318.60000000009</v>
      </c>
      <c r="J742" s="323">
        <v>-638363.17000000016</v>
      </c>
      <c r="K742" s="323">
        <v>-625407.74000000011</v>
      </c>
      <c r="L742" s="323">
        <v>-612452.31000000006</v>
      </c>
      <c r="M742" s="323">
        <v>-599496.88000000012</v>
      </c>
      <c r="N742" s="323">
        <v>-586541.45000000019</v>
      </c>
      <c r="O742" s="258"/>
    </row>
    <row r="743" spans="1:15" ht="15.75" thickBot="1">
      <c r="A743" s="202" t="s">
        <v>418</v>
      </c>
      <c r="B743" s="254">
        <v>0</v>
      </c>
      <c r="C743" s="254">
        <v>0</v>
      </c>
      <c r="D743" s="254">
        <v>0</v>
      </c>
      <c r="E743" s="254">
        <v>0</v>
      </c>
      <c r="F743" s="254">
        <v>0</v>
      </c>
      <c r="G743" s="254">
        <v>0</v>
      </c>
      <c r="H743" s="254">
        <v>0</v>
      </c>
      <c r="I743" s="254">
        <v>0</v>
      </c>
      <c r="J743" s="254">
        <v>0</v>
      </c>
      <c r="K743" s="254">
        <v>0</v>
      </c>
      <c r="L743" s="254">
        <v>0</v>
      </c>
      <c r="M743" s="254">
        <v>0</v>
      </c>
      <c r="N743" s="254">
        <v>0</v>
      </c>
      <c r="O743" s="258"/>
    </row>
    <row r="744" spans="1:15" ht="15.75" thickBot="1">
      <c r="A744" s="202" t="s">
        <v>60</v>
      </c>
      <c r="B744" s="255">
        <v>7651565.1699999999</v>
      </c>
      <c r="C744" s="255">
        <v>7638609.7399999993</v>
      </c>
      <c r="D744" s="255">
        <v>7625654.3099999996</v>
      </c>
      <c r="E744" s="255">
        <v>7612698.8799999999</v>
      </c>
      <c r="F744" s="255">
        <v>7599743.4499999993</v>
      </c>
      <c r="G744" s="255">
        <v>7586788.0199999996</v>
      </c>
      <c r="H744" s="255">
        <v>7573832.5899999999</v>
      </c>
      <c r="I744" s="255">
        <v>7560877.1600000001</v>
      </c>
      <c r="J744" s="255">
        <v>7547921.7299999995</v>
      </c>
      <c r="K744" s="255">
        <v>7534966.2999999998</v>
      </c>
      <c r="L744" s="255">
        <v>7522010.8699999992</v>
      </c>
      <c r="M744" s="255">
        <v>7509055.4399999995</v>
      </c>
      <c r="N744" s="255">
        <v>7496100.0099999998</v>
      </c>
      <c r="O744" s="258"/>
    </row>
    <row r="745" spans="1:15" ht="15.75" thickTop="1">
      <c r="A745" s="205" t="s">
        <v>59</v>
      </c>
      <c r="B745" s="254" t="s">
        <v>59</v>
      </c>
      <c r="C745" s="254" t="s">
        <v>59</v>
      </c>
      <c r="D745" s="254" t="s">
        <v>59</v>
      </c>
      <c r="E745" s="254" t="s">
        <v>59</v>
      </c>
      <c r="F745" s="254" t="s">
        <v>59</v>
      </c>
      <c r="G745" s="254" t="s">
        <v>59</v>
      </c>
      <c r="H745" s="254" t="s">
        <v>59</v>
      </c>
      <c r="I745" s="254" t="s">
        <v>59</v>
      </c>
      <c r="J745" s="254" t="s">
        <v>59</v>
      </c>
      <c r="K745" s="254" t="s">
        <v>59</v>
      </c>
      <c r="L745" s="254" t="s">
        <v>59</v>
      </c>
      <c r="M745" s="254" t="s">
        <v>59</v>
      </c>
      <c r="N745" s="254" t="s">
        <v>59</v>
      </c>
      <c r="O745" s="258"/>
    </row>
    <row r="746" spans="1:15">
      <c r="A746" s="202" t="s">
        <v>419</v>
      </c>
      <c r="B746" s="254" t="s">
        <v>59</v>
      </c>
      <c r="C746" s="254">
        <v>7645087.4550000001</v>
      </c>
      <c r="D746" s="254">
        <v>7632132.0249999994</v>
      </c>
      <c r="E746" s="254">
        <v>7619176.5949999997</v>
      </c>
      <c r="F746" s="254">
        <v>7606221.1649999991</v>
      </c>
      <c r="G746" s="254">
        <v>7593265.7349999994</v>
      </c>
      <c r="H746" s="254">
        <v>7580310.3049999997</v>
      </c>
      <c r="I746" s="254">
        <v>7567354.875</v>
      </c>
      <c r="J746" s="254">
        <v>7554399.4450000003</v>
      </c>
      <c r="K746" s="254">
        <v>7541444.0149999997</v>
      </c>
      <c r="L746" s="254">
        <v>7528488.584999999</v>
      </c>
      <c r="M746" s="254">
        <v>7515533.1549999993</v>
      </c>
      <c r="N746" s="254">
        <v>7502577.7249999996</v>
      </c>
      <c r="O746" s="258"/>
    </row>
    <row r="747" spans="1:15">
      <c r="A747" s="205" t="s">
        <v>59</v>
      </c>
      <c r="B747" s="254" t="s">
        <v>59</v>
      </c>
      <c r="C747" s="254" t="s">
        <v>59</v>
      </c>
      <c r="D747" s="254" t="s">
        <v>59</v>
      </c>
      <c r="E747" s="254" t="s">
        <v>59</v>
      </c>
      <c r="F747" s="254" t="s">
        <v>59</v>
      </c>
      <c r="G747" s="254" t="s">
        <v>59</v>
      </c>
      <c r="H747" s="254" t="s">
        <v>59</v>
      </c>
      <c r="I747" s="254" t="s">
        <v>59</v>
      </c>
      <c r="J747" s="254" t="s">
        <v>59</v>
      </c>
      <c r="K747" s="254" t="s">
        <v>59</v>
      </c>
      <c r="L747" s="254" t="s">
        <v>59</v>
      </c>
      <c r="M747" s="254" t="s">
        <v>59</v>
      </c>
      <c r="N747" s="254" t="s">
        <v>59</v>
      </c>
      <c r="O747" s="254" t="s">
        <v>59</v>
      </c>
    </row>
    <row r="748" spans="1:15">
      <c r="A748" s="202" t="s">
        <v>61</v>
      </c>
      <c r="B748" s="254" t="s">
        <v>59</v>
      </c>
      <c r="C748" s="254" t="s">
        <v>59</v>
      </c>
      <c r="D748" s="254" t="s">
        <v>59</v>
      </c>
      <c r="E748" s="254" t="s">
        <v>59</v>
      </c>
      <c r="F748" s="254" t="s">
        <v>59</v>
      </c>
      <c r="G748" s="254" t="s">
        <v>59</v>
      </c>
      <c r="H748" s="254" t="s">
        <v>59</v>
      </c>
      <c r="I748" s="254" t="s">
        <v>59</v>
      </c>
      <c r="J748" s="254" t="s">
        <v>59</v>
      </c>
      <c r="K748" s="254" t="s">
        <v>59</v>
      </c>
      <c r="L748" s="254" t="s">
        <v>59</v>
      </c>
      <c r="M748" s="254" t="s">
        <v>59</v>
      </c>
      <c r="N748" s="254" t="s">
        <v>59</v>
      </c>
      <c r="O748" s="254" t="s">
        <v>59</v>
      </c>
    </row>
    <row r="749" spans="1:15">
      <c r="A749" s="204" t="s">
        <v>420</v>
      </c>
      <c r="B749" s="254" t="s">
        <v>59</v>
      </c>
      <c r="C749" s="254">
        <v>41176.253630446052</v>
      </c>
      <c r="D749" s="254">
        <v>41106.476002039381</v>
      </c>
      <c r="E749" s="254">
        <v>41036.698373632709</v>
      </c>
      <c r="F749" s="254">
        <v>40966.920745226038</v>
      </c>
      <c r="G749" s="254">
        <v>40897.143116819367</v>
      </c>
      <c r="H749" s="254">
        <v>40827.365488412695</v>
      </c>
      <c r="I749" s="254">
        <v>39833.145070373721</v>
      </c>
      <c r="J749" s="254">
        <v>39764.950102493473</v>
      </c>
      <c r="K749" s="254">
        <v>39696.755134613217</v>
      </c>
      <c r="L749" s="254">
        <v>39628.560166732968</v>
      </c>
      <c r="M749" s="254">
        <v>39560.36519885272</v>
      </c>
      <c r="N749" s="254">
        <v>39492.170230972471</v>
      </c>
      <c r="O749" s="254">
        <f>SUM(B749:N749)</f>
        <v>483986.80326061475</v>
      </c>
    </row>
    <row r="750" spans="1:15">
      <c r="A750" s="204" t="s">
        <v>421</v>
      </c>
      <c r="B750" s="254" t="s">
        <v>59</v>
      </c>
      <c r="C750" s="254">
        <v>8545.6787571989989</v>
      </c>
      <c r="D750" s="254">
        <v>8531.1971775449983</v>
      </c>
      <c r="E750" s="254">
        <v>8516.7155978909996</v>
      </c>
      <c r="F750" s="254">
        <v>8502.234018236999</v>
      </c>
      <c r="G750" s="254">
        <v>8487.7524385829984</v>
      </c>
      <c r="H750" s="254">
        <v>8473.2708589289996</v>
      </c>
      <c r="I750" s="254">
        <v>8385.3859369875008</v>
      </c>
      <c r="J750" s="254">
        <v>8371.0300250045002</v>
      </c>
      <c r="K750" s="254">
        <v>8356.6741130214996</v>
      </c>
      <c r="L750" s="254">
        <v>8342.318201038499</v>
      </c>
      <c r="M750" s="254">
        <v>8327.9622890555002</v>
      </c>
      <c r="N750" s="254">
        <v>8313.6063770724995</v>
      </c>
      <c r="O750" s="254">
        <f>SUM(B750:N750)</f>
        <v>101153.82579056401</v>
      </c>
    </row>
    <row r="751" spans="1:15">
      <c r="A751" s="205" t="s">
        <v>59</v>
      </c>
      <c r="B751" s="254" t="s">
        <v>59</v>
      </c>
      <c r="C751" s="254" t="s">
        <v>59</v>
      </c>
      <c r="D751" s="254" t="s">
        <v>59</v>
      </c>
      <c r="E751" s="254" t="s">
        <v>59</v>
      </c>
      <c r="F751" s="254" t="s">
        <v>59</v>
      </c>
      <c r="G751" s="254" t="s">
        <v>59</v>
      </c>
      <c r="H751" s="254" t="s">
        <v>59</v>
      </c>
      <c r="I751" s="254" t="s">
        <v>59</v>
      </c>
      <c r="J751" s="254" t="s">
        <v>59</v>
      </c>
      <c r="K751" s="254" t="s">
        <v>59</v>
      </c>
      <c r="L751" s="254" t="s">
        <v>59</v>
      </c>
      <c r="M751" s="254" t="s">
        <v>59</v>
      </c>
      <c r="N751" s="254" t="s">
        <v>59</v>
      </c>
      <c r="O751" s="254" t="s">
        <v>59</v>
      </c>
    </row>
    <row r="752" spans="1:15">
      <c r="A752" s="202" t="s">
        <v>62</v>
      </c>
      <c r="B752" s="254" t="s">
        <v>59</v>
      </c>
      <c r="C752" s="254" t="s">
        <v>59</v>
      </c>
      <c r="D752" s="254" t="s">
        <v>59</v>
      </c>
      <c r="E752" s="254" t="s">
        <v>59</v>
      </c>
      <c r="F752" s="254" t="s">
        <v>59</v>
      </c>
      <c r="G752" s="254" t="s">
        <v>59</v>
      </c>
      <c r="H752" s="254" t="s">
        <v>59</v>
      </c>
      <c r="I752" s="254" t="s">
        <v>59</v>
      </c>
      <c r="J752" s="254" t="s">
        <v>59</v>
      </c>
      <c r="K752" s="254" t="s">
        <v>59</v>
      </c>
      <c r="L752" s="254" t="s">
        <v>59</v>
      </c>
      <c r="M752" s="254" t="s">
        <v>59</v>
      </c>
      <c r="N752" s="254" t="s">
        <v>59</v>
      </c>
      <c r="O752" s="254" t="s">
        <v>59</v>
      </c>
    </row>
    <row r="753" spans="1:15">
      <c r="A753" s="204" t="s">
        <v>422</v>
      </c>
      <c r="B753" s="254" t="s">
        <v>59</v>
      </c>
      <c r="C753" s="254">
        <v>12955.43</v>
      </c>
      <c r="D753" s="254">
        <v>12955.43</v>
      </c>
      <c r="E753" s="254">
        <v>12955.43</v>
      </c>
      <c r="F753" s="254">
        <v>12955.43</v>
      </c>
      <c r="G753" s="254">
        <v>12955.43</v>
      </c>
      <c r="H753" s="254">
        <v>12955.43</v>
      </c>
      <c r="I753" s="254">
        <v>12955.43</v>
      </c>
      <c r="J753" s="254">
        <v>12955.43</v>
      </c>
      <c r="K753" s="254">
        <v>12955.43</v>
      </c>
      <c r="L753" s="254">
        <v>12955.43</v>
      </c>
      <c r="M753" s="254">
        <v>12955.43</v>
      </c>
      <c r="N753" s="254">
        <v>12955.43</v>
      </c>
      <c r="O753" s="254">
        <f>SUM(B753:N753)</f>
        <v>155465.15999999997</v>
      </c>
    </row>
    <row r="754" spans="1:15">
      <c r="A754" s="204" t="s">
        <v>423</v>
      </c>
      <c r="B754" s="254" t="s">
        <v>59</v>
      </c>
      <c r="C754" s="254">
        <v>0</v>
      </c>
      <c r="D754" s="254">
        <v>0</v>
      </c>
      <c r="E754" s="254">
        <v>0</v>
      </c>
      <c r="F754" s="254">
        <v>0</v>
      </c>
      <c r="G754" s="254">
        <v>0</v>
      </c>
      <c r="H754" s="254">
        <v>0</v>
      </c>
      <c r="I754" s="254">
        <v>0</v>
      </c>
      <c r="J754" s="254">
        <v>0</v>
      </c>
      <c r="K754" s="254">
        <v>0</v>
      </c>
      <c r="L754" s="254">
        <v>0</v>
      </c>
      <c r="M754" s="254">
        <v>0</v>
      </c>
      <c r="N754" s="254">
        <v>0</v>
      </c>
      <c r="O754" s="254">
        <f>SUM(B754:N754)</f>
        <v>0</v>
      </c>
    </row>
    <row r="755" spans="1:15">
      <c r="A755" s="204" t="s">
        <v>424</v>
      </c>
      <c r="B755" s="254" t="s">
        <v>59</v>
      </c>
      <c r="C755" s="254">
        <v>0</v>
      </c>
      <c r="D755" s="254">
        <v>0</v>
      </c>
      <c r="E755" s="254">
        <v>0</v>
      </c>
      <c r="F755" s="254">
        <v>0</v>
      </c>
      <c r="G755" s="254">
        <v>0</v>
      </c>
      <c r="H755" s="254">
        <v>0</v>
      </c>
      <c r="I755" s="254">
        <v>0</v>
      </c>
      <c r="J755" s="254">
        <v>0</v>
      </c>
      <c r="K755" s="254">
        <v>0</v>
      </c>
      <c r="L755" s="254">
        <v>0</v>
      </c>
      <c r="M755" s="254">
        <v>0</v>
      </c>
      <c r="N755" s="254">
        <v>0</v>
      </c>
      <c r="O755" s="254">
        <f>SUM(B755:N755)</f>
        <v>0</v>
      </c>
    </row>
    <row r="756" spans="1:15">
      <c r="A756" s="204" t="s">
        <v>425</v>
      </c>
      <c r="B756" s="254" t="s">
        <v>59</v>
      </c>
      <c r="C756" s="254">
        <v>0</v>
      </c>
      <c r="D756" s="254">
        <v>0</v>
      </c>
      <c r="E756" s="254">
        <v>0</v>
      </c>
      <c r="F756" s="254">
        <v>0</v>
      </c>
      <c r="G756" s="254">
        <v>0</v>
      </c>
      <c r="H756" s="254">
        <v>0</v>
      </c>
      <c r="I756" s="254">
        <v>0</v>
      </c>
      <c r="J756" s="254">
        <v>0</v>
      </c>
      <c r="K756" s="254">
        <v>0</v>
      </c>
      <c r="L756" s="254">
        <v>0</v>
      </c>
      <c r="M756" s="254">
        <v>0</v>
      </c>
      <c r="N756" s="254">
        <v>0</v>
      </c>
      <c r="O756" s="254">
        <f>SUM(B756:N756)</f>
        <v>0</v>
      </c>
    </row>
    <row r="757" spans="1:15">
      <c r="A757" s="204" t="s">
        <v>426</v>
      </c>
      <c r="B757" s="254" t="s">
        <v>59</v>
      </c>
      <c r="C757" s="254">
        <v>0</v>
      </c>
      <c r="D757" s="254">
        <v>0</v>
      </c>
      <c r="E757" s="254">
        <v>0</v>
      </c>
      <c r="F757" s="254">
        <v>0</v>
      </c>
      <c r="G757" s="254">
        <v>0</v>
      </c>
      <c r="H757" s="254">
        <v>0</v>
      </c>
      <c r="I757" s="254">
        <v>0</v>
      </c>
      <c r="J757" s="254">
        <v>0</v>
      </c>
      <c r="K757" s="254">
        <v>0</v>
      </c>
      <c r="L757" s="254">
        <v>0</v>
      </c>
      <c r="M757" s="254">
        <v>0</v>
      </c>
      <c r="N757" s="254">
        <v>0</v>
      </c>
      <c r="O757" s="254">
        <f>SUM(B757:N757)</f>
        <v>0</v>
      </c>
    </row>
    <row r="758" spans="1:15" ht="15.75" thickBot="1">
      <c r="A758" s="205" t="s">
        <v>59</v>
      </c>
      <c r="B758" s="254" t="s">
        <v>59</v>
      </c>
      <c r="C758" s="254" t="s">
        <v>59</v>
      </c>
      <c r="D758" s="254" t="s">
        <v>59</v>
      </c>
      <c r="E758" s="254" t="s">
        <v>59</v>
      </c>
      <c r="F758" s="254" t="s">
        <v>59</v>
      </c>
      <c r="G758" s="254" t="s">
        <v>59</v>
      </c>
      <c r="H758" s="254" t="s">
        <v>59</v>
      </c>
      <c r="I758" s="254" t="s">
        <v>59</v>
      </c>
      <c r="J758" s="254" t="s">
        <v>59</v>
      </c>
      <c r="K758" s="254" t="s">
        <v>59</v>
      </c>
      <c r="L758" s="254" t="s">
        <v>59</v>
      </c>
      <c r="M758" s="254" t="s">
        <v>59</v>
      </c>
      <c r="N758" s="254" t="s">
        <v>59</v>
      </c>
      <c r="O758" s="254" t="s">
        <v>59</v>
      </c>
    </row>
    <row r="759" spans="1:15" ht="15.75" thickBot="1">
      <c r="A759" s="202" t="s">
        <v>427</v>
      </c>
      <c r="B759" s="254" t="s">
        <v>59</v>
      </c>
      <c r="C759" s="255">
        <f>SUM(C748:C756)</f>
        <v>62677.362387645051</v>
      </c>
      <c r="D759" s="255">
        <f t="shared" ref="D759:N759" si="16">SUM(D749:D757)</f>
        <v>62593.103179584381</v>
      </c>
      <c r="E759" s="255">
        <f t="shared" si="16"/>
        <v>62508.843971523711</v>
      </c>
      <c r="F759" s="255">
        <f t="shared" si="16"/>
        <v>62424.584763463041</v>
      </c>
      <c r="G759" s="255">
        <f t="shared" si="16"/>
        <v>62340.325555402364</v>
      </c>
      <c r="H759" s="255">
        <f t="shared" si="16"/>
        <v>62256.066347341693</v>
      </c>
      <c r="I759" s="255">
        <f t="shared" si="16"/>
        <v>61173.96100736122</v>
      </c>
      <c r="J759" s="255">
        <f t="shared" si="16"/>
        <v>61091.410127497969</v>
      </c>
      <c r="K759" s="255">
        <f t="shared" si="16"/>
        <v>61008.859247634718</v>
      </c>
      <c r="L759" s="255">
        <f t="shared" si="16"/>
        <v>60926.308367771468</v>
      </c>
      <c r="M759" s="255">
        <f t="shared" si="16"/>
        <v>60843.757487908217</v>
      </c>
      <c r="N759" s="255">
        <f t="shared" si="16"/>
        <v>60761.206608044973</v>
      </c>
      <c r="O759" s="255">
        <f>SUM(B759:N759)</f>
        <v>740605.78905117884</v>
      </c>
    </row>
    <row r="760" spans="1:15" ht="15.75" thickTop="1">
      <c r="A760" s="205" t="s">
        <v>59</v>
      </c>
      <c r="B760" s="256" t="s">
        <v>59</v>
      </c>
      <c r="C760" s="256" t="s">
        <v>59</v>
      </c>
      <c r="D760" s="256" t="s">
        <v>59</v>
      </c>
      <c r="E760" s="256" t="s">
        <v>59</v>
      </c>
      <c r="F760" s="256" t="s">
        <v>59</v>
      </c>
      <c r="G760" s="256" t="s">
        <v>59</v>
      </c>
      <c r="H760" s="256" t="s">
        <v>59</v>
      </c>
      <c r="I760" s="256" t="s">
        <v>59</v>
      </c>
      <c r="J760" s="256" t="s">
        <v>59</v>
      </c>
      <c r="K760" s="256" t="s">
        <v>59</v>
      </c>
      <c r="L760" s="256" t="s">
        <v>59</v>
      </c>
      <c r="M760" s="256" t="s">
        <v>59</v>
      </c>
      <c r="N760" s="256" t="s">
        <v>59</v>
      </c>
      <c r="O760" s="256" t="s">
        <v>59</v>
      </c>
    </row>
    <row r="761" spans="1:15">
      <c r="A761" s="129" t="s">
        <v>449</v>
      </c>
      <c r="B761" s="256"/>
      <c r="C761" s="256"/>
      <c r="D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</row>
    <row r="762" spans="1:15">
      <c r="A762" s="294" t="s">
        <v>468</v>
      </c>
      <c r="B762" s="256"/>
      <c r="C762" s="256"/>
      <c r="D762" s="256"/>
      <c r="E762" s="256"/>
      <c r="F762" s="256"/>
      <c r="G762" s="256"/>
      <c r="H762" s="256"/>
      <c r="I762" s="256"/>
      <c r="J762" s="256"/>
      <c r="K762" s="256"/>
      <c r="L762" s="256"/>
      <c r="M762" s="256"/>
      <c r="N762" s="256"/>
      <c r="O762" s="256"/>
    </row>
    <row r="763" spans="1:15">
      <c r="A763" s="294" t="s">
        <v>450</v>
      </c>
      <c r="B763" s="256"/>
      <c r="C763" s="256"/>
      <c r="D763" s="256"/>
      <c r="E763" s="256"/>
      <c r="F763" s="256"/>
      <c r="G763" s="256"/>
      <c r="H763" s="256"/>
      <c r="I763" s="256"/>
      <c r="J763" s="256"/>
      <c r="K763" s="256"/>
      <c r="L763" s="256"/>
      <c r="M763" s="256"/>
      <c r="N763" s="256"/>
      <c r="O763" s="256"/>
    </row>
    <row r="764" spans="1:15">
      <c r="A764" s="294" t="s">
        <v>451</v>
      </c>
      <c r="B764" s="256"/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</row>
    <row r="765" spans="1:15">
      <c r="A765" s="294" t="s">
        <v>452</v>
      </c>
      <c r="B765" s="256"/>
      <c r="C765" s="256"/>
      <c r="D765" s="256"/>
      <c r="E765" s="256"/>
      <c r="F765" s="256"/>
      <c r="G765" s="256"/>
      <c r="H765" s="256"/>
      <c r="I765" s="256"/>
      <c r="J765" s="256"/>
      <c r="K765" s="256"/>
      <c r="L765" s="256"/>
      <c r="M765" s="256"/>
      <c r="N765" s="256"/>
      <c r="O765" s="256"/>
    </row>
    <row r="766" spans="1:15">
      <c r="A766" s="294" t="s">
        <v>453</v>
      </c>
      <c r="B766" s="256"/>
      <c r="C766" s="256"/>
      <c r="D766" s="256"/>
      <c r="E766" s="256"/>
      <c r="F766" s="256"/>
      <c r="G766" s="256"/>
      <c r="H766" s="256"/>
      <c r="I766" s="256"/>
      <c r="J766" s="256"/>
      <c r="K766" s="256"/>
      <c r="L766" s="256"/>
      <c r="M766" s="256"/>
      <c r="N766" s="256"/>
      <c r="O766" s="256"/>
    </row>
    <row r="767" spans="1:15">
      <c r="A767" s="294" t="s">
        <v>469</v>
      </c>
      <c r="B767" s="256"/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</row>
    <row r="768" spans="1:15">
      <c r="A768" s="294" t="s">
        <v>470</v>
      </c>
      <c r="B768" s="256"/>
      <c r="C768" s="256"/>
      <c r="D768" s="256"/>
      <c r="E768" s="256"/>
      <c r="F768" s="256"/>
      <c r="G768" s="256"/>
      <c r="H768" s="256"/>
      <c r="I768" s="256"/>
      <c r="J768" s="256"/>
      <c r="K768" s="256"/>
      <c r="L768" s="256"/>
      <c r="M768" s="256"/>
      <c r="N768" s="256"/>
      <c r="O768" s="256"/>
    </row>
    <row r="769" spans="1:15">
      <c r="A769" s="294" t="s">
        <v>454</v>
      </c>
      <c r="B769" s="256"/>
      <c r="C769" s="256"/>
      <c r="D769" s="256"/>
      <c r="E769" s="256"/>
      <c r="F769" s="256"/>
      <c r="G769" s="256"/>
      <c r="H769" s="256"/>
      <c r="I769" s="256"/>
      <c r="J769" s="256"/>
      <c r="K769" s="256"/>
      <c r="L769" s="256"/>
      <c r="M769" s="256"/>
      <c r="N769" s="256"/>
      <c r="O769" s="256"/>
    </row>
    <row r="770" spans="1:15">
      <c r="A770" s="294" t="s">
        <v>455</v>
      </c>
      <c r="B770" s="256"/>
      <c r="C770" s="256"/>
      <c r="D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</row>
    <row r="771" spans="1:15">
      <c r="A771" s="294" t="s">
        <v>456</v>
      </c>
      <c r="B771" s="256"/>
      <c r="C771" s="256"/>
      <c r="D771" s="256"/>
      <c r="E771" s="256"/>
      <c r="F771" s="256"/>
      <c r="G771" s="256"/>
      <c r="H771" s="256"/>
      <c r="I771" s="256"/>
      <c r="J771" s="256"/>
      <c r="K771" s="256"/>
      <c r="L771" s="256"/>
      <c r="M771" s="256"/>
      <c r="N771" s="256"/>
      <c r="O771" s="256"/>
    </row>
    <row r="772" spans="1:15">
      <c r="A772" s="294" t="s">
        <v>457</v>
      </c>
      <c r="B772" s="256"/>
      <c r="C772" s="256"/>
      <c r="D772" s="256"/>
      <c r="E772" s="256"/>
      <c r="F772" s="256"/>
      <c r="G772" s="256"/>
      <c r="H772" s="256"/>
      <c r="I772" s="256"/>
      <c r="J772" s="256"/>
      <c r="K772" s="256"/>
      <c r="L772" s="256"/>
      <c r="M772" s="256"/>
      <c r="N772" s="256"/>
      <c r="O772" s="256"/>
    </row>
    <row r="773" spans="1:15">
      <c r="A773" s="294" t="s">
        <v>458</v>
      </c>
      <c r="B773" s="256"/>
      <c r="C773" s="256"/>
      <c r="D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</row>
    <row r="774" spans="1:15">
      <c r="A774" s="295" t="s">
        <v>459</v>
      </c>
      <c r="B774" s="256"/>
      <c r="C774" s="256"/>
      <c r="D774" s="256"/>
      <c r="E774" s="256"/>
      <c r="F774" s="256"/>
      <c r="G774" s="256"/>
      <c r="H774" s="256"/>
      <c r="I774" s="256"/>
      <c r="J774" s="256"/>
      <c r="K774" s="256"/>
      <c r="L774" s="256"/>
      <c r="M774" s="256"/>
      <c r="N774" s="256"/>
      <c r="O774" s="256"/>
    </row>
    <row r="775" spans="1:15">
      <c r="A775" s="295" t="s">
        <v>460</v>
      </c>
      <c r="B775" s="256"/>
      <c r="C775" s="256"/>
      <c r="D775" s="256"/>
      <c r="E775" s="256"/>
      <c r="F775" s="256"/>
      <c r="G775" s="256"/>
      <c r="H775" s="256"/>
      <c r="I775" s="256"/>
      <c r="J775" s="256"/>
      <c r="K775" s="256"/>
      <c r="L775" s="256"/>
      <c r="M775" s="256"/>
      <c r="N775" s="256"/>
      <c r="O775" s="256"/>
    </row>
    <row r="776" spans="1:15">
      <c r="A776" s="295" t="s">
        <v>461</v>
      </c>
      <c r="B776" s="256"/>
      <c r="C776" s="256"/>
      <c r="D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</row>
    <row r="777" spans="1:15">
      <c r="B777" s="257"/>
      <c r="C777" s="257"/>
      <c r="D777" s="257"/>
      <c r="E777" s="257"/>
      <c r="F777" s="257"/>
      <c r="G777" s="257"/>
      <c r="H777" s="257"/>
      <c r="I777" s="257"/>
      <c r="J777" s="257"/>
      <c r="K777" s="257"/>
      <c r="L777" s="257"/>
      <c r="M777" s="257"/>
      <c r="N777" s="257"/>
      <c r="O777" s="257"/>
    </row>
    <row r="778" spans="1:15">
      <c r="A778" s="109" t="s">
        <v>69</v>
      </c>
      <c r="B778" s="254"/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</row>
    <row r="779" spans="1:15">
      <c r="A779" s="181" t="s">
        <v>379</v>
      </c>
      <c r="B779" s="254"/>
      <c r="C779" s="254"/>
      <c r="D779" s="254"/>
      <c r="E779" s="254"/>
      <c r="F779" s="254"/>
      <c r="G779" s="254"/>
      <c r="H779" s="254"/>
      <c r="I779" s="254"/>
      <c r="J779" s="254"/>
      <c r="K779" s="254"/>
      <c r="L779" s="254"/>
      <c r="M779" s="254"/>
      <c r="N779" s="254"/>
      <c r="O779" s="254"/>
    </row>
    <row r="780" spans="1:15">
      <c r="A780" s="202" t="s">
        <v>410</v>
      </c>
      <c r="B780" s="254" t="s">
        <v>59</v>
      </c>
      <c r="C780" s="254" t="s">
        <v>59</v>
      </c>
      <c r="D780" s="254" t="s">
        <v>59</v>
      </c>
      <c r="E780" s="254" t="s">
        <v>59</v>
      </c>
      <c r="F780" s="254" t="s">
        <v>59</v>
      </c>
      <c r="G780" s="254" t="s">
        <v>59</v>
      </c>
      <c r="H780" s="254" t="s">
        <v>59</v>
      </c>
      <c r="I780" s="254" t="s">
        <v>59</v>
      </c>
      <c r="J780" s="254" t="s">
        <v>59</v>
      </c>
      <c r="K780" s="254" t="s">
        <v>59</v>
      </c>
      <c r="L780" s="254" t="s">
        <v>59</v>
      </c>
      <c r="M780" s="254" t="s">
        <v>59</v>
      </c>
      <c r="N780" s="254" t="s">
        <v>59</v>
      </c>
      <c r="O780" s="254" t="s">
        <v>59</v>
      </c>
    </row>
    <row r="781" spans="1:15">
      <c r="A781" s="204" t="s">
        <v>411</v>
      </c>
      <c r="B781" s="254" t="s">
        <v>59</v>
      </c>
      <c r="C781" s="254">
        <v>0</v>
      </c>
      <c r="D781" s="254">
        <v>0</v>
      </c>
      <c r="E781" s="254">
        <v>0</v>
      </c>
      <c r="F781" s="254">
        <v>0</v>
      </c>
      <c r="G781" s="254">
        <v>0</v>
      </c>
      <c r="H781" s="254">
        <v>0</v>
      </c>
      <c r="I781" s="254">
        <v>0</v>
      </c>
      <c r="J781" s="254">
        <v>0</v>
      </c>
      <c r="K781" s="254">
        <v>0</v>
      </c>
      <c r="L781" s="254">
        <v>0</v>
      </c>
      <c r="M781" s="254">
        <v>0</v>
      </c>
      <c r="N781" s="254">
        <v>0</v>
      </c>
      <c r="O781" s="254">
        <f>SUM(B781:N781)</f>
        <v>0</v>
      </c>
    </row>
    <row r="782" spans="1:15">
      <c r="A782" s="204" t="s">
        <v>412</v>
      </c>
      <c r="B782" s="254" t="s">
        <v>59</v>
      </c>
      <c r="C782" s="254">
        <v>0</v>
      </c>
      <c r="D782" s="254">
        <v>0</v>
      </c>
      <c r="E782" s="254">
        <v>0</v>
      </c>
      <c r="F782" s="254">
        <v>0</v>
      </c>
      <c r="G782" s="254">
        <v>0</v>
      </c>
      <c r="H782" s="254">
        <v>0</v>
      </c>
      <c r="I782" s="254">
        <v>0</v>
      </c>
      <c r="J782" s="254">
        <v>0</v>
      </c>
      <c r="K782" s="254">
        <v>0</v>
      </c>
      <c r="L782" s="254">
        <v>0</v>
      </c>
      <c r="M782" s="254">
        <v>0</v>
      </c>
      <c r="N782" s="254">
        <v>0</v>
      </c>
      <c r="O782" s="254">
        <f>SUM(B782:N782)</f>
        <v>0</v>
      </c>
    </row>
    <row r="783" spans="1:15">
      <c r="A783" s="204" t="s">
        <v>413</v>
      </c>
      <c r="B783" s="254" t="s">
        <v>59</v>
      </c>
      <c r="C783" s="254">
        <v>0</v>
      </c>
      <c r="D783" s="254">
        <v>0</v>
      </c>
      <c r="E783" s="254">
        <v>0</v>
      </c>
      <c r="F783" s="254">
        <v>0</v>
      </c>
      <c r="G783" s="254">
        <v>0</v>
      </c>
      <c r="H783" s="254">
        <v>0</v>
      </c>
      <c r="I783" s="254">
        <v>0</v>
      </c>
      <c r="J783" s="254">
        <v>0</v>
      </c>
      <c r="K783" s="254">
        <v>0</v>
      </c>
      <c r="L783" s="254">
        <v>0</v>
      </c>
      <c r="M783" s="254">
        <v>0</v>
      </c>
      <c r="N783" s="254">
        <v>0</v>
      </c>
      <c r="O783" s="254">
        <f>SUM(B783:N783)</f>
        <v>0</v>
      </c>
    </row>
    <row r="784" spans="1:15">
      <c r="A784" s="204" t="s">
        <v>414</v>
      </c>
      <c r="B784" s="254" t="s">
        <v>59</v>
      </c>
      <c r="C784" s="254">
        <v>0</v>
      </c>
      <c r="D784" s="254">
        <v>0</v>
      </c>
      <c r="E784" s="254">
        <v>0</v>
      </c>
      <c r="F784" s="254">
        <v>0</v>
      </c>
      <c r="G784" s="254">
        <v>0</v>
      </c>
      <c r="H784" s="254">
        <v>0</v>
      </c>
      <c r="I784" s="254">
        <v>0</v>
      </c>
      <c r="J784" s="254">
        <v>0</v>
      </c>
      <c r="K784" s="254">
        <v>0</v>
      </c>
      <c r="L784" s="254">
        <v>0</v>
      </c>
      <c r="M784" s="254">
        <v>0</v>
      </c>
      <c r="N784" s="254">
        <v>0</v>
      </c>
      <c r="O784" s="254">
        <f>SUM(B784:N784)</f>
        <v>0</v>
      </c>
    </row>
    <row r="785" spans="1:15">
      <c r="A785" s="205" t="s">
        <v>59</v>
      </c>
      <c r="B785" s="254" t="s">
        <v>59</v>
      </c>
      <c r="C785" s="254" t="s">
        <v>59</v>
      </c>
      <c r="D785" s="254" t="s">
        <v>59</v>
      </c>
      <c r="E785" s="254" t="s">
        <v>59</v>
      </c>
      <c r="F785" s="254" t="s">
        <v>59</v>
      </c>
      <c r="G785" s="254" t="s">
        <v>59</v>
      </c>
      <c r="H785" s="254" t="s">
        <v>59</v>
      </c>
      <c r="I785" s="254" t="s">
        <v>59</v>
      </c>
      <c r="J785" s="254" t="s">
        <v>59</v>
      </c>
      <c r="K785" s="254" t="s">
        <v>59</v>
      </c>
      <c r="L785" s="254" t="s">
        <v>59</v>
      </c>
      <c r="M785" s="254" t="s">
        <v>59</v>
      </c>
      <c r="N785" s="254" t="s">
        <v>59</v>
      </c>
      <c r="O785" s="254" t="s">
        <v>59</v>
      </c>
    </row>
    <row r="786" spans="1:15">
      <c r="A786" s="202" t="s">
        <v>415</v>
      </c>
      <c r="B786" s="254">
        <v>1544261.5173109295</v>
      </c>
      <c r="C786" s="254">
        <v>1544261.5173109295</v>
      </c>
      <c r="D786" s="254">
        <v>1544261.5173109295</v>
      </c>
      <c r="E786" s="254">
        <v>1544261.5173109295</v>
      </c>
      <c r="F786" s="254">
        <v>1544261.5173109295</v>
      </c>
      <c r="G786" s="254">
        <v>1544261.5173109295</v>
      </c>
      <c r="H786" s="254">
        <v>1544261.5173109295</v>
      </c>
      <c r="I786" s="254">
        <v>1544261.5173109295</v>
      </c>
      <c r="J786" s="254">
        <v>1544261.5173109295</v>
      </c>
      <c r="K786" s="254">
        <v>1544261.5173109295</v>
      </c>
      <c r="L786" s="254">
        <v>1544261.5173109295</v>
      </c>
      <c r="M786" s="254">
        <v>1544261.5173109295</v>
      </c>
      <c r="N786" s="254">
        <v>1544261.5173109295</v>
      </c>
      <c r="O786" s="258"/>
    </row>
    <row r="787" spans="1:15">
      <c r="A787" s="202" t="s">
        <v>416</v>
      </c>
      <c r="B787" s="254">
        <v>181985.01622234334</v>
      </c>
      <c r="C787" s="254">
        <v>185363.08638994544</v>
      </c>
      <c r="D787" s="254">
        <v>188741.15655754757</v>
      </c>
      <c r="E787" s="254">
        <v>192119.2267251497</v>
      </c>
      <c r="F787" s="254">
        <v>195497.29689275179</v>
      </c>
      <c r="G787" s="254">
        <v>198875.36706035389</v>
      </c>
      <c r="H787" s="254">
        <v>202253.43722795602</v>
      </c>
      <c r="I787" s="254">
        <v>205631.50739555815</v>
      </c>
      <c r="J787" s="254">
        <v>209009.57756316024</v>
      </c>
      <c r="K787" s="254">
        <v>212387.64773076234</v>
      </c>
      <c r="L787" s="254">
        <v>215765.71789836447</v>
      </c>
      <c r="M787" s="254">
        <v>219143.7880659666</v>
      </c>
      <c r="N787" s="254">
        <v>222521.8582335687</v>
      </c>
      <c r="O787" s="258"/>
    </row>
    <row r="788" spans="1:15" ht="15.75" thickBot="1">
      <c r="A788" s="202" t="s">
        <v>418</v>
      </c>
      <c r="B788" s="254">
        <v>0</v>
      </c>
      <c r="C788" s="254">
        <v>0</v>
      </c>
      <c r="D788" s="254">
        <v>0</v>
      </c>
      <c r="E788" s="254">
        <v>0</v>
      </c>
      <c r="F788" s="254">
        <v>0</v>
      </c>
      <c r="G788" s="254">
        <v>0</v>
      </c>
      <c r="H788" s="254">
        <v>0</v>
      </c>
      <c r="I788" s="254">
        <v>0</v>
      </c>
      <c r="J788" s="254">
        <v>0</v>
      </c>
      <c r="K788" s="254">
        <v>0</v>
      </c>
      <c r="L788" s="254">
        <v>0</v>
      </c>
      <c r="M788" s="254">
        <v>0</v>
      </c>
      <c r="N788" s="254">
        <v>0</v>
      </c>
      <c r="O788" s="258"/>
    </row>
    <row r="789" spans="1:15" ht="15.75" thickBot="1">
      <c r="A789" s="202" t="s">
        <v>60</v>
      </c>
      <c r="B789" s="255">
        <v>1362276.5010885862</v>
      </c>
      <c r="C789" s="255">
        <v>1358898.4309209841</v>
      </c>
      <c r="D789" s="255">
        <v>1355520.3607533819</v>
      </c>
      <c r="E789" s="255">
        <v>1352142.2905857798</v>
      </c>
      <c r="F789" s="255">
        <v>1348764.2204181778</v>
      </c>
      <c r="G789" s="255">
        <v>1345386.1502505755</v>
      </c>
      <c r="H789" s="255">
        <v>1342008.0800829735</v>
      </c>
      <c r="I789" s="255">
        <v>1338630.0099153714</v>
      </c>
      <c r="J789" s="255">
        <v>1335251.9397477692</v>
      </c>
      <c r="K789" s="255">
        <v>1331873.8695801671</v>
      </c>
      <c r="L789" s="255">
        <v>1328495.7994125651</v>
      </c>
      <c r="M789" s="255">
        <v>1325117.7292449628</v>
      </c>
      <c r="N789" s="255">
        <v>1321739.6590773608</v>
      </c>
      <c r="O789" s="258"/>
    </row>
    <row r="790" spans="1:15" ht="15.75" thickTop="1">
      <c r="A790" s="205" t="s">
        <v>59</v>
      </c>
      <c r="B790" s="254" t="s">
        <v>59</v>
      </c>
      <c r="C790" s="254" t="s">
        <v>59</v>
      </c>
      <c r="D790" s="254" t="s">
        <v>59</v>
      </c>
      <c r="E790" s="254" t="s">
        <v>59</v>
      </c>
      <c r="F790" s="254" t="s">
        <v>59</v>
      </c>
      <c r="G790" s="254" t="s">
        <v>59</v>
      </c>
      <c r="H790" s="254" t="s">
        <v>59</v>
      </c>
      <c r="I790" s="254" t="s">
        <v>59</v>
      </c>
      <c r="J790" s="254" t="s">
        <v>59</v>
      </c>
      <c r="K790" s="254" t="s">
        <v>59</v>
      </c>
      <c r="L790" s="254" t="s">
        <v>59</v>
      </c>
      <c r="M790" s="254" t="s">
        <v>59</v>
      </c>
      <c r="N790" s="254" t="s">
        <v>59</v>
      </c>
      <c r="O790" s="258"/>
    </row>
    <row r="791" spans="1:15">
      <c r="A791" s="202" t="s">
        <v>419</v>
      </c>
      <c r="B791" s="254" t="s">
        <v>59</v>
      </c>
      <c r="C791" s="254">
        <v>1360587.4660047852</v>
      </c>
      <c r="D791" s="254">
        <v>1357209.3958371831</v>
      </c>
      <c r="E791" s="254">
        <v>1353831.3256695808</v>
      </c>
      <c r="F791" s="254">
        <v>1350453.2555019788</v>
      </c>
      <c r="G791" s="254">
        <v>1347075.1853343765</v>
      </c>
      <c r="H791" s="254">
        <v>1343697.1151667745</v>
      </c>
      <c r="I791" s="254">
        <v>1340319.0449991724</v>
      </c>
      <c r="J791" s="254">
        <v>1336940.9748315704</v>
      </c>
      <c r="K791" s="254">
        <v>1333562.9046639681</v>
      </c>
      <c r="L791" s="254">
        <v>1330184.8344963661</v>
      </c>
      <c r="M791" s="254">
        <v>1326806.7643287638</v>
      </c>
      <c r="N791" s="254">
        <v>1323428.6941611618</v>
      </c>
      <c r="O791" s="258"/>
    </row>
    <row r="792" spans="1:15">
      <c r="A792" s="205" t="s">
        <v>59</v>
      </c>
      <c r="B792" s="254" t="s">
        <v>59</v>
      </c>
      <c r="C792" s="254" t="s">
        <v>59</v>
      </c>
      <c r="D792" s="254" t="s">
        <v>59</v>
      </c>
      <c r="E792" s="254" t="s">
        <v>59</v>
      </c>
      <c r="F792" s="254" t="s">
        <v>59</v>
      </c>
      <c r="G792" s="254" t="s">
        <v>59</v>
      </c>
      <c r="H792" s="254" t="s">
        <v>59</v>
      </c>
      <c r="I792" s="254" t="s">
        <v>59</v>
      </c>
      <c r="J792" s="254" t="s">
        <v>59</v>
      </c>
      <c r="K792" s="254" t="s">
        <v>59</v>
      </c>
      <c r="L792" s="254" t="s">
        <v>59</v>
      </c>
      <c r="M792" s="254" t="s">
        <v>59</v>
      </c>
      <c r="N792" s="254" t="s">
        <v>59</v>
      </c>
      <c r="O792" s="254" t="s">
        <v>59</v>
      </c>
    </row>
    <row r="793" spans="1:15">
      <c r="A793" s="202" t="s">
        <v>61</v>
      </c>
      <c r="B793" s="254" t="s">
        <v>59</v>
      </c>
      <c r="C793" s="254" t="s">
        <v>59</v>
      </c>
      <c r="D793" s="254" t="s">
        <v>59</v>
      </c>
      <c r="E793" s="254" t="s">
        <v>59</v>
      </c>
      <c r="F793" s="254" t="s">
        <v>59</v>
      </c>
      <c r="G793" s="254" t="s">
        <v>59</v>
      </c>
      <c r="H793" s="254" t="s">
        <v>59</v>
      </c>
      <c r="I793" s="254" t="s">
        <v>59</v>
      </c>
      <c r="J793" s="254" t="s">
        <v>59</v>
      </c>
      <c r="K793" s="254" t="s">
        <v>59</v>
      </c>
      <c r="L793" s="254" t="s">
        <v>59</v>
      </c>
      <c r="M793" s="254" t="s">
        <v>59</v>
      </c>
      <c r="N793" s="254" t="s">
        <v>59</v>
      </c>
      <c r="O793" s="254" t="s">
        <v>59</v>
      </c>
    </row>
    <row r="794" spans="1:15">
      <c r="A794" s="204" t="s">
        <v>420</v>
      </c>
      <c r="B794" s="254" t="s">
        <v>59</v>
      </c>
      <c r="C794" s="254">
        <v>7328.0907401495424</v>
      </c>
      <c r="D794" s="254">
        <v>7309.8965370326569</v>
      </c>
      <c r="E794" s="254">
        <v>7291.7023339157695</v>
      </c>
      <c r="F794" s="254">
        <v>7273.5081307988839</v>
      </c>
      <c r="G794" s="254">
        <v>7255.3139276819966</v>
      </c>
      <c r="H794" s="254">
        <v>7237.119724565111</v>
      </c>
      <c r="I794" s="254">
        <v>7055.1895400619487</v>
      </c>
      <c r="J794" s="254">
        <v>7037.4080085669038</v>
      </c>
      <c r="K794" s="254">
        <v>7019.6264770718581</v>
      </c>
      <c r="L794" s="254">
        <v>7001.8449455768132</v>
      </c>
      <c r="M794" s="254">
        <v>6984.0634140817665</v>
      </c>
      <c r="N794" s="254">
        <v>6966.2818825867216</v>
      </c>
      <c r="O794" s="254">
        <f>SUM(B794:N794)</f>
        <v>85760.045662089979</v>
      </c>
    </row>
    <row r="795" spans="1:15">
      <c r="A795" s="204" t="s">
        <v>421</v>
      </c>
      <c r="B795" s="254" t="s">
        <v>59</v>
      </c>
      <c r="C795" s="254">
        <v>1520.8646695001487</v>
      </c>
      <c r="D795" s="254">
        <v>1517.0886626668032</v>
      </c>
      <c r="E795" s="254">
        <v>1513.3126558334575</v>
      </c>
      <c r="F795" s="254">
        <v>1509.5366490001118</v>
      </c>
      <c r="G795" s="254">
        <v>1505.760642166766</v>
      </c>
      <c r="H795" s="254">
        <v>1501.9846353334206</v>
      </c>
      <c r="I795" s="254">
        <v>1485.2075337635831</v>
      </c>
      <c r="J795" s="254">
        <v>1481.4642942108633</v>
      </c>
      <c r="K795" s="254">
        <v>1477.7210546581432</v>
      </c>
      <c r="L795" s="254">
        <v>1473.9778151054234</v>
      </c>
      <c r="M795" s="254">
        <v>1470.2345755527033</v>
      </c>
      <c r="N795" s="254">
        <v>1466.4913359999834</v>
      </c>
      <c r="O795" s="254">
        <f>SUM(B795:N795)</f>
        <v>17923.644523791409</v>
      </c>
    </row>
    <row r="796" spans="1:15">
      <c r="A796" s="205" t="s">
        <v>59</v>
      </c>
      <c r="B796" s="254" t="s">
        <v>59</v>
      </c>
      <c r="C796" s="254" t="s">
        <v>59</v>
      </c>
      <c r="D796" s="254" t="s">
        <v>59</v>
      </c>
      <c r="E796" s="254" t="s">
        <v>59</v>
      </c>
      <c r="F796" s="254" t="s">
        <v>59</v>
      </c>
      <c r="G796" s="254" t="s">
        <v>59</v>
      </c>
      <c r="H796" s="254" t="s">
        <v>59</v>
      </c>
      <c r="I796" s="254" t="s">
        <v>59</v>
      </c>
      <c r="J796" s="254" t="s">
        <v>59</v>
      </c>
      <c r="K796" s="254" t="s">
        <v>59</v>
      </c>
      <c r="L796" s="254" t="s">
        <v>59</v>
      </c>
      <c r="M796" s="254" t="s">
        <v>59</v>
      </c>
      <c r="N796" s="254" t="s">
        <v>59</v>
      </c>
      <c r="O796" s="254" t="s">
        <v>59</v>
      </c>
    </row>
    <row r="797" spans="1:15">
      <c r="A797" s="202" t="s">
        <v>62</v>
      </c>
      <c r="B797" s="254" t="s">
        <v>59</v>
      </c>
      <c r="C797" s="254" t="s">
        <v>59</v>
      </c>
      <c r="D797" s="254" t="s">
        <v>59</v>
      </c>
      <c r="E797" s="254" t="s">
        <v>59</v>
      </c>
      <c r="F797" s="254" t="s">
        <v>59</v>
      </c>
      <c r="G797" s="254" t="s">
        <v>59</v>
      </c>
      <c r="H797" s="254" t="s">
        <v>59</v>
      </c>
      <c r="I797" s="254" t="s">
        <v>59</v>
      </c>
      <c r="J797" s="254" t="s">
        <v>59</v>
      </c>
      <c r="K797" s="254" t="s">
        <v>59</v>
      </c>
      <c r="L797" s="254" t="s">
        <v>59</v>
      </c>
      <c r="M797" s="254" t="s">
        <v>59</v>
      </c>
      <c r="N797" s="254" t="s">
        <v>59</v>
      </c>
      <c r="O797" s="254" t="s">
        <v>59</v>
      </c>
    </row>
    <row r="798" spans="1:15">
      <c r="A798" s="204" t="s">
        <v>422</v>
      </c>
      <c r="B798" s="254" t="s">
        <v>59</v>
      </c>
      <c r="C798" s="254">
        <v>3378.0701676021004</v>
      </c>
      <c r="D798" s="254">
        <v>3378.0701676021004</v>
      </c>
      <c r="E798" s="254">
        <v>3378.0701676021004</v>
      </c>
      <c r="F798" s="254">
        <v>3378.0701676021004</v>
      </c>
      <c r="G798" s="254">
        <v>3378.0701676021004</v>
      </c>
      <c r="H798" s="254">
        <v>3378.0701676021004</v>
      </c>
      <c r="I798" s="254">
        <v>3378.0701676021004</v>
      </c>
      <c r="J798" s="254">
        <v>3378.0701676021004</v>
      </c>
      <c r="K798" s="254">
        <v>3378.0701676021004</v>
      </c>
      <c r="L798" s="254">
        <v>3378.0701676021004</v>
      </c>
      <c r="M798" s="254">
        <v>3378.0701676021004</v>
      </c>
      <c r="N798" s="254">
        <v>3378.0701676021004</v>
      </c>
      <c r="O798" s="254">
        <f>SUM(B798:N798)</f>
        <v>40536.842011225206</v>
      </c>
    </row>
    <row r="799" spans="1:15">
      <c r="A799" s="204" t="s">
        <v>423</v>
      </c>
      <c r="B799" s="254" t="s">
        <v>59</v>
      </c>
      <c r="C799" s="254">
        <v>0</v>
      </c>
      <c r="D799" s="254">
        <v>0</v>
      </c>
      <c r="E799" s="254">
        <v>0</v>
      </c>
      <c r="F799" s="254">
        <v>0</v>
      </c>
      <c r="G799" s="254">
        <v>0</v>
      </c>
      <c r="H799" s="254">
        <v>0</v>
      </c>
      <c r="I799" s="254">
        <v>0</v>
      </c>
      <c r="J799" s="254">
        <v>0</v>
      </c>
      <c r="K799" s="254">
        <v>0</v>
      </c>
      <c r="L799" s="254">
        <v>0</v>
      </c>
      <c r="M799" s="254">
        <v>0</v>
      </c>
      <c r="N799" s="254">
        <v>0</v>
      </c>
      <c r="O799" s="254">
        <f>SUM(B799:N799)</f>
        <v>0</v>
      </c>
    </row>
    <row r="800" spans="1:15">
      <c r="A800" s="204" t="s">
        <v>424</v>
      </c>
      <c r="B800" s="254" t="s">
        <v>59</v>
      </c>
      <c r="C800" s="254">
        <v>0</v>
      </c>
      <c r="D800" s="254">
        <v>0</v>
      </c>
      <c r="E800" s="254">
        <v>0</v>
      </c>
      <c r="F800" s="254">
        <v>0</v>
      </c>
      <c r="G800" s="254">
        <v>0</v>
      </c>
      <c r="H800" s="254">
        <v>0</v>
      </c>
      <c r="I800" s="254">
        <v>0</v>
      </c>
      <c r="J800" s="254">
        <v>0</v>
      </c>
      <c r="K800" s="254">
        <v>0</v>
      </c>
      <c r="L800" s="254">
        <v>0</v>
      </c>
      <c r="M800" s="254">
        <v>0</v>
      </c>
      <c r="N800" s="254">
        <v>0</v>
      </c>
      <c r="O800" s="254">
        <f>SUM(B800:N800)</f>
        <v>0</v>
      </c>
    </row>
    <row r="801" spans="1:15">
      <c r="A801" s="204" t="s">
        <v>425</v>
      </c>
      <c r="B801" s="254" t="s">
        <v>59</v>
      </c>
      <c r="C801" s="254">
        <v>0</v>
      </c>
      <c r="D801" s="254">
        <v>0</v>
      </c>
      <c r="E801" s="254">
        <v>0</v>
      </c>
      <c r="F801" s="254">
        <v>0</v>
      </c>
      <c r="G801" s="254">
        <v>0</v>
      </c>
      <c r="H801" s="254">
        <v>0</v>
      </c>
      <c r="I801" s="254">
        <v>0</v>
      </c>
      <c r="J801" s="254">
        <v>0</v>
      </c>
      <c r="K801" s="254">
        <v>0</v>
      </c>
      <c r="L801" s="254">
        <v>0</v>
      </c>
      <c r="M801" s="254">
        <v>0</v>
      </c>
      <c r="N801" s="254">
        <v>0</v>
      </c>
      <c r="O801" s="254">
        <f>SUM(B801:N801)</f>
        <v>0</v>
      </c>
    </row>
    <row r="802" spans="1:15">
      <c r="A802" s="204" t="s">
        <v>426</v>
      </c>
      <c r="B802" s="254" t="s">
        <v>59</v>
      </c>
      <c r="C802" s="254">
        <v>0</v>
      </c>
      <c r="D802" s="254">
        <v>0</v>
      </c>
      <c r="E802" s="254">
        <v>0</v>
      </c>
      <c r="F802" s="254">
        <v>0</v>
      </c>
      <c r="G802" s="254">
        <v>0</v>
      </c>
      <c r="H802" s="254">
        <v>0</v>
      </c>
      <c r="I802" s="254">
        <v>0</v>
      </c>
      <c r="J802" s="254">
        <v>0</v>
      </c>
      <c r="K802" s="254">
        <v>0</v>
      </c>
      <c r="L802" s="254">
        <v>0</v>
      </c>
      <c r="M802" s="254">
        <v>0</v>
      </c>
      <c r="N802" s="254">
        <v>0</v>
      </c>
      <c r="O802" s="254">
        <f>SUM(B802:N802)</f>
        <v>0</v>
      </c>
    </row>
    <row r="803" spans="1:15" ht="15.75" thickBot="1">
      <c r="A803" s="205" t="s">
        <v>59</v>
      </c>
      <c r="B803" s="254" t="s">
        <v>59</v>
      </c>
      <c r="C803" s="254" t="s">
        <v>59</v>
      </c>
      <c r="D803" s="254" t="s">
        <v>59</v>
      </c>
      <c r="E803" s="254" t="s">
        <v>59</v>
      </c>
      <c r="F803" s="254" t="s">
        <v>59</v>
      </c>
      <c r="G803" s="254" t="s">
        <v>59</v>
      </c>
      <c r="H803" s="254" t="s">
        <v>59</v>
      </c>
      <c r="I803" s="254" t="s">
        <v>59</v>
      </c>
      <c r="J803" s="254" t="s">
        <v>59</v>
      </c>
      <c r="K803" s="254" t="s">
        <v>59</v>
      </c>
      <c r="L803" s="254" t="s">
        <v>59</v>
      </c>
      <c r="M803" s="254" t="s">
        <v>59</v>
      </c>
      <c r="N803" s="254" t="s">
        <v>59</v>
      </c>
      <c r="O803" s="254" t="s">
        <v>59</v>
      </c>
    </row>
    <row r="804" spans="1:15" ht="15.75" thickBot="1">
      <c r="A804" s="202" t="s">
        <v>427</v>
      </c>
      <c r="B804" s="254" t="s">
        <v>59</v>
      </c>
      <c r="C804" s="255">
        <f>SUM(C793:C801)</f>
        <v>12227.02557725179</v>
      </c>
      <c r="D804" s="255">
        <f t="shared" ref="D804:N804" si="17">SUM(D794:D802)</f>
        <v>12205.05536730156</v>
      </c>
      <c r="E804" s="255">
        <f t="shared" si="17"/>
        <v>12183.085157351326</v>
      </c>
      <c r="F804" s="255">
        <f t="shared" si="17"/>
        <v>12161.114947401096</v>
      </c>
      <c r="G804" s="255">
        <f t="shared" si="17"/>
        <v>12139.144737450863</v>
      </c>
      <c r="H804" s="255">
        <f t="shared" si="17"/>
        <v>12117.174527500631</v>
      </c>
      <c r="I804" s="255">
        <f t="shared" si="17"/>
        <v>11918.467241427632</v>
      </c>
      <c r="J804" s="255">
        <f t="shared" si="17"/>
        <v>11896.942470379867</v>
      </c>
      <c r="K804" s="255">
        <f t="shared" si="17"/>
        <v>11875.417699332102</v>
      </c>
      <c r="L804" s="255">
        <f t="shared" si="17"/>
        <v>11853.892928284336</v>
      </c>
      <c r="M804" s="255">
        <f t="shared" si="17"/>
        <v>11832.368157236569</v>
      </c>
      <c r="N804" s="255">
        <f t="shared" si="17"/>
        <v>11810.843386188804</v>
      </c>
      <c r="O804" s="255">
        <f>SUM(B804:N804)</f>
        <v>144220.53219710657</v>
      </c>
    </row>
    <row r="805" spans="1:15" ht="15.75" thickTop="1">
      <c r="A805" s="205" t="s">
        <v>59</v>
      </c>
      <c r="B805" s="256" t="s">
        <v>59</v>
      </c>
      <c r="C805" s="256" t="s">
        <v>59</v>
      </c>
      <c r="D805" s="256" t="s">
        <v>59</v>
      </c>
      <c r="E805" s="256" t="s">
        <v>59</v>
      </c>
      <c r="F805" s="256" t="s">
        <v>59</v>
      </c>
      <c r="G805" s="256" t="s">
        <v>59</v>
      </c>
      <c r="H805" s="256" t="s">
        <v>59</v>
      </c>
      <c r="I805" s="256" t="s">
        <v>59</v>
      </c>
      <c r="J805" s="256" t="s">
        <v>59</v>
      </c>
      <c r="K805" s="256" t="s">
        <v>59</v>
      </c>
      <c r="L805" s="256" t="s">
        <v>59</v>
      </c>
      <c r="M805" s="256" t="s">
        <v>59</v>
      </c>
      <c r="N805" s="256" t="s">
        <v>59</v>
      </c>
      <c r="O805" s="256" t="s">
        <v>59</v>
      </c>
    </row>
    <row r="806" spans="1:15">
      <c r="A806" s="129" t="s">
        <v>449</v>
      </c>
      <c r="B806" s="256"/>
      <c r="C806" s="256"/>
      <c r="D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</row>
    <row r="807" spans="1:15">
      <c r="A807" s="294" t="s">
        <v>468</v>
      </c>
      <c r="B807" s="256"/>
      <c r="C807" s="256"/>
      <c r="D807" s="256"/>
      <c r="E807" s="256"/>
      <c r="F807" s="256"/>
      <c r="G807" s="256"/>
      <c r="H807" s="256"/>
      <c r="I807" s="256"/>
      <c r="J807" s="256"/>
      <c r="K807" s="256"/>
      <c r="L807" s="256"/>
      <c r="M807" s="256"/>
      <c r="N807" s="256"/>
      <c r="O807" s="256"/>
    </row>
    <row r="808" spans="1:15">
      <c r="A808" s="294" t="s">
        <v>450</v>
      </c>
      <c r="B808" s="256"/>
      <c r="C808" s="256"/>
      <c r="D808" s="256"/>
      <c r="E808" s="256"/>
      <c r="F808" s="256"/>
      <c r="G808" s="256"/>
      <c r="H808" s="256"/>
      <c r="I808" s="256"/>
      <c r="J808" s="256"/>
      <c r="K808" s="256"/>
      <c r="L808" s="256"/>
      <c r="M808" s="256"/>
      <c r="N808" s="256"/>
      <c r="O808" s="256"/>
    </row>
    <row r="809" spans="1:15">
      <c r="A809" s="294" t="s">
        <v>451</v>
      </c>
      <c r="B809" s="256"/>
      <c r="C809" s="256"/>
      <c r="D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</row>
    <row r="810" spans="1:15">
      <c r="A810" s="294" t="s">
        <v>452</v>
      </c>
      <c r="B810" s="256"/>
      <c r="C810" s="256"/>
      <c r="D810" s="256"/>
      <c r="E810" s="256"/>
      <c r="F810" s="256"/>
      <c r="G810" s="256"/>
      <c r="H810" s="256"/>
      <c r="I810" s="256"/>
      <c r="J810" s="256"/>
      <c r="K810" s="256"/>
      <c r="L810" s="256"/>
      <c r="M810" s="256"/>
      <c r="N810" s="256"/>
      <c r="O810" s="256"/>
    </row>
    <row r="811" spans="1:15">
      <c r="A811" s="294" t="s">
        <v>453</v>
      </c>
      <c r="B811" s="256"/>
      <c r="C811" s="256"/>
      <c r="D811" s="256"/>
      <c r="E811" s="256"/>
      <c r="F811" s="256"/>
      <c r="G811" s="256"/>
      <c r="H811" s="256"/>
      <c r="I811" s="256"/>
      <c r="J811" s="256"/>
      <c r="K811" s="256"/>
      <c r="L811" s="256"/>
      <c r="M811" s="256"/>
      <c r="N811" s="256"/>
      <c r="O811" s="256"/>
    </row>
    <row r="812" spans="1:15">
      <c r="A812" s="294" t="s">
        <v>469</v>
      </c>
      <c r="B812" s="256"/>
      <c r="C812" s="256"/>
      <c r="D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</row>
    <row r="813" spans="1:15">
      <c r="A813" s="294" t="s">
        <v>470</v>
      </c>
      <c r="B813" s="256"/>
      <c r="C813" s="256"/>
      <c r="D813" s="256"/>
      <c r="E813" s="256"/>
      <c r="F813" s="256"/>
      <c r="G813" s="256"/>
      <c r="H813" s="256"/>
      <c r="I813" s="256"/>
      <c r="J813" s="256"/>
      <c r="K813" s="256"/>
      <c r="L813" s="256"/>
      <c r="M813" s="256"/>
      <c r="N813" s="256"/>
      <c r="O813" s="256"/>
    </row>
    <row r="814" spans="1:15">
      <c r="A814" s="294" t="s">
        <v>454</v>
      </c>
      <c r="B814" s="256"/>
      <c r="C814" s="256"/>
      <c r="D814" s="256"/>
      <c r="E814" s="256"/>
      <c r="F814" s="256"/>
      <c r="G814" s="256"/>
      <c r="H814" s="256"/>
      <c r="I814" s="256"/>
      <c r="J814" s="256"/>
      <c r="K814" s="256"/>
      <c r="L814" s="256"/>
      <c r="M814" s="256"/>
      <c r="N814" s="256"/>
      <c r="O814" s="256"/>
    </row>
    <row r="815" spans="1:15">
      <c r="A815" s="294" t="s">
        <v>455</v>
      </c>
      <c r="B815" s="256"/>
      <c r="C815" s="256"/>
      <c r="D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</row>
    <row r="816" spans="1:15">
      <c r="A816" s="294" t="s">
        <v>456</v>
      </c>
      <c r="B816" s="256"/>
      <c r="C816" s="256"/>
      <c r="D816" s="256"/>
      <c r="E816" s="256"/>
      <c r="F816" s="256"/>
      <c r="G816" s="256"/>
      <c r="H816" s="256"/>
      <c r="I816" s="256"/>
      <c r="J816" s="256"/>
      <c r="K816" s="256"/>
      <c r="L816" s="256"/>
      <c r="M816" s="256"/>
      <c r="N816" s="256"/>
      <c r="O816" s="256"/>
    </row>
    <row r="817" spans="1:15">
      <c r="A817" s="294" t="s">
        <v>457</v>
      </c>
      <c r="B817" s="256"/>
      <c r="C817" s="256"/>
      <c r="D817" s="256"/>
      <c r="E817" s="256"/>
      <c r="F817" s="256"/>
      <c r="G817" s="256"/>
      <c r="H817" s="256"/>
      <c r="I817" s="256"/>
      <c r="J817" s="256"/>
      <c r="K817" s="256"/>
      <c r="L817" s="256"/>
      <c r="M817" s="256"/>
      <c r="N817" s="256"/>
      <c r="O817" s="256"/>
    </row>
    <row r="818" spans="1:15">
      <c r="A818" s="294" t="s">
        <v>458</v>
      </c>
      <c r="B818" s="256"/>
      <c r="C818" s="256"/>
      <c r="D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</row>
    <row r="819" spans="1:15">
      <c r="A819" s="295" t="s">
        <v>459</v>
      </c>
      <c r="B819" s="256"/>
      <c r="C819" s="256"/>
      <c r="D819" s="256"/>
      <c r="E819" s="256"/>
      <c r="F819" s="256"/>
      <c r="G819" s="256"/>
      <c r="H819" s="256"/>
      <c r="I819" s="256"/>
      <c r="J819" s="256"/>
      <c r="K819" s="256"/>
      <c r="L819" s="256"/>
      <c r="M819" s="256"/>
      <c r="N819" s="256"/>
      <c r="O819" s="256"/>
    </row>
    <row r="820" spans="1:15">
      <c r="A820" s="295" t="s">
        <v>460</v>
      </c>
      <c r="B820" s="256"/>
      <c r="C820" s="256"/>
      <c r="D820" s="256"/>
      <c r="E820" s="256"/>
      <c r="F820" s="256"/>
      <c r="G820" s="256"/>
      <c r="H820" s="256"/>
      <c r="I820" s="256"/>
      <c r="J820" s="256"/>
      <c r="K820" s="256"/>
      <c r="L820" s="256"/>
      <c r="M820" s="256"/>
      <c r="N820" s="256"/>
      <c r="O820" s="256"/>
    </row>
    <row r="821" spans="1:15">
      <c r="A821" s="295" t="s">
        <v>461</v>
      </c>
      <c r="B821" s="256"/>
      <c r="C821" s="256"/>
      <c r="D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</row>
    <row r="822" spans="1:15">
      <c r="A822" s="205"/>
      <c r="B822" s="256"/>
      <c r="C822" s="256"/>
      <c r="D822" s="256"/>
      <c r="E822" s="256"/>
      <c r="F822" s="256"/>
      <c r="G822" s="256"/>
      <c r="H822" s="256"/>
      <c r="I822" s="256"/>
      <c r="J822" s="256"/>
      <c r="K822" s="256"/>
      <c r="L822" s="256"/>
      <c r="M822" s="256"/>
      <c r="N822" s="256"/>
      <c r="O822" s="256"/>
    </row>
    <row r="823" spans="1:15">
      <c r="A823" s="109" t="s">
        <v>69</v>
      </c>
      <c r="B823" s="257"/>
      <c r="C823" s="257"/>
      <c r="D823" s="257"/>
      <c r="E823" s="257"/>
      <c r="F823" s="257"/>
      <c r="G823" s="257"/>
      <c r="H823" s="257"/>
      <c r="I823" s="257"/>
      <c r="J823" s="257"/>
      <c r="K823" s="257"/>
      <c r="L823" s="257"/>
      <c r="M823" s="257"/>
      <c r="N823" s="257"/>
      <c r="O823" s="257"/>
    </row>
    <row r="824" spans="1:15">
      <c r="A824" s="181" t="s">
        <v>380</v>
      </c>
      <c r="B824" s="254"/>
      <c r="C824" s="254"/>
      <c r="D824" s="254"/>
      <c r="E824" s="254"/>
      <c r="F824" s="254"/>
      <c r="G824" s="254"/>
      <c r="H824" s="254"/>
      <c r="I824" s="254"/>
      <c r="J824" s="254"/>
      <c r="K824" s="254"/>
      <c r="L824" s="254"/>
      <c r="M824" s="254"/>
      <c r="N824" s="254"/>
      <c r="O824" s="254"/>
    </row>
    <row r="825" spans="1:15">
      <c r="A825" s="202" t="s">
        <v>410</v>
      </c>
      <c r="B825" s="254" t="s">
        <v>59</v>
      </c>
      <c r="C825" s="254" t="s">
        <v>59</v>
      </c>
      <c r="D825" s="254" t="s">
        <v>59</v>
      </c>
      <c r="E825" s="254" t="s">
        <v>59</v>
      </c>
      <c r="F825" s="254" t="s">
        <v>59</v>
      </c>
      <c r="G825" s="254" t="s">
        <v>59</v>
      </c>
      <c r="H825" s="254" t="s">
        <v>59</v>
      </c>
      <c r="I825" s="254" t="s">
        <v>59</v>
      </c>
      <c r="J825" s="254" t="s">
        <v>59</v>
      </c>
      <c r="K825" s="254" t="s">
        <v>59</v>
      </c>
      <c r="L825" s="254" t="s">
        <v>59</v>
      </c>
      <c r="M825" s="254" t="s">
        <v>59</v>
      </c>
      <c r="N825" s="254" t="s">
        <v>59</v>
      </c>
      <c r="O825" s="254" t="s">
        <v>59</v>
      </c>
    </row>
    <row r="826" spans="1:15">
      <c r="A826" s="204" t="s">
        <v>411</v>
      </c>
      <c r="B826" s="254" t="s">
        <v>59</v>
      </c>
      <c r="C826" s="254">
        <v>0</v>
      </c>
      <c r="D826" s="254">
        <v>0</v>
      </c>
      <c r="E826" s="254">
        <v>0</v>
      </c>
      <c r="F826" s="254">
        <v>0</v>
      </c>
      <c r="G826" s="254">
        <v>0</v>
      </c>
      <c r="H826" s="254">
        <v>0</v>
      </c>
      <c r="I826" s="254">
        <v>0</v>
      </c>
      <c r="J826" s="254">
        <v>0</v>
      </c>
      <c r="K826" s="254">
        <v>0</v>
      </c>
      <c r="L826" s="254">
        <v>0</v>
      </c>
      <c r="M826" s="254">
        <v>0</v>
      </c>
      <c r="N826" s="254">
        <v>0</v>
      </c>
      <c r="O826" s="254">
        <f>SUM(B826:N826)</f>
        <v>0</v>
      </c>
    </row>
    <row r="827" spans="1:15">
      <c r="A827" s="204" t="s">
        <v>412</v>
      </c>
      <c r="B827" s="254" t="s">
        <v>59</v>
      </c>
      <c r="C827" s="254">
        <v>0</v>
      </c>
      <c r="D827" s="254">
        <v>0</v>
      </c>
      <c r="E827" s="254">
        <v>0</v>
      </c>
      <c r="F827" s="254">
        <v>0</v>
      </c>
      <c r="G827" s="254">
        <v>0</v>
      </c>
      <c r="H827" s="254">
        <v>0</v>
      </c>
      <c r="I827" s="254">
        <v>0</v>
      </c>
      <c r="J827" s="254">
        <v>0</v>
      </c>
      <c r="K827" s="254">
        <v>0</v>
      </c>
      <c r="L827" s="254">
        <v>0</v>
      </c>
      <c r="M827" s="254">
        <v>0</v>
      </c>
      <c r="N827" s="254">
        <v>0</v>
      </c>
      <c r="O827" s="254">
        <f>SUM(B827:N827)</f>
        <v>0</v>
      </c>
    </row>
    <row r="828" spans="1:15">
      <c r="A828" s="204" t="s">
        <v>413</v>
      </c>
      <c r="B828" s="254" t="s">
        <v>59</v>
      </c>
      <c r="C828" s="254">
        <v>0</v>
      </c>
      <c r="D828" s="254">
        <v>0</v>
      </c>
      <c r="E828" s="254">
        <v>0</v>
      </c>
      <c r="F828" s="254">
        <v>0</v>
      </c>
      <c r="G828" s="254">
        <v>0</v>
      </c>
      <c r="H828" s="254">
        <v>0</v>
      </c>
      <c r="I828" s="254">
        <v>0</v>
      </c>
      <c r="J828" s="254">
        <v>0</v>
      </c>
      <c r="K828" s="254">
        <v>0</v>
      </c>
      <c r="L828" s="254">
        <v>0</v>
      </c>
      <c r="M828" s="254">
        <v>0</v>
      </c>
      <c r="N828" s="254">
        <v>0</v>
      </c>
      <c r="O828" s="254">
        <f>SUM(B828:N828)</f>
        <v>0</v>
      </c>
    </row>
    <row r="829" spans="1:15">
      <c r="A829" s="204" t="s">
        <v>414</v>
      </c>
      <c r="B829" s="254" t="s">
        <v>59</v>
      </c>
      <c r="C829" s="254">
        <v>0</v>
      </c>
      <c r="D829" s="254">
        <v>0</v>
      </c>
      <c r="E829" s="254">
        <v>0</v>
      </c>
      <c r="F829" s="254">
        <v>0</v>
      </c>
      <c r="G829" s="254">
        <v>0</v>
      </c>
      <c r="H829" s="254">
        <v>0</v>
      </c>
      <c r="I829" s="254">
        <v>0</v>
      </c>
      <c r="J829" s="254">
        <v>0</v>
      </c>
      <c r="K829" s="254">
        <v>0</v>
      </c>
      <c r="L829" s="254">
        <v>0</v>
      </c>
      <c r="M829" s="254">
        <v>0</v>
      </c>
      <c r="N829" s="254">
        <v>0</v>
      </c>
      <c r="O829" s="254">
        <f>SUM(B829:N829)</f>
        <v>0</v>
      </c>
    </row>
    <row r="830" spans="1:15">
      <c r="A830" s="205" t="s">
        <v>59</v>
      </c>
      <c r="B830" s="254" t="s">
        <v>59</v>
      </c>
      <c r="C830" s="254" t="s">
        <v>59</v>
      </c>
      <c r="D830" s="254" t="s">
        <v>59</v>
      </c>
      <c r="E830" s="254" t="s">
        <v>59</v>
      </c>
      <c r="F830" s="254" t="s">
        <v>59</v>
      </c>
      <c r="G830" s="254" t="s">
        <v>59</v>
      </c>
      <c r="H830" s="254" t="s">
        <v>59</v>
      </c>
      <c r="I830" s="254" t="s">
        <v>59</v>
      </c>
      <c r="J830" s="254" t="s">
        <v>59</v>
      </c>
      <c r="K830" s="254" t="s">
        <v>59</v>
      </c>
      <c r="L830" s="254" t="s">
        <v>59</v>
      </c>
      <c r="M830" s="254" t="s">
        <v>59</v>
      </c>
      <c r="N830" s="254" t="s">
        <v>59</v>
      </c>
      <c r="O830" s="254" t="s">
        <v>59</v>
      </c>
    </row>
    <row r="831" spans="1:15">
      <c r="A831" s="202" t="s">
        <v>415</v>
      </c>
      <c r="B831" s="254">
        <v>1328529.7487012399</v>
      </c>
      <c r="C831" s="254">
        <v>1328529.7487012399</v>
      </c>
      <c r="D831" s="254">
        <v>1328529.7487012399</v>
      </c>
      <c r="E831" s="254">
        <v>1328529.7487012399</v>
      </c>
      <c r="F831" s="254">
        <v>1328529.7487012399</v>
      </c>
      <c r="G831" s="254">
        <v>1328529.7487012399</v>
      </c>
      <c r="H831" s="254">
        <v>1328529.7487012399</v>
      </c>
      <c r="I831" s="254">
        <v>1328529.7487012399</v>
      </c>
      <c r="J831" s="254">
        <v>1328529.7487012399</v>
      </c>
      <c r="K831" s="254">
        <v>1328529.7487012399</v>
      </c>
      <c r="L831" s="254">
        <v>1328529.7487012399</v>
      </c>
      <c r="M831" s="254">
        <v>1328529.7487012399</v>
      </c>
      <c r="N831" s="254">
        <v>1328529.7487012399</v>
      </c>
      <c r="O831" s="258"/>
    </row>
    <row r="832" spans="1:15">
      <c r="A832" s="202" t="s">
        <v>416</v>
      </c>
      <c r="B832" s="254">
        <v>154265.61440176007</v>
      </c>
      <c r="C832" s="254">
        <v>157246.05425004009</v>
      </c>
      <c r="D832" s="254">
        <v>160226.49409832011</v>
      </c>
      <c r="E832" s="254">
        <v>163206.93394660013</v>
      </c>
      <c r="F832" s="254">
        <v>166187.37379488011</v>
      </c>
      <c r="G832" s="254">
        <v>169167.81364316013</v>
      </c>
      <c r="H832" s="254">
        <v>172148.25349144015</v>
      </c>
      <c r="I832" s="254">
        <v>175128.69333972014</v>
      </c>
      <c r="J832" s="254">
        <v>178109.13318800012</v>
      </c>
      <c r="K832" s="254">
        <v>181089.57303628017</v>
      </c>
      <c r="L832" s="254">
        <v>184070.01288456016</v>
      </c>
      <c r="M832" s="254">
        <v>187050.45273284015</v>
      </c>
      <c r="N832" s="254">
        <v>190030.89258112013</v>
      </c>
      <c r="O832" s="258"/>
    </row>
    <row r="833" spans="1:15" ht="15.75" thickBot="1">
      <c r="A833" s="202" t="s">
        <v>418</v>
      </c>
      <c r="B833" s="254">
        <v>0</v>
      </c>
      <c r="C833" s="254">
        <v>0</v>
      </c>
      <c r="D833" s="254">
        <v>0</v>
      </c>
      <c r="E833" s="254">
        <v>0</v>
      </c>
      <c r="F833" s="254">
        <v>0</v>
      </c>
      <c r="G833" s="254">
        <v>0</v>
      </c>
      <c r="H833" s="254">
        <v>0</v>
      </c>
      <c r="I833" s="254">
        <v>0</v>
      </c>
      <c r="J833" s="254">
        <v>0</v>
      </c>
      <c r="K833" s="254">
        <v>0</v>
      </c>
      <c r="L833" s="254">
        <v>0</v>
      </c>
      <c r="M833" s="254">
        <v>0</v>
      </c>
      <c r="N833" s="254">
        <v>0</v>
      </c>
      <c r="O833" s="258"/>
    </row>
    <row r="834" spans="1:15" ht="15.75" thickBot="1">
      <c r="A834" s="202" t="s">
        <v>60</v>
      </c>
      <c r="B834" s="255">
        <v>1174264.1342994799</v>
      </c>
      <c r="C834" s="255">
        <v>1171283.6944511998</v>
      </c>
      <c r="D834" s="255">
        <v>1168303.2546029198</v>
      </c>
      <c r="E834" s="255">
        <v>1165322.8147546398</v>
      </c>
      <c r="F834" s="255">
        <v>1162342.3749063597</v>
      </c>
      <c r="G834" s="255">
        <v>1159361.9350580799</v>
      </c>
      <c r="H834" s="255">
        <v>1156381.4952097998</v>
      </c>
      <c r="I834" s="255">
        <v>1153401.0553615198</v>
      </c>
      <c r="J834" s="255">
        <v>1150420.6155132398</v>
      </c>
      <c r="K834" s="255">
        <v>1147440.1756649597</v>
      </c>
      <c r="L834" s="255">
        <v>1144459.7358166799</v>
      </c>
      <c r="M834" s="255">
        <v>1141479.2959683998</v>
      </c>
      <c r="N834" s="255">
        <v>1138498.8561201198</v>
      </c>
      <c r="O834" s="258"/>
    </row>
    <row r="835" spans="1:15" ht="15.75" thickTop="1">
      <c r="A835" s="205" t="s">
        <v>59</v>
      </c>
      <c r="B835" s="254" t="s">
        <v>59</v>
      </c>
      <c r="C835" s="254" t="s">
        <v>59</v>
      </c>
      <c r="D835" s="254" t="s">
        <v>59</v>
      </c>
      <c r="E835" s="254" t="s">
        <v>59</v>
      </c>
      <c r="F835" s="254" t="s">
        <v>59</v>
      </c>
      <c r="G835" s="254" t="s">
        <v>59</v>
      </c>
      <c r="H835" s="254" t="s">
        <v>59</v>
      </c>
      <c r="I835" s="254" t="s">
        <v>59</v>
      </c>
      <c r="J835" s="254" t="s">
        <v>59</v>
      </c>
      <c r="K835" s="254" t="s">
        <v>59</v>
      </c>
      <c r="L835" s="254" t="s">
        <v>59</v>
      </c>
      <c r="M835" s="254" t="s">
        <v>59</v>
      </c>
      <c r="N835" s="254" t="s">
        <v>59</v>
      </c>
      <c r="O835" s="258"/>
    </row>
    <row r="836" spans="1:15">
      <c r="A836" s="202" t="s">
        <v>419</v>
      </c>
      <c r="B836" s="276"/>
      <c r="C836" s="254">
        <v>1172773.9143753399</v>
      </c>
      <c r="D836" s="254">
        <v>1169793.4745270598</v>
      </c>
      <c r="E836" s="254">
        <v>1166813.0346787798</v>
      </c>
      <c r="F836" s="254">
        <v>1163832.5948304997</v>
      </c>
      <c r="G836" s="254">
        <v>1160852.1549822199</v>
      </c>
      <c r="H836" s="254">
        <v>1157871.7151339399</v>
      </c>
      <c r="I836" s="254">
        <v>1154891.2752856598</v>
      </c>
      <c r="J836" s="254">
        <v>1151910.8354373798</v>
      </c>
      <c r="K836" s="254">
        <v>1148930.3955890997</v>
      </c>
      <c r="L836" s="254">
        <v>1145949.9557408197</v>
      </c>
      <c r="M836" s="254">
        <v>1142969.5158925399</v>
      </c>
      <c r="N836" s="254">
        <v>1139989.0760442598</v>
      </c>
      <c r="O836" s="258"/>
    </row>
    <row r="837" spans="1:15">
      <c r="A837" s="205" t="s">
        <v>59</v>
      </c>
      <c r="B837" s="254" t="s">
        <v>59</v>
      </c>
      <c r="C837" s="254" t="s">
        <v>59</v>
      </c>
      <c r="D837" s="254" t="s">
        <v>59</v>
      </c>
      <c r="E837" s="254" t="s">
        <v>59</v>
      </c>
      <c r="F837" s="254" t="s">
        <v>59</v>
      </c>
      <c r="G837" s="254" t="s">
        <v>59</v>
      </c>
      <c r="H837" s="254" t="s">
        <v>59</v>
      </c>
      <c r="I837" s="254" t="s">
        <v>59</v>
      </c>
      <c r="J837" s="254" t="s">
        <v>59</v>
      </c>
      <c r="K837" s="254" t="s">
        <v>59</v>
      </c>
      <c r="L837" s="254" t="s">
        <v>59</v>
      </c>
      <c r="M837" s="254" t="s">
        <v>59</v>
      </c>
      <c r="N837" s="254" t="s">
        <v>59</v>
      </c>
      <c r="O837" s="254" t="s">
        <v>59</v>
      </c>
    </row>
    <row r="838" spans="1:15">
      <c r="A838" s="202" t="s">
        <v>61</v>
      </c>
      <c r="B838" s="254" t="s">
        <v>59</v>
      </c>
      <c r="C838" s="254" t="s">
        <v>59</v>
      </c>
      <c r="D838" s="254" t="s">
        <v>59</v>
      </c>
      <c r="E838" s="254" t="s">
        <v>59</v>
      </c>
      <c r="F838" s="254" t="s">
        <v>59</v>
      </c>
      <c r="G838" s="254" t="s">
        <v>59</v>
      </c>
      <c r="H838" s="254" t="s">
        <v>59</v>
      </c>
      <c r="I838" s="254" t="s">
        <v>59</v>
      </c>
      <c r="J838" s="254" t="s">
        <v>59</v>
      </c>
      <c r="K838" s="254" t="s">
        <v>59</v>
      </c>
      <c r="L838" s="254" t="s">
        <v>59</v>
      </c>
      <c r="M838" s="254" t="s">
        <v>59</v>
      </c>
      <c r="N838" s="254" t="s">
        <v>59</v>
      </c>
      <c r="O838" s="254" t="s">
        <v>59</v>
      </c>
    </row>
    <row r="839" spans="1:15">
      <c r="A839" s="204" t="s">
        <v>420</v>
      </c>
      <c r="B839" s="254" t="s">
        <v>59</v>
      </c>
      <c r="C839" s="254">
        <v>6316.5315549016195</v>
      </c>
      <c r="D839" s="254">
        <v>6300.4789789375864</v>
      </c>
      <c r="E839" s="254">
        <v>6284.4264029735523</v>
      </c>
      <c r="F839" s="254">
        <v>6268.3738270095191</v>
      </c>
      <c r="G839" s="254">
        <v>6252.3212510454869</v>
      </c>
      <c r="H839" s="254">
        <v>6236.2686750814528</v>
      </c>
      <c r="I839" s="254">
        <v>6079.1323347264852</v>
      </c>
      <c r="J839" s="254">
        <v>6063.4438550911136</v>
      </c>
      <c r="K839" s="254">
        <v>6047.755375455743</v>
      </c>
      <c r="L839" s="254">
        <v>6032.0668958203723</v>
      </c>
      <c r="M839" s="254">
        <v>6016.3784161850026</v>
      </c>
      <c r="N839" s="254">
        <v>6000.689936549632</v>
      </c>
      <c r="O839" s="254">
        <f>SUM(B839:N839)</f>
        <v>73897.867503777568</v>
      </c>
    </row>
    <row r="840" spans="1:15">
      <c r="A840" s="204" t="s">
        <v>421</v>
      </c>
      <c r="B840" s="254" t="s">
        <v>59</v>
      </c>
      <c r="C840" s="254">
        <v>1310.9266814887549</v>
      </c>
      <c r="D840" s="254">
        <v>1307.5951458263473</v>
      </c>
      <c r="E840" s="254">
        <v>1304.26361016394</v>
      </c>
      <c r="F840" s="254">
        <v>1300.9320745015325</v>
      </c>
      <c r="G840" s="254">
        <v>1297.6005388391254</v>
      </c>
      <c r="H840" s="254">
        <v>1294.2690031767179</v>
      </c>
      <c r="I840" s="254">
        <v>1279.7350221440397</v>
      </c>
      <c r="J840" s="254">
        <v>1276.4323967481607</v>
      </c>
      <c r="K840" s="254">
        <v>1273.1297713522815</v>
      </c>
      <c r="L840" s="254">
        <v>1269.8271459564023</v>
      </c>
      <c r="M840" s="254">
        <v>1266.5245205605236</v>
      </c>
      <c r="N840" s="254">
        <v>1263.2218951646444</v>
      </c>
      <c r="O840" s="254">
        <f>SUM(B840:N840)</f>
        <v>15444.457805922471</v>
      </c>
    </row>
    <row r="841" spans="1:15">
      <c r="A841" s="205" t="s">
        <v>59</v>
      </c>
      <c r="B841" s="254" t="s">
        <v>59</v>
      </c>
      <c r="C841" s="254" t="s">
        <v>59</v>
      </c>
      <c r="D841" s="254" t="s">
        <v>59</v>
      </c>
      <c r="E841" s="254" t="s">
        <v>59</v>
      </c>
      <c r="F841" s="254" t="s">
        <v>59</v>
      </c>
      <c r="G841" s="254" t="s">
        <v>59</v>
      </c>
      <c r="H841" s="254" t="s">
        <v>59</v>
      </c>
      <c r="I841" s="254" t="s">
        <v>59</v>
      </c>
      <c r="J841" s="254" t="s">
        <v>59</v>
      </c>
      <c r="K841" s="254" t="s">
        <v>59</v>
      </c>
      <c r="L841" s="254" t="s">
        <v>59</v>
      </c>
      <c r="M841" s="254" t="s">
        <v>59</v>
      </c>
      <c r="N841" s="254" t="s">
        <v>59</v>
      </c>
      <c r="O841" s="254" t="s">
        <v>59</v>
      </c>
    </row>
    <row r="842" spans="1:15">
      <c r="A842" s="202" t="s">
        <v>62</v>
      </c>
      <c r="B842" s="254" t="s">
        <v>59</v>
      </c>
      <c r="C842" s="254" t="s">
        <v>59</v>
      </c>
      <c r="D842" s="254" t="s">
        <v>59</v>
      </c>
      <c r="E842" s="254" t="s">
        <v>59</v>
      </c>
      <c r="F842" s="254" t="s">
        <v>59</v>
      </c>
      <c r="G842" s="254" t="s">
        <v>59</v>
      </c>
      <c r="H842" s="254" t="s">
        <v>59</v>
      </c>
      <c r="I842" s="254" t="s">
        <v>59</v>
      </c>
      <c r="J842" s="254" t="s">
        <v>59</v>
      </c>
      <c r="K842" s="254" t="s">
        <v>59</v>
      </c>
      <c r="L842" s="254" t="s">
        <v>59</v>
      </c>
      <c r="M842" s="254" t="s">
        <v>59</v>
      </c>
      <c r="N842" s="254" t="s">
        <v>59</v>
      </c>
      <c r="O842" s="254" t="s">
        <v>59</v>
      </c>
    </row>
    <row r="843" spans="1:15">
      <c r="A843" s="204" t="s">
        <v>422</v>
      </c>
      <c r="B843" s="254" t="s">
        <v>59</v>
      </c>
      <c r="C843" s="254">
        <v>2980.4398482800007</v>
      </c>
      <c r="D843" s="254">
        <v>2980.4398482800007</v>
      </c>
      <c r="E843" s="254">
        <v>2980.4398482800007</v>
      </c>
      <c r="F843" s="254">
        <v>2980.4398482800007</v>
      </c>
      <c r="G843" s="254">
        <v>2980.4398482800007</v>
      </c>
      <c r="H843" s="254">
        <v>2980.4398482800007</v>
      </c>
      <c r="I843" s="254">
        <v>2980.4398482800007</v>
      </c>
      <c r="J843" s="254">
        <v>2980.4398482800007</v>
      </c>
      <c r="K843" s="254">
        <v>2980.4398482800007</v>
      </c>
      <c r="L843" s="254">
        <v>2980.4398482800007</v>
      </c>
      <c r="M843" s="254">
        <v>2980.4398482800007</v>
      </c>
      <c r="N843" s="254">
        <v>2980.4398482800007</v>
      </c>
      <c r="O843" s="254">
        <f>SUM(B843:N843)</f>
        <v>35765.278179360015</v>
      </c>
    </row>
    <row r="844" spans="1:15">
      <c r="A844" s="204" t="s">
        <v>423</v>
      </c>
      <c r="B844" s="254" t="s">
        <v>59</v>
      </c>
      <c r="C844" s="254">
        <v>0</v>
      </c>
      <c r="D844" s="254">
        <v>0</v>
      </c>
      <c r="E844" s="254">
        <v>0</v>
      </c>
      <c r="F844" s="254">
        <v>0</v>
      </c>
      <c r="G844" s="254">
        <v>0</v>
      </c>
      <c r="H844" s="254">
        <v>0</v>
      </c>
      <c r="I844" s="254">
        <v>0</v>
      </c>
      <c r="J844" s="254">
        <v>0</v>
      </c>
      <c r="K844" s="254">
        <v>0</v>
      </c>
      <c r="L844" s="254">
        <v>0</v>
      </c>
      <c r="M844" s="254">
        <v>0</v>
      </c>
      <c r="N844" s="254">
        <v>0</v>
      </c>
      <c r="O844" s="254">
        <f>SUM(B844:N844)</f>
        <v>0</v>
      </c>
    </row>
    <row r="845" spans="1:15">
      <c r="A845" s="204" t="s">
        <v>424</v>
      </c>
      <c r="B845" s="254" t="s">
        <v>59</v>
      </c>
      <c r="C845" s="254">
        <v>0</v>
      </c>
      <c r="D845" s="254">
        <v>0</v>
      </c>
      <c r="E845" s="254">
        <v>0</v>
      </c>
      <c r="F845" s="254">
        <v>0</v>
      </c>
      <c r="G845" s="254">
        <v>0</v>
      </c>
      <c r="H845" s="254">
        <v>0</v>
      </c>
      <c r="I845" s="254">
        <v>0</v>
      </c>
      <c r="J845" s="254">
        <v>0</v>
      </c>
      <c r="K845" s="254">
        <v>0</v>
      </c>
      <c r="L845" s="254">
        <v>0</v>
      </c>
      <c r="M845" s="254">
        <v>0</v>
      </c>
      <c r="N845" s="254">
        <v>0</v>
      </c>
      <c r="O845" s="254">
        <f>SUM(B845:N845)</f>
        <v>0</v>
      </c>
    </row>
    <row r="846" spans="1:15">
      <c r="A846" s="204" t="s">
        <v>425</v>
      </c>
      <c r="B846" s="254" t="s">
        <v>59</v>
      </c>
      <c r="C846" s="254">
        <v>0</v>
      </c>
      <c r="D846" s="254">
        <v>0</v>
      </c>
      <c r="E846" s="254">
        <v>0</v>
      </c>
      <c r="F846" s="254">
        <v>0</v>
      </c>
      <c r="G846" s="254">
        <v>0</v>
      </c>
      <c r="H846" s="254">
        <v>0</v>
      </c>
      <c r="I846" s="254">
        <v>0</v>
      </c>
      <c r="J846" s="254">
        <v>0</v>
      </c>
      <c r="K846" s="254">
        <v>0</v>
      </c>
      <c r="L846" s="254">
        <v>0</v>
      </c>
      <c r="M846" s="254">
        <v>0</v>
      </c>
      <c r="N846" s="254">
        <v>0</v>
      </c>
      <c r="O846" s="254">
        <f>SUM(B846:N846)</f>
        <v>0</v>
      </c>
    </row>
    <row r="847" spans="1:15">
      <c r="A847" s="204" t="s">
        <v>426</v>
      </c>
      <c r="B847" s="254" t="s">
        <v>59</v>
      </c>
      <c r="C847" s="254">
        <v>0</v>
      </c>
      <c r="D847" s="254">
        <v>0</v>
      </c>
      <c r="E847" s="254">
        <v>0</v>
      </c>
      <c r="F847" s="254">
        <v>0</v>
      </c>
      <c r="G847" s="254">
        <v>0</v>
      </c>
      <c r="H847" s="254">
        <v>0</v>
      </c>
      <c r="I847" s="254">
        <v>0</v>
      </c>
      <c r="J847" s="254">
        <v>0</v>
      </c>
      <c r="K847" s="254">
        <v>0</v>
      </c>
      <c r="L847" s="254">
        <v>0</v>
      </c>
      <c r="M847" s="254">
        <v>0</v>
      </c>
      <c r="N847" s="254">
        <v>0</v>
      </c>
      <c r="O847" s="254">
        <f>SUM(B847:N847)</f>
        <v>0</v>
      </c>
    </row>
    <row r="848" spans="1:15" ht="15.75" thickBot="1">
      <c r="A848" s="205" t="s">
        <v>59</v>
      </c>
      <c r="B848" s="254" t="s">
        <v>59</v>
      </c>
      <c r="C848" s="254" t="s">
        <v>59</v>
      </c>
      <c r="D848" s="254" t="s">
        <v>59</v>
      </c>
      <c r="E848" s="254" t="s">
        <v>59</v>
      </c>
      <c r="F848" s="254" t="s">
        <v>59</v>
      </c>
      <c r="G848" s="254" t="s">
        <v>59</v>
      </c>
      <c r="H848" s="254" t="s">
        <v>59</v>
      </c>
      <c r="I848" s="254" t="s">
        <v>59</v>
      </c>
      <c r="J848" s="254" t="s">
        <v>59</v>
      </c>
      <c r="K848" s="254" t="s">
        <v>59</v>
      </c>
      <c r="L848" s="254" t="s">
        <v>59</v>
      </c>
      <c r="M848" s="254" t="s">
        <v>59</v>
      </c>
      <c r="N848" s="254" t="s">
        <v>59</v>
      </c>
      <c r="O848" s="254" t="s">
        <v>59</v>
      </c>
    </row>
    <row r="849" spans="1:15" ht="15.75" thickBot="1">
      <c r="A849" s="202" t="s">
        <v>427</v>
      </c>
      <c r="B849" s="254" t="s">
        <v>59</v>
      </c>
      <c r="C849" s="255">
        <f>SUM(C838:C846)</f>
        <v>10607.898084670374</v>
      </c>
      <c r="D849" s="255">
        <f t="shared" ref="D849:N849" si="18">SUM(D839:D847)</f>
        <v>10588.513973043933</v>
      </c>
      <c r="E849" s="255">
        <f t="shared" si="18"/>
        <v>10569.129861417492</v>
      </c>
      <c r="F849" s="255">
        <f t="shared" si="18"/>
        <v>10549.745749791053</v>
      </c>
      <c r="G849" s="255">
        <f t="shared" si="18"/>
        <v>10530.361638164613</v>
      </c>
      <c r="H849" s="255">
        <f t="shared" si="18"/>
        <v>10510.977526538172</v>
      </c>
      <c r="I849" s="255">
        <f t="shared" si="18"/>
        <v>10339.307205150526</v>
      </c>
      <c r="J849" s="255">
        <f t="shared" si="18"/>
        <v>10320.316100119275</v>
      </c>
      <c r="K849" s="255">
        <f t="shared" si="18"/>
        <v>10301.324995088025</v>
      </c>
      <c r="L849" s="255">
        <f t="shared" si="18"/>
        <v>10282.333890056776</v>
      </c>
      <c r="M849" s="255">
        <f t="shared" si="18"/>
        <v>10263.342785025527</v>
      </c>
      <c r="N849" s="255">
        <f t="shared" si="18"/>
        <v>10244.351679994277</v>
      </c>
      <c r="O849" s="255">
        <f>SUM(B849:N849)</f>
        <v>125107.60348906004</v>
      </c>
    </row>
    <row r="850" spans="1:15" ht="15.75" thickTop="1">
      <c r="A850" s="205" t="s">
        <v>59</v>
      </c>
      <c r="B850" s="256" t="s">
        <v>59</v>
      </c>
      <c r="C850" s="256" t="s">
        <v>59</v>
      </c>
      <c r="D850" s="256" t="s">
        <v>59</v>
      </c>
      <c r="E850" s="256" t="s">
        <v>59</v>
      </c>
      <c r="F850" s="256" t="s">
        <v>59</v>
      </c>
      <c r="G850" s="256" t="s">
        <v>59</v>
      </c>
      <c r="H850" s="256" t="s">
        <v>59</v>
      </c>
      <c r="I850" s="256" t="s">
        <v>59</v>
      </c>
      <c r="J850" s="256" t="s">
        <v>59</v>
      </c>
      <c r="K850" s="256" t="s">
        <v>59</v>
      </c>
      <c r="L850" s="256" t="s">
        <v>59</v>
      </c>
      <c r="M850" s="256" t="s">
        <v>59</v>
      </c>
      <c r="N850" s="256" t="s">
        <v>59</v>
      </c>
      <c r="O850" s="256" t="s">
        <v>59</v>
      </c>
    </row>
    <row r="851" spans="1:15">
      <c r="A851" s="129" t="s">
        <v>449</v>
      </c>
      <c r="B851" s="256"/>
      <c r="C851" s="256"/>
      <c r="D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</row>
    <row r="852" spans="1:15">
      <c r="A852" s="294" t="s">
        <v>468</v>
      </c>
      <c r="B852" s="256"/>
      <c r="C852" s="256"/>
      <c r="D852" s="256"/>
      <c r="E852" s="256"/>
      <c r="F852" s="256"/>
      <c r="G852" s="256"/>
      <c r="H852" s="256"/>
      <c r="I852" s="256"/>
      <c r="J852" s="256"/>
      <c r="K852" s="256"/>
      <c r="L852" s="256"/>
      <c r="M852" s="256"/>
      <c r="N852" s="256"/>
      <c r="O852" s="256"/>
    </row>
    <row r="853" spans="1:15">
      <c r="A853" s="294" t="s">
        <v>450</v>
      </c>
      <c r="B853" s="256"/>
      <c r="C853" s="256"/>
      <c r="D853" s="256"/>
      <c r="E853" s="256"/>
      <c r="F853" s="256"/>
      <c r="G853" s="256"/>
      <c r="H853" s="256"/>
      <c r="I853" s="256"/>
      <c r="J853" s="256"/>
      <c r="K853" s="256"/>
      <c r="L853" s="256"/>
      <c r="M853" s="256"/>
      <c r="N853" s="256"/>
      <c r="O853" s="256"/>
    </row>
    <row r="854" spans="1:15">
      <c r="A854" s="294" t="s">
        <v>451</v>
      </c>
      <c r="B854" s="256"/>
      <c r="C854" s="256"/>
      <c r="D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</row>
    <row r="855" spans="1:15">
      <c r="A855" s="294" t="s">
        <v>452</v>
      </c>
      <c r="B855" s="256"/>
      <c r="C855" s="256"/>
      <c r="D855" s="256"/>
      <c r="E855" s="256"/>
      <c r="F855" s="256"/>
      <c r="G855" s="256"/>
      <c r="H855" s="256"/>
      <c r="I855" s="256"/>
      <c r="J855" s="256"/>
      <c r="K855" s="256"/>
      <c r="L855" s="256"/>
      <c r="M855" s="256"/>
      <c r="N855" s="256"/>
      <c r="O855" s="256"/>
    </row>
    <row r="856" spans="1:15">
      <c r="A856" s="294" t="s">
        <v>453</v>
      </c>
      <c r="B856" s="256"/>
      <c r="C856" s="256"/>
      <c r="D856" s="256"/>
      <c r="E856" s="256"/>
      <c r="F856" s="256"/>
      <c r="G856" s="256"/>
      <c r="H856" s="256"/>
      <c r="I856" s="256"/>
      <c r="J856" s="256"/>
      <c r="K856" s="256"/>
      <c r="L856" s="256"/>
      <c r="M856" s="256"/>
      <c r="N856" s="256"/>
      <c r="O856" s="256"/>
    </row>
    <row r="857" spans="1:15">
      <c r="A857" s="294" t="s">
        <v>469</v>
      </c>
      <c r="B857" s="256"/>
      <c r="C857" s="256"/>
      <c r="D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</row>
    <row r="858" spans="1:15">
      <c r="A858" s="294" t="s">
        <v>470</v>
      </c>
      <c r="B858" s="256"/>
      <c r="C858" s="256"/>
      <c r="D858" s="256"/>
      <c r="E858" s="256"/>
      <c r="F858" s="256"/>
      <c r="G858" s="256"/>
      <c r="H858" s="256"/>
      <c r="I858" s="256"/>
      <c r="J858" s="256"/>
      <c r="K858" s="256"/>
      <c r="L858" s="256"/>
      <c r="M858" s="256"/>
      <c r="N858" s="256"/>
      <c r="O858" s="256"/>
    </row>
    <row r="859" spans="1:15">
      <c r="A859" s="294" t="s">
        <v>454</v>
      </c>
      <c r="B859" s="256"/>
      <c r="C859" s="256"/>
      <c r="D859" s="256"/>
      <c r="E859" s="256"/>
      <c r="F859" s="256"/>
      <c r="G859" s="256"/>
      <c r="H859" s="256"/>
      <c r="I859" s="256"/>
      <c r="J859" s="256"/>
      <c r="K859" s="256"/>
      <c r="L859" s="256"/>
      <c r="M859" s="256"/>
      <c r="N859" s="256"/>
      <c r="O859" s="256"/>
    </row>
    <row r="860" spans="1:15">
      <c r="A860" s="294" t="s">
        <v>455</v>
      </c>
      <c r="B860" s="256"/>
      <c r="C860" s="256"/>
      <c r="D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</row>
    <row r="861" spans="1:15">
      <c r="A861" s="294" t="s">
        <v>456</v>
      </c>
      <c r="B861" s="256"/>
      <c r="C861" s="256"/>
      <c r="D861" s="256"/>
      <c r="E861" s="256"/>
      <c r="F861" s="256"/>
      <c r="G861" s="256"/>
      <c r="H861" s="256"/>
      <c r="I861" s="256"/>
      <c r="J861" s="256"/>
      <c r="K861" s="256"/>
      <c r="L861" s="256"/>
      <c r="M861" s="256"/>
      <c r="N861" s="256"/>
      <c r="O861" s="256"/>
    </row>
    <row r="862" spans="1:15">
      <c r="A862" s="294" t="s">
        <v>457</v>
      </c>
      <c r="B862" s="256"/>
      <c r="C862" s="256"/>
      <c r="D862" s="256"/>
      <c r="E862" s="256"/>
      <c r="F862" s="256"/>
      <c r="G862" s="256"/>
      <c r="H862" s="256"/>
      <c r="I862" s="256"/>
      <c r="J862" s="256"/>
      <c r="K862" s="256"/>
      <c r="L862" s="256"/>
      <c r="M862" s="256"/>
      <c r="N862" s="256"/>
      <c r="O862" s="256"/>
    </row>
    <row r="863" spans="1:15">
      <c r="A863" s="294" t="s">
        <v>458</v>
      </c>
      <c r="B863" s="256"/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</row>
    <row r="864" spans="1:15">
      <c r="A864" s="295" t="s">
        <v>459</v>
      </c>
      <c r="B864" s="256"/>
      <c r="C864" s="256"/>
      <c r="D864" s="256"/>
      <c r="E864" s="256"/>
      <c r="F864" s="256"/>
      <c r="G864" s="256"/>
      <c r="H864" s="256"/>
      <c r="I864" s="256"/>
      <c r="J864" s="256"/>
      <c r="K864" s="256"/>
      <c r="L864" s="256"/>
      <c r="M864" s="256"/>
      <c r="N864" s="256"/>
      <c r="O864" s="256"/>
    </row>
    <row r="865" spans="1:15">
      <c r="A865" s="295" t="s">
        <v>460</v>
      </c>
      <c r="B865" s="256"/>
      <c r="C865" s="256"/>
      <c r="D865" s="256"/>
      <c r="E865" s="256"/>
      <c r="F865" s="256"/>
      <c r="G865" s="256"/>
      <c r="H865" s="256"/>
      <c r="I865" s="256"/>
      <c r="J865" s="256"/>
      <c r="K865" s="256"/>
      <c r="L865" s="256"/>
      <c r="M865" s="256"/>
      <c r="N865" s="256"/>
      <c r="O865" s="256"/>
    </row>
    <row r="866" spans="1:15">
      <c r="A866" s="295" t="s">
        <v>461</v>
      </c>
      <c r="B866" s="256"/>
      <c r="C866" s="256"/>
      <c r="D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</row>
    <row r="867" spans="1:15">
      <c r="B867" s="257"/>
      <c r="C867" s="257"/>
      <c r="D867" s="257"/>
      <c r="E867" s="257"/>
      <c r="F867" s="257"/>
      <c r="G867" s="257"/>
      <c r="H867" s="257"/>
      <c r="I867" s="257"/>
      <c r="J867" s="257"/>
      <c r="K867" s="257"/>
      <c r="L867" s="257"/>
      <c r="M867" s="257"/>
      <c r="N867" s="257"/>
      <c r="O867" s="257"/>
    </row>
    <row r="868" spans="1:15">
      <c r="A868" s="109" t="s">
        <v>70</v>
      </c>
      <c r="B868" s="254"/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</row>
    <row r="869" spans="1:15">
      <c r="A869" s="181" t="s">
        <v>378</v>
      </c>
      <c r="B869" s="254"/>
      <c r="C869" s="254"/>
      <c r="D869" s="254"/>
      <c r="E869" s="254"/>
      <c r="F869" s="254"/>
      <c r="G869" s="254"/>
      <c r="H869" s="254"/>
      <c r="I869" s="254"/>
      <c r="J869" s="254"/>
      <c r="K869" s="254"/>
      <c r="L869" s="254"/>
      <c r="M869" s="254"/>
      <c r="N869" s="254"/>
      <c r="O869" s="254"/>
    </row>
    <row r="870" spans="1:15">
      <c r="A870" s="202" t="s">
        <v>410</v>
      </c>
      <c r="B870" s="254" t="s">
        <v>59</v>
      </c>
      <c r="C870" s="254" t="s">
        <v>59</v>
      </c>
      <c r="D870" s="254" t="s">
        <v>59</v>
      </c>
      <c r="E870" s="254" t="s">
        <v>59</v>
      </c>
      <c r="F870" s="254" t="s">
        <v>59</v>
      </c>
      <c r="G870" s="254" t="s">
        <v>59</v>
      </c>
      <c r="H870" s="254" t="s">
        <v>59</v>
      </c>
      <c r="I870" s="254" t="s">
        <v>59</v>
      </c>
      <c r="J870" s="254" t="s">
        <v>59</v>
      </c>
      <c r="K870" s="254" t="s">
        <v>59</v>
      </c>
      <c r="L870" s="254" t="s">
        <v>59</v>
      </c>
      <c r="M870" s="254" t="s">
        <v>59</v>
      </c>
      <c r="N870" s="254" t="s">
        <v>59</v>
      </c>
      <c r="O870" s="254" t="s">
        <v>59</v>
      </c>
    </row>
    <row r="871" spans="1:15">
      <c r="A871" s="204" t="s">
        <v>411</v>
      </c>
      <c r="B871" s="254" t="s">
        <v>59</v>
      </c>
      <c r="C871" s="254">
        <v>0</v>
      </c>
      <c r="D871" s="254">
        <v>0</v>
      </c>
      <c r="E871" s="254">
        <v>0</v>
      </c>
      <c r="F871" s="254">
        <v>0</v>
      </c>
      <c r="G871" s="254">
        <v>0</v>
      </c>
      <c r="H871" s="254">
        <v>0</v>
      </c>
      <c r="I871" s="254">
        <v>0</v>
      </c>
      <c r="J871" s="254">
        <v>0</v>
      </c>
      <c r="K871" s="254">
        <v>0</v>
      </c>
      <c r="L871" s="254">
        <v>0</v>
      </c>
      <c r="M871" s="254">
        <v>0</v>
      </c>
      <c r="N871" s="254">
        <v>0</v>
      </c>
      <c r="O871" s="254">
        <f>SUM(B871:N871)</f>
        <v>0</v>
      </c>
    </row>
    <row r="872" spans="1:15">
      <c r="A872" s="204" t="s">
        <v>412</v>
      </c>
      <c r="B872" s="254" t="s">
        <v>59</v>
      </c>
      <c r="C872" s="254">
        <v>0</v>
      </c>
      <c r="D872" s="254">
        <v>0</v>
      </c>
      <c r="E872" s="254">
        <v>0</v>
      </c>
      <c r="F872" s="254">
        <v>242555.63999999998</v>
      </c>
      <c r="G872" s="254">
        <v>12028.55</v>
      </c>
      <c r="H872" s="254">
        <v>1999.6399999999999</v>
      </c>
      <c r="I872" s="254">
        <v>780.03</v>
      </c>
      <c r="J872" s="254">
        <v>186.05</v>
      </c>
      <c r="K872" s="254">
        <v>0</v>
      </c>
      <c r="L872" s="254">
        <v>0</v>
      </c>
      <c r="M872" s="254">
        <v>0</v>
      </c>
      <c r="N872" s="254">
        <v>0</v>
      </c>
      <c r="O872" s="254">
        <f>SUM(B872:N872)</f>
        <v>257549.90999999997</v>
      </c>
    </row>
    <row r="873" spans="1:15">
      <c r="A873" s="204" t="s">
        <v>413</v>
      </c>
      <c r="B873" s="254" t="s">
        <v>59</v>
      </c>
      <c r="C873" s="254">
        <v>0</v>
      </c>
      <c r="D873" s="254">
        <v>0</v>
      </c>
      <c r="E873" s="254">
        <v>0</v>
      </c>
      <c r="F873" s="254">
        <v>0</v>
      </c>
      <c r="G873" s="254">
        <v>0</v>
      </c>
      <c r="H873" s="254">
        <v>0</v>
      </c>
      <c r="I873" s="254">
        <v>0</v>
      </c>
      <c r="J873" s="254">
        <v>0</v>
      </c>
      <c r="K873" s="254">
        <v>0</v>
      </c>
      <c r="L873" s="254">
        <v>0</v>
      </c>
      <c r="M873" s="254">
        <v>0</v>
      </c>
      <c r="N873" s="254">
        <v>0</v>
      </c>
      <c r="O873" s="254">
        <f>SUM(B873:N873)</f>
        <v>0</v>
      </c>
    </row>
    <row r="874" spans="1:15">
      <c r="A874" s="204" t="s">
        <v>414</v>
      </c>
      <c r="B874" s="254" t="s">
        <v>59</v>
      </c>
      <c r="C874" s="254">
        <v>0</v>
      </c>
      <c r="D874" s="254">
        <v>0</v>
      </c>
      <c r="E874" s="254">
        <v>0</v>
      </c>
      <c r="F874" s="254">
        <v>0</v>
      </c>
      <c r="G874" s="254">
        <v>0</v>
      </c>
      <c r="H874" s="254">
        <v>0</v>
      </c>
      <c r="I874" s="254">
        <v>0</v>
      </c>
      <c r="J874" s="254">
        <v>0</v>
      </c>
      <c r="K874" s="254">
        <v>0</v>
      </c>
      <c r="L874" s="254">
        <v>0</v>
      </c>
      <c r="M874" s="254">
        <v>0</v>
      </c>
      <c r="N874" s="254">
        <v>0</v>
      </c>
      <c r="O874" s="254">
        <f>SUM(B874:N874)</f>
        <v>0</v>
      </c>
    </row>
    <row r="875" spans="1:15">
      <c r="A875" s="205" t="s">
        <v>59</v>
      </c>
      <c r="B875" s="254" t="s">
        <v>59</v>
      </c>
      <c r="C875" s="254" t="s">
        <v>59</v>
      </c>
      <c r="D875" s="254" t="s">
        <v>59</v>
      </c>
      <c r="E875" s="254" t="s">
        <v>59</v>
      </c>
      <c r="F875" s="254" t="s">
        <v>59</v>
      </c>
      <c r="G875" s="254" t="s">
        <v>59</v>
      </c>
      <c r="H875" s="254" t="s">
        <v>59</v>
      </c>
      <c r="I875" s="254" t="s">
        <v>59</v>
      </c>
      <c r="J875" s="254" t="s">
        <v>59</v>
      </c>
      <c r="K875" s="254" t="s">
        <v>59</v>
      </c>
      <c r="L875" s="254" t="s">
        <v>59</v>
      </c>
      <c r="M875" s="254" t="s">
        <v>59</v>
      </c>
      <c r="N875" s="254" t="s">
        <v>59</v>
      </c>
      <c r="O875" s="254" t="s">
        <v>59</v>
      </c>
    </row>
    <row r="876" spans="1:15">
      <c r="A876" s="202" t="s">
        <v>415</v>
      </c>
      <c r="B876" s="254">
        <v>2987884.63</v>
      </c>
      <c r="C876" s="254">
        <v>2987884.63</v>
      </c>
      <c r="D876" s="254">
        <v>2987884.63</v>
      </c>
      <c r="E876" s="254">
        <v>2987884.63</v>
      </c>
      <c r="F876" s="254">
        <v>3230440.27</v>
      </c>
      <c r="G876" s="254">
        <v>3242468.8200000003</v>
      </c>
      <c r="H876" s="254">
        <v>3244468.4599999995</v>
      </c>
      <c r="I876" s="254">
        <v>3245248.4899999998</v>
      </c>
      <c r="J876" s="254">
        <v>3245434.5399999996</v>
      </c>
      <c r="K876" s="254">
        <v>3245434.5399999996</v>
      </c>
      <c r="L876" s="254">
        <v>3245434.5399999996</v>
      </c>
      <c r="M876" s="254">
        <v>3245434.5399999996</v>
      </c>
      <c r="N876" s="254">
        <v>3245434.5399999996</v>
      </c>
      <c r="O876" s="258"/>
    </row>
    <row r="877" spans="1:15">
      <c r="A877" s="202" t="s">
        <v>416</v>
      </c>
      <c r="B877" s="254">
        <v>481051.31000000017</v>
      </c>
      <c r="C877" s="254">
        <v>490399.39000000019</v>
      </c>
      <c r="D877" s="254">
        <v>499747.4700000002</v>
      </c>
      <c r="E877" s="254">
        <v>509095.55000000028</v>
      </c>
      <c r="F877" s="254">
        <v>519882.15000000026</v>
      </c>
      <c r="G877" s="254">
        <v>532134.88000000035</v>
      </c>
      <c r="H877" s="254">
        <v>544419.74000000034</v>
      </c>
      <c r="I877" s="254">
        <v>556713.72000000032</v>
      </c>
      <c r="J877" s="254">
        <v>569013.46000000031</v>
      </c>
      <c r="K877" s="254">
        <v>581314.30000000028</v>
      </c>
      <c r="L877" s="254">
        <v>593615.14000000036</v>
      </c>
      <c r="M877" s="254">
        <v>605915.98000000033</v>
      </c>
      <c r="N877" s="254">
        <v>618216.82000000041</v>
      </c>
      <c r="O877" s="258"/>
    </row>
    <row r="878" spans="1:15" ht="15.75" thickBot="1">
      <c r="A878" s="202" t="s">
        <v>418</v>
      </c>
      <c r="B878" s="254">
        <v>0</v>
      </c>
      <c r="C878" s="254">
        <v>0</v>
      </c>
      <c r="D878" s="254">
        <v>0</v>
      </c>
      <c r="E878" s="254">
        <v>0</v>
      </c>
      <c r="F878" s="254">
        <v>0</v>
      </c>
      <c r="G878" s="254">
        <v>0</v>
      </c>
      <c r="H878" s="254">
        <v>0</v>
      </c>
      <c r="I878" s="254">
        <v>0</v>
      </c>
      <c r="J878" s="254">
        <v>0</v>
      </c>
      <c r="K878" s="254">
        <v>0</v>
      </c>
      <c r="L878" s="254">
        <v>0</v>
      </c>
      <c r="M878" s="254">
        <v>0</v>
      </c>
      <c r="N878" s="254">
        <v>0</v>
      </c>
      <c r="O878" s="258"/>
    </row>
    <row r="879" spans="1:15" ht="15.75" thickBot="1">
      <c r="A879" s="202" t="s">
        <v>60</v>
      </c>
      <c r="B879" s="255">
        <v>2506833.3199999998</v>
      </c>
      <c r="C879" s="255">
        <v>2497485.2399999998</v>
      </c>
      <c r="D879" s="255">
        <v>2488137.1599999997</v>
      </c>
      <c r="E879" s="255">
        <v>2478789.0799999996</v>
      </c>
      <c r="F879" s="255">
        <v>2710558.1199999996</v>
      </c>
      <c r="G879" s="255">
        <v>2710333.94</v>
      </c>
      <c r="H879" s="255">
        <v>2700048.7199999993</v>
      </c>
      <c r="I879" s="255">
        <v>2688534.7699999996</v>
      </c>
      <c r="J879" s="255">
        <v>2676421.0799999991</v>
      </c>
      <c r="K879" s="255">
        <v>2664120.2399999993</v>
      </c>
      <c r="L879" s="255">
        <v>2651819.3999999994</v>
      </c>
      <c r="M879" s="255">
        <v>2639518.5599999991</v>
      </c>
      <c r="N879" s="255">
        <v>2627217.7199999993</v>
      </c>
      <c r="O879" s="258"/>
    </row>
    <row r="880" spans="1:15" ht="15.75" thickTop="1">
      <c r="A880" s="205" t="s">
        <v>59</v>
      </c>
      <c r="B880" s="254" t="s">
        <v>59</v>
      </c>
      <c r="C880" s="254" t="s">
        <v>59</v>
      </c>
      <c r="D880" s="254" t="s">
        <v>59</v>
      </c>
      <c r="E880" s="254" t="s">
        <v>59</v>
      </c>
      <c r="F880" s="254" t="s">
        <v>59</v>
      </c>
      <c r="G880" s="254" t="s">
        <v>59</v>
      </c>
      <c r="H880" s="254" t="s">
        <v>59</v>
      </c>
      <c r="I880" s="254" t="s">
        <v>59</v>
      </c>
      <c r="J880" s="254" t="s">
        <v>59</v>
      </c>
      <c r="K880" s="254" t="s">
        <v>59</v>
      </c>
      <c r="L880" s="254" t="s">
        <v>59</v>
      </c>
      <c r="M880" s="254" t="s">
        <v>59</v>
      </c>
      <c r="N880" s="254" t="s">
        <v>59</v>
      </c>
      <c r="O880" s="258"/>
    </row>
    <row r="881" spans="1:15">
      <c r="A881" s="202" t="s">
        <v>419</v>
      </c>
      <c r="B881" s="254" t="s">
        <v>59</v>
      </c>
      <c r="C881" s="254">
        <v>2502159.2799999998</v>
      </c>
      <c r="D881" s="254">
        <v>2492811.1999999997</v>
      </c>
      <c r="E881" s="254">
        <v>2483463.1199999996</v>
      </c>
      <c r="F881" s="254">
        <v>2594673.5999999996</v>
      </c>
      <c r="G881" s="254">
        <v>2710446.03</v>
      </c>
      <c r="H881" s="254">
        <v>2705191.3299999996</v>
      </c>
      <c r="I881" s="254">
        <v>2694291.7449999992</v>
      </c>
      <c r="J881" s="254">
        <v>2682477.9249999993</v>
      </c>
      <c r="K881" s="254">
        <v>2670270.6599999992</v>
      </c>
      <c r="L881" s="254">
        <v>2657969.8199999994</v>
      </c>
      <c r="M881" s="254">
        <v>2645668.9799999995</v>
      </c>
      <c r="N881" s="254">
        <v>2633368.1399999992</v>
      </c>
      <c r="O881" s="258"/>
    </row>
    <row r="882" spans="1:15">
      <c r="A882" s="205" t="s">
        <v>59</v>
      </c>
      <c r="B882" s="254" t="s">
        <v>59</v>
      </c>
      <c r="C882" s="254" t="s">
        <v>59</v>
      </c>
      <c r="D882" s="254" t="s">
        <v>59</v>
      </c>
      <c r="E882" s="254" t="s">
        <v>59</v>
      </c>
      <c r="F882" s="254" t="s">
        <v>59</v>
      </c>
      <c r="G882" s="254" t="s">
        <v>59</v>
      </c>
      <c r="H882" s="254" t="s">
        <v>59</v>
      </c>
      <c r="I882" s="254" t="s">
        <v>59</v>
      </c>
      <c r="J882" s="254" t="s">
        <v>59</v>
      </c>
      <c r="K882" s="254" t="s">
        <v>59</v>
      </c>
      <c r="L882" s="254" t="s">
        <v>59</v>
      </c>
      <c r="M882" s="254" t="s">
        <v>59</v>
      </c>
      <c r="N882" s="254" t="s">
        <v>59</v>
      </c>
      <c r="O882" s="254" t="s">
        <v>59</v>
      </c>
    </row>
    <row r="883" spans="1:15">
      <c r="A883" s="202" t="s">
        <v>61</v>
      </c>
      <c r="B883" s="254" t="s">
        <v>59</v>
      </c>
      <c r="C883" s="254" t="s">
        <v>59</v>
      </c>
      <c r="D883" s="254" t="s">
        <v>59</v>
      </c>
      <c r="E883" s="254" t="s">
        <v>59</v>
      </c>
      <c r="F883" s="254" t="s">
        <v>59</v>
      </c>
      <c r="G883" s="254" t="s">
        <v>59</v>
      </c>
      <c r="H883" s="254" t="s">
        <v>59</v>
      </c>
      <c r="I883" s="254" t="s">
        <v>59</v>
      </c>
      <c r="J883" s="254" t="s">
        <v>59</v>
      </c>
      <c r="K883" s="254" t="s">
        <v>59</v>
      </c>
      <c r="L883" s="254" t="s">
        <v>59</v>
      </c>
      <c r="M883" s="254" t="s">
        <v>59</v>
      </c>
      <c r="N883" s="254" t="s">
        <v>59</v>
      </c>
      <c r="O883" s="254" t="s">
        <v>59</v>
      </c>
    </row>
    <row r="884" spans="1:15">
      <c r="A884" s="204" t="s">
        <v>420</v>
      </c>
      <c r="B884" s="254" t="s">
        <v>59</v>
      </c>
      <c r="C884" s="254">
        <v>13476.568547253364</v>
      </c>
      <c r="D884" s="254">
        <v>13426.220017520593</v>
      </c>
      <c r="E884" s="254">
        <v>13375.871487787823</v>
      </c>
      <c r="F884" s="254">
        <v>13974.848406992161</v>
      </c>
      <c r="G884" s="254">
        <v>14598.395877070523</v>
      </c>
      <c r="H884" s="254">
        <v>14570.094191677716</v>
      </c>
      <c r="I884" s="254">
        <v>14182.249374223424</v>
      </c>
      <c r="J884" s="254">
        <v>14120.063628521193</v>
      </c>
      <c r="K884" s="254">
        <v>14055.806861699815</v>
      </c>
      <c r="L884" s="254">
        <v>13991.057533526217</v>
      </c>
      <c r="M884" s="254">
        <v>13926.30820535262</v>
      </c>
      <c r="N884" s="254">
        <v>13861.558877179019</v>
      </c>
      <c r="O884" s="254">
        <f>SUM(B884:N884)</f>
        <v>167559.0430088045</v>
      </c>
    </row>
    <row r="885" spans="1:15">
      <c r="A885" s="204" t="s">
        <v>421</v>
      </c>
      <c r="B885" s="254" t="s">
        <v>59</v>
      </c>
      <c r="C885" s="254">
        <v>2796.9136431839997</v>
      </c>
      <c r="D885" s="254">
        <v>2786.4643593599994</v>
      </c>
      <c r="E885" s="254">
        <v>2776.0150755359996</v>
      </c>
      <c r="F885" s="254">
        <v>2900.3261500799995</v>
      </c>
      <c r="G885" s="254">
        <v>3029.7365723339994</v>
      </c>
      <c r="H885" s="254">
        <v>3023.8628686739994</v>
      </c>
      <c r="I885" s="254">
        <v>2985.5446826344992</v>
      </c>
      <c r="J885" s="254">
        <v>2972.4537886924995</v>
      </c>
      <c r="K885" s="254">
        <v>2958.9269183459992</v>
      </c>
      <c r="L885" s="254">
        <v>2945.2963575419994</v>
      </c>
      <c r="M885" s="254">
        <v>2931.6657967379997</v>
      </c>
      <c r="N885" s="254">
        <v>2918.0352359339995</v>
      </c>
      <c r="O885" s="254">
        <f>SUM(B885:N885)</f>
        <v>35025.241449054985</v>
      </c>
    </row>
    <row r="886" spans="1:15">
      <c r="A886" s="205" t="s">
        <v>59</v>
      </c>
      <c r="B886" s="254" t="s">
        <v>59</v>
      </c>
      <c r="C886" s="254" t="s">
        <v>59</v>
      </c>
      <c r="D886" s="254" t="s">
        <v>59</v>
      </c>
      <c r="E886" s="254" t="s">
        <v>59</v>
      </c>
      <c r="F886" s="254" t="s">
        <v>59</v>
      </c>
      <c r="G886" s="254" t="s">
        <v>59</v>
      </c>
      <c r="H886" s="254" t="s">
        <v>59</v>
      </c>
      <c r="I886" s="254" t="s">
        <v>59</v>
      </c>
      <c r="J886" s="254" t="s">
        <v>59</v>
      </c>
      <c r="K886" s="254" t="s">
        <v>59</v>
      </c>
      <c r="L886" s="254" t="s">
        <v>59</v>
      </c>
      <c r="M886" s="254" t="s">
        <v>59</v>
      </c>
      <c r="N886" s="254" t="s">
        <v>59</v>
      </c>
      <c r="O886" s="254" t="s">
        <v>59</v>
      </c>
    </row>
    <row r="887" spans="1:15">
      <c r="A887" s="202" t="s">
        <v>62</v>
      </c>
      <c r="B887" s="254" t="s">
        <v>59</v>
      </c>
      <c r="C887" s="254" t="s">
        <v>59</v>
      </c>
      <c r="D887" s="254" t="s">
        <v>59</v>
      </c>
      <c r="E887" s="254" t="s">
        <v>59</v>
      </c>
      <c r="F887" s="254" t="s">
        <v>59</v>
      </c>
      <c r="G887" s="254" t="s">
        <v>59</v>
      </c>
      <c r="H887" s="254" t="s">
        <v>59</v>
      </c>
      <c r="I887" s="254" t="s">
        <v>59</v>
      </c>
      <c r="J887" s="254" t="s">
        <v>59</v>
      </c>
      <c r="K887" s="254" t="s">
        <v>59</v>
      </c>
      <c r="L887" s="254" t="s">
        <v>59</v>
      </c>
      <c r="M887" s="254" t="s">
        <v>59</v>
      </c>
      <c r="N887" s="254" t="s">
        <v>59</v>
      </c>
      <c r="O887" s="254" t="s">
        <v>59</v>
      </c>
    </row>
    <row r="888" spans="1:15">
      <c r="A888" s="204" t="s">
        <v>422</v>
      </c>
      <c r="B888" s="254" t="s">
        <v>59</v>
      </c>
      <c r="C888" s="254">
        <v>9348.08</v>
      </c>
      <c r="D888" s="254">
        <v>9348.08</v>
      </c>
      <c r="E888" s="254">
        <v>9348.08</v>
      </c>
      <c r="F888" s="254">
        <v>10786.599999999999</v>
      </c>
      <c r="G888" s="254">
        <v>12252.73</v>
      </c>
      <c r="H888" s="254">
        <v>12284.859999999999</v>
      </c>
      <c r="I888" s="254">
        <v>12293.98</v>
      </c>
      <c r="J888" s="254">
        <v>12299.739999999998</v>
      </c>
      <c r="K888" s="254">
        <v>12300.839999999998</v>
      </c>
      <c r="L888" s="254">
        <v>12300.839999999998</v>
      </c>
      <c r="M888" s="254">
        <v>12300.839999999998</v>
      </c>
      <c r="N888" s="254">
        <v>12300.839999999998</v>
      </c>
      <c r="O888" s="254">
        <f>SUM(B888:N888)</f>
        <v>137165.50999999998</v>
      </c>
    </row>
    <row r="889" spans="1:15">
      <c r="A889" s="204" t="s">
        <v>423</v>
      </c>
      <c r="B889" s="254" t="s">
        <v>59</v>
      </c>
      <c r="C889" s="254">
        <v>0</v>
      </c>
      <c r="D889" s="254">
        <v>0</v>
      </c>
      <c r="E889" s="254">
        <v>0</v>
      </c>
      <c r="F889" s="254">
        <v>0</v>
      </c>
      <c r="G889" s="254">
        <v>0</v>
      </c>
      <c r="H889" s="254">
        <v>0</v>
      </c>
      <c r="I889" s="254">
        <v>0</v>
      </c>
      <c r="J889" s="254">
        <v>0</v>
      </c>
      <c r="K889" s="254">
        <v>0</v>
      </c>
      <c r="L889" s="254">
        <v>0</v>
      </c>
      <c r="M889" s="254">
        <v>0</v>
      </c>
      <c r="N889" s="254">
        <v>0</v>
      </c>
      <c r="O889" s="254">
        <f>SUM(B889:N889)</f>
        <v>0</v>
      </c>
    </row>
    <row r="890" spans="1:15">
      <c r="A890" s="204" t="s">
        <v>424</v>
      </c>
      <c r="B890" s="254" t="s">
        <v>59</v>
      </c>
      <c r="C890" s="254">
        <v>0</v>
      </c>
      <c r="D890" s="254">
        <v>0</v>
      </c>
      <c r="E890" s="254">
        <v>0</v>
      </c>
      <c r="F890" s="254">
        <v>0</v>
      </c>
      <c r="G890" s="254">
        <v>0</v>
      </c>
      <c r="H890" s="254">
        <v>0</v>
      </c>
      <c r="I890" s="254">
        <v>0</v>
      </c>
      <c r="J890" s="254">
        <v>0</v>
      </c>
      <c r="K890" s="254">
        <v>0</v>
      </c>
      <c r="L890" s="254">
        <v>0</v>
      </c>
      <c r="M890" s="254">
        <v>0</v>
      </c>
      <c r="N890" s="254">
        <v>0</v>
      </c>
      <c r="O890" s="254">
        <f>SUM(B890:N890)</f>
        <v>0</v>
      </c>
    </row>
    <row r="891" spans="1:15">
      <c r="A891" s="204" t="s">
        <v>425</v>
      </c>
      <c r="B891" s="254" t="s">
        <v>59</v>
      </c>
      <c r="C891" s="254">
        <v>0</v>
      </c>
      <c r="D891" s="254">
        <v>0</v>
      </c>
      <c r="E891" s="254">
        <v>0</v>
      </c>
      <c r="F891" s="254">
        <v>0</v>
      </c>
      <c r="G891" s="254">
        <v>0</v>
      </c>
      <c r="H891" s="254">
        <v>0</v>
      </c>
      <c r="I891" s="254">
        <v>0</v>
      </c>
      <c r="J891" s="254">
        <v>0</v>
      </c>
      <c r="K891" s="254">
        <v>0</v>
      </c>
      <c r="L891" s="254">
        <v>0</v>
      </c>
      <c r="M891" s="254">
        <v>0</v>
      </c>
      <c r="N891" s="254">
        <v>0</v>
      </c>
      <c r="O891" s="254">
        <f>SUM(B891:N891)</f>
        <v>0</v>
      </c>
    </row>
    <row r="892" spans="1:15">
      <c r="A892" s="204" t="s">
        <v>426</v>
      </c>
      <c r="B892" s="254" t="s">
        <v>59</v>
      </c>
      <c r="C892" s="254">
        <v>0</v>
      </c>
      <c r="D892" s="254">
        <v>0</v>
      </c>
      <c r="E892" s="254">
        <v>0</v>
      </c>
      <c r="F892" s="254">
        <v>0</v>
      </c>
      <c r="G892" s="254">
        <v>0</v>
      </c>
      <c r="H892" s="254">
        <v>0</v>
      </c>
      <c r="I892" s="254">
        <v>0</v>
      </c>
      <c r="J892" s="254">
        <v>0</v>
      </c>
      <c r="K892" s="254">
        <v>0</v>
      </c>
      <c r="L892" s="254">
        <v>0</v>
      </c>
      <c r="M892" s="254">
        <v>0</v>
      </c>
      <c r="N892" s="254">
        <v>0</v>
      </c>
      <c r="O892" s="254">
        <f>SUM(B892:N892)</f>
        <v>0</v>
      </c>
    </row>
    <row r="893" spans="1:15" ht="15.75" thickBot="1">
      <c r="A893" s="205" t="s">
        <v>59</v>
      </c>
      <c r="B893" s="254" t="s">
        <v>59</v>
      </c>
      <c r="C893" s="254" t="s">
        <v>59</v>
      </c>
      <c r="D893" s="254" t="s">
        <v>59</v>
      </c>
      <c r="E893" s="254" t="s">
        <v>59</v>
      </c>
      <c r="F893" s="254" t="s">
        <v>59</v>
      </c>
      <c r="G893" s="254" t="s">
        <v>59</v>
      </c>
      <c r="H893" s="254" t="s">
        <v>59</v>
      </c>
      <c r="I893" s="254" t="s">
        <v>59</v>
      </c>
      <c r="J893" s="254" t="s">
        <v>59</v>
      </c>
      <c r="K893" s="254" t="s">
        <v>59</v>
      </c>
      <c r="L893" s="254" t="s">
        <v>59</v>
      </c>
      <c r="M893" s="254" t="s">
        <v>59</v>
      </c>
      <c r="N893" s="254" t="s">
        <v>59</v>
      </c>
      <c r="O893" s="254" t="s">
        <v>59</v>
      </c>
    </row>
    <row r="894" spans="1:15" ht="15.75" thickBot="1">
      <c r="A894" s="202" t="s">
        <v>427</v>
      </c>
      <c r="B894" s="254" t="s">
        <v>59</v>
      </c>
      <c r="C894" s="255">
        <f>SUM(C883:C891)</f>
        <v>25621.562190437362</v>
      </c>
      <c r="D894" s="255">
        <f t="shared" ref="D894:N894" si="19">SUM(D884:D892)</f>
        <v>25560.764376880594</v>
      </c>
      <c r="E894" s="255">
        <f t="shared" si="19"/>
        <v>25499.966563323822</v>
      </c>
      <c r="F894" s="255">
        <f t="shared" si="19"/>
        <v>27661.77455707216</v>
      </c>
      <c r="G894" s="255">
        <f t="shared" si="19"/>
        <v>29880.862449404522</v>
      </c>
      <c r="H894" s="255">
        <f t="shared" si="19"/>
        <v>29878.817060351714</v>
      </c>
      <c r="I894" s="255">
        <f t="shared" si="19"/>
        <v>29461.774056857921</v>
      </c>
      <c r="J894" s="255">
        <f t="shared" si="19"/>
        <v>29392.257417213692</v>
      </c>
      <c r="K894" s="255">
        <f t="shared" si="19"/>
        <v>29315.573780045816</v>
      </c>
      <c r="L894" s="255">
        <f t="shared" si="19"/>
        <v>29237.193891068215</v>
      </c>
      <c r="M894" s="255">
        <f t="shared" si="19"/>
        <v>29158.814002090614</v>
      </c>
      <c r="N894" s="255">
        <f t="shared" si="19"/>
        <v>29080.434113113013</v>
      </c>
      <c r="O894" s="255">
        <f>SUM(B894:N894)</f>
        <v>339749.79445785942</v>
      </c>
    </row>
    <row r="895" spans="1:15" ht="15.75" thickTop="1">
      <c r="A895" s="205" t="s">
        <v>59</v>
      </c>
      <c r="B895" s="256" t="s">
        <v>59</v>
      </c>
      <c r="C895" s="256" t="s">
        <v>59</v>
      </c>
      <c r="D895" s="256" t="s">
        <v>59</v>
      </c>
      <c r="E895" s="256" t="s">
        <v>59</v>
      </c>
      <c r="F895" s="256" t="s">
        <v>59</v>
      </c>
      <c r="G895" s="256" t="s">
        <v>59</v>
      </c>
      <c r="H895" s="256" t="s">
        <v>59</v>
      </c>
      <c r="I895" s="256" t="s">
        <v>59</v>
      </c>
      <c r="J895" s="256" t="s">
        <v>59</v>
      </c>
      <c r="K895" s="256" t="s">
        <v>59</v>
      </c>
      <c r="L895" s="256" t="s">
        <v>59</v>
      </c>
      <c r="M895" s="256" t="s">
        <v>59</v>
      </c>
      <c r="N895" s="256" t="s">
        <v>59</v>
      </c>
      <c r="O895" s="256" t="s">
        <v>59</v>
      </c>
    </row>
    <row r="896" spans="1:15">
      <c r="A896" s="129" t="s">
        <v>449</v>
      </c>
      <c r="B896" s="256"/>
      <c r="C896" s="256"/>
      <c r="D896" s="256"/>
      <c r="E896" s="256"/>
      <c r="F896" s="256"/>
      <c r="G896" s="256"/>
      <c r="H896" s="256"/>
      <c r="I896" s="256"/>
      <c r="J896" s="256"/>
      <c r="K896" s="256"/>
      <c r="L896" s="256"/>
      <c r="M896" s="256"/>
      <c r="N896" s="256"/>
      <c r="O896" s="256"/>
    </row>
    <row r="897" spans="1:15">
      <c r="A897" s="294" t="s">
        <v>468</v>
      </c>
      <c r="B897" s="256"/>
      <c r="C897" s="256"/>
      <c r="D897" s="256"/>
      <c r="E897" s="256"/>
      <c r="F897" s="256"/>
      <c r="G897" s="256"/>
      <c r="H897" s="256"/>
      <c r="I897" s="256"/>
      <c r="J897" s="256"/>
      <c r="K897" s="256"/>
      <c r="L897" s="256"/>
      <c r="M897" s="256"/>
      <c r="N897" s="256"/>
      <c r="O897" s="256"/>
    </row>
    <row r="898" spans="1:15">
      <c r="A898" s="294" t="s">
        <v>450</v>
      </c>
      <c r="B898" s="256"/>
      <c r="C898" s="256"/>
      <c r="D898" s="256"/>
      <c r="E898" s="256"/>
      <c r="F898" s="256"/>
      <c r="G898" s="256"/>
      <c r="H898" s="256"/>
      <c r="I898" s="256"/>
      <c r="J898" s="256"/>
      <c r="K898" s="256"/>
      <c r="L898" s="256"/>
      <c r="M898" s="256"/>
      <c r="N898" s="256"/>
      <c r="O898" s="256"/>
    </row>
    <row r="899" spans="1:15">
      <c r="A899" s="294" t="s">
        <v>451</v>
      </c>
      <c r="B899" s="256"/>
      <c r="C899" s="256"/>
      <c r="D899" s="256"/>
      <c r="E899" s="256"/>
      <c r="F899" s="256"/>
      <c r="G899" s="256"/>
      <c r="H899" s="256"/>
      <c r="I899" s="256"/>
      <c r="J899" s="256"/>
      <c r="K899" s="256"/>
      <c r="L899" s="256"/>
      <c r="M899" s="256"/>
      <c r="N899" s="256"/>
      <c r="O899" s="256"/>
    </row>
    <row r="900" spans="1:15">
      <c r="A900" s="294" t="s">
        <v>452</v>
      </c>
      <c r="B900" s="256"/>
      <c r="C900" s="256"/>
      <c r="D900" s="256"/>
      <c r="E900" s="256"/>
      <c r="F900" s="256"/>
      <c r="G900" s="256"/>
      <c r="H900" s="256"/>
      <c r="I900" s="256"/>
      <c r="J900" s="256"/>
      <c r="K900" s="256"/>
      <c r="L900" s="256"/>
      <c r="M900" s="256"/>
      <c r="N900" s="256"/>
      <c r="O900" s="256"/>
    </row>
    <row r="901" spans="1:15">
      <c r="A901" s="294" t="s">
        <v>453</v>
      </c>
      <c r="B901" s="256"/>
      <c r="C901" s="256"/>
      <c r="D901" s="256"/>
      <c r="E901" s="256"/>
      <c r="F901" s="256"/>
      <c r="G901" s="256"/>
      <c r="H901" s="256"/>
      <c r="I901" s="256"/>
      <c r="J901" s="256"/>
      <c r="K901" s="256"/>
      <c r="L901" s="256"/>
      <c r="M901" s="256"/>
      <c r="N901" s="256"/>
      <c r="O901" s="256"/>
    </row>
    <row r="902" spans="1:15">
      <c r="A902" s="294" t="s">
        <v>469</v>
      </c>
      <c r="B902" s="256"/>
      <c r="C902" s="256"/>
      <c r="D902" s="256"/>
      <c r="E902" s="256"/>
      <c r="F902" s="256"/>
      <c r="G902" s="256"/>
      <c r="H902" s="256"/>
      <c r="I902" s="256"/>
      <c r="J902" s="256"/>
      <c r="K902" s="256"/>
      <c r="L902" s="256"/>
      <c r="M902" s="256"/>
      <c r="N902" s="256"/>
      <c r="O902" s="256"/>
    </row>
    <row r="903" spans="1:15">
      <c r="A903" s="294" t="s">
        <v>470</v>
      </c>
      <c r="B903" s="256"/>
      <c r="C903" s="256"/>
      <c r="D903" s="256"/>
      <c r="E903" s="256"/>
      <c r="F903" s="256"/>
      <c r="G903" s="256"/>
      <c r="H903" s="256"/>
      <c r="I903" s="256"/>
      <c r="J903" s="256"/>
      <c r="K903" s="256"/>
      <c r="L903" s="256"/>
      <c r="M903" s="256"/>
      <c r="N903" s="256"/>
      <c r="O903" s="256"/>
    </row>
    <row r="904" spans="1:15">
      <c r="A904" s="294" t="s">
        <v>454</v>
      </c>
      <c r="B904" s="256"/>
      <c r="C904" s="256"/>
      <c r="D904" s="256"/>
      <c r="E904" s="256"/>
      <c r="F904" s="256"/>
      <c r="G904" s="256"/>
      <c r="H904" s="256"/>
      <c r="I904" s="256"/>
      <c r="J904" s="256"/>
      <c r="K904" s="256"/>
      <c r="L904" s="256"/>
      <c r="M904" s="256"/>
      <c r="N904" s="256"/>
      <c r="O904" s="256"/>
    </row>
    <row r="905" spans="1:15">
      <c r="A905" s="294" t="s">
        <v>455</v>
      </c>
      <c r="B905" s="256"/>
      <c r="C905" s="256"/>
      <c r="D905" s="256"/>
      <c r="E905" s="256"/>
      <c r="F905" s="256"/>
      <c r="G905" s="256"/>
      <c r="H905" s="256"/>
      <c r="I905" s="256"/>
      <c r="J905" s="256"/>
      <c r="K905" s="256"/>
      <c r="L905" s="256"/>
      <c r="M905" s="256"/>
      <c r="N905" s="256"/>
      <c r="O905" s="256"/>
    </row>
    <row r="906" spans="1:15">
      <c r="A906" s="294" t="s">
        <v>456</v>
      </c>
      <c r="B906" s="256"/>
      <c r="C906" s="256"/>
      <c r="D906" s="256"/>
      <c r="E906" s="256"/>
      <c r="F906" s="256"/>
      <c r="G906" s="256"/>
      <c r="H906" s="256"/>
      <c r="I906" s="256"/>
      <c r="J906" s="256"/>
      <c r="K906" s="256"/>
      <c r="L906" s="256"/>
      <c r="M906" s="256"/>
      <c r="N906" s="256"/>
      <c r="O906" s="256"/>
    </row>
    <row r="907" spans="1:15">
      <c r="A907" s="294" t="s">
        <v>457</v>
      </c>
      <c r="B907" s="256"/>
      <c r="C907" s="256"/>
      <c r="D907" s="256"/>
      <c r="E907" s="256"/>
      <c r="F907" s="256"/>
      <c r="G907" s="256"/>
      <c r="H907" s="256"/>
      <c r="I907" s="256"/>
      <c r="J907" s="256"/>
      <c r="K907" s="256"/>
      <c r="L907" s="256"/>
      <c r="M907" s="256"/>
      <c r="N907" s="256"/>
      <c r="O907" s="256"/>
    </row>
    <row r="908" spans="1:15">
      <c r="A908" s="294" t="s">
        <v>458</v>
      </c>
      <c r="B908" s="256"/>
      <c r="C908" s="256"/>
      <c r="D908" s="256"/>
      <c r="E908" s="256"/>
      <c r="F908" s="256"/>
      <c r="G908" s="256"/>
      <c r="H908" s="256"/>
      <c r="I908" s="256"/>
      <c r="J908" s="256"/>
      <c r="K908" s="256"/>
      <c r="L908" s="256"/>
      <c r="M908" s="256"/>
      <c r="N908" s="256"/>
      <c r="O908" s="256"/>
    </row>
    <row r="909" spans="1:15">
      <c r="A909" s="295" t="s">
        <v>459</v>
      </c>
      <c r="B909" s="256"/>
      <c r="C909" s="256"/>
      <c r="D909" s="256"/>
      <c r="E909" s="256"/>
      <c r="F909" s="256"/>
      <c r="G909" s="256"/>
      <c r="H909" s="256"/>
      <c r="I909" s="256"/>
      <c r="J909" s="256"/>
      <c r="K909" s="256"/>
      <c r="L909" s="256"/>
      <c r="M909" s="256"/>
      <c r="N909" s="256"/>
      <c r="O909" s="256"/>
    </row>
    <row r="910" spans="1:15">
      <c r="A910" s="295" t="s">
        <v>460</v>
      </c>
      <c r="B910" s="256"/>
      <c r="C910" s="256"/>
      <c r="D910" s="256"/>
      <c r="E910" s="256"/>
      <c r="F910" s="256"/>
      <c r="G910" s="256"/>
      <c r="H910" s="256"/>
      <c r="I910" s="256"/>
      <c r="J910" s="256"/>
      <c r="K910" s="256"/>
      <c r="L910" s="256"/>
      <c r="M910" s="256"/>
      <c r="N910" s="256"/>
      <c r="O910" s="256"/>
    </row>
    <row r="911" spans="1:15">
      <c r="A911" s="295" t="s">
        <v>461</v>
      </c>
      <c r="B911" s="256"/>
      <c r="C911" s="256"/>
      <c r="D911" s="256"/>
      <c r="E911" s="256"/>
      <c r="F911" s="256"/>
      <c r="G911" s="256"/>
      <c r="H911" s="256"/>
      <c r="I911" s="256"/>
      <c r="J911" s="256"/>
      <c r="K911" s="256"/>
      <c r="L911" s="256"/>
      <c r="M911" s="256"/>
      <c r="N911" s="256"/>
      <c r="O911" s="256"/>
    </row>
    <row r="912" spans="1:15">
      <c r="A912" s="205"/>
      <c r="B912" s="256"/>
      <c r="C912" s="256"/>
      <c r="D912" s="256"/>
      <c r="E912" s="256"/>
      <c r="F912" s="256"/>
      <c r="G912" s="256"/>
      <c r="H912" s="256"/>
      <c r="I912" s="256"/>
      <c r="J912" s="256"/>
      <c r="K912" s="256"/>
      <c r="L912" s="256"/>
      <c r="M912" s="256"/>
      <c r="N912" s="256"/>
      <c r="O912" s="256"/>
    </row>
    <row r="913" spans="1:15">
      <c r="A913" s="109" t="s">
        <v>70</v>
      </c>
      <c r="B913" s="257"/>
      <c r="C913" s="257"/>
      <c r="D913" s="257"/>
      <c r="E913" s="257"/>
      <c r="F913" s="257"/>
      <c r="G913" s="257"/>
      <c r="H913" s="257"/>
      <c r="I913" s="257"/>
      <c r="J913" s="257"/>
      <c r="K913" s="257"/>
      <c r="L913" s="257"/>
      <c r="M913" s="257"/>
      <c r="N913" s="257"/>
      <c r="O913" s="257"/>
    </row>
    <row r="914" spans="1:15">
      <c r="A914" s="181" t="s">
        <v>381</v>
      </c>
      <c r="B914" s="254"/>
      <c r="C914" s="254"/>
      <c r="D914" s="254"/>
      <c r="E914" s="254"/>
      <c r="F914" s="254"/>
      <c r="G914" s="254"/>
      <c r="H914" s="254"/>
      <c r="I914" s="254"/>
      <c r="J914" s="254"/>
      <c r="K914" s="254"/>
      <c r="L914" s="254"/>
      <c r="M914" s="254"/>
      <c r="N914" s="254"/>
      <c r="O914" s="254"/>
    </row>
    <row r="915" spans="1:15">
      <c r="A915" s="202" t="s">
        <v>410</v>
      </c>
      <c r="B915" s="254" t="s">
        <v>59</v>
      </c>
      <c r="C915" s="254" t="s">
        <v>59</v>
      </c>
      <c r="D915" s="254" t="s">
        <v>59</v>
      </c>
      <c r="E915" s="254" t="s">
        <v>59</v>
      </c>
      <c r="F915" s="254" t="s">
        <v>59</v>
      </c>
      <c r="G915" s="254" t="s">
        <v>59</v>
      </c>
      <c r="H915" s="254" t="s">
        <v>59</v>
      </c>
      <c r="I915" s="254" t="s">
        <v>59</v>
      </c>
      <c r="J915" s="254" t="s">
        <v>59</v>
      </c>
      <c r="K915" s="254" t="s">
        <v>59</v>
      </c>
      <c r="L915" s="254" t="s">
        <v>59</v>
      </c>
      <c r="M915" s="254" t="s">
        <v>59</v>
      </c>
      <c r="N915" s="254" t="s">
        <v>59</v>
      </c>
      <c r="O915" s="254" t="s">
        <v>59</v>
      </c>
    </row>
    <row r="916" spans="1:15">
      <c r="A916" s="204" t="s">
        <v>411</v>
      </c>
      <c r="B916" s="254" t="s">
        <v>59</v>
      </c>
      <c r="C916" s="254">
        <v>0</v>
      </c>
      <c r="D916" s="254">
        <v>0</v>
      </c>
      <c r="E916" s="254">
        <v>0</v>
      </c>
      <c r="F916" s="254">
        <v>0</v>
      </c>
      <c r="G916" s="254">
        <v>0</v>
      </c>
      <c r="H916" s="254">
        <v>0</v>
      </c>
      <c r="I916" s="254">
        <v>0</v>
      </c>
      <c r="J916" s="254">
        <v>0</v>
      </c>
      <c r="K916" s="254">
        <v>0</v>
      </c>
      <c r="L916" s="254">
        <v>0</v>
      </c>
      <c r="M916" s="254">
        <v>0</v>
      </c>
      <c r="N916" s="254">
        <v>44837.88</v>
      </c>
      <c r="O916" s="254">
        <f>SUM(B916:N916)</f>
        <v>44837.88</v>
      </c>
    </row>
    <row r="917" spans="1:15">
      <c r="A917" s="204" t="s">
        <v>412</v>
      </c>
      <c r="B917" s="254" t="s">
        <v>59</v>
      </c>
      <c r="C917" s="254">
        <v>5249</v>
      </c>
      <c r="D917" s="254">
        <v>0</v>
      </c>
      <c r="E917" s="254">
        <v>0</v>
      </c>
      <c r="F917" s="254">
        <v>0</v>
      </c>
      <c r="G917" s="254">
        <v>0</v>
      </c>
      <c r="H917" s="254">
        <v>0</v>
      </c>
      <c r="I917" s="254">
        <v>0</v>
      </c>
      <c r="J917" s="254">
        <v>0</v>
      </c>
      <c r="K917" s="254">
        <v>0</v>
      </c>
      <c r="L917" s="254">
        <v>0</v>
      </c>
      <c r="M917" s="254">
        <v>0</v>
      </c>
      <c r="N917" s="254">
        <v>0</v>
      </c>
      <c r="O917" s="254">
        <f>SUM(B917:N917)</f>
        <v>5249</v>
      </c>
    </row>
    <row r="918" spans="1:15">
      <c r="A918" s="204" t="s">
        <v>413</v>
      </c>
      <c r="B918" s="254" t="s">
        <v>59</v>
      </c>
      <c r="C918" s="254">
        <v>0</v>
      </c>
      <c r="D918" s="254">
        <v>0</v>
      </c>
      <c r="E918" s="254">
        <v>0</v>
      </c>
      <c r="F918" s="254">
        <v>0</v>
      </c>
      <c r="G918" s="254">
        <v>0</v>
      </c>
      <c r="H918" s="254">
        <v>0</v>
      </c>
      <c r="I918" s="254">
        <v>0</v>
      </c>
      <c r="J918" s="254">
        <v>0</v>
      </c>
      <c r="K918" s="254">
        <v>0</v>
      </c>
      <c r="L918" s="254">
        <v>0</v>
      </c>
      <c r="M918" s="254">
        <v>0</v>
      </c>
      <c r="N918" s="254">
        <v>0</v>
      </c>
      <c r="O918" s="254">
        <f>SUM(B918:N918)</f>
        <v>0</v>
      </c>
    </row>
    <row r="919" spans="1:15">
      <c r="A919" s="204" t="s">
        <v>414</v>
      </c>
      <c r="B919" s="254" t="s">
        <v>59</v>
      </c>
      <c r="C919" s="254">
        <v>45.33</v>
      </c>
      <c r="D919" s="254">
        <v>0</v>
      </c>
      <c r="E919" s="254">
        <v>0</v>
      </c>
      <c r="F919" s="254">
        <v>0</v>
      </c>
      <c r="G919" s="254">
        <v>0</v>
      </c>
      <c r="H919" s="254">
        <v>0</v>
      </c>
      <c r="I919" s="254">
        <v>0</v>
      </c>
      <c r="J919" s="254">
        <v>0</v>
      </c>
      <c r="K919" s="254">
        <v>0</v>
      </c>
      <c r="L919" s="254">
        <v>0</v>
      </c>
      <c r="M919" s="254">
        <v>0</v>
      </c>
      <c r="N919" s="254">
        <v>0</v>
      </c>
      <c r="O919" s="254">
        <f>SUM(B919:N919)</f>
        <v>45.33</v>
      </c>
    </row>
    <row r="920" spans="1:15">
      <c r="A920" s="205" t="s">
        <v>59</v>
      </c>
      <c r="B920" s="254" t="s">
        <v>59</v>
      </c>
      <c r="C920" s="254" t="s">
        <v>59</v>
      </c>
      <c r="D920" s="254" t="s">
        <v>59</v>
      </c>
      <c r="E920" s="254" t="s">
        <v>59</v>
      </c>
      <c r="F920" s="254" t="s">
        <v>59</v>
      </c>
      <c r="G920" s="254" t="s">
        <v>59</v>
      </c>
      <c r="H920" s="254" t="s">
        <v>59</v>
      </c>
      <c r="I920" s="254" t="s">
        <v>59</v>
      </c>
      <c r="J920" s="254" t="s">
        <v>59</v>
      </c>
      <c r="K920" s="254" t="s">
        <v>59</v>
      </c>
      <c r="L920" s="254" t="s">
        <v>59</v>
      </c>
      <c r="M920" s="254" t="s">
        <v>59</v>
      </c>
      <c r="N920" s="254" t="s">
        <v>59</v>
      </c>
      <c r="O920" s="254" t="s">
        <v>59</v>
      </c>
    </row>
    <row r="921" spans="1:15">
      <c r="A921" s="202" t="s">
        <v>415</v>
      </c>
      <c r="B921" s="254">
        <v>3368667.77</v>
      </c>
      <c r="C921" s="254">
        <v>3373916.77</v>
      </c>
      <c r="D921" s="254">
        <v>3373916.77</v>
      </c>
      <c r="E921" s="254">
        <v>3373916.77</v>
      </c>
      <c r="F921" s="254">
        <v>3373916.77</v>
      </c>
      <c r="G921" s="254">
        <v>3373916.77</v>
      </c>
      <c r="H921" s="254">
        <v>3373916.77</v>
      </c>
      <c r="I921" s="254">
        <v>3373916.77</v>
      </c>
      <c r="J921" s="254">
        <v>3373916.77</v>
      </c>
      <c r="K921" s="254">
        <v>3373916.77</v>
      </c>
      <c r="L921" s="254">
        <v>3373916.77</v>
      </c>
      <c r="M921" s="254">
        <v>3373916.77</v>
      </c>
      <c r="N921" s="254">
        <v>3373916.77</v>
      </c>
      <c r="O921" s="258"/>
    </row>
    <row r="922" spans="1:15">
      <c r="A922" s="202" t="s">
        <v>416</v>
      </c>
      <c r="B922" s="254">
        <v>862109.11</v>
      </c>
      <c r="C922" s="254">
        <v>867089.41</v>
      </c>
      <c r="D922" s="254">
        <v>872024.38</v>
      </c>
      <c r="E922" s="254">
        <v>876959.35</v>
      </c>
      <c r="F922" s="254">
        <v>881894.32</v>
      </c>
      <c r="G922" s="254">
        <v>886829.28999999992</v>
      </c>
      <c r="H922" s="254">
        <v>891764.25999999989</v>
      </c>
      <c r="I922" s="254">
        <v>896699.22999999986</v>
      </c>
      <c r="J922" s="254">
        <v>901634.19999999984</v>
      </c>
      <c r="K922" s="254">
        <v>906569.16999999981</v>
      </c>
      <c r="L922" s="254">
        <v>911504.13999999978</v>
      </c>
      <c r="M922" s="254">
        <v>916439.10999999975</v>
      </c>
      <c r="N922" s="254">
        <v>921374.07999999973</v>
      </c>
      <c r="O922" s="258"/>
    </row>
    <row r="923" spans="1:15" ht="15.75" thickBot="1">
      <c r="A923" s="202" t="s">
        <v>418</v>
      </c>
      <c r="B923" s="254">
        <v>2125.4700000000739</v>
      </c>
      <c r="C923" s="254">
        <v>2125.4700000000739</v>
      </c>
      <c r="D923" s="254">
        <v>2125.4700000000739</v>
      </c>
      <c r="E923" s="254">
        <v>2125.4700000000739</v>
      </c>
      <c r="F923" s="254">
        <v>2125.4700000000739</v>
      </c>
      <c r="G923" s="254">
        <v>2125.4700000000739</v>
      </c>
      <c r="H923" s="254">
        <v>2125.4700000000739</v>
      </c>
      <c r="I923" s="254">
        <v>2125.4700000000739</v>
      </c>
      <c r="J923" s="254">
        <v>2125.4700000000739</v>
      </c>
      <c r="K923" s="254">
        <v>2125.4700000000739</v>
      </c>
      <c r="L923" s="254">
        <v>2125.4700000000739</v>
      </c>
      <c r="M923" s="254">
        <v>2125.4700000000739</v>
      </c>
      <c r="N923" s="254">
        <v>46963.350000000071</v>
      </c>
      <c r="O923" s="258"/>
    </row>
    <row r="924" spans="1:15" ht="15.75" thickBot="1">
      <c r="A924" s="202" t="s">
        <v>60</v>
      </c>
      <c r="B924" s="255">
        <v>2508684.1300000004</v>
      </c>
      <c r="C924" s="255">
        <v>2508952.83</v>
      </c>
      <c r="D924" s="255">
        <v>2504017.8600000003</v>
      </c>
      <c r="E924" s="255">
        <v>2499082.89</v>
      </c>
      <c r="F924" s="255">
        <v>2494147.9200000004</v>
      </c>
      <c r="G924" s="255">
        <v>2489212.9500000002</v>
      </c>
      <c r="H924" s="255">
        <v>2484277.9800000004</v>
      </c>
      <c r="I924" s="255">
        <v>2479343.0100000002</v>
      </c>
      <c r="J924" s="255">
        <v>2474408.0400000005</v>
      </c>
      <c r="K924" s="255">
        <v>2469473.0700000003</v>
      </c>
      <c r="L924" s="255">
        <v>2464538.1000000006</v>
      </c>
      <c r="M924" s="255">
        <v>2459603.1300000004</v>
      </c>
      <c r="N924" s="255">
        <v>2499506.0400000005</v>
      </c>
      <c r="O924" s="258"/>
    </row>
    <row r="925" spans="1:15" ht="15.75" thickTop="1">
      <c r="A925" s="205" t="s">
        <v>59</v>
      </c>
      <c r="B925" s="254" t="s">
        <v>59</v>
      </c>
      <c r="C925" s="254" t="s">
        <v>59</v>
      </c>
      <c r="D925" s="254" t="s">
        <v>59</v>
      </c>
      <c r="E925" s="254" t="s">
        <v>59</v>
      </c>
      <c r="F925" s="254" t="s">
        <v>59</v>
      </c>
      <c r="G925" s="254" t="s">
        <v>59</v>
      </c>
      <c r="H925" s="254" t="s">
        <v>59</v>
      </c>
      <c r="I925" s="254" t="s">
        <v>59</v>
      </c>
      <c r="J925" s="254" t="s">
        <v>59</v>
      </c>
      <c r="K925" s="254" t="s">
        <v>59</v>
      </c>
      <c r="L925" s="254" t="s">
        <v>59</v>
      </c>
      <c r="M925" s="254" t="s">
        <v>59</v>
      </c>
      <c r="N925" s="254" t="s">
        <v>59</v>
      </c>
      <c r="O925" s="258"/>
    </row>
    <row r="926" spans="1:15">
      <c r="A926" s="202" t="s">
        <v>419</v>
      </c>
      <c r="B926" s="276"/>
      <c r="C926" s="254">
        <v>2508818.4800000004</v>
      </c>
      <c r="D926" s="254">
        <v>2506485.3450000002</v>
      </c>
      <c r="E926" s="254">
        <v>2501550.375</v>
      </c>
      <c r="F926" s="254">
        <v>2496615.4050000003</v>
      </c>
      <c r="G926" s="254">
        <v>2491680.4350000005</v>
      </c>
      <c r="H926" s="254">
        <v>2486745.4650000003</v>
      </c>
      <c r="I926" s="254">
        <v>2481810.4950000001</v>
      </c>
      <c r="J926" s="254">
        <v>2476875.5250000004</v>
      </c>
      <c r="K926" s="254">
        <v>2471940.5550000006</v>
      </c>
      <c r="L926" s="254">
        <v>2467005.5850000004</v>
      </c>
      <c r="M926" s="254">
        <v>2462070.6150000002</v>
      </c>
      <c r="N926" s="254">
        <v>2479554.5850000004</v>
      </c>
      <c r="O926" s="258"/>
    </row>
    <row r="927" spans="1:15">
      <c r="A927" s="205" t="s">
        <v>59</v>
      </c>
      <c r="B927" s="254" t="s">
        <v>59</v>
      </c>
      <c r="C927" s="254" t="s">
        <v>59</v>
      </c>
      <c r="D927" s="254" t="s">
        <v>59</v>
      </c>
      <c r="E927" s="254" t="s">
        <v>59</v>
      </c>
      <c r="F927" s="254" t="s">
        <v>59</v>
      </c>
      <c r="G927" s="254" t="s">
        <v>59</v>
      </c>
      <c r="H927" s="254" t="s">
        <v>59</v>
      </c>
      <c r="I927" s="254" t="s">
        <v>59</v>
      </c>
      <c r="J927" s="254" t="s">
        <v>59</v>
      </c>
      <c r="K927" s="254" t="s">
        <v>59</v>
      </c>
      <c r="L927" s="254" t="s">
        <v>59</v>
      </c>
      <c r="M927" s="254" t="s">
        <v>59</v>
      </c>
      <c r="N927" s="254" t="s">
        <v>59</v>
      </c>
      <c r="O927" s="254" t="s">
        <v>59</v>
      </c>
    </row>
    <row r="928" spans="1:15">
      <c r="A928" s="202" t="s">
        <v>61</v>
      </c>
      <c r="B928" s="254" t="s">
        <v>59</v>
      </c>
      <c r="C928" s="254" t="s">
        <v>59</v>
      </c>
      <c r="D928" s="254" t="s">
        <v>59</v>
      </c>
      <c r="E928" s="254" t="s">
        <v>59</v>
      </c>
      <c r="F928" s="254" t="s">
        <v>59</v>
      </c>
      <c r="G928" s="254" t="s">
        <v>59</v>
      </c>
      <c r="H928" s="254" t="s">
        <v>59</v>
      </c>
      <c r="I928" s="254" t="s">
        <v>59</v>
      </c>
      <c r="J928" s="254" t="s">
        <v>59</v>
      </c>
      <c r="K928" s="254" t="s">
        <v>59</v>
      </c>
      <c r="L928" s="254" t="s">
        <v>59</v>
      </c>
      <c r="M928" s="254" t="s">
        <v>59</v>
      </c>
      <c r="N928" s="254" t="s">
        <v>59</v>
      </c>
      <c r="O928" s="254" t="s">
        <v>59</v>
      </c>
    </row>
    <row r="929" spans="1:15">
      <c r="A929" s="204" t="s">
        <v>420</v>
      </c>
      <c r="B929" s="254" t="s">
        <v>59</v>
      </c>
      <c r="C929" s="254">
        <v>13512.434835218006</v>
      </c>
      <c r="D929" s="254">
        <v>13499.86862729958</v>
      </c>
      <c r="E929" s="254">
        <v>13473.288999849306</v>
      </c>
      <c r="F929" s="254">
        <v>13446.709372399037</v>
      </c>
      <c r="G929" s="254">
        <v>13420.129744948767</v>
      </c>
      <c r="H929" s="254">
        <v>13393.550117498495</v>
      </c>
      <c r="I929" s="254">
        <v>13063.787692989752</v>
      </c>
      <c r="J929" s="254">
        <v>13037.810931072938</v>
      </c>
      <c r="K929" s="254">
        <v>13011.834169156122</v>
      </c>
      <c r="L929" s="254">
        <v>12985.857407239302</v>
      </c>
      <c r="M929" s="254">
        <v>12959.880645322484</v>
      </c>
      <c r="N929" s="254">
        <v>13051.913003381556</v>
      </c>
      <c r="O929" s="254">
        <f>SUM(B929:N929)</f>
        <v>158857.06554637532</v>
      </c>
    </row>
    <row r="930" spans="1:15">
      <c r="A930" s="204" t="s">
        <v>421</v>
      </c>
      <c r="B930" s="254" t="s">
        <v>59</v>
      </c>
      <c r="C930" s="254">
        <v>2804.3572969440006</v>
      </c>
      <c r="D930" s="254">
        <v>2801.7493186410002</v>
      </c>
      <c r="E930" s="254">
        <v>2796.233009175</v>
      </c>
      <c r="F930" s="254">
        <v>2790.7166997090003</v>
      </c>
      <c r="G930" s="254">
        <v>2785.2003902430006</v>
      </c>
      <c r="H930" s="254">
        <v>2779.6840807770004</v>
      </c>
      <c r="I930" s="254">
        <v>2750.0942095095002</v>
      </c>
      <c r="J930" s="254">
        <v>2744.6257692525005</v>
      </c>
      <c r="K930" s="254">
        <v>2739.1573289955008</v>
      </c>
      <c r="L930" s="254">
        <v>2733.6888887385007</v>
      </c>
      <c r="M930" s="254">
        <v>2728.2204484815006</v>
      </c>
      <c r="N930" s="254">
        <v>2747.5944356385007</v>
      </c>
      <c r="O930" s="254">
        <f>SUM(B930:N930)</f>
        <v>33201.321876105008</v>
      </c>
    </row>
    <row r="931" spans="1:15">
      <c r="A931" s="205" t="s">
        <v>59</v>
      </c>
      <c r="B931" s="254" t="s">
        <v>59</v>
      </c>
      <c r="C931" s="254" t="s">
        <v>59</v>
      </c>
      <c r="D931" s="254" t="s">
        <v>59</v>
      </c>
      <c r="E931" s="254" t="s">
        <v>59</v>
      </c>
      <c r="F931" s="254" t="s">
        <v>59</v>
      </c>
      <c r="G931" s="254" t="s">
        <v>59</v>
      </c>
      <c r="H931" s="254" t="s">
        <v>59</v>
      </c>
      <c r="I931" s="254" t="s">
        <v>59</v>
      </c>
      <c r="J931" s="254" t="s">
        <v>59</v>
      </c>
      <c r="K931" s="254" t="s">
        <v>59</v>
      </c>
      <c r="L931" s="254" t="s">
        <v>59</v>
      </c>
      <c r="M931" s="254" t="s">
        <v>59</v>
      </c>
      <c r="N931" s="254" t="s">
        <v>59</v>
      </c>
      <c r="O931" s="254" t="s">
        <v>59</v>
      </c>
    </row>
    <row r="932" spans="1:15">
      <c r="A932" s="202" t="s">
        <v>62</v>
      </c>
      <c r="B932" s="254" t="s">
        <v>59</v>
      </c>
      <c r="C932" s="254" t="s">
        <v>59</v>
      </c>
      <c r="D932" s="254" t="s">
        <v>59</v>
      </c>
      <c r="E932" s="254" t="s">
        <v>59</v>
      </c>
      <c r="F932" s="254" t="s">
        <v>59</v>
      </c>
      <c r="G932" s="254" t="s">
        <v>59</v>
      </c>
      <c r="H932" s="254" t="s">
        <v>59</v>
      </c>
      <c r="I932" s="254" t="s">
        <v>59</v>
      </c>
      <c r="J932" s="254" t="s">
        <v>59</v>
      </c>
      <c r="K932" s="254" t="s">
        <v>59</v>
      </c>
      <c r="L932" s="254" t="s">
        <v>59</v>
      </c>
      <c r="M932" s="254" t="s">
        <v>59</v>
      </c>
      <c r="N932" s="254" t="s">
        <v>59</v>
      </c>
      <c r="O932" s="254" t="s">
        <v>59</v>
      </c>
    </row>
    <row r="933" spans="1:15">
      <c r="A933" s="204" t="s">
        <v>422</v>
      </c>
      <c r="B933" s="254" t="s">
        <v>59</v>
      </c>
      <c r="C933" s="254">
        <v>4934.97</v>
      </c>
      <c r="D933" s="254">
        <v>4934.97</v>
      </c>
      <c r="E933" s="254">
        <v>4934.97</v>
      </c>
      <c r="F933" s="254">
        <v>4934.97</v>
      </c>
      <c r="G933" s="254">
        <v>4934.97</v>
      </c>
      <c r="H933" s="254">
        <v>4934.97</v>
      </c>
      <c r="I933" s="254">
        <v>4934.97</v>
      </c>
      <c r="J933" s="254">
        <v>4934.97</v>
      </c>
      <c r="K933" s="254">
        <v>4934.97</v>
      </c>
      <c r="L933" s="254">
        <v>4934.97</v>
      </c>
      <c r="M933" s="254">
        <v>4934.97</v>
      </c>
      <c r="N933" s="254">
        <v>4934.97</v>
      </c>
      <c r="O933" s="254">
        <f>SUM(B933:N933)</f>
        <v>59219.640000000007</v>
      </c>
    </row>
    <row r="934" spans="1:15">
      <c r="A934" s="204" t="s">
        <v>423</v>
      </c>
      <c r="B934" s="254" t="s">
        <v>59</v>
      </c>
      <c r="C934" s="254">
        <v>0</v>
      </c>
      <c r="D934" s="254">
        <v>0</v>
      </c>
      <c r="E934" s="254">
        <v>0</v>
      </c>
      <c r="F934" s="254">
        <v>0</v>
      </c>
      <c r="G934" s="254">
        <v>0</v>
      </c>
      <c r="H934" s="254">
        <v>0</v>
      </c>
      <c r="I934" s="254">
        <v>0</v>
      </c>
      <c r="J934" s="254">
        <v>0</v>
      </c>
      <c r="K934" s="254">
        <v>0</v>
      </c>
      <c r="L934" s="254">
        <v>0</v>
      </c>
      <c r="M934" s="254">
        <v>0</v>
      </c>
      <c r="N934" s="254">
        <v>0</v>
      </c>
      <c r="O934" s="254">
        <f>SUM(B934:N934)</f>
        <v>0</v>
      </c>
    </row>
    <row r="935" spans="1:15">
      <c r="A935" s="204" t="s">
        <v>424</v>
      </c>
      <c r="B935" s="254" t="s">
        <v>59</v>
      </c>
      <c r="C935" s="254">
        <v>0</v>
      </c>
      <c r="D935" s="254">
        <v>0</v>
      </c>
      <c r="E935" s="254">
        <v>0</v>
      </c>
      <c r="F935" s="254">
        <v>0</v>
      </c>
      <c r="G935" s="254">
        <v>0</v>
      </c>
      <c r="H935" s="254">
        <v>0</v>
      </c>
      <c r="I935" s="254">
        <v>0</v>
      </c>
      <c r="J935" s="254">
        <v>0</v>
      </c>
      <c r="K935" s="254">
        <v>0</v>
      </c>
      <c r="L935" s="254">
        <v>0</v>
      </c>
      <c r="M935" s="254">
        <v>0</v>
      </c>
      <c r="N935" s="254">
        <v>0</v>
      </c>
      <c r="O935" s="254">
        <f>SUM(B935:N935)</f>
        <v>0</v>
      </c>
    </row>
    <row r="936" spans="1:15">
      <c r="A936" s="204" t="s">
        <v>425</v>
      </c>
      <c r="B936" s="254" t="s">
        <v>59</v>
      </c>
      <c r="C936" s="254">
        <v>0</v>
      </c>
      <c r="D936" s="254">
        <v>0</v>
      </c>
      <c r="E936" s="254">
        <v>0</v>
      </c>
      <c r="F936" s="254">
        <v>0</v>
      </c>
      <c r="G936" s="254">
        <v>0</v>
      </c>
      <c r="H936" s="254">
        <v>0</v>
      </c>
      <c r="I936" s="254">
        <v>0</v>
      </c>
      <c r="J936" s="254">
        <v>0</v>
      </c>
      <c r="K936" s="254">
        <v>0</v>
      </c>
      <c r="L936" s="254">
        <v>0</v>
      </c>
      <c r="M936" s="254">
        <v>0</v>
      </c>
      <c r="N936" s="254">
        <v>0</v>
      </c>
      <c r="O936" s="254">
        <f>SUM(B936:N936)</f>
        <v>0</v>
      </c>
    </row>
    <row r="937" spans="1:15">
      <c r="A937" s="204" t="s">
        <v>426</v>
      </c>
      <c r="B937" s="254" t="s">
        <v>59</v>
      </c>
      <c r="C937" s="254">
        <v>0</v>
      </c>
      <c r="D937" s="254">
        <v>0</v>
      </c>
      <c r="E937" s="254">
        <v>0</v>
      </c>
      <c r="F937" s="254">
        <v>0</v>
      </c>
      <c r="G937" s="254">
        <v>0</v>
      </c>
      <c r="H937" s="254">
        <v>0</v>
      </c>
      <c r="I937" s="254">
        <v>0</v>
      </c>
      <c r="J937" s="254">
        <v>0</v>
      </c>
      <c r="K937" s="254">
        <v>0</v>
      </c>
      <c r="L937" s="254">
        <v>0</v>
      </c>
      <c r="M937" s="254">
        <v>0</v>
      </c>
      <c r="N937" s="254">
        <v>0</v>
      </c>
      <c r="O937" s="254">
        <f>SUM(B937:N937)</f>
        <v>0</v>
      </c>
    </row>
    <row r="938" spans="1:15" ht="15.75" thickBot="1">
      <c r="A938" s="205" t="s">
        <v>59</v>
      </c>
      <c r="B938" s="254" t="s">
        <v>59</v>
      </c>
      <c r="C938" s="254" t="s">
        <v>59</v>
      </c>
      <c r="D938" s="254" t="s">
        <v>59</v>
      </c>
      <c r="E938" s="254" t="s">
        <v>59</v>
      </c>
      <c r="F938" s="254" t="s">
        <v>59</v>
      </c>
      <c r="G938" s="254" t="s">
        <v>59</v>
      </c>
      <c r="H938" s="254" t="s">
        <v>59</v>
      </c>
      <c r="I938" s="254" t="s">
        <v>59</v>
      </c>
      <c r="J938" s="254" t="s">
        <v>59</v>
      </c>
      <c r="K938" s="254" t="s">
        <v>59</v>
      </c>
      <c r="L938" s="254" t="s">
        <v>59</v>
      </c>
      <c r="M938" s="254" t="s">
        <v>59</v>
      </c>
      <c r="N938" s="254" t="s">
        <v>59</v>
      </c>
      <c r="O938" s="254" t="s">
        <v>59</v>
      </c>
    </row>
    <row r="939" spans="1:15" ht="15.75" thickBot="1">
      <c r="A939" s="202" t="s">
        <v>427</v>
      </c>
      <c r="B939" s="254" t="s">
        <v>59</v>
      </c>
      <c r="C939" s="255">
        <f>SUM(C928:C936)</f>
        <v>21251.762132162006</v>
      </c>
      <c r="D939" s="255">
        <f t="shared" ref="D939:N939" si="20">SUM(D929:D937)</f>
        <v>21236.587945940581</v>
      </c>
      <c r="E939" s="255">
        <f t="shared" si="20"/>
        <v>21204.492009024307</v>
      </c>
      <c r="F939" s="255">
        <f t="shared" si="20"/>
        <v>21172.396072108037</v>
      </c>
      <c r="G939" s="255">
        <f t="shared" si="20"/>
        <v>21140.300135191766</v>
      </c>
      <c r="H939" s="255">
        <f t="shared" si="20"/>
        <v>21108.204198275496</v>
      </c>
      <c r="I939" s="255">
        <f t="shared" si="20"/>
        <v>20748.851902499253</v>
      </c>
      <c r="J939" s="255">
        <f t="shared" si="20"/>
        <v>20717.406700325439</v>
      </c>
      <c r="K939" s="255">
        <f t="shared" si="20"/>
        <v>20685.961498151624</v>
      </c>
      <c r="L939" s="255">
        <f t="shared" si="20"/>
        <v>20654.516295977803</v>
      </c>
      <c r="M939" s="255">
        <f t="shared" si="20"/>
        <v>20623.071093803985</v>
      </c>
      <c r="N939" s="255">
        <f t="shared" si="20"/>
        <v>20734.477439020058</v>
      </c>
      <c r="O939" s="255">
        <f>SUM(B939:N939)</f>
        <v>251278.02742248034</v>
      </c>
    </row>
    <row r="940" spans="1:15" ht="15.75" thickTop="1">
      <c r="A940" s="205" t="s">
        <v>59</v>
      </c>
      <c r="B940" s="256" t="s">
        <v>59</v>
      </c>
      <c r="C940" s="256" t="s">
        <v>59</v>
      </c>
      <c r="D940" s="256" t="s">
        <v>59</v>
      </c>
      <c r="E940" s="256" t="s">
        <v>59</v>
      </c>
      <c r="F940" s="256" t="s">
        <v>59</v>
      </c>
      <c r="G940" s="256" t="s">
        <v>59</v>
      </c>
      <c r="H940" s="256" t="s">
        <v>59</v>
      </c>
      <c r="I940" s="256" t="s">
        <v>59</v>
      </c>
      <c r="J940" s="256" t="s">
        <v>59</v>
      </c>
      <c r="K940" s="256" t="s">
        <v>59</v>
      </c>
      <c r="L940" s="256" t="s">
        <v>59</v>
      </c>
      <c r="M940" s="256" t="s">
        <v>59</v>
      </c>
      <c r="N940" s="256" t="s">
        <v>59</v>
      </c>
      <c r="O940" s="256" t="s">
        <v>59</v>
      </c>
    </row>
    <row r="941" spans="1:15">
      <c r="A941" s="129" t="s">
        <v>449</v>
      </c>
      <c r="B941" s="256"/>
      <c r="C941" s="256"/>
      <c r="D941" s="256"/>
      <c r="E941" s="256"/>
      <c r="F941" s="256"/>
      <c r="G941" s="256"/>
      <c r="H941" s="256"/>
      <c r="I941" s="256"/>
      <c r="J941" s="256"/>
      <c r="K941" s="256"/>
      <c r="L941" s="256"/>
      <c r="M941" s="256"/>
      <c r="N941" s="256"/>
      <c r="O941" s="256"/>
    </row>
    <row r="942" spans="1:15">
      <c r="A942" s="294" t="s">
        <v>468</v>
      </c>
      <c r="B942" s="256"/>
      <c r="C942" s="256"/>
      <c r="D942" s="256"/>
      <c r="E942" s="256"/>
      <c r="F942" s="256"/>
      <c r="G942" s="256"/>
      <c r="H942" s="256"/>
      <c r="I942" s="256"/>
      <c r="J942" s="256"/>
      <c r="K942" s="256"/>
      <c r="L942" s="256"/>
      <c r="M942" s="256"/>
      <c r="N942" s="256"/>
      <c r="O942" s="256"/>
    </row>
    <row r="943" spans="1:15">
      <c r="A943" s="294" t="s">
        <v>450</v>
      </c>
      <c r="B943" s="256"/>
      <c r="C943" s="256"/>
      <c r="D943" s="256"/>
      <c r="E943" s="256"/>
      <c r="F943" s="256"/>
      <c r="G943" s="256"/>
      <c r="H943" s="256"/>
      <c r="I943" s="256"/>
      <c r="J943" s="256"/>
      <c r="K943" s="256"/>
      <c r="L943" s="256"/>
      <c r="M943" s="256"/>
      <c r="N943" s="256"/>
      <c r="O943" s="256"/>
    </row>
    <row r="944" spans="1:15">
      <c r="A944" s="294" t="s">
        <v>451</v>
      </c>
      <c r="B944" s="256"/>
      <c r="C944" s="256"/>
      <c r="D944" s="256"/>
      <c r="E944" s="256"/>
      <c r="F944" s="256"/>
      <c r="G944" s="256"/>
      <c r="H944" s="256"/>
      <c r="I944" s="256"/>
      <c r="J944" s="256"/>
      <c r="K944" s="256"/>
      <c r="L944" s="256"/>
      <c r="M944" s="256"/>
      <c r="N944" s="256"/>
      <c r="O944" s="256"/>
    </row>
    <row r="945" spans="1:15">
      <c r="A945" s="294" t="s">
        <v>452</v>
      </c>
      <c r="B945" s="256"/>
      <c r="C945" s="256"/>
      <c r="D945" s="256"/>
      <c r="E945" s="256"/>
      <c r="F945" s="256"/>
      <c r="G945" s="256"/>
      <c r="H945" s="256"/>
      <c r="I945" s="256"/>
      <c r="J945" s="256"/>
      <c r="K945" s="256"/>
      <c r="L945" s="256"/>
      <c r="M945" s="256"/>
      <c r="N945" s="256"/>
      <c r="O945" s="256"/>
    </row>
    <row r="946" spans="1:15">
      <c r="A946" s="294" t="s">
        <v>453</v>
      </c>
      <c r="B946" s="256"/>
      <c r="C946" s="256"/>
      <c r="D946" s="256"/>
      <c r="E946" s="256"/>
      <c r="F946" s="256"/>
      <c r="G946" s="256"/>
      <c r="H946" s="256"/>
      <c r="I946" s="256"/>
      <c r="J946" s="256"/>
      <c r="K946" s="256"/>
      <c r="L946" s="256"/>
      <c r="M946" s="256"/>
      <c r="N946" s="256"/>
      <c r="O946" s="256"/>
    </row>
    <row r="947" spans="1:15">
      <c r="A947" s="294" t="s">
        <v>469</v>
      </c>
      <c r="B947" s="256"/>
      <c r="C947" s="256"/>
      <c r="D947" s="256"/>
      <c r="E947" s="256"/>
      <c r="F947" s="256"/>
      <c r="G947" s="256"/>
      <c r="H947" s="256"/>
      <c r="I947" s="256"/>
      <c r="J947" s="256"/>
      <c r="K947" s="256"/>
      <c r="L947" s="256"/>
      <c r="M947" s="256"/>
      <c r="N947" s="256"/>
      <c r="O947" s="256"/>
    </row>
    <row r="948" spans="1:15">
      <c r="A948" s="294" t="s">
        <v>470</v>
      </c>
      <c r="B948" s="256"/>
      <c r="C948" s="256"/>
      <c r="D948" s="256"/>
      <c r="E948" s="256"/>
      <c r="F948" s="256"/>
      <c r="G948" s="256"/>
      <c r="H948" s="256"/>
      <c r="I948" s="256"/>
      <c r="J948" s="256"/>
      <c r="K948" s="256"/>
      <c r="L948" s="256"/>
      <c r="M948" s="256"/>
      <c r="N948" s="256"/>
      <c r="O948" s="256"/>
    </row>
    <row r="949" spans="1:15">
      <c r="A949" s="294" t="s">
        <v>454</v>
      </c>
      <c r="B949" s="256"/>
      <c r="C949" s="256"/>
      <c r="D949" s="256"/>
      <c r="E949" s="256"/>
      <c r="F949" s="256"/>
      <c r="G949" s="256"/>
      <c r="H949" s="256"/>
      <c r="I949" s="256"/>
      <c r="J949" s="256"/>
      <c r="K949" s="256"/>
      <c r="L949" s="256"/>
      <c r="M949" s="256"/>
      <c r="N949" s="256"/>
      <c r="O949" s="256"/>
    </row>
    <row r="950" spans="1:15">
      <c r="A950" s="294" t="s">
        <v>455</v>
      </c>
      <c r="B950" s="256"/>
      <c r="C950" s="256"/>
      <c r="D950" s="256"/>
      <c r="E950" s="256"/>
      <c r="F950" s="256"/>
      <c r="G950" s="256"/>
      <c r="H950" s="256"/>
      <c r="I950" s="256"/>
      <c r="J950" s="256"/>
      <c r="K950" s="256"/>
      <c r="L950" s="256"/>
      <c r="M950" s="256"/>
      <c r="N950" s="256"/>
      <c r="O950" s="256"/>
    </row>
    <row r="951" spans="1:15">
      <c r="A951" s="294" t="s">
        <v>456</v>
      </c>
      <c r="B951" s="256"/>
      <c r="C951" s="256"/>
      <c r="D951" s="256"/>
      <c r="E951" s="256"/>
      <c r="F951" s="256"/>
      <c r="G951" s="256"/>
      <c r="H951" s="256"/>
      <c r="I951" s="256"/>
      <c r="J951" s="256"/>
      <c r="K951" s="256"/>
      <c r="L951" s="256"/>
      <c r="M951" s="256"/>
      <c r="N951" s="256"/>
      <c r="O951" s="256"/>
    </row>
    <row r="952" spans="1:15">
      <c r="A952" s="294" t="s">
        <v>457</v>
      </c>
      <c r="B952" s="256"/>
      <c r="C952" s="256"/>
      <c r="D952" s="256"/>
      <c r="E952" s="256"/>
      <c r="F952" s="256"/>
      <c r="G952" s="256"/>
      <c r="H952" s="256"/>
      <c r="I952" s="256"/>
      <c r="J952" s="256"/>
      <c r="K952" s="256"/>
      <c r="L952" s="256"/>
      <c r="M952" s="256"/>
      <c r="N952" s="256"/>
      <c r="O952" s="256"/>
    </row>
    <row r="953" spans="1:15">
      <c r="A953" s="294" t="s">
        <v>458</v>
      </c>
      <c r="B953" s="256"/>
      <c r="C953" s="256"/>
      <c r="D953" s="256"/>
      <c r="E953" s="256"/>
      <c r="F953" s="256"/>
      <c r="G953" s="256"/>
      <c r="H953" s="256"/>
      <c r="I953" s="256"/>
      <c r="J953" s="256"/>
      <c r="K953" s="256"/>
      <c r="L953" s="256"/>
      <c r="M953" s="256"/>
      <c r="N953" s="256"/>
      <c r="O953" s="256"/>
    </row>
    <row r="954" spans="1:15">
      <c r="A954" s="295" t="s">
        <v>459</v>
      </c>
      <c r="B954" s="256"/>
      <c r="C954" s="256"/>
      <c r="D954" s="256"/>
      <c r="E954" s="256"/>
      <c r="F954" s="256"/>
      <c r="G954" s="256"/>
      <c r="H954" s="256"/>
      <c r="I954" s="256"/>
      <c r="J954" s="256"/>
      <c r="K954" s="256"/>
      <c r="L954" s="256"/>
      <c r="M954" s="256"/>
      <c r="N954" s="256"/>
      <c r="O954" s="256"/>
    </row>
    <row r="955" spans="1:15">
      <c r="A955" s="295" t="s">
        <v>460</v>
      </c>
      <c r="B955" s="256"/>
      <c r="C955" s="256"/>
      <c r="D955" s="256"/>
      <c r="E955" s="256"/>
      <c r="F955" s="256"/>
      <c r="G955" s="256"/>
      <c r="H955" s="256"/>
      <c r="I955" s="256"/>
      <c r="J955" s="256"/>
      <c r="K955" s="256"/>
      <c r="L955" s="256"/>
      <c r="M955" s="256"/>
      <c r="N955" s="256"/>
      <c r="O955" s="256"/>
    </row>
    <row r="956" spans="1:15">
      <c r="A956" s="295" t="s">
        <v>461</v>
      </c>
      <c r="B956" s="256"/>
      <c r="C956" s="256"/>
      <c r="D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</row>
    <row r="957" spans="1:15">
      <c r="A957" s="205"/>
      <c r="B957" s="256"/>
      <c r="C957" s="256"/>
      <c r="D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</row>
    <row r="958" spans="1:15">
      <c r="A958" s="109" t="s">
        <v>70</v>
      </c>
      <c r="B958" s="257"/>
      <c r="C958" s="257"/>
      <c r="D958" s="257"/>
      <c r="E958" s="257"/>
      <c r="F958" s="257"/>
      <c r="G958" s="257"/>
      <c r="H958" s="257"/>
      <c r="I958" s="257"/>
      <c r="J958" s="257"/>
      <c r="K958" s="257"/>
      <c r="L958" s="257"/>
      <c r="M958" s="257"/>
      <c r="N958" s="257"/>
      <c r="O958" s="257"/>
    </row>
    <row r="959" spans="1:15">
      <c r="A959" s="181" t="s">
        <v>404</v>
      </c>
      <c r="B959" s="254"/>
      <c r="C959" s="254"/>
      <c r="D959" s="254"/>
      <c r="E959" s="254"/>
      <c r="F959" s="254"/>
      <c r="G959" s="254"/>
      <c r="H959" s="254"/>
      <c r="I959" s="254"/>
      <c r="J959" s="254"/>
      <c r="K959" s="254"/>
      <c r="L959" s="254"/>
      <c r="M959" s="254"/>
      <c r="N959" s="254"/>
      <c r="O959" s="254"/>
    </row>
    <row r="960" spans="1:15">
      <c r="A960" s="202" t="s">
        <v>410</v>
      </c>
      <c r="B960" s="254" t="s">
        <v>59</v>
      </c>
      <c r="C960" s="254" t="s">
        <v>59</v>
      </c>
      <c r="D960" s="254" t="s">
        <v>59</v>
      </c>
      <c r="E960" s="254" t="s">
        <v>59</v>
      </c>
      <c r="F960" s="254" t="s">
        <v>59</v>
      </c>
      <c r="G960" s="254" t="s">
        <v>59</v>
      </c>
      <c r="H960" s="254" t="s">
        <v>59</v>
      </c>
      <c r="I960" s="254" t="s">
        <v>59</v>
      </c>
      <c r="J960" s="254" t="s">
        <v>59</v>
      </c>
      <c r="K960" s="254" t="s">
        <v>59</v>
      </c>
      <c r="L960" s="254" t="s">
        <v>59</v>
      </c>
      <c r="M960" s="254" t="s">
        <v>59</v>
      </c>
      <c r="N960" s="254" t="s">
        <v>59</v>
      </c>
      <c r="O960" s="254" t="s">
        <v>59</v>
      </c>
    </row>
    <row r="961" spans="1:15">
      <c r="A961" s="204" t="s">
        <v>411</v>
      </c>
      <c r="B961" s="254" t="s">
        <v>59</v>
      </c>
      <c r="C961" s="254">
        <v>0</v>
      </c>
      <c r="D961" s="254">
        <v>0</v>
      </c>
      <c r="E961" s="254">
        <v>0</v>
      </c>
      <c r="F961" s="254">
        <v>0</v>
      </c>
      <c r="G961" s="254">
        <v>0</v>
      </c>
      <c r="H961" s="254">
        <v>0</v>
      </c>
      <c r="I961" s="254">
        <v>0</v>
      </c>
      <c r="J961" s="254">
        <v>0</v>
      </c>
      <c r="K961" s="254">
        <v>0</v>
      </c>
      <c r="L961" s="254">
        <v>0</v>
      </c>
      <c r="M961" s="254">
        <v>0</v>
      </c>
      <c r="N961" s="254">
        <v>0</v>
      </c>
      <c r="O961" s="254">
        <f>SUM(B961:N961)</f>
        <v>0</v>
      </c>
    </row>
    <row r="962" spans="1:15">
      <c r="A962" s="204" t="s">
        <v>412</v>
      </c>
      <c r="B962" s="254" t="s">
        <v>59</v>
      </c>
      <c r="C962" s="254">
        <v>0</v>
      </c>
      <c r="D962" s="254">
        <v>0</v>
      </c>
      <c r="E962" s="254">
        <v>0</v>
      </c>
      <c r="F962" s="254">
        <v>0</v>
      </c>
      <c r="G962" s="254">
        <v>0</v>
      </c>
      <c r="H962" s="254">
        <v>0</v>
      </c>
      <c r="I962" s="254">
        <v>0</v>
      </c>
      <c r="J962" s="254">
        <v>0</v>
      </c>
      <c r="K962" s="254">
        <v>0</v>
      </c>
      <c r="L962" s="254">
        <v>0</v>
      </c>
      <c r="M962" s="254">
        <v>0</v>
      </c>
      <c r="N962" s="254">
        <v>0</v>
      </c>
      <c r="O962" s="254">
        <f>SUM(B962:N962)</f>
        <v>0</v>
      </c>
    </row>
    <row r="963" spans="1:15">
      <c r="A963" s="204" t="s">
        <v>413</v>
      </c>
      <c r="B963" s="254" t="s">
        <v>59</v>
      </c>
      <c r="C963" s="254">
        <v>0</v>
      </c>
      <c r="D963" s="254">
        <v>0</v>
      </c>
      <c r="E963" s="254">
        <v>0</v>
      </c>
      <c r="F963" s="254">
        <v>0</v>
      </c>
      <c r="G963" s="254">
        <v>0</v>
      </c>
      <c r="H963" s="254">
        <v>0</v>
      </c>
      <c r="I963" s="254">
        <v>0</v>
      </c>
      <c r="J963" s="254">
        <v>0</v>
      </c>
      <c r="K963" s="254">
        <v>0</v>
      </c>
      <c r="L963" s="254">
        <v>0</v>
      </c>
      <c r="M963" s="254">
        <v>0</v>
      </c>
      <c r="N963" s="254">
        <v>0</v>
      </c>
      <c r="O963" s="254">
        <f>SUM(B963:N963)</f>
        <v>0</v>
      </c>
    </row>
    <row r="964" spans="1:15">
      <c r="A964" s="204" t="s">
        <v>414</v>
      </c>
      <c r="B964" s="254" t="s">
        <v>59</v>
      </c>
      <c r="C964" s="254">
        <v>0</v>
      </c>
      <c r="D964" s="254">
        <v>0</v>
      </c>
      <c r="E964" s="254">
        <v>0</v>
      </c>
      <c r="F964" s="254">
        <v>0</v>
      </c>
      <c r="G964" s="254">
        <v>0</v>
      </c>
      <c r="H964" s="254">
        <v>0</v>
      </c>
      <c r="I964" s="254">
        <v>0</v>
      </c>
      <c r="J964" s="254">
        <v>0</v>
      </c>
      <c r="K964" s="254">
        <v>0</v>
      </c>
      <c r="L964" s="254">
        <v>0</v>
      </c>
      <c r="M964" s="254">
        <v>0</v>
      </c>
      <c r="N964" s="254">
        <v>0</v>
      </c>
      <c r="O964" s="254">
        <f>SUM(B964:N964)</f>
        <v>0</v>
      </c>
    </row>
    <row r="965" spans="1:15">
      <c r="A965" s="205" t="s">
        <v>59</v>
      </c>
      <c r="B965" s="254" t="s">
        <v>59</v>
      </c>
      <c r="C965" s="254" t="s">
        <v>59</v>
      </c>
      <c r="D965" s="254" t="s">
        <v>59</v>
      </c>
      <c r="E965" s="254" t="s">
        <v>59</v>
      </c>
      <c r="F965" s="254" t="s">
        <v>59</v>
      </c>
      <c r="G965" s="254" t="s">
        <v>59</v>
      </c>
      <c r="H965" s="254" t="s">
        <v>59</v>
      </c>
      <c r="I965" s="254" t="s">
        <v>59</v>
      </c>
      <c r="J965" s="254" t="s">
        <v>59</v>
      </c>
      <c r="K965" s="254" t="s">
        <v>59</v>
      </c>
      <c r="L965" s="254" t="s">
        <v>59</v>
      </c>
      <c r="M965" s="254" t="s">
        <v>59</v>
      </c>
      <c r="N965" s="254" t="s">
        <v>59</v>
      </c>
      <c r="O965" s="254" t="s">
        <v>59</v>
      </c>
    </row>
    <row r="966" spans="1:15">
      <c r="A966" s="202" t="s">
        <v>415</v>
      </c>
      <c r="B966" s="254">
        <v>146691.32</v>
      </c>
      <c r="C966" s="254">
        <v>146691.32</v>
      </c>
      <c r="D966" s="254">
        <v>146691.32</v>
      </c>
      <c r="E966" s="254">
        <v>146691.32</v>
      </c>
      <c r="F966" s="254">
        <v>146691.32</v>
      </c>
      <c r="G966" s="254">
        <v>146691.32</v>
      </c>
      <c r="H966" s="254">
        <v>146691.32</v>
      </c>
      <c r="I966" s="254">
        <v>146691.32</v>
      </c>
      <c r="J966" s="254">
        <v>146691.32</v>
      </c>
      <c r="K966" s="254">
        <v>146691.32</v>
      </c>
      <c r="L966" s="254">
        <v>146691.32</v>
      </c>
      <c r="M966" s="254">
        <v>146691.32</v>
      </c>
      <c r="N966" s="254">
        <v>146691.32</v>
      </c>
      <c r="O966" s="258"/>
    </row>
    <row r="967" spans="1:15">
      <c r="A967" s="202" t="s">
        <v>416</v>
      </c>
      <c r="B967" s="254">
        <v>33192.210000000014</v>
      </c>
      <c r="C967" s="254">
        <v>33375.570000000014</v>
      </c>
      <c r="D967" s="254">
        <v>33558.930000000015</v>
      </c>
      <c r="E967" s="254">
        <v>33742.290000000015</v>
      </c>
      <c r="F967" s="254">
        <v>33925.650000000016</v>
      </c>
      <c r="G967" s="254">
        <v>34109.010000000017</v>
      </c>
      <c r="H967" s="254">
        <v>34292.370000000017</v>
      </c>
      <c r="I967" s="254">
        <v>34475.730000000018</v>
      </c>
      <c r="J967" s="254">
        <v>34659.090000000018</v>
      </c>
      <c r="K967" s="254">
        <v>34842.450000000019</v>
      </c>
      <c r="L967" s="254">
        <v>35025.810000000019</v>
      </c>
      <c r="M967" s="254">
        <v>35209.17000000002</v>
      </c>
      <c r="N967" s="254">
        <v>35392.530000000021</v>
      </c>
      <c r="O967" s="258"/>
    </row>
    <row r="968" spans="1:15" ht="15.75" thickBot="1">
      <c r="A968" s="202" t="s">
        <v>418</v>
      </c>
      <c r="B968" s="254">
        <v>0</v>
      </c>
      <c r="C968" s="254">
        <v>0</v>
      </c>
      <c r="D968" s="254">
        <v>0</v>
      </c>
      <c r="E968" s="254">
        <v>0</v>
      </c>
      <c r="F968" s="254">
        <v>0</v>
      </c>
      <c r="G968" s="254">
        <v>0</v>
      </c>
      <c r="H968" s="254">
        <v>0</v>
      </c>
      <c r="I968" s="254">
        <v>0</v>
      </c>
      <c r="J968" s="254">
        <v>0</v>
      </c>
      <c r="K968" s="254">
        <v>0</v>
      </c>
      <c r="L968" s="254">
        <v>0</v>
      </c>
      <c r="M968" s="254">
        <v>0</v>
      </c>
      <c r="N968" s="254">
        <v>0</v>
      </c>
      <c r="O968" s="258"/>
    </row>
    <row r="969" spans="1:15" ht="15.75" thickBot="1">
      <c r="A969" s="202" t="s">
        <v>60</v>
      </c>
      <c r="B969" s="255">
        <v>113499.10999999999</v>
      </c>
      <c r="C969" s="255">
        <v>113315.75</v>
      </c>
      <c r="D969" s="255">
        <v>113132.38999999998</v>
      </c>
      <c r="E969" s="255">
        <v>112949.03</v>
      </c>
      <c r="F969" s="255">
        <v>112765.66999999998</v>
      </c>
      <c r="G969" s="255">
        <v>112582.31</v>
      </c>
      <c r="H969" s="255">
        <v>112398.94999999998</v>
      </c>
      <c r="I969" s="255">
        <v>112215.59</v>
      </c>
      <c r="J969" s="255">
        <v>112032.22999999998</v>
      </c>
      <c r="K969" s="255">
        <v>111848.87</v>
      </c>
      <c r="L969" s="255">
        <v>111665.50999999998</v>
      </c>
      <c r="M969" s="255">
        <v>111482.15</v>
      </c>
      <c r="N969" s="255">
        <v>111298.78999999998</v>
      </c>
      <c r="O969" s="258"/>
    </row>
    <row r="970" spans="1:15" ht="15.75" thickTop="1">
      <c r="A970" s="205" t="s">
        <v>59</v>
      </c>
      <c r="B970" s="254" t="s">
        <v>59</v>
      </c>
      <c r="C970" s="254" t="s">
        <v>59</v>
      </c>
      <c r="D970" s="254" t="s">
        <v>59</v>
      </c>
      <c r="E970" s="254" t="s">
        <v>59</v>
      </c>
      <c r="F970" s="254" t="s">
        <v>59</v>
      </c>
      <c r="G970" s="254" t="s">
        <v>59</v>
      </c>
      <c r="H970" s="254" t="s">
        <v>59</v>
      </c>
      <c r="I970" s="254" t="s">
        <v>59</v>
      </c>
      <c r="J970" s="254" t="s">
        <v>59</v>
      </c>
      <c r="K970" s="254" t="s">
        <v>59</v>
      </c>
      <c r="L970" s="254" t="s">
        <v>59</v>
      </c>
      <c r="M970" s="254" t="s">
        <v>59</v>
      </c>
      <c r="N970" s="254" t="s">
        <v>59</v>
      </c>
      <c r="O970" s="258"/>
    </row>
    <row r="971" spans="1:15">
      <c r="A971" s="202" t="s">
        <v>419</v>
      </c>
      <c r="B971" s="276"/>
      <c r="C971" s="254">
        <v>113407.43</v>
      </c>
      <c r="D971" s="254">
        <v>113224.06999999999</v>
      </c>
      <c r="E971" s="254">
        <v>113040.70999999999</v>
      </c>
      <c r="F971" s="254">
        <v>112857.34999999999</v>
      </c>
      <c r="G971" s="254">
        <v>112673.98999999999</v>
      </c>
      <c r="H971" s="254">
        <v>112490.62999999999</v>
      </c>
      <c r="I971" s="254">
        <v>112307.26999999999</v>
      </c>
      <c r="J971" s="254">
        <v>112123.90999999999</v>
      </c>
      <c r="K971" s="254">
        <v>111940.54999999999</v>
      </c>
      <c r="L971" s="254">
        <v>111757.18999999999</v>
      </c>
      <c r="M971" s="254">
        <v>111573.82999999999</v>
      </c>
      <c r="N971" s="254">
        <v>111390.46999999999</v>
      </c>
      <c r="O971" s="258"/>
    </row>
    <row r="972" spans="1:15">
      <c r="A972" s="205" t="s">
        <v>59</v>
      </c>
      <c r="B972" s="254" t="s">
        <v>59</v>
      </c>
      <c r="C972" s="254" t="s">
        <v>59</v>
      </c>
      <c r="D972" s="254" t="s">
        <v>59</v>
      </c>
      <c r="E972" s="254" t="s">
        <v>59</v>
      </c>
      <c r="F972" s="254" t="s">
        <v>59</v>
      </c>
      <c r="G972" s="254" t="s">
        <v>59</v>
      </c>
      <c r="H972" s="254" t="s">
        <v>59</v>
      </c>
      <c r="I972" s="254" t="s">
        <v>59</v>
      </c>
      <c r="J972" s="254" t="s">
        <v>59</v>
      </c>
      <c r="K972" s="254" t="s">
        <v>59</v>
      </c>
      <c r="L972" s="254" t="s">
        <v>59</v>
      </c>
      <c r="M972" s="254" t="s">
        <v>59</v>
      </c>
      <c r="N972" s="254" t="s">
        <v>59</v>
      </c>
      <c r="O972" s="254" t="s">
        <v>59</v>
      </c>
    </row>
    <row r="973" spans="1:15">
      <c r="A973" s="202" t="s">
        <v>61</v>
      </c>
      <c r="B973" s="254" t="s">
        <v>59</v>
      </c>
      <c r="C973" s="254" t="s">
        <v>59</v>
      </c>
      <c r="D973" s="254" t="s">
        <v>59</v>
      </c>
      <c r="E973" s="254" t="s">
        <v>59</v>
      </c>
      <c r="F973" s="254" t="s">
        <v>59</v>
      </c>
      <c r="G973" s="254" t="s">
        <v>59</v>
      </c>
      <c r="H973" s="254" t="s">
        <v>59</v>
      </c>
      <c r="I973" s="254" t="s">
        <v>59</v>
      </c>
      <c r="J973" s="254" t="s">
        <v>59</v>
      </c>
      <c r="K973" s="254" t="s">
        <v>59</v>
      </c>
      <c r="L973" s="254" t="s">
        <v>59</v>
      </c>
      <c r="M973" s="254" t="s">
        <v>59</v>
      </c>
      <c r="N973" s="254" t="s">
        <v>59</v>
      </c>
      <c r="O973" s="254" t="s">
        <v>59</v>
      </c>
    </row>
    <row r="974" spans="1:15">
      <c r="A974" s="204" t="s">
        <v>420</v>
      </c>
      <c r="B974" s="254" t="s">
        <v>59</v>
      </c>
      <c r="C974" s="254">
        <v>610.80963805103477</v>
      </c>
      <c r="D974" s="254">
        <v>609.82206558569419</v>
      </c>
      <c r="E974" s="254">
        <v>608.83449312035361</v>
      </c>
      <c r="F974" s="254">
        <v>607.84692065501304</v>
      </c>
      <c r="G974" s="254">
        <v>606.85934818967246</v>
      </c>
      <c r="H974" s="254">
        <v>605.87177572433188</v>
      </c>
      <c r="I974" s="254">
        <v>591.16452872413095</v>
      </c>
      <c r="J974" s="254">
        <v>590.19935587301575</v>
      </c>
      <c r="K974" s="254">
        <v>589.23418302190066</v>
      </c>
      <c r="L974" s="254">
        <v>588.26901017078558</v>
      </c>
      <c r="M974" s="254">
        <v>587.30383731967038</v>
      </c>
      <c r="N974" s="254">
        <v>586.33866446855529</v>
      </c>
      <c r="O974" s="254">
        <f>SUM(B974:N974)</f>
        <v>7182.5538209041588</v>
      </c>
    </row>
    <row r="975" spans="1:15">
      <c r="A975" s="204" t="s">
        <v>421</v>
      </c>
      <c r="B975" s="254" t="s">
        <v>59</v>
      </c>
      <c r="C975" s="254">
        <v>126.76682525399998</v>
      </c>
      <c r="D975" s="254">
        <v>126.56186544599998</v>
      </c>
      <c r="E975" s="254">
        <v>126.35690563799999</v>
      </c>
      <c r="F975" s="254">
        <v>126.15194582999999</v>
      </c>
      <c r="G975" s="254">
        <v>125.94698602199999</v>
      </c>
      <c r="H975" s="254">
        <v>125.74202621399998</v>
      </c>
      <c r="I975" s="254">
        <v>124.44768588700001</v>
      </c>
      <c r="J975" s="254">
        <v>124.244504671</v>
      </c>
      <c r="K975" s="254">
        <v>124.041323455</v>
      </c>
      <c r="L975" s="254">
        <v>123.83814223899999</v>
      </c>
      <c r="M975" s="254">
        <v>123.634961023</v>
      </c>
      <c r="N975" s="254">
        <v>123.431779807</v>
      </c>
      <c r="O975" s="254">
        <f>SUM(B975:N975)</f>
        <v>1501.1649514860001</v>
      </c>
    </row>
    <row r="976" spans="1:15">
      <c r="A976" s="205" t="s">
        <v>59</v>
      </c>
      <c r="B976" s="254" t="s">
        <v>59</v>
      </c>
      <c r="C976" s="254" t="s">
        <v>59</v>
      </c>
      <c r="D976" s="254" t="s">
        <v>59</v>
      </c>
      <c r="E976" s="254" t="s">
        <v>59</v>
      </c>
      <c r="F976" s="254" t="s">
        <v>59</v>
      </c>
      <c r="G976" s="254" t="s">
        <v>59</v>
      </c>
      <c r="H976" s="254" t="s">
        <v>59</v>
      </c>
      <c r="I976" s="254" t="s">
        <v>59</v>
      </c>
      <c r="J976" s="254" t="s">
        <v>59</v>
      </c>
      <c r="K976" s="254" t="s">
        <v>59</v>
      </c>
      <c r="L976" s="254" t="s">
        <v>59</v>
      </c>
      <c r="M976" s="254" t="s">
        <v>59</v>
      </c>
      <c r="N976" s="254" t="s">
        <v>59</v>
      </c>
      <c r="O976" s="254" t="s">
        <v>59</v>
      </c>
    </row>
    <row r="977" spans="1:15">
      <c r="A977" s="202" t="s">
        <v>62</v>
      </c>
      <c r="B977" s="254" t="s">
        <v>59</v>
      </c>
      <c r="C977" s="254" t="s">
        <v>59</v>
      </c>
      <c r="D977" s="254" t="s">
        <v>59</v>
      </c>
      <c r="E977" s="254" t="s">
        <v>59</v>
      </c>
      <c r="F977" s="254" t="s">
        <v>59</v>
      </c>
      <c r="G977" s="254" t="s">
        <v>59</v>
      </c>
      <c r="H977" s="254" t="s">
        <v>59</v>
      </c>
      <c r="I977" s="254" t="s">
        <v>59</v>
      </c>
      <c r="J977" s="254" t="s">
        <v>59</v>
      </c>
      <c r="K977" s="254" t="s">
        <v>59</v>
      </c>
      <c r="L977" s="254" t="s">
        <v>59</v>
      </c>
      <c r="M977" s="254" t="s">
        <v>59</v>
      </c>
      <c r="N977" s="254" t="s">
        <v>59</v>
      </c>
      <c r="O977" s="254" t="s">
        <v>59</v>
      </c>
    </row>
    <row r="978" spans="1:15">
      <c r="A978" s="204" t="s">
        <v>422</v>
      </c>
      <c r="B978" s="254" t="s">
        <v>59</v>
      </c>
      <c r="C978" s="254">
        <v>183.36</v>
      </c>
      <c r="D978" s="254">
        <v>183.36</v>
      </c>
      <c r="E978" s="254">
        <v>183.36</v>
      </c>
      <c r="F978" s="254">
        <v>183.36</v>
      </c>
      <c r="G978" s="254">
        <v>183.36</v>
      </c>
      <c r="H978" s="254">
        <v>183.36</v>
      </c>
      <c r="I978" s="254">
        <v>183.36</v>
      </c>
      <c r="J978" s="254">
        <v>183.36</v>
      </c>
      <c r="K978" s="254">
        <v>183.36</v>
      </c>
      <c r="L978" s="254">
        <v>183.36</v>
      </c>
      <c r="M978" s="254">
        <v>183.36</v>
      </c>
      <c r="N978" s="254">
        <v>183.36</v>
      </c>
      <c r="O978" s="254">
        <f>SUM(B978:N978)</f>
        <v>2200.3200000000006</v>
      </c>
    </row>
    <row r="979" spans="1:15">
      <c r="A979" s="204" t="s">
        <v>423</v>
      </c>
      <c r="B979" s="254" t="s">
        <v>59</v>
      </c>
      <c r="C979" s="254">
        <v>0</v>
      </c>
      <c r="D979" s="254">
        <v>0</v>
      </c>
      <c r="E979" s="254">
        <v>0</v>
      </c>
      <c r="F979" s="254">
        <v>0</v>
      </c>
      <c r="G979" s="254">
        <v>0</v>
      </c>
      <c r="H979" s="254">
        <v>0</v>
      </c>
      <c r="I979" s="254">
        <v>0</v>
      </c>
      <c r="J979" s="254">
        <v>0</v>
      </c>
      <c r="K979" s="254">
        <v>0</v>
      </c>
      <c r="L979" s="254">
        <v>0</v>
      </c>
      <c r="M979" s="254">
        <v>0</v>
      </c>
      <c r="N979" s="254">
        <v>0</v>
      </c>
      <c r="O979" s="254">
        <f>SUM(B979:N979)</f>
        <v>0</v>
      </c>
    </row>
    <row r="980" spans="1:15">
      <c r="A980" s="204" t="s">
        <v>424</v>
      </c>
      <c r="B980" s="254" t="s">
        <v>59</v>
      </c>
      <c r="C980" s="254">
        <v>0</v>
      </c>
      <c r="D980" s="254">
        <v>0</v>
      </c>
      <c r="E980" s="254">
        <v>0</v>
      </c>
      <c r="F980" s="254">
        <v>0</v>
      </c>
      <c r="G980" s="254">
        <v>0</v>
      </c>
      <c r="H980" s="254">
        <v>0</v>
      </c>
      <c r="I980" s="254">
        <v>0</v>
      </c>
      <c r="J980" s="254">
        <v>0</v>
      </c>
      <c r="K980" s="254">
        <v>0</v>
      </c>
      <c r="L980" s="254">
        <v>0</v>
      </c>
      <c r="M980" s="254">
        <v>0</v>
      </c>
      <c r="N980" s="254">
        <v>0</v>
      </c>
      <c r="O980" s="254">
        <f>SUM(B980:N980)</f>
        <v>0</v>
      </c>
    </row>
    <row r="981" spans="1:15">
      <c r="A981" s="204" t="s">
        <v>425</v>
      </c>
      <c r="B981" s="254" t="s">
        <v>59</v>
      </c>
      <c r="C981" s="254">
        <v>0</v>
      </c>
      <c r="D981" s="254">
        <v>0</v>
      </c>
      <c r="E981" s="254">
        <v>0</v>
      </c>
      <c r="F981" s="254">
        <v>0</v>
      </c>
      <c r="G981" s="254">
        <v>0</v>
      </c>
      <c r="H981" s="254">
        <v>0</v>
      </c>
      <c r="I981" s="254">
        <v>0</v>
      </c>
      <c r="J981" s="254">
        <v>0</v>
      </c>
      <c r="K981" s="254">
        <v>0</v>
      </c>
      <c r="L981" s="254">
        <v>0</v>
      </c>
      <c r="M981" s="254">
        <v>0</v>
      </c>
      <c r="N981" s="254">
        <v>0</v>
      </c>
      <c r="O981" s="254">
        <f>SUM(B981:N981)</f>
        <v>0</v>
      </c>
    </row>
    <row r="982" spans="1:15">
      <c r="A982" s="204" t="s">
        <v>426</v>
      </c>
      <c r="B982" s="254" t="s">
        <v>59</v>
      </c>
      <c r="C982" s="254">
        <v>0</v>
      </c>
      <c r="D982" s="254">
        <v>0</v>
      </c>
      <c r="E982" s="254">
        <v>0</v>
      </c>
      <c r="F982" s="254">
        <v>0</v>
      </c>
      <c r="G982" s="254">
        <v>0</v>
      </c>
      <c r="H982" s="254">
        <v>0</v>
      </c>
      <c r="I982" s="254">
        <v>0</v>
      </c>
      <c r="J982" s="254">
        <v>0</v>
      </c>
      <c r="K982" s="254">
        <v>0</v>
      </c>
      <c r="L982" s="254">
        <v>0</v>
      </c>
      <c r="M982" s="254">
        <v>0</v>
      </c>
      <c r="N982" s="254">
        <v>0</v>
      </c>
      <c r="O982" s="254">
        <f>SUM(B982:N982)</f>
        <v>0</v>
      </c>
    </row>
    <row r="983" spans="1:15" ht="15.75" thickBot="1">
      <c r="A983" s="205" t="s">
        <v>59</v>
      </c>
      <c r="B983" s="254" t="s">
        <v>59</v>
      </c>
      <c r="C983" s="254" t="s">
        <v>59</v>
      </c>
      <c r="D983" s="254" t="s">
        <v>59</v>
      </c>
      <c r="E983" s="254" t="s">
        <v>59</v>
      </c>
      <c r="F983" s="254" t="s">
        <v>59</v>
      </c>
      <c r="G983" s="254" t="s">
        <v>59</v>
      </c>
      <c r="H983" s="254" t="s">
        <v>59</v>
      </c>
      <c r="I983" s="254" t="s">
        <v>59</v>
      </c>
      <c r="J983" s="254" t="s">
        <v>59</v>
      </c>
      <c r="K983" s="254" t="s">
        <v>59</v>
      </c>
      <c r="L983" s="254" t="s">
        <v>59</v>
      </c>
      <c r="M983" s="254" t="s">
        <v>59</v>
      </c>
      <c r="N983" s="254" t="s">
        <v>59</v>
      </c>
      <c r="O983" s="254" t="s">
        <v>59</v>
      </c>
    </row>
    <row r="984" spans="1:15" ht="15.75" thickBot="1">
      <c r="A984" s="202" t="s">
        <v>427</v>
      </c>
      <c r="B984" s="254" t="s">
        <v>59</v>
      </c>
      <c r="C984" s="255">
        <f>SUM(C973:C981)</f>
        <v>920.93646330503475</v>
      </c>
      <c r="D984" s="255">
        <f t="shared" ref="D984:N984" si="21">SUM(D974:D982)</f>
        <v>919.74393103169416</v>
      </c>
      <c r="E984" s="255">
        <f t="shared" si="21"/>
        <v>918.55139875835357</v>
      </c>
      <c r="F984" s="255">
        <f t="shared" si="21"/>
        <v>917.35886648501298</v>
      </c>
      <c r="G984" s="255">
        <f t="shared" si="21"/>
        <v>916.16633421167251</v>
      </c>
      <c r="H984" s="255">
        <f t="shared" si="21"/>
        <v>914.97380193833192</v>
      </c>
      <c r="I984" s="255">
        <f t="shared" si="21"/>
        <v>898.97221461113099</v>
      </c>
      <c r="J984" s="255">
        <f t="shared" si="21"/>
        <v>897.80386054401572</v>
      </c>
      <c r="K984" s="255">
        <f t="shared" si="21"/>
        <v>896.63550647690067</v>
      </c>
      <c r="L984" s="255">
        <f t="shared" si="21"/>
        <v>895.46715240978563</v>
      </c>
      <c r="M984" s="255">
        <f t="shared" si="21"/>
        <v>894.29879834267035</v>
      </c>
      <c r="N984" s="255">
        <f t="shared" si="21"/>
        <v>893.13044427555531</v>
      </c>
      <c r="O984" s="255">
        <f>SUM(B984:N984)</f>
        <v>10884.038772390159</v>
      </c>
    </row>
    <row r="985" spans="1:15" ht="15.75" thickTop="1">
      <c r="A985" s="205" t="s">
        <v>59</v>
      </c>
      <c r="B985" s="256" t="s">
        <v>59</v>
      </c>
      <c r="C985" s="256" t="s">
        <v>59</v>
      </c>
      <c r="D985" s="256" t="s">
        <v>59</v>
      </c>
      <c r="E985" s="256" t="s">
        <v>59</v>
      </c>
      <c r="F985" s="256" t="s">
        <v>59</v>
      </c>
      <c r="G985" s="256" t="s">
        <v>59</v>
      </c>
      <c r="H985" s="256" t="s">
        <v>59</v>
      </c>
      <c r="I985" s="256" t="s">
        <v>59</v>
      </c>
      <c r="J985" s="256" t="s">
        <v>59</v>
      </c>
      <c r="K985" s="256" t="s">
        <v>59</v>
      </c>
      <c r="L985" s="256" t="s">
        <v>59</v>
      </c>
      <c r="M985" s="256" t="s">
        <v>59</v>
      </c>
      <c r="N985" s="256" t="s">
        <v>59</v>
      </c>
      <c r="O985" s="256" t="s">
        <v>59</v>
      </c>
    </row>
    <row r="986" spans="1:15">
      <c r="A986" s="129" t="s">
        <v>449</v>
      </c>
      <c r="B986" s="256"/>
      <c r="C986" s="256"/>
      <c r="D986" s="256"/>
      <c r="E986" s="256"/>
      <c r="F986" s="256"/>
      <c r="G986" s="256"/>
      <c r="H986" s="256"/>
      <c r="I986" s="256"/>
      <c r="J986" s="256"/>
      <c r="K986" s="256"/>
      <c r="L986" s="256"/>
      <c r="M986" s="256"/>
      <c r="N986" s="256"/>
      <c r="O986" s="256"/>
    </row>
    <row r="987" spans="1:15">
      <c r="A987" s="294" t="s">
        <v>468</v>
      </c>
      <c r="B987" s="256"/>
      <c r="C987" s="256"/>
      <c r="D987" s="256"/>
      <c r="E987" s="256"/>
      <c r="F987" s="256"/>
      <c r="G987" s="256"/>
      <c r="H987" s="256"/>
      <c r="I987" s="256"/>
      <c r="J987" s="256"/>
      <c r="K987" s="256"/>
      <c r="L987" s="256"/>
      <c r="M987" s="256"/>
      <c r="N987" s="256"/>
      <c r="O987" s="256"/>
    </row>
    <row r="988" spans="1:15">
      <c r="A988" s="294" t="s">
        <v>450</v>
      </c>
      <c r="B988" s="256"/>
      <c r="C988" s="256"/>
      <c r="D988" s="256"/>
      <c r="E988" s="256"/>
      <c r="F988" s="256"/>
      <c r="G988" s="256"/>
      <c r="H988" s="256"/>
      <c r="I988" s="256"/>
      <c r="J988" s="256"/>
      <c r="K988" s="256"/>
      <c r="L988" s="256"/>
      <c r="M988" s="256"/>
      <c r="N988" s="256"/>
      <c r="O988" s="256"/>
    </row>
    <row r="989" spans="1:15">
      <c r="A989" s="294" t="s">
        <v>451</v>
      </c>
      <c r="B989" s="256"/>
      <c r="C989" s="256"/>
      <c r="D989" s="256"/>
      <c r="E989" s="256"/>
      <c r="F989" s="256"/>
      <c r="G989" s="256"/>
      <c r="H989" s="256"/>
      <c r="I989" s="256"/>
      <c r="J989" s="256"/>
      <c r="K989" s="256"/>
      <c r="L989" s="256"/>
      <c r="M989" s="256"/>
      <c r="N989" s="256"/>
      <c r="O989" s="256"/>
    </row>
    <row r="990" spans="1:15">
      <c r="A990" s="294" t="s">
        <v>452</v>
      </c>
      <c r="B990" s="256"/>
      <c r="C990" s="256"/>
      <c r="D990" s="256"/>
      <c r="E990" s="256"/>
      <c r="F990" s="256"/>
      <c r="G990" s="256"/>
      <c r="H990" s="256"/>
      <c r="I990" s="256"/>
      <c r="J990" s="256"/>
      <c r="K990" s="256"/>
      <c r="L990" s="256"/>
      <c r="M990" s="256"/>
      <c r="N990" s="256"/>
      <c r="O990" s="256"/>
    </row>
    <row r="991" spans="1:15">
      <c r="A991" s="294" t="s">
        <v>453</v>
      </c>
      <c r="B991" s="256"/>
      <c r="C991" s="256"/>
      <c r="D991" s="256"/>
      <c r="E991" s="256"/>
      <c r="F991" s="256"/>
      <c r="G991" s="256"/>
      <c r="H991" s="256"/>
      <c r="I991" s="256"/>
      <c r="J991" s="256"/>
      <c r="K991" s="256"/>
      <c r="L991" s="256"/>
      <c r="M991" s="256"/>
      <c r="N991" s="256"/>
      <c r="O991" s="256"/>
    </row>
    <row r="992" spans="1:15">
      <c r="A992" s="294" t="s">
        <v>469</v>
      </c>
      <c r="B992" s="256"/>
      <c r="C992" s="256"/>
      <c r="D992" s="256"/>
      <c r="E992" s="256"/>
      <c r="F992" s="256"/>
      <c r="G992" s="256"/>
      <c r="H992" s="256"/>
      <c r="I992" s="256"/>
      <c r="J992" s="256"/>
      <c r="K992" s="256"/>
      <c r="L992" s="256"/>
      <c r="M992" s="256"/>
      <c r="N992" s="256"/>
      <c r="O992" s="256"/>
    </row>
    <row r="993" spans="1:15">
      <c r="A993" s="294" t="s">
        <v>470</v>
      </c>
      <c r="B993" s="256"/>
      <c r="C993" s="256"/>
      <c r="D993" s="256"/>
      <c r="E993" s="256"/>
      <c r="F993" s="256"/>
      <c r="G993" s="256"/>
      <c r="H993" s="256"/>
      <c r="I993" s="256"/>
      <c r="J993" s="256"/>
      <c r="K993" s="256"/>
      <c r="L993" s="256"/>
      <c r="M993" s="256"/>
      <c r="N993" s="256"/>
      <c r="O993" s="256"/>
    </row>
    <row r="994" spans="1:15">
      <c r="A994" s="294" t="s">
        <v>454</v>
      </c>
      <c r="B994" s="256"/>
      <c r="C994" s="256"/>
      <c r="D994" s="256"/>
      <c r="E994" s="256"/>
      <c r="F994" s="256"/>
      <c r="G994" s="256"/>
      <c r="H994" s="256"/>
      <c r="I994" s="256"/>
      <c r="J994" s="256"/>
      <c r="K994" s="256"/>
      <c r="L994" s="256"/>
      <c r="M994" s="256"/>
      <c r="N994" s="256"/>
      <c r="O994" s="256"/>
    </row>
    <row r="995" spans="1:15">
      <c r="A995" s="294" t="s">
        <v>455</v>
      </c>
      <c r="B995" s="256"/>
      <c r="C995" s="256"/>
      <c r="D995" s="256"/>
      <c r="E995" s="256"/>
      <c r="F995" s="256"/>
      <c r="G995" s="256"/>
      <c r="H995" s="256"/>
      <c r="I995" s="256"/>
      <c r="J995" s="256"/>
      <c r="K995" s="256"/>
      <c r="L995" s="256"/>
      <c r="M995" s="256"/>
      <c r="N995" s="256"/>
      <c r="O995" s="256"/>
    </row>
    <row r="996" spans="1:15">
      <c r="A996" s="294" t="s">
        <v>456</v>
      </c>
      <c r="B996" s="256"/>
      <c r="C996" s="256"/>
      <c r="D996" s="256"/>
      <c r="E996" s="256"/>
      <c r="F996" s="256"/>
      <c r="G996" s="256"/>
      <c r="H996" s="256"/>
      <c r="I996" s="256"/>
      <c r="J996" s="256"/>
      <c r="K996" s="256"/>
      <c r="L996" s="256"/>
      <c r="M996" s="256"/>
      <c r="N996" s="256"/>
      <c r="O996" s="256"/>
    </row>
    <row r="997" spans="1:15">
      <c r="A997" s="294" t="s">
        <v>457</v>
      </c>
      <c r="B997" s="256"/>
      <c r="C997" s="256"/>
      <c r="D997" s="256"/>
      <c r="E997" s="256"/>
      <c r="F997" s="256"/>
      <c r="G997" s="256"/>
      <c r="H997" s="256"/>
      <c r="I997" s="256"/>
      <c r="J997" s="256"/>
      <c r="K997" s="256"/>
      <c r="L997" s="256"/>
      <c r="M997" s="256"/>
      <c r="N997" s="256"/>
      <c r="O997" s="256"/>
    </row>
    <row r="998" spans="1:15">
      <c r="A998" s="294" t="s">
        <v>458</v>
      </c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</row>
    <row r="999" spans="1:15">
      <c r="A999" s="295" t="s">
        <v>459</v>
      </c>
      <c r="B999" s="256"/>
      <c r="C999" s="256"/>
      <c r="D999" s="256"/>
      <c r="E999" s="256"/>
      <c r="F999" s="256"/>
      <c r="G999" s="256"/>
      <c r="H999" s="256"/>
      <c r="I999" s="256"/>
      <c r="J999" s="256"/>
      <c r="K999" s="256"/>
      <c r="L999" s="256"/>
      <c r="M999" s="256"/>
      <c r="N999" s="256"/>
      <c r="O999" s="256"/>
    </row>
    <row r="1000" spans="1:15">
      <c r="A1000" s="295" t="s">
        <v>460</v>
      </c>
      <c r="B1000" s="256"/>
      <c r="C1000" s="256"/>
      <c r="D1000" s="256"/>
      <c r="E1000" s="256"/>
      <c r="F1000" s="256"/>
      <c r="G1000" s="256"/>
      <c r="H1000" s="256"/>
      <c r="I1000" s="256"/>
      <c r="J1000" s="256"/>
      <c r="K1000" s="256"/>
      <c r="L1000" s="256"/>
      <c r="M1000" s="256"/>
      <c r="N1000" s="256"/>
      <c r="O1000" s="256"/>
    </row>
    <row r="1001" spans="1:15">
      <c r="A1001" s="295" t="s">
        <v>461</v>
      </c>
      <c r="B1001" s="256"/>
      <c r="C1001" s="256"/>
      <c r="D1001" s="256"/>
      <c r="E1001" s="256"/>
      <c r="F1001" s="256"/>
      <c r="G1001" s="256"/>
      <c r="H1001" s="256"/>
      <c r="I1001" s="256"/>
      <c r="J1001" s="256"/>
      <c r="K1001" s="256"/>
      <c r="L1001" s="256"/>
      <c r="M1001" s="256"/>
      <c r="N1001" s="256"/>
      <c r="O1001" s="256"/>
    </row>
    <row r="1002" spans="1:15">
      <c r="A1002" s="205"/>
      <c r="B1002" s="256"/>
      <c r="C1002" s="256"/>
      <c r="D1002" s="256"/>
      <c r="E1002" s="256"/>
      <c r="F1002" s="256"/>
      <c r="G1002" s="256"/>
      <c r="H1002" s="256"/>
      <c r="I1002" s="256"/>
      <c r="J1002" s="256"/>
      <c r="K1002" s="256"/>
      <c r="L1002" s="256"/>
      <c r="M1002" s="256"/>
      <c r="N1002" s="256"/>
      <c r="O1002" s="256"/>
    </row>
    <row r="1003" spans="1:15">
      <c r="A1003" s="109" t="s">
        <v>70</v>
      </c>
      <c r="B1003" s="257"/>
      <c r="C1003" s="257"/>
      <c r="D1003" s="257"/>
      <c r="E1003" s="257"/>
      <c r="F1003" s="257"/>
      <c r="G1003" s="257"/>
      <c r="H1003" s="257"/>
      <c r="I1003" s="257"/>
      <c r="J1003" s="257"/>
      <c r="K1003" s="257"/>
      <c r="L1003" s="257"/>
      <c r="M1003" s="257"/>
      <c r="N1003" s="257"/>
      <c r="O1003" s="257"/>
    </row>
    <row r="1004" spans="1:15">
      <c r="A1004" s="181" t="s">
        <v>379</v>
      </c>
      <c r="B1004" s="254"/>
      <c r="C1004" s="254"/>
      <c r="D1004" s="254"/>
      <c r="E1004" s="254"/>
      <c r="F1004" s="254"/>
      <c r="G1004" s="254"/>
      <c r="H1004" s="254"/>
      <c r="I1004" s="254"/>
      <c r="J1004" s="254"/>
      <c r="K1004" s="254"/>
      <c r="L1004" s="254"/>
      <c r="M1004" s="254"/>
      <c r="N1004" s="254"/>
      <c r="O1004" s="254"/>
    </row>
    <row r="1005" spans="1:15">
      <c r="A1005" s="202" t="s">
        <v>410</v>
      </c>
      <c r="B1005" s="254" t="s">
        <v>59</v>
      </c>
      <c r="C1005" s="254" t="s">
        <v>59</v>
      </c>
      <c r="D1005" s="254" t="s">
        <v>59</v>
      </c>
      <c r="E1005" s="254" t="s">
        <v>59</v>
      </c>
      <c r="F1005" s="254" t="s">
        <v>59</v>
      </c>
      <c r="G1005" s="254" t="s">
        <v>59</v>
      </c>
      <c r="H1005" s="254" t="s">
        <v>59</v>
      </c>
      <c r="I1005" s="254" t="s">
        <v>59</v>
      </c>
      <c r="J1005" s="254" t="s">
        <v>59</v>
      </c>
      <c r="K1005" s="254" t="s">
        <v>59</v>
      </c>
      <c r="L1005" s="254" t="s">
        <v>59</v>
      </c>
      <c r="M1005" s="254" t="s">
        <v>59</v>
      </c>
      <c r="N1005" s="254" t="s">
        <v>59</v>
      </c>
      <c r="O1005" s="254" t="s">
        <v>59</v>
      </c>
    </row>
    <row r="1006" spans="1:15">
      <c r="A1006" s="204" t="s">
        <v>411</v>
      </c>
      <c r="B1006" s="323" t="s">
        <v>59</v>
      </c>
      <c r="C1006" s="323">
        <v>0</v>
      </c>
      <c r="D1006" s="323">
        <v>0</v>
      </c>
      <c r="E1006" s="323">
        <v>0</v>
      </c>
      <c r="F1006" s="323">
        <v>0</v>
      </c>
      <c r="G1006" s="323">
        <v>0</v>
      </c>
      <c r="H1006" s="323">
        <v>0</v>
      </c>
      <c r="I1006" s="323">
        <v>0</v>
      </c>
      <c r="J1006" s="323">
        <v>0</v>
      </c>
      <c r="K1006" s="323">
        <v>0</v>
      </c>
      <c r="L1006" s="323">
        <v>0</v>
      </c>
      <c r="M1006" s="323">
        <v>0</v>
      </c>
      <c r="N1006" s="323">
        <v>0</v>
      </c>
      <c r="O1006" s="323">
        <f>SUM(B1006:N1006)</f>
        <v>0</v>
      </c>
    </row>
    <row r="1007" spans="1:15">
      <c r="A1007" s="204" t="s">
        <v>412</v>
      </c>
      <c r="B1007" s="323" t="s">
        <v>59</v>
      </c>
      <c r="C1007" s="323">
        <v>0</v>
      </c>
      <c r="D1007" s="323">
        <v>0</v>
      </c>
      <c r="E1007" s="323">
        <v>0</v>
      </c>
      <c r="F1007" s="323">
        <v>0</v>
      </c>
      <c r="G1007" s="323">
        <v>0</v>
      </c>
      <c r="H1007" s="323">
        <v>0</v>
      </c>
      <c r="I1007" s="323">
        <v>0</v>
      </c>
      <c r="J1007" s="323">
        <v>0</v>
      </c>
      <c r="K1007" s="323">
        <v>0</v>
      </c>
      <c r="L1007" s="323">
        <v>0</v>
      </c>
      <c r="M1007" s="323">
        <v>0</v>
      </c>
      <c r="N1007" s="323">
        <v>-325902.6471</v>
      </c>
      <c r="O1007" s="323">
        <f>SUM(B1007:N1007)</f>
        <v>-325902.6471</v>
      </c>
    </row>
    <row r="1008" spans="1:15">
      <c r="A1008" s="204" t="s">
        <v>413</v>
      </c>
      <c r="B1008" s="323" t="s">
        <v>59</v>
      </c>
      <c r="C1008" s="323">
        <v>0</v>
      </c>
      <c r="D1008" s="323">
        <v>0</v>
      </c>
      <c r="E1008" s="323">
        <v>0</v>
      </c>
      <c r="F1008" s="323">
        <v>0</v>
      </c>
      <c r="G1008" s="323">
        <v>0</v>
      </c>
      <c r="H1008" s="323">
        <v>0</v>
      </c>
      <c r="I1008" s="323">
        <v>0</v>
      </c>
      <c r="J1008" s="323">
        <v>0</v>
      </c>
      <c r="K1008" s="323">
        <v>0</v>
      </c>
      <c r="L1008" s="323">
        <v>0</v>
      </c>
      <c r="M1008" s="323">
        <v>0</v>
      </c>
      <c r="N1008" s="323">
        <v>-325902.6471</v>
      </c>
      <c r="O1008" s="323">
        <f>SUM(B1008:N1008)</f>
        <v>-325902.6471</v>
      </c>
    </row>
    <row r="1009" spans="1:15">
      <c r="A1009" s="204" t="s">
        <v>414</v>
      </c>
      <c r="B1009" s="323" t="s">
        <v>59</v>
      </c>
      <c r="C1009" s="323">
        <v>0</v>
      </c>
      <c r="D1009" s="323">
        <v>0</v>
      </c>
      <c r="E1009" s="323">
        <v>0</v>
      </c>
      <c r="F1009" s="323">
        <v>0</v>
      </c>
      <c r="G1009" s="323">
        <v>0</v>
      </c>
      <c r="H1009" s="323">
        <v>0</v>
      </c>
      <c r="I1009" s="323">
        <v>0</v>
      </c>
      <c r="J1009" s="323">
        <v>0</v>
      </c>
      <c r="K1009" s="323">
        <v>0</v>
      </c>
      <c r="L1009" s="323">
        <v>0</v>
      </c>
      <c r="M1009" s="323">
        <v>0</v>
      </c>
      <c r="N1009" s="323">
        <v>0</v>
      </c>
      <c r="O1009" s="323">
        <f>SUM(B1009:N1009)</f>
        <v>0</v>
      </c>
    </row>
    <row r="1010" spans="1:15">
      <c r="A1010" s="205" t="s">
        <v>59</v>
      </c>
      <c r="B1010" s="323" t="s">
        <v>59</v>
      </c>
      <c r="C1010" s="323" t="s">
        <v>59</v>
      </c>
      <c r="D1010" s="323" t="s">
        <v>59</v>
      </c>
      <c r="E1010" s="323" t="s">
        <v>59</v>
      </c>
      <c r="F1010" s="323" t="s">
        <v>59</v>
      </c>
      <c r="G1010" s="323" t="s">
        <v>59</v>
      </c>
      <c r="H1010" s="323" t="s">
        <v>59</v>
      </c>
      <c r="I1010" s="323" t="s">
        <v>59</v>
      </c>
      <c r="J1010" s="323" t="s">
        <v>59</v>
      </c>
      <c r="K1010" s="323" t="s">
        <v>59</v>
      </c>
      <c r="L1010" s="323" t="s">
        <v>59</v>
      </c>
      <c r="M1010" s="323" t="s">
        <v>59</v>
      </c>
      <c r="N1010" s="323" t="s">
        <v>59</v>
      </c>
      <c r="O1010" s="323" t="s">
        <v>59</v>
      </c>
    </row>
    <row r="1011" spans="1:15">
      <c r="A1011" s="202" t="s">
        <v>415</v>
      </c>
      <c r="B1011" s="323">
        <v>5309419.2884706371</v>
      </c>
      <c r="C1011" s="323">
        <v>5309419.2884706371</v>
      </c>
      <c r="D1011" s="323">
        <v>5309419.2884706371</v>
      </c>
      <c r="E1011" s="323">
        <v>5309419.2884706371</v>
      </c>
      <c r="F1011" s="323">
        <v>5309419.2884706371</v>
      </c>
      <c r="G1011" s="323">
        <v>5309419.2884706371</v>
      </c>
      <c r="H1011" s="323">
        <v>5309419.2884706371</v>
      </c>
      <c r="I1011" s="323">
        <v>5309419.2884706371</v>
      </c>
      <c r="J1011" s="323">
        <v>5309419.2884706371</v>
      </c>
      <c r="K1011" s="323">
        <v>5309419.2884706371</v>
      </c>
      <c r="L1011" s="323">
        <v>5309419.2884706371</v>
      </c>
      <c r="M1011" s="323">
        <v>5309419.2884706371</v>
      </c>
      <c r="N1011" s="323">
        <v>4983516.6413706373</v>
      </c>
      <c r="O1011" s="324"/>
    </row>
    <row r="1012" spans="1:15">
      <c r="A1012" s="202" t="s">
        <v>416</v>
      </c>
      <c r="B1012" s="323">
        <v>806184.36117453768</v>
      </c>
      <c r="C1012" s="323">
        <v>818504.75976332813</v>
      </c>
      <c r="D1012" s="323">
        <v>830825.1583521181</v>
      </c>
      <c r="E1012" s="323">
        <v>843145.55694090843</v>
      </c>
      <c r="F1012" s="323">
        <v>855465.95552969887</v>
      </c>
      <c r="G1012" s="323">
        <v>867786.35411848896</v>
      </c>
      <c r="H1012" s="323">
        <v>880106.75270727905</v>
      </c>
      <c r="I1012" s="323">
        <v>892427.15129606938</v>
      </c>
      <c r="J1012" s="323">
        <v>904747.54988485947</v>
      </c>
      <c r="K1012" s="323">
        <v>917067.94847365003</v>
      </c>
      <c r="L1012" s="323">
        <v>929388.34706244012</v>
      </c>
      <c r="M1012" s="323">
        <v>941708.7456512301</v>
      </c>
      <c r="N1012" s="323">
        <v>627775.62224002031</v>
      </c>
      <c r="O1012" s="324"/>
    </row>
    <row r="1013" spans="1:15">
      <c r="A1013" s="202" t="s">
        <v>417</v>
      </c>
      <c r="B1013" s="323">
        <v>-1146350.4480000008</v>
      </c>
      <c r="C1013" s="323">
        <v>-1135473.3432000007</v>
      </c>
      <c r="D1013" s="323">
        <v>-1124596.2384000006</v>
      </c>
      <c r="E1013" s="323">
        <v>-1113719.1336000005</v>
      </c>
      <c r="F1013" s="323">
        <v>-1102842.0288000004</v>
      </c>
      <c r="G1013" s="323">
        <v>-1091964.9240000003</v>
      </c>
      <c r="H1013" s="323">
        <v>-1081087.8192000003</v>
      </c>
      <c r="I1013" s="323">
        <v>-1070210.7144000002</v>
      </c>
      <c r="J1013" s="323">
        <v>-1059333.6096000001</v>
      </c>
      <c r="K1013" s="323">
        <v>-1048456.5048000001</v>
      </c>
      <c r="L1013" s="323">
        <v>-1037579.4000000001</v>
      </c>
      <c r="M1013" s="323">
        <v>-1026702.2952000002</v>
      </c>
      <c r="N1013" s="323">
        <v>-1015825.1904000002</v>
      </c>
      <c r="O1013" s="324"/>
    </row>
    <row r="1014" spans="1:15" ht="15.75" thickBot="1">
      <c r="A1014" s="202" t="s">
        <v>418</v>
      </c>
      <c r="B1014" s="323">
        <v>0</v>
      </c>
      <c r="C1014" s="323">
        <v>0</v>
      </c>
      <c r="D1014" s="323">
        <v>0</v>
      </c>
      <c r="E1014" s="323">
        <v>0</v>
      </c>
      <c r="F1014" s="323">
        <v>0</v>
      </c>
      <c r="G1014" s="323">
        <v>0</v>
      </c>
      <c r="H1014" s="323">
        <v>0</v>
      </c>
      <c r="I1014" s="323">
        <v>0</v>
      </c>
      <c r="J1014" s="323">
        <v>0</v>
      </c>
      <c r="K1014" s="323">
        <v>0</v>
      </c>
      <c r="L1014" s="323">
        <v>0</v>
      </c>
      <c r="M1014" s="323">
        <v>0</v>
      </c>
      <c r="N1014" s="323">
        <v>0</v>
      </c>
      <c r="O1014" s="324"/>
    </row>
    <row r="1015" spans="1:15" ht="15.75" thickBot="1">
      <c r="A1015" s="202" t="s">
        <v>60</v>
      </c>
      <c r="B1015" s="325">
        <v>5649585.3752961</v>
      </c>
      <c r="C1015" s="325">
        <v>5626387.8719073096</v>
      </c>
      <c r="D1015" s="325">
        <v>5603190.3685185201</v>
      </c>
      <c r="E1015" s="325">
        <v>5579992.8651297288</v>
      </c>
      <c r="F1015" s="325">
        <v>5556795.3617409384</v>
      </c>
      <c r="G1015" s="325">
        <v>5533597.8583521489</v>
      </c>
      <c r="H1015" s="325">
        <v>5510400.3549633585</v>
      </c>
      <c r="I1015" s="325">
        <v>5487202.8515745671</v>
      </c>
      <c r="J1015" s="325">
        <v>5464005.3481857777</v>
      </c>
      <c r="K1015" s="325">
        <v>5440807.8447969873</v>
      </c>
      <c r="L1015" s="325">
        <v>5417610.3414081968</v>
      </c>
      <c r="M1015" s="325">
        <v>5394412.8380194074</v>
      </c>
      <c r="N1015" s="325">
        <v>5371566.209530618</v>
      </c>
      <c r="O1015" s="324"/>
    </row>
    <row r="1016" spans="1:15" ht="15.75" thickTop="1">
      <c r="A1016" s="205" t="s">
        <v>59</v>
      </c>
      <c r="B1016" s="254" t="s">
        <v>59</v>
      </c>
      <c r="C1016" s="254" t="s">
        <v>59</v>
      </c>
      <c r="D1016" s="254" t="s">
        <v>59</v>
      </c>
      <c r="E1016" s="254" t="s">
        <v>59</v>
      </c>
      <c r="F1016" s="254" t="s">
        <v>59</v>
      </c>
      <c r="G1016" s="254" t="s">
        <v>59</v>
      </c>
      <c r="H1016" s="254" t="s">
        <v>59</v>
      </c>
      <c r="I1016" s="254" t="s">
        <v>59</v>
      </c>
      <c r="J1016" s="254" t="s">
        <v>59</v>
      </c>
      <c r="K1016" s="254" t="s">
        <v>59</v>
      </c>
      <c r="L1016" s="254" t="s">
        <v>59</v>
      </c>
      <c r="M1016" s="254" t="s">
        <v>59</v>
      </c>
      <c r="N1016" s="254" t="s">
        <v>59</v>
      </c>
      <c r="O1016" s="258"/>
    </row>
    <row r="1017" spans="1:15">
      <c r="A1017" s="202" t="s">
        <v>419</v>
      </c>
      <c r="B1017" s="254" t="s">
        <v>59</v>
      </c>
      <c r="C1017" s="254">
        <v>5637986.6236017048</v>
      </c>
      <c r="D1017" s="254">
        <v>5614789.1202129144</v>
      </c>
      <c r="E1017" s="254">
        <v>5591591.616824124</v>
      </c>
      <c r="F1017" s="254">
        <v>5568394.1134353336</v>
      </c>
      <c r="G1017" s="254">
        <v>5545196.6100465432</v>
      </c>
      <c r="H1017" s="254">
        <v>5521999.1066577537</v>
      </c>
      <c r="I1017" s="254">
        <v>5498801.6032689624</v>
      </c>
      <c r="J1017" s="254">
        <v>5475604.0998801719</v>
      </c>
      <c r="K1017" s="254">
        <v>5452406.5964913825</v>
      </c>
      <c r="L1017" s="254">
        <v>5429209.093102592</v>
      </c>
      <c r="M1017" s="254">
        <v>5406011.5897138026</v>
      </c>
      <c r="N1017" s="254">
        <v>5382989.5237750132</v>
      </c>
      <c r="O1017" s="258"/>
    </row>
    <row r="1018" spans="1:15">
      <c r="A1018" s="205" t="s">
        <v>59</v>
      </c>
      <c r="B1018" s="254" t="s">
        <v>59</v>
      </c>
      <c r="C1018" s="254" t="s">
        <v>59</v>
      </c>
      <c r="D1018" s="254" t="s">
        <v>59</v>
      </c>
      <c r="E1018" s="254" t="s">
        <v>59</v>
      </c>
      <c r="F1018" s="254" t="s">
        <v>59</v>
      </c>
      <c r="G1018" s="254" t="s">
        <v>59</v>
      </c>
      <c r="H1018" s="254" t="s">
        <v>59</v>
      </c>
      <c r="I1018" s="254" t="s">
        <v>59</v>
      </c>
      <c r="J1018" s="254" t="s">
        <v>59</v>
      </c>
      <c r="K1018" s="254" t="s">
        <v>59</v>
      </c>
      <c r="L1018" s="254" t="s">
        <v>59</v>
      </c>
      <c r="M1018" s="254" t="s">
        <v>59</v>
      </c>
      <c r="N1018" s="254" t="s">
        <v>59</v>
      </c>
      <c r="O1018" s="254" t="s">
        <v>59</v>
      </c>
    </row>
    <row r="1019" spans="1:15">
      <c r="A1019" s="202" t="s">
        <v>61</v>
      </c>
      <c r="B1019" s="254" t="s">
        <v>59</v>
      </c>
      <c r="C1019" s="254" t="s">
        <v>59</v>
      </c>
      <c r="D1019" s="254" t="s">
        <v>59</v>
      </c>
      <c r="E1019" s="254" t="s">
        <v>59</v>
      </c>
      <c r="F1019" s="254" t="s">
        <v>59</v>
      </c>
      <c r="G1019" s="254" t="s">
        <v>59</v>
      </c>
      <c r="H1019" s="254" t="s">
        <v>59</v>
      </c>
      <c r="I1019" s="254" t="s">
        <v>59</v>
      </c>
      <c r="J1019" s="254" t="s">
        <v>59</v>
      </c>
      <c r="K1019" s="254" t="s">
        <v>59</v>
      </c>
      <c r="L1019" s="254" t="s">
        <v>59</v>
      </c>
      <c r="M1019" s="254" t="s">
        <v>59</v>
      </c>
      <c r="N1019" s="254" t="s">
        <v>59</v>
      </c>
      <c r="O1019" s="254" t="s">
        <v>59</v>
      </c>
    </row>
    <row r="1020" spans="1:15">
      <c r="A1020" s="204" t="s">
        <v>420</v>
      </c>
      <c r="B1020" s="254" t="s">
        <v>59</v>
      </c>
      <c r="C1020" s="254">
        <v>30366.057752113182</v>
      </c>
      <c r="D1020" s="254">
        <v>30241.116567495959</v>
      </c>
      <c r="E1020" s="254">
        <v>30116.175382878737</v>
      </c>
      <c r="F1020" s="254">
        <v>29991.234198261514</v>
      </c>
      <c r="G1020" s="254">
        <v>29866.293013644292</v>
      </c>
      <c r="H1020" s="254">
        <v>29741.351829027073</v>
      </c>
      <c r="I1020" s="254">
        <v>28944.666345678175</v>
      </c>
      <c r="J1020" s="254">
        <v>28822.559013192837</v>
      </c>
      <c r="K1020" s="254">
        <v>28700.451680707502</v>
      </c>
      <c r="L1020" s="254">
        <v>28578.344348222163</v>
      </c>
      <c r="M1020" s="254">
        <v>28456.237015736828</v>
      </c>
      <c r="N1020" s="254">
        <v>28335.053153276629</v>
      </c>
      <c r="O1020" s="254">
        <f>SUM(B1020:N1020)</f>
        <v>352159.5403002348</v>
      </c>
    </row>
    <row r="1021" spans="1:15">
      <c r="A1021" s="204" t="s">
        <v>421</v>
      </c>
      <c r="B1021" s="254" t="s">
        <v>59</v>
      </c>
      <c r="C1021" s="254">
        <v>6302.1414478619854</v>
      </c>
      <c r="D1021" s="254">
        <v>6276.2112785739955</v>
      </c>
      <c r="E1021" s="254">
        <v>6250.2811092860056</v>
      </c>
      <c r="F1021" s="254">
        <v>6224.3509399980157</v>
      </c>
      <c r="G1021" s="254">
        <v>6198.4207707100259</v>
      </c>
      <c r="H1021" s="254">
        <v>6172.4906014220369</v>
      </c>
      <c r="I1021" s="254">
        <v>6093.2220565823382</v>
      </c>
      <c r="J1021" s="254">
        <v>6067.5169030772195</v>
      </c>
      <c r="K1021" s="254">
        <v>6041.8117495721017</v>
      </c>
      <c r="L1021" s="254">
        <v>6016.106596066983</v>
      </c>
      <c r="M1021" s="254">
        <v>5990.4014425618652</v>
      </c>
      <c r="N1021" s="254">
        <v>5964.8906912950924</v>
      </c>
      <c r="O1021" s="254">
        <f>SUM(B1021:N1021)</f>
        <v>73597.845587007658</v>
      </c>
    </row>
    <row r="1022" spans="1:15">
      <c r="A1022" s="205" t="s">
        <v>59</v>
      </c>
      <c r="B1022" s="254" t="s">
        <v>59</v>
      </c>
      <c r="C1022" s="254" t="s">
        <v>59</v>
      </c>
      <c r="D1022" s="254" t="s">
        <v>59</v>
      </c>
      <c r="E1022" s="254" t="s">
        <v>59</v>
      </c>
      <c r="F1022" s="254" t="s">
        <v>59</v>
      </c>
      <c r="G1022" s="254" t="s">
        <v>59</v>
      </c>
      <c r="H1022" s="254" t="s">
        <v>59</v>
      </c>
      <c r="I1022" s="254" t="s">
        <v>59</v>
      </c>
      <c r="J1022" s="254" t="s">
        <v>59</v>
      </c>
      <c r="K1022" s="254" t="s">
        <v>59</v>
      </c>
      <c r="L1022" s="254" t="s">
        <v>59</v>
      </c>
      <c r="M1022" s="254" t="s">
        <v>59</v>
      </c>
      <c r="N1022" s="254" t="s">
        <v>59</v>
      </c>
      <c r="O1022" s="254" t="s">
        <v>59</v>
      </c>
    </row>
    <row r="1023" spans="1:15">
      <c r="A1023" s="202" t="s">
        <v>62</v>
      </c>
      <c r="B1023" s="254" t="s">
        <v>59</v>
      </c>
      <c r="C1023" s="254" t="s">
        <v>59</v>
      </c>
      <c r="D1023" s="254" t="s">
        <v>59</v>
      </c>
      <c r="E1023" s="254" t="s">
        <v>59</v>
      </c>
      <c r="F1023" s="254" t="s">
        <v>59</v>
      </c>
      <c r="G1023" s="254" t="s">
        <v>59</v>
      </c>
      <c r="H1023" s="254" t="s">
        <v>59</v>
      </c>
      <c r="I1023" s="254" t="s">
        <v>59</v>
      </c>
      <c r="J1023" s="254" t="s">
        <v>59</v>
      </c>
      <c r="K1023" s="254" t="s">
        <v>59</v>
      </c>
      <c r="L1023" s="254" t="s">
        <v>59</v>
      </c>
      <c r="M1023" s="254" t="s">
        <v>59</v>
      </c>
      <c r="N1023" s="254" t="s">
        <v>59</v>
      </c>
      <c r="O1023" s="254" t="s">
        <v>59</v>
      </c>
    </row>
    <row r="1024" spans="1:15">
      <c r="A1024" s="204" t="s">
        <v>422</v>
      </c>
      <c r="B1024" s="254" t="s">
        <v>59</v>
      </c>
      <c r="C1024" s="254">
        <v>12320.398588790105</v>
      </c>
      <c r="D1024" s="254">
        <v>12320.398588790105</v>
      </c>
      <c r="E1024" s="254">
        <v>12320.398588790105</v>
      </c>
      <c r="F1024" s="254">
        <v>12320.398588790105</v>
      </c>
      <c r="G1024" s="254">
        <v>12320.398588790105</v>
      </c>
      <c r="H1024" s="254">
        <v>12320.398588790105</v>
      </c>
      <c r="I1024" s="254">
        <v>12320.398588790105</v>
      </c>
      <c r="J1024" s="254">
        <v>12320.398588790105</v>
      </c>
      <c r="K1024" s="254">
        <v>12320.398588790105</v>
      </c>
      <c r="L1024" s="254">
        <v>12320.398588790105</v>
      </c>
      <c r="M1024" s="254">
        <v>12320.398588790105</v>
      </c>
      <c r="N1024" s="254">
        <v>11969.523688790103</v>
      </c>
      <c r="O1024" s="254">
        <f>SUM(B1024:N1024)</f>
        <v>147493.90816548126</v>
      </c>
    </row>
    <row r="1025" spans="1:15">
      <c r="A1025" s="204" t="s">
        <v>423</v>
      </c>
      <c r="B1025" s="254" t="s">
        <v>59</v>
      </c>
      <c r="C1025" s="254">
        <v>10877.104799999999</v>
      </c>
      <c r="D1025" s="254">
        <v>10877.104799999999</v>
      </c>
      <c r="E1025" s="254">
        <v>10877.104799999999</v>
      </c>
      <c r="F1025" s="254">
        <v>10877.104799999999</v>
      </c>
      <c r="G1025" s="254">
        <v>10877.104799999999</v>
      </c>
      <c r="H1025" s="254">
        <v>10877.104799999999</v>
      </c>
      <c r="I1025" s="254">
        <v>10877.104799999999</v>
      </c>
      <c r="J1025" s="254">
        <v>10877.104799999999</v>
      </c>
      <c r="K1025" s="254">
        <v>10877.104799999999</v>
      </c>
      <c r="L1025" s="254">
        <v>10877.104799999999</v>
      </c>
      <c r="M1025" s="254">
        <v>10877.104799999999</v>
      </c>
      <c r="N1025" s="254">
        <v>10877.104799999999</v>
      </c>
      <c r="O1025" s="254">
        <f>SUM(B1025:N1025)</f>
        <v>130525.2576</v>
      </c>
    </row>
    <row r="1026" spans="1:15">
      <c r="A1026" s="204" t="s">
        <v>424</v>
      </c>
      <c r="B1026" s="254" t="s">
        <v>59</v>
      </c>
      <c r="C1026" s="254">
        <v>0</v>
      </c>
      <c r="D1026" s="254">
        <v>0</v>
      </c>
      <c r="E1026" s="254">
        <v>0</v>
      </c>
      <c r="F1026" s="254">
        <v>0</v>
      </c>
      <c r="G1026" s="254">
        <v>0</v>
      </c>
      <c r="H1026" s="254">
        <v>0</v>
      </c>
      <c r="I1026" s="254">
        <v>0</v>
      </c>
      <c r="J1026" s="254">
        <v>0</v>
      </c>
      <c r="K1026" s="254">
        <v>0</v>
      </c>
      <c r="L1026" s="254">
        <v>0</v>
      </c>
      <c r="M1026" s="254">
        <v>0</v>
      </c>
      <c r="N1026" s="254">
        <v>0</v>
      </c>
      <c r="O1026" s="254">
        <f>SUM(B1026:N1026)</f>
        <v>0</v>
      </c>
    </row>
    <row r="1027" spans="1:15">
      <c r="A1027" s="204" t="s">
        <v>425</v>
      </c>
      <c r="B1027" s="254" t="s">
        <v>59</v>
      </c>
      <c r="C1027" s="254">
        <v>0</v>
      </c>
      <c r="D1027" s="254">
        <v>0</v>
      </c>
      <c r="E1027" s="254">
        <v>0</v>
      </c>
      <c r="F1027" s="254">
        <v>0</v>
      </c>
      <c r="G1027" s="254">
        <v>0</v>
      </c>
      <c r="H1027" s="254">
        <v>0</v>
      </c>
      <c r="I1027" s="254">
        <v>0</v>
      </c>
      <c r="J1027" s="254">
        <v>0</v>
      </c>
      <c r="K1027" s="254">
        <v>0</v>
      </c>
      <c r="L1027" s="254">
        <v>0</v>
      </c>
      <c r="M1027" s="254">
        <v>0</v>
      </c>
      <c r="N1027" s="254">
        <v>0</v>
      </c>
      <c r="O1027" s="254">
        <f>SUM(B1027:N1027)</f>
        <v>0</v>
      </c>
    </row>
    <row r="1028" spans="1:15">
      <c r="A1028" s="204" t="s">
        <v>426</v>
      </c>
      <c r="B1028" s="254" t="s">
        <v>59</v>
      </c>
      <c r="C1028" s="254">
        <v>0</v>
      </c>
      <c r="D1028" s="254">
        <v>0</v>
      </c>
      <c r="E1028" s="254">
        <v>0</v>
      </c>
      <c r="F1028" s="254">
        <v>0</v>
      </c>
      <c r="G1028" s="254">
        <v>0</v>
      </c>
      <c r="H1028" s="254">
        <v>0</v>
      </c>
      <c r="I1028" s="254">
        <v>0</v>
      </c>
      <c r="J1028" s="254">
        <v>0</v>
      </c>
      <c r="K1028" s="254">
        <v>0</v>
      </c>
      <c r="L1028" s="254">
        <v>0</v>
      </c>
      <c r="M1028" s="254">
        <v>0</v>
      </c>
      <c r="N1028" s="254">
        <v>0</v>
      </c>
      <c r="O1028" s="254">
        <f>SUM(B1028:N1028)</f>
        <v>0</v>
      </c>
    </row>
    <row r="1029" spans="1:15" ht="15.75" thickBot="1">
      <c r="A1029" s="205" t="s">
        <v>59</v>
      </c>
      <c r="B1029" s="254" t="s">
        <v>59</v>
      </c>
      <c r="C1029" s="254" t="s">
        <v>59</v>
      </c>
      <c r="D1029" s="254" t="s">
        <v>59</v>
      </c>
      <c r="E1029" s="254" t="s">
        <v>59</v>
      </c>
      <c r="F1029" s="254" t="s">
        <v>59</v>
      </c>
      <c r="G1029" s="254" t="s">
        <v>59</v>
      </c>
      <c r="H1029" s="254" t="s">
        <v>59</v>
      </c>
      <c r="I1029" s="254" t="s">
        <v>59</v>
      </c>
      <c r="J1029" s="254" t="s">
        <v>59</v>
      </c>
      <c r="K1029" s="254" t="s">
        <v>59</v>
      </c>
      <c r="L1029" s="254" t="s">
        <v>59</v>
      </c>
      <c r="M1029" s="254" t="s">
        <v>59</v>
      </c>
      <c r="N1029" s="254" t="s">
        <v>59</v>
      </c>
      <c r="O1029" s="254" t="s">
        <v>59</v>
      </c>
    </row>
    <row r="1030" spans="1:15" ht="15.75" thickBot="1">
      <c r="A1030" s="202" t="s">
        <v>427</v>
      </c>
      <c r="B1030" s="254" t="s">
        <v>59</v>
      </c>
      <c r="C1030" s="255">
        <f>SUM(C1019:C1027)</f>
        <v>59865.702588765278</v>
      </c>
      <c r="D1030" s="255">
        <f t="shared" ref="D1030:N1030" si="22">SUM(D1020:D1028)</f>
        <v>59714.831234860059</v>
      </c>
      <c r="E1030" s="255">
        <f t="shared" si="22"/>
        <v>59563.959880954848</v>
      </c>
      <c r="F1030" s="255">
        <f t="shared" si="22"/>
        <v>59413.088527049636</v>
      </c>
      <c r="G1030" s="255">
        <f t="shared" si="22"/>
        <v>59262.217173144425</v>
      </c>
      <c r="H1030" s="255">
        <f t="shared" si="22"/>
        <v>59111.345819239221</v>
      </c>
      <c r="I1030" s="255">
        <f t="shared" si="22"/>
        <v>58235.391791050621</v>
      </c>
      <c r="J1030" s="255">
        <f t="shared" si="22"/>
        <v>58087.579305060164</v>
      </c>
      <c r="K1030" s="255">
        <f t="shared" si="22"/>
        <v>57939.766819069715</v>
      </c>
      <c r="L1030" s="255">
        <f t="shared" si="22"/>
        <v>57791.954333079251</v>
      </c>
      <c r="M1030" s="255">
        <f t="shared" si="22"/>
        <v>57644.141847088802</v>
      </c>
      <c r="N1030" s="255">
        <f t="shared" si="22"/>
        <v>57146.57233336183</v>
      </c>
      <c r="O1030" s="255">
        <f>SUM(B1030:N1030)</f>
        <v>703776.55165272381</v>
      </c>
    </row>
    <row r="1031" spans="1:15" ht="15.75" thickTop="1">
      <c r="A1031" s="205" t="s">
        <v>59</v>
      </c>
      <c r="B1031" s="256" t="s">
        <v>59</v>
      </c>
      <c r="C1031" s="256" t="s">
        <v>59</v>
      </c>
      <c r="D1031" s="256" t="s">
        <v>59</v>
      </c>
      <c r="E1031" s="256" t="s">
        <v>59</v>
      </c>
      <c r="F1031" s="256" t="s">
        <v>59</v>
      </c>
      <c r="G1031" s="256" t="s">
        <v>59</v>
      </c>
      <c r="H1031" s="256" t="s">
        <v>59</v>
      </c>
      <c r="I1031" s="256" t="s">
        <v>59</v>
      </c>
      <c r="J1031" s="256" t="s">
        <v>59</v>
      </c>
      <c r="K1031" s="256" t="s">
        <v>59</v>
      </c>
      <c r="L1031" s="256" t="s">
        <v>59</v>
      </c>
      <c r="M1031" s="256" t="s">
        <v>59</v>
      </c>
      <c r="N1031" s="256" t="s">
        <v>59</v>
      </c>
      <c r="O1031" s="256" t="s">
        <v>59</v>
      </c>
    </row>
    <row r="1032" spans="1:15">
      <c r="A1032" s="129" t="s">
        <v>449</v>
      </c>
      <c r="B1032" s="256"/>
      <c r="C1032" s="256"/>
      <c r="D1032" s="256"/>
      <c r="E1032" s="256"/>
      <c r="F1032" s="256"/>
      <c r="G1032" s="256"/>
      <c r="H1032" s="256"/>
      <c r="I1032" s="256"/>
      <c r="J1032" s="256"/>
      <c r="K1032" s="256"/>
      <c r="L1032" s="256"/>
      <c r="M1032" s="256"/>
      <c r="N1032" s="256"/>
      <c r="O1032" s="256"/>
    </row>
    <row r="1033" spans="1:15">
      <c r="A1033" s="294" t="s">
        <v>468</v>
      </c>
      <c r="B1033" s="256"/>
      <c r="C1033" s="256"/>
      <c r="D1033" s="256"/>
      <c r="E1033" s="256"/>
      <c r="F1033" s="256"/>
      <c r="G1033" s="256"/>
      <c r="H1033" s="256"/>
      <c r="I1033" s="256"/>
      <c r="J1033" s="256"/>
      <c r="K1033" s="256"/>
      <c r="L1033" s="256"/>
      <c r="M1033" s="256"/>
      <c r="N1033" s="256"/>
      <c r="O1033" s="256"/>
    </row>
    <row r="1034" spans="1:15">
      <c r="A1034" s="294" t="s">
        <v>450</v>
      </c>
      <c r="B1034" s="256"/>
      <c r="C1034" s="256"/>
      <c r="D1034" s="256"/>
      <c r="E1034" s="256"/>
      <c r="F1034" s="256"/>
      <c r="G1034" s="256"/>
      <c r="H1034" s="256"/>
      <c r="I1034" s="256"/>
      <c r="J1034" s="256"/>
      <c r="K1034" s="256"/>
      <c r="L1034" s="256"/>
      <c r="M1034" s="256"/>
      <c r="N1034" s="256"/>
      <c r="O1034" s="256"/>
    </row>
    <row r="1035" spans="1:15">
      <c r="A1035" s="294" t="s">
        <v>451</v>
      </c>
      <c r="B1035" s="256"/>
      <c r="C1035" s="256"/>
      <c r="D1035" s="256"/>
      <c r="E1035" s="256"/>
      <c r="F1035" s="256"/>
      <c r="G1035" s="256"/>
      <c r="H1035" s="256"/>
      <c r="I1035" s="256"/>
      <c r="J1035" s="256"/>
      <c r="K1035" s="256"/>
      <c r="L1035" s="256"/>
      <c r="M1035" s="256"/>
      <c r="N1035" s="256"/>
      <c r="O1035" s="256"/>
    </row>
    <row r="1036" spans="1:15">
      <c r="A1036" s="294" t="s">
        <v>452</v>
      </c>
      <c r="B1036" s="256"/>
      <c r="C1036" s="256"/>
      <c r="D1036" s="256"/>
      <c r="E1036" s="256"/>
      <c r="F1036" s="256"/>
      <c r="G1036" s="256"/>
      <c r="H1036" s="256"/>
      <c r="I1036" s="256"/>
      <c r="J1036" s="256"/>
      <c r="K1036" s="256"/>
      <c r="L1036" s="256"/>
      <c r="M1036" s="256"/>
      <c r="N1036" s="256"/>
      <c r="O1036" s="256"/>
    </row>
    <row r="1037" spans="1:15">
      <c r="A1037" s="294" t="s">
        <v>453</v>
      </c>
      <c r="B1037" s="256"/>
      <c r="C1037" s="256"/>
      <c r="D1037" s="256"/>
      <c r="E1037" s="256"/>
      <c r="F1037" s="256"/>
      <c r="G1037" s="256"/>
      <c r="H1037" s="256"/>
      <c r="I1037" s="256"/>
      <c r="J1037" s="256"/>
      <c r="K1037" s="256"/>
      <c r="L1037" s="256"/>
      <c r="M1037" s="256"/>
      <c r="N1037" s="256"/>
      <c r="O1037" s="256"/>
    </row>
    <row r="1038" spans="1:15">
      <c r="A1038" s="294" t="s">
        <v>469</v>
      </c>
      <c r="B1038" s="256"/>
      <c r="C1038" s="256"/>
      <c r="D1038" s="256"/>
      <c r="E1038" s="256"/>
      <c r="F1038" s="256"/>
      <c r="G1038" s="256"/>
      <c r="H1038" s="256"/>
      <c r="I1038" s="256"/>
      <c r="J1038" s="256"/>
      <c r="K1038" s="256"/>
      <c r="L1038" s="256"/>
      <c r="M1038" s="256"/>
      <c r="N1038" s="256"/>
      <c r="O1038" s="256"/>
    </row>
    <row r="1039" spans="1:15">
      <c r="A1039" s="294" t="s">
        <v>470</v>
      </c>
      <c r="B1039" s="256"/>
      <c r="C1039" s="256"/>
      <c r="D1039" s="256"/>
      <c r="E1039" s="256"/>
      <c r="F1039" s="256"/>
      <c r="G1039" s="256"/>
      <c r="H1039" s="256"/>
      <c r="I1039" s="256"/>
      <c r="J1039" s="256"/>
      <c r="K1039" s="256"/>
      <c r="L1039" s="256"/>
      <c r="M1039" s="256"/>
      <c r="N1039" s="256"/>
      <c r="O1039" s="256"/>
    </row>
    <row r="1040" spans="1:15">
      <c r="A1040" s="294" t="s">
        <v>454</v>
      </c>
      <c r="B1040" s="256"/>
      <c r="C1040" s="256"/>
      <c r="D1040" s="256"/>
      <c r="E1040" s="256"/>
      <c r="F1040" s="256"/>
      <c r="G1040" s="256"/>
      <c r="H1040" s="256"/>
      <c r="I1040" s="256"/>
      <c r="J1040" s="256"/>
      <c r="K1040" s="256"/>
      <c r="L1040" s="256"/>
      <c r="M1040" s="256"/>
      <c r="N1040" s="256"/>
      <c r="O1040" s="256"/>
    </row>
    <row r="1041" spans="1:15">
      <c r="A1041" s="294" t="s">
        <v>455</v>
      </c>
      <c r="B1041" s="256"/>
      <c r="C1041" s="256"/>
      <c r="D1041" s="256"/>
      <c r="E1041" s="256"/>
      <c r="F1041" s="256"/>
      <c r="G1041" s="256"/>
      <c r="H1041" s="256"/>
      <c r="I1041" s="256"/>
      <c r="J1041" s="256"/>
      <c r="K1041" s="256"/>
      <c r="L1041" s="256"/>
      <c r="M1041" s="256"/>
      <c r="N1041" s="256"/>
      <c r="O1041" s="256"/>
    </row>
    <row r="1042" spans="1:15">
      <c r="A1042" s="294" t="s">
        <v>456</v>
      </c>
      <c r="B1042" s="256"/>
      <c r="C1042" s="256"/>
      <c r="D1042" s="256"/>
      <c r="E1042" s="256"/>
      <c r="F1042" s="256"/>
      <c r="G1042" s="256"/>
      <c r="H1042" s="256"/>
      <c r="I1042" s="256"/>
      <c r="J1042" s="256"/>
      <c r="K1042" s="256"/>
      <c r="L1042" s="256"/>
      <c r="M1042" s="256"/>
      <c r="N1042" s="256"/>
      <c r="O1042" s="256"/>
    </row>
    <row r="1043" spans="1:15">
      <c r="A1043" s="294" t="s">
        <v>457</v>
      </c>
      <c r="B1043" s="256"/>
      <c r="C1043" s="256"/>
      <c r="D1043" s="256"/>
      <c r="E1043" s="256"/>
      <c r="F1043" s="256"/>
      <c r="G1043" s="256"/>
      <c r="H1043" s="256"/>
      <c r="I1043" s="256"/>
      <c r="J1043" s="256"/>
      <c r="K1043" s="256"/>
      <c r="L1043" s="256"/>
      <c r="M1043" s="256"/>
      <c r="N1043" s="256"/>
      <c r="O1043" s="256"/>
    </row>
    <row r="1044" spans="1:15">
      <c r="A1044" s="294" t="s">
        <v>458</v>
      </c>
      <c r="B1044" s="256"/>
      <c r="C1044" s="256"/>
      <c r="D1044" s="256"/>
      <c r="E1044" s="256"/>
      <c r="F1044" s="256"/>
      <c r="G1044" s="256"/>
      <c r="H1044" s="256"/>
      <c r="I1044" s="256"/>
      <c r="J1044" s="256"/>
      <c r="K1044" s="256"/>
      <c r="L1044" s="256"/>
      <c r="M1044" s="256"/>
      <c r="N1044" s="256"/>
      <c r="O1044" s="256"/>
    </row>
    <row r="1045" spans="1:15">
      <c r="A1045" s="295" t="s">
        <v>459</v>
      </c>
      <c r="B1045" s="256"/>
      <c r="C1045" s="256"/>
      <c r="D1045" s="256"/>
      <c r="E1045" s="256"/>
      <c r="F1045" s="256"/>
      <c r="G1045" s="256"/>
      <c r="H1045" s="256"/>
      <c r="I1045" s="256"/>
      <c r="J1045" s="256"/>
      <c r="K1045" s="256"/>
      <c r="L1045" s="256"/>
      <c r="M1045" s="256"/>
      <c r="N1045" s="256"/>
      <c r="O1045" s="256"/>
    </row>
    <row r="1046" spans="1:15">
      <c r="A1046" s="295" t="s">
        <v>460</v>
      </c>
      <c r="B1046" s="256"/>
      <c r="C1046" s="256"/>
      <c r="D1046" s="256"/>
      <c r="E1046" s="256"/>
      <c r="F1046" s="256"/>
      <c r="G1046" s="256"/>
      <c r="H1046" s="256"/>
      <c r="I1046" s="256"/>
      <c r="J1046" s="256"/>
      <c r="K1046" s="256"/>
      <c r="L1046" s="256"/>
      <c r="M1046" s="256"/>
      <c r="N1046" s="256"/>
      <c r="O1046" s="256"/>
    </row>
    <row r="1047" spans="1:15">
      <c r="A1047" s="295" t="s">
        <v>461</v>
      </c>
      <c r="B1047" s="256"/>
      <c r="C1047" s="256"/>
      <c r="D1047" s="256"/>
      <c r="E1047" s="256"/>
      <c r="F1047" s="256"/>
      <c r="G1047" s="256"/>
      <c r="H1047" s="256"/>
      <c r="I1047" s="256"/>
      <c r="J1047" s="256"/>
      <c r="K1047" s="256"/>
      <c r="L1047" s="256"/>
      <c r="M1047" s="256"/>
      <c r="N1047" s="256"/>
      <c r="O1047" s="256"/>
    </row>
    <row r="1048" spans="1:15">
      <c r="A1048" s="205"/>
      <c r="B1048" s="256"/>
      <c r="C1048" s="256"/>
      <c r="D1048" s="256"/>
      <c r="E1048" s="256"/>
      <c r="F1048" s="256"/>
      <c r="G1048" s="256"/>
      <c r="H1048" s="256"/>
      <c r="I1048" s="256"/>
      <c r="J1048" s="256"/>
      <c r="K1048" s="256"/>
      <c r="L1048" s="256"/>
      <c r="M1048" s="256"/>
      <c r="N1048" s="256"/>
      <c r="O1048" s="256"/>
    </row>
    <row r="1049" spans="1:15">
      <c r="A1049" s="109" t="s">
        <v>70</v>
      </c>
      <c r="B1049" s="257"/>
      <c r="C1049" s="257"/>
      <c r="D1049" s="257"/>
      <c r="E1049" s="257"/>
      <c r="F1049" s="257"/>
      <c r="G1049" s="257"/>
      <c r="H1049" s="257"/>
      <c r="I1049" s="257"/>
      <c r="J1049" s="257"/>
      <c r="K1049" s="257"/>
      <c r="L1049" s="257"/>
      <c r="M1049" s="257"/>
      <c r="N1049" s="257"/>
      <c r="O1049" s="257"/>
    </row>
    <row r="1050" spans="1:15">
      <c r="A1050" s="181" t="s">
        <v>380</v>
      </c>
      <c r="B1050" s="254"/>
      <c r="C1050" s="254"/>
      <c r="D1050" s="254"/>
      <c r="E1050" s="254"/>
      <c r="F1050" s="254"/>
      <c r="G1050" s="254"/>
      <c r="H1050" s="254"/>
      <c r="I1050" s="254"/>
      <c r="J1050" s="254"/>
      <c r="K1050" s="254"/>
      <c r="L1050" s="254"/>
      <c r="M1050" s="254"/>
      <c r="N1050" s="254"/>
      <c r="O1050" s="254"/>
    </row>
    <row r="1051" spans="1:15">
      <c r="A1051" s="202" t="s">
        <v>410</v>
      </c>
      <c r="B1051" s="254" t="s">
        <v>59</v>
      </c>
      <c r="C1051" s="254" t="s">
        <v>59</v>
      </c>
      <c r="D1051" s="254" t="s">
        <v>59</v>
      </c>
      <c r="E1051" s="254" t="s">
        <v>59</v>
      </c>
      <c r="F1051" s="254" t="s">
        <v>59</v>
      </c>
      <c r="G1051" s="254" t="s">
        <v>59</v>
      </c>
      <c r="H1051" s="254" t="s">
        <v>59</v>
      </c>
      <c r="I1051" s="254" t="s">
        <v>59</v>
      </c>
      <c r="J1051" s="254" t="s">
        <v>59</v>
      </c>
      <c r="K1051" s="254" t="s">
        <v>59</v>
      </c>
      <c r="L1051" s="254" t="s">
        <v>59</v>
      </c>
      <c r="M1051" s="254" t="s">
        <v>59</v>
      </c>
      <c r="N1051" s="254" t="s">
        <v>59</v>
      </c>
      <c r="O1051" s="254" t="s">
        <v>59</v>
      </c>
    </row>
    <row r="1052" spans="1:15">
      <c r="A1052" s="204" t="s">
        <v>411</v>
      </c>
      <c r="B1052" s="323" t="s">
        <v>59</v>
      </c>
      <c r="C1052" s="323">
        <v>0</v>
      </c>
      <c r="D1052" s="323">
        <v>0</v>
      </c>
      <c r="E1052" s="323">
        <v>0</v>
      </c>
      <c r="F1052" s="323">
        <v>0</v>
      </c>
      <c r="G1052" s="323">
        <v>0</v>
      </c>
      <c r="H1052" s="323">
        <v>0</v>
      </c>
      <c r="I1052" s="323">
        <v>0</v>
      </c>
      <c r="J1052" s="323">
        <v>0</v>
      </c>
      <c r="K1052" s="323">
        <v>0</v>
      </c>
      <c r="L1052" s="323">
        <v>0</v>
      </c>
      <c r="M1052" s="323">
        <v>0</v>
      </c>
      <c r="N1052" s="323">
        <v>0</v>
      </c>
      <c r="O1052" s="323">
        <f>SUM(B1052:N1052)</f>
        <v>0</v>
      </c>
    </row>
    <row r="1053" spans="1:15">
      <c r="A1053" s="204" t="s">
        <v>412</v>
      </c>
      <c r="B1053" s="323" t="s">
        <v>59</v>
      </c>
      <c r="C1053" s="323">
        <v>0</v>
      </c>
      <c r="D1053" s="323">
        <v>0</v>
      </c>
      <c r="E1053" s="323">
        <v>0</v>
      </c>
      <c r="F1053" s="323">
        <v>0</v>
      </c>
      <c r="G1053" s="323">
        <v>0</v>
      </c>
      <c r="H1053" s="323">
        <v>0</v>
      </c>
      <c r="I1053" s="323">
        <v>0</v>
      </c>
      <c r="J1053" s="323">
        <v>0</v>
      </c>
      <c r="K1053" s="323">
        <v>0</v>
      </c>
      <c r="L1053" s="323">
        <v>0</v>
      </c>
      <c r="M1053" s="323">
        <v>0</v>
      </c>
      <c r="N1053" s="323">
        <v>-245856.38290000003</v>
      </c>
      <c r="O1053" s="323">
        <f>SUM(B1053:N1053)</f>
        <v>-245856.38290000003</v>
      </c>
    </row>
    <row r="1054" spans="1:15">
      <c r="A1054" s="204" t="s">
        <v>413</v>
      </c>
      <c r="B1054" s="323" t="s">
        <v>59</v>
      </c>
      <c r="C1054" s="323">
        <v>0</v>
      </c>
      <c r="D1054" s="323">
        <v>0</v>
      </c>
      <c r="E1054" s="323">
        <v>0</v>
      </c>
      <c r="F1054" s="323">
        <v>0</v>
      </c>
      <c r="G1054" s="323">
        <v>0</v>
      </c>
      <c r="H1054" s="323">
        <v>0</v>
      </c>
      <c r="I1054" s="323">
        <v>0</v>
      </c>
      <c r="J1054" s="323">
        <v>0</v>
      </c>
      <c r="K1054" s="323">
        <v>0</v>
      </c>
      <c r="L1054" s="323">
        <v>0</v>
      </c>
      <c r="M1054" s="323">
        <v>0</v>
      </c>
      <c r="N1054" s="323">
        <v>-245856.38290000003</v>
      </c>
      <c r="O1054" s="323">
        <f>SUM(B1054:N1054)</f>
        <v>-245856.38290000003</v>
      </c>
    </row>
    <row r="1055" spans="1:15">
      <c r="A1055" s="204" t="s">
        <v>414</v>
      </c>
      <c r="B1055" s="323" t="s">
        <v>59</v>
      </c>
      <c r="C1055" s="323">
        <v>0</v>
      </c>
      <c r="D1055" s="323">
        <v>0</v>
      </c>
      <c r="E1055" s="323">
        <v>0</v>
      </c>
      <c r="F1055" s="323">
        <v>0</v>
      </c>
      <c r="G1055" s="323">
        <v>0</v>
      </c>
      <c r="H1055" s="323">
        <v>0</v>
      </c>
      <c r="I1055" s="323">
        <v>0</v>
      </c>
      <c r="J1055" s="323">
        <v>0</v>
      </c>
      <c r="K1055" s="323">
        <v>0</v>
      </c>
      <c r="L1055" s="323">
        <v>0</v>
      </c>
      <c r="M1055" s="323">
        <v>0</v>
      </c>
      <c r="N1055" s="323">
        <v>0</v>
      </c>
      <c r="O1055" s="323">
        <f>SUM(B1055:N1055)</f>
        <v>0</v>
      </c>
    </row>
    <row r="1056" spans="1:15">
      <c r="A1056" s="205" t="s">
        <v>59</v>
      </c>
      <c r="B1056" s="323" t="s">
        <v>59</v>
      </c>
      <c r="C1056" s="323" t="s">
        <v>59</v>
      </c>
      <c r="D1056" s="323" t="s">
        <v>59</v>
      </c>
      <c r="E1056" s="323" t="s">
        <v>59</v>
      </c>
      <c r="F1056" s="323" t="s">
        <v>59</v>
      </c>
      <c r="G1056" s="323" t="s">
        <v>59</v>
      </c>
      <c r="H1056" s="323" t="s">
        <v>59</v>
      </c>
      <c r="I1056" s="323" t="s">
        <v>59</v>
      </c>
      <c r="J1056" s="323" t="s">
        <v>59</v>
      </c>
      <c r="K1056" s="323" t="s">
        <v>59</v>
      </c>
      <c r="L1056" s="323" t="s">
        <v>59</v>
      </c>
      <c r="M1056" s="323" t="s">
        <v>59</v>
      </c>
      <c r="N1056" s="323" t="s">
        <v>59</v>
      </c>
      <c r="O1056" s="323" t="s">
        <v>59</v>
      </c>
    </row>
    <row r="1057" spans="1:15">
      <c r="A1057" s="202" t="s">
        <v>415</v>
      </c>
      <c r="B1057" s="323">
        <v>3324788.4745584</v>
      </c>
      <c r="C1057" s="323">
        <v>3324788.4745584</v>
      </c>
      <c r="D1057" s="323">
        <v>3324788.4745584</v>
      </c>
      <c r="E1057" s="323">
        <v>3324788.4745584</v>
      </c>
      <c r="F1057" s="323">
        <v>3324788.4745584</v>
      </c>
      <c r="G1057" s="323">
        <v>3324788.4745584</v>
      </c>
      <c r="H1057" s="323">
        <v>3324788.4745584</v>
      </c>
      <c r="I1057" s="323">
        <v>3324788.4745584</v>
      </c>
      <c r="J1057" s="323">
        <v>3324788.4745584</v>
      </c>
      <c r="K1057" s="323">
        <v>3324788.4745584</v>
      </c>
      <c r="L1057" s="323">
        <v>3324788.4745584</v>
      </c>
      <c r="M1057" s="323">
        <v>3324788.4745584</v>
      </c>
      <c r="N1057" s="323">
        <v>3078932.0916583994</v>
      </c>
      <c r="O1057" s="324"/>
    </row>
    <row r="1058" spans="1:15">
      <c r="A1058" s="202" t="s">
        <v>416</v>
      </c>
      <c r="B1058" s="323">
        <v>1261428.0412354409</v>
      </c>
      <c r="C1058" s="323">
        <v>1273922.1126821213</v>
      </c>
      <c r="D1058" s="323">
        <v>1286416.1841288011</v>
      </c>
      <c r="E1058" s="323">
        <v>1298910.2555754811</v>
      </c>
      <c r="F1058" s="323">
        <v>1311404.3270221611</v>
      </c>
      <c r="G1058" s="323">
        <v>1323898.3984688411</v>
      </c>
      <c r="H1058" s="323">
        <v>1336392.4699155213</v>
      </c>
      <c r="I1058" s="323">
        <v>1348886.5413622011</v>
      </c>
      <c r="J1058" s="323">
        <v>1361380.6128088811</v>
      </c>
      <c r="K1058" s="323">
        <v>1373874.6842555613</v>
      </c>
      <c r="L1058" s="323">
        <v>1386368.7557022411</v>
      </c>
      <c r="M1058" s="323">
        <v>1398862.8271489209</v>
      </c>
      <c r="N1058" s="323">
        <v>1165235.8205956006</v>
      </c>
      <c r="O1058" s="324"/>
    </row>
    <row r="1059" spans="1:15">
      <c r="A1059" s="202" t="s">
        <v>417</v>
      </c>
      <c r="B1059" s="323">
        <v>-1407404.5920000009</v>
      </c>
      <c r="C1059" s="323">
        <v>-1394635.8168000008</v>
      </c>
      <c r="D1059" s="323">
        <v>-1381867.0416000008</v>
      </c>
      <c r="E1059" s="323">
        <v>-1369098.2664000008</v>
      </c>
      <c r="F1059" s="323">
        <v>-1356329.4912000007</v>
      </c>
      <c r="G1059" s="323">
        <v>-1343560.7160000007</v>
      </c>
      <c r="H1059" s="323">
        <v>-1330791.9408000007</v>
      </c>
      <c r="I1059" s="323">
        <v>-1318023.1656000006</v>
      </c>
      <c r="J1059" s="323">
        <v>-1305254.3904000006</v>
      </c>
      <c r="K1059" s="323">
        <v>-1292485.6152000006</v>
      </c>
      <c r="L1059" s="323">
        <v>-1279716.8400000005</v>
      </c>
      <c r="M1059" s="323">
        <v>-1266948.0648000005</v>
      </c>
      <c r="N1059" s="323">
        <v>-1254179.2896000005</v>
      </c>
      <c r="O1059" s="324"/>
    </row>
    <row r="1060" spans="1:15" ht="15.75" thickBot="1">
      <c r="A1060" s="202" t="s">
        <v>418</v>
      </c>
      <c r="B1060" s="323">
        <v>0</v>
      </c>
      <c r="C1060" s="323">
        <v>0</v>
      </c>
      <c r="D1060" s="323">
        <v>0</v>
      </c>
      <c r="E1060" s="323">
        <v>0</v>
      </c>
      <c r="F1060" s="323">
        <v>0</v>
      </c>
      <c r="G1060" s="323">
        <v>0</v>
      </c>
      <c r="H1060" s="323">
        <v>0</v>
      </c>
      <c r="I1060" s="323">
        <v>0</v>
      </c>
      <c r="J1060" s="323">
        <v>0</v>
      </c>
      <c r="K1060" s="323">
        <v>0</v>
      </c>
      <c r="L1060" s="323">
        <v>0</v>
      </c>
      <c r="M1060" s="323">
        <v>0</v>
      </c>
      <c r="N1060" s="323">
        <v>0</v>
      </c>
      <c r="O1060" s="324"/>
    </row>
    <row r="1061" spans="1:15" ht="15.75" thickBot="1">
      <c r="A1061" s="202" t="s">
        <v>60</v>
      </c>
      <c r="B1061" s="325">
        <v>3470765.0253229598</v>
      </c>
      <c r="C1061" s="325">
        <v>3445502.1786762793</v>
      </c>
      <c r="D1061" s="325">
        <v>3420239.3320295997</v>
      </c>
      <c r="E1061" s="325">
        <v>3394976.4853829197</v>
      </c>
      <c r="F1061" s="325">
        <v>3369713.6387362396</v>
      </c>
      <c r="G1061" s="325">
        <v>3344450.7920895596</v>
      </c>
      <c r="H1061" s="325">
        <v>3319187.9454428796</v>
      </c>
      <c r="I1061" s="325">
        <v>3293925.0987961995</v>
      </c>
      <c r="J1061" s="325">
        <v>3268662.2521495195</v>
      </c>
      <c r="K1061" s="325">
        <v>3243399.405502839</v>
      </c>
      <c r="L1061" s="325">
        <v>3218136.5588561594</v>
      </c>
      <c r="M1061" s="325">
        <v>3192873.7122094799</v>
      </c>
      <c r="N1061" s="325">
        <v>3167875.5606627995</v>
      </c>
      <c r="O1061" s="324"/>
    </row>
    <row r="1062" spans="1:15" ht="15.75" thickTop="1">
      <c r="A1062" s="205" t="s">
        <v>59</v>
      </c>
      <c r="B1062" s="254" t="s">
        <v>59</v>
      </c>
      <c r="C1062" s="254" t="s">
        <v>59</v>
      </c>
      <c r="D1062" s="254" t="s">
        <v>59</v>
      </c>
      <c r="E1062" s="254" t="s">
        <v>59</v>
      </c>
      <c r="F1062" s="254" t="s">
        <v>59</v>
      </c>
      <c r="G1062" s="254" t="s">
        <v>59</v>
      </c>
      <c r="H1062" s="254" t="s">
        <v>59</v>
      </c>
      <c r="I1062" s="254" t="s">
        <v>59</v>
      </c>
      <c r="J1062" s="254" t="s">
        <v>59</v>
      </c>
      <c r="K1062" s="254" t="s">
        <v>59</v>
      </c>
      <c r="L1062" s="254" t="s">
        <v>59</v>
      </c>
      <c r="M1062" s="254" t="s">
        <v>59</v>
      </c>
      <c r="N1062" s="254" t="s">
        <v>59</v>
      </c>
      <c r="O1062" s="258"/>
    </row>
    <row r="1063" spans="1:15">
      <c r="A1063" s="202" t="s">
        <v>419</v>
      </c>
      <c r="B1063" s="276"/>
      <c r="C1063" s="254">
        <v>3458133.6019996195</v>
      </c>
      <c r="D1063" s="254">
        <v>3432870.7553529395</v>
      </c>
      <c r="E1063" s="254">
        <v>3407607.9087062599</v>
      </c>
      <c r="F1063" s="254">
        <v>3382345.0620595794</v>
      </c>
      <c r="G1063" s="254">
        <v>3357082.2154128999</v>
      </c>
      <c r="H1063" s="254">
        <v>3331819.3687662194</v>
      </c>
      <c r="I1063" s="254">
        <v>3306556.5221195398</v>
      </c>
      <c r="J1063" s="254">
        <v>3281293.6754728593</v>
      </c>
      <c r="K1063" s="254">
        <v>3256030.8288261793</v>
      </c>
      <c r="L1063" s="254">
        <v>3230767.9821794992</v>
      </c>
      <c r="M1063" s="254">
        <v>3205505.1355328197</v>
      </c>
      <c r="N1063" s="254">
        <v>3180374.6364361397</v>
      </c>
      <c r="O1063" s="258"/>
    </row>
    <row r="1064" spans="1:15">
      <c r="A1064" s="205" t="s">
        <v>59</v>
      </c>
      <c r="B1064" s="254" t="s">
        <v>59</v>
      </c>
      <c r="C1064" s="254" t="s">
        <v>59</v>
      </c>
      <c r="D1064" s="254" t="s">
        <v>59</v>
      </c>
      <c r="E1064" s="254" t="s">
        <v>59</v>
      </c>
      <c r="F1064" s="254" t="s">
        <v>59</v>
      </c>
      <c r="G1064" s="254" t="s">
        <v>59</v>
      </c>
      <c r="H1064" s="254" t="s">
        <v>59</v>
      </c>
      <c r="I1064" s="254" t="s">
        <v>59</v>
      </c>
      <c r="J1064" s="254" t="s">
        <v>59</v>
      </c>
      <c r="K1064" s="254" t="s">
        <v>59</v>
      </c>
      <c r="L1064" s="254" t="s">
        <v>59</v>
      </c>
      <c r="M1064" s="254" t="s">
        <v>59</v>
      </c>
      <c r="N1064" s="254" t="s">
        <v>59</v>
      </c>
      <c r="O1064" s="254" t="s">
        <v>59</v>
      </c>
    </row>
    <row r="1065" spans="1:15">
      <c r="A1065" s="202" t="s">
        <v>61</v>
      </c>
      <c r="B1065" s="254" t="s">
        <v>59</v>
      </c>
      <c r="C1065" s="254" t="s">
        <v>59</v>
      </c>
      <c r="D1065" s="254" t="s">
        <v>59</v>
      </c>
      <c r="E1065" s="254" t="s">
        <v>59</v>
      </c>
      <c r="F1065" s="254" t="s">
        <v>59</v>
      </c>
      <c r="G1065" s="254" t="s">
        <v>59</v>
      </c>
      <c r="H1065" s="254" t="s">
        <v>59</v>
      </c>
      <c r="I1065" s="254" t="s">
        <v>59</v>
      </c>
      <c r="J1065" s="254" t="s">
        <v>59</v>
      </c>
      <c r="K1065" s="254" t="s">
        <v>59</v>
      </c>
      <c r="L1065" s="254" t="s">
        <v>59</v>
      </c>
      <c r="M1065" s="254" t="s">
        <v>59</v>
      </c>
      <c r="N1065" s="254" t="s">
        <v>59</v>
      </c>
      <c r="O1065" s="254" t="s">
        <v>59</v>
      </c>
    </row>
    <row r="1066" spans="1:15">
      <c r="A1066" s="204" t="s">
        <v>420</v>
      </c>
      <c r="B1066" s="254" t="s">
        <v>59</v>
      </c>
      <c r="C1066" s="254">
        <v>18625.422811975448</v>
      </c>
      <c r="D1066" s="254">
        <v>18489.357739198491</v>
      </c>
      <c r="E1066" s="254">
        <v>18353.292666421541</v>
      </c>
      <c r="F1066" s="254">
        <v>18217.227593644584</v>
      </c>
      <c r="G1066" s="254">
        <v>18081.162520867631</v>
      </c>
      <c r="H1066" s="254">
        <v>17945.097448090673</v>
      </c>
      <c r="I1066" s="254">
        <v>17405.096999495217</v>
      </c>
      <c r="J1066" s="254">
        <v>17272.118085199512</v>
      </c>
      <c r="K1066" s="254">
        <v>17139.139170903807</v>
      </c>
      <c r="L1066" s="254">
        <v>17006.160256608102</v>
      </c>
      <c r="M1066" s="254">
        <v>16873.181342312397</v>
      </c>
      <c r="N1066" s="254">
        <v>16740.899080842672</v>
      </c>
      <c r="O1066" s="254">
        <f>SUM(B1066:N1066)</f>
        <v>212148.15571556007</v>
      </c>
    </row>
    <row r="1067" spans="1:15">
      <c r="A1067" s="204" t="s">
        <v>421</v>
      </c>
      <c r="B1067" s="254" t="s">
        <v>59</v>
      </c>
      <c r="C1067" s="254">
        <v>3865.5017403151746</v>
      </c>
      <c r="D1067" s="254">
        <v>3837.2629303335157</v>
      </c>
      <c r="E1067" s="254">
        <v>3809.0241203518572</v>
      </c>
      <c r="F1067" s="254">
        <v>3780.7853103701977</v>
      </c>
      <c r="G1067" s="254">
        <v>3752.5465003885392</v>
      </c>
      <c r="H1067" s="254">
        <v>3724.3076904068798</v>
      </c>
      <c r="I1067" s="254">
        <v>3663.9952821606626</v>
      </c>
      <c r="J1067" s="254">
        <v>3636.0015217914756</v>
      </c>
      <c r="K1067" s="254">
        <v>3608.0077614222896</v>
      </c>
      <c r="L1067" s="254">
        <v>3580.0140010531036</v>
      </c>
      <c r="M1067" s="254">
        <v>3552.020240683918</v>
      </c>
      <c r="N1067" s="254">
        <v>3524.1731346348865</v>
      </c>
      <c r="O1067" s="254">
        <f>SUM(B1067:N1067)</f>
        <v>44333.640233912505</v>
      </c>
    </row>
    <row r="1068" spans="1:15">
      <c r="A1068" s="205" t="s">
        <v>59</v>
      </c>
      <c r="B1068" s="254" t="s">
        <v>59</v>
      </c>
      <c r="C1068" s="254" t="s">
        <v>59</v>
      </c>
      <c r="D1068" s="254" t="s">
        <v>59</v>
      </c>
      <c r="E1068" s="254" t="s">
        <v>59</v>
      </c>
      <c r="F1068" s="254" t="s">
        <v>59</v>
      </c>
      <c r="G1068" s="254" t="s">
        <v>59</v>
      </c>
      <c r="H1068" s="254" t="s">
        <v>59</v>
      </c>
      <c r="I1068" s="254" t="s">
        <v>59</v>
      </c>
      <c r="J1068" s="254" t="s">
        <v>59</v>
      </c>
      <c r="K1068" s="254" t="s">
        <v>59</v>
      </c>
      <c r="L1068" s="254" t="s">
        <v>59</v>
      </c>
      <c r="M1068" s="254" t="s">
        <v>59</v>
      </c>
      <c r="N1068" s="254" t="s">
        <v>59</v>
      </c>
      <c r="O1068" s="254" t="s">
        <v>59</v>
      </c>
    </row>
    <row r="1069" spans="1:15">
      <c r="A1069" s="202" t="s">
        <v>62</v>
      </c>
      <c r="B1069" s="254" t="s">
        <v>59</v>
      </c>
      <c r="C1069" s="254" t="s">
        <v>59</v>
      </c>
      <c r="D1069" s="254" t="s">
        <v>59</v>
      </c>
      <c r="E1069" s="254" t="s">
        <v>59</v>
      </c>
      <c r="F1069" s="254" t="s">
        <v>59</v>
      </c>
      <c r="G1069" s="254" t="s">
        <v>59</v>
      </c>
      <c r="H1069" s="254" t="s">
        <v>59</v>
      </c>
      <c r="I1069" s="254" t="s">
        <v>59</v>
      </c>
      <c r="J1069" s="254" t="s">
        <v>59</v>
      </c>
      <c r="K1069" s="254" t="s">
        <v>59</v>
      </c>
      <c r="L1069" s="254" t="s">
        <v>59</v>
      </c>
      <c r="M1069" s="254" t="s">
        <v>59</v>
      </c>
      <c r="N1069" s="254" t="s">
        <v>59</v>
      </c>
      <c r="O1069" s="254" t="s">
        <v>59</v>
      </c>
    </row>
    <row r="1070" spans="1:15">
      <c r="A1070" s="204" t="s">
        <v>422</v>
      </c>
      <c r="B1070" s="254" t="s">
        <v>59</v>
      </c>
      <c r="C1070" s="254">
        <v>12494.071446679996</v>
      </c>
      <c r="D1070" s="254">
        <v>12494.071446679996</v>
      </c>
      <c r="E1070" s="254">
        <v>12494.071446679996</v>
      </c>
      <c r="F1070" s="254">
        <v>12494.071446679996</v>
      </c>
      <c r="G1070" s="254">
        <v>12494.071446679996</v>
      </c>
      <c r="H1070" s="254">
        <v>12494.071446679996</v>
      </c>
      <c r="I1070" s="254">
        <v>12494.071446679996</v>
      </c>
      <c r="J1070" s="254">
        <v>12494.071446679996</v>
      </c>
      <c r="K1070" s="254">
        <v>12494.071446679996</v>
      </c>
      <c r="L1070" s="254">
        <v>12494.071446679996</v>
      </c>
      <c r="M1070" s="254">
        <v>12494.071446679996</v>
      </c>
      <c r="N1070" s="254">
        <v>12229.376346679992</v>
      </c>
      <c r="O1070" s="254">
        <f>SUM(B1070:N1070)</f>
        <v>149664.16226015994</v>
      </c>
    </row>
    <row r="1071" spans="1:15">
      <c r="A1071" s="204" t="s">
        <v>423</v>
      </c>
      <c r="B1071" s="254" t="s">
        <v>59</v>
      </c>
      <c r="C1071" s="254">
        <v>12768.775200000002</v>
      </c>
      <c r="D1071" s="254">
        <v>12768.775200000002</v>
      </c>
      <c r="E1071" s="254">
        <v>12768.775200000002</v>
      </c>
      <c r="F1071" s="254">
        <v>12768.775200000002</v>
      </c>
      <c r="G1071" s="254">
        <v>12768.775200000002</v>
      </c>
      <c r="H1071" s="254">
        <v>12768.775200000002</v>
      </c>
      <c r="I1071" s="254">
        <v>12768.775200000002</v>
      </c>
      <c r="J1071" s="254">
        <v>12768.775200000002</v>
      </c>
      <c r="K1071" s="254">
        <v>12768.775200000002</v>
      </c>
      <c r="L1071" s="254">
        <v>12768.775200000002</v>
      </c>
      <c r="M1071" s="254">
        <v>12768.775200000002</v>
      </c>
      <c r="N1071" s="254">
        <v>12768.775200000002</v>
      </c>
      <c r="O1071" s="254">
        <f>SUM(B1071:N1071)</f>
        <v>153225.30240000002</v>
      </c>
    </row>
    <row r="1072" spans="1:15">
      <c r="A1072" s="204" t="s">
        <v>424</v>
      </c>
      <c r="B1072" s="254" t="s">
        <v>59</v>
      </c>
      <c r="C1072" s="254">
        <v>0</v>
      </c>
      <c r="D1072" s="254">
        <v>0</v>
      </c>
      <c r="E1072" s="254">
        <v>0</v>
      </c>
      <c r="F1072" s="254">
        <v>0</v>
      </c>
      <c r="G1072" s="254">
        <v>0</v>
      </c>
      <c r="H1072" s="254">
        <v>0</v>
      </c>
      <c r="I1072" s="254">
        <v>0</v>
      </c>
      <c r="J1072" s="254">
        <v>0</v>
      </c>
      <c r="K1072" s="254">
        <v>0</v>
      </c>
      <c r="L1072" s="254">
        <v>0</v>
      </c>
      <c r="M1072" s="254">
        <v>0</v>
      </c>
      <c r="N1072" s="254">
        <v>0</v>
      </c>
      <c r="O1072" s="254">
        <f>SUM(B1072:N1072)</f>
        <v>0</v>
      </c>
    </row>
    <row r="1073" spans="1:15">
      <c r="A1073" s="204" t="s">
        <v>425</v>
      </c>
      <c r="B1073" s="254" t="s">
        <v>59</v>
      </c>
      <c r="C1073" s="254">
        <v>0</v>
      </c>
      <c r="D1073" s="254">
        <v>0</v>
      </c>
      <c r="E1073" s="254">
        <v>0</v>
      </c>
      <c r="F1073" s="254">
        <v>0</v>
      </c>
      <c r="G1073" s="254">
        <v>0</v>
      </c>
      <c r="H1073" s="254">
        <v>0</v>
      </c>
      <c r="I1073" s="254">
        <v>0</v>
      </c>
      <c r="J1073" s="254">
        <v>0</v>
      </c>
      <c r="K1073" s="254">
        <v>0</v>
      </c>
      <c r="L1073" s="254">
        <v>0</v>
      </c>
      <c r="M1073" s="254">
        <v>0</v>
      </c>
      <c r="N1073" s="254">
        <v>0</v>
      </c>
      <c r="O1073" s="254">
        <f>SUM(B1073:N1073)</f>
        <v>0</v>
      </c>
    </row>
    <row r="1074" spans="1:15">
      <c r="A1074" s="204" t="s">
        <v>426</v>
      </c>
      <c r="B1074" s="254" t="s">
        <v>59</v>
      </c>
      <c r="C1074" s="254">
        <v>0</v>
      </c>
      <c r="D1074" s="254">
        <v>0</v>
      </c>
      <c r="E1074" s="254">
        <v>0</v>
      </c>
      <c r="F1074" s="254">
        <v>0</v>
      </c>
      <c r="G1074" s="254">
        <v>0</v>
      </c>
      <c r="H1074" s="254">
        <v>0</v>
      </c>
      <c r="I1074" s="254">
        <v>0</v>
      </c>
      <c r="J1074" s="254">
        <v>0</v>
      </c>
      <c r="K1074" s="254">
        <v>0</v>
      </c>
      <c r="L1074" s="254">
        <v>0</v>
      </c>
      <c r="M1074" s="254">
        <v>0</v>
      </c>
      <c r="N1074" s="254">
        <v>0</v>
      </c>
      <c r="O1074" s="254">
        <f>SUM(B1074:N1074)</f>
        <v>0</v>
      </c>
    </row>
    <row r="1075" spans="1:15" ht="15.75" thickBot="1">
      <c r="A1075" s="205" t="s">
        <v>59</v>
      </c>
      <c r="B1075" s="254" t="s">
        <v>59</v>
      </c>
      <c r="C1075" s="254" t="s">
        <v>59</v>
      </c>
      <c r="D1075" s="254" t="s">
        <v>59</v>
      </c>
      <c r="E1075" s="254" t="s">
        <v>59</v>
      </c>
      <c r="F1075" s="254" t="s">
        <v>59</v>
      </c>
      <c r="G1075" s="254" t="s">
        <v>59</v>
      </c>
      <c r="H1075" s="254" t="s">
        <v>59</v>
      </c>
      <c r="I1075" s="254" t="s">
        <v>59</v>
      </c>
      <c r="J1075" s="254" t="s">
        <v>59</v>
      </c>
      <c r="K1075" s="254" t="s">
        <v>59</v>
      </c>
      <c r="L1075" s="254" t="s">
        <v>59</v>
      </c>
      <c r="M1075" s="254" t="s">
        <v>59</v>
      </c>
      <c r="N1075" s="254" t="s">
        <v>59</v>
      </c>
      <c r="O1075" s="254" t="s">
        <v>59</v>
      </c>
    </row>
    <row r="1076" spans="1:15" ht="15.75" thickBot="1">
      <c r="A1076" s="202" t="s">
        <v>427</v>
      </c>
      <c r="B1076" s="254" t="s">
        <v>59</v>
      </c>
      <c r="C1076" s="255">
        <f>SUM(C1065:C1073)</f>
        <v>47753.771198970622</v>
      </c>
      <c r="D1076" s="255">
        <f t="shared" ref="D1076:N1076" si="23">SUM(D1066:D1074)</f>
        <v>47589.467316212009</v>
      </c>
      <c r="E1076" s="255">
        <f t="shared" si="23"/>
        <v>47425.163433453396</v>
      </c>
      <c r="F1076" s="255">
        <f t="shared" si="23"/>
        <v>47260.859550694782</v>
      </c>
      <c r="G1076" s="255">
        <f t="shared" si="23"/>
        <v>47096.555667936169</v>
      </c>
      <c r="H1076" s="255">
        <f t="shared" si="23"/>
        <v>46932.251785177556</v>
      </c>
      <c r="I1076" s="255">
        <f t="shared" si="23"/>
        <v>46331.938928335883</v>
      </c>
      <c r="J1076" s="255">
        <f t="shared" si="23"/>
        <v>46170.966253670987</v>
      </c>
      <c r="K1076" s="255">
        <f t="shared" si="23"/>
        <v>46009.993579006099</v>
      </c>
      <c r="L1076" s="255">
        <f t="shared" si="23"/>
        <v>45849.020904341203</v>
      </c>
      <c r="M1076" s="255">
        <f t="shared" si="23"/>
        <v>45688.048229676315</v>
      </c>
      <c r="N1076" s="255">
        <f t="shared" si="23"/>
        <v>45263.223762157555</v>
      </c>
      <c r="O1076" s="255">
        <f>SUM(B1076:N1076)</f>
        <v>559371.26060963259</v>
      </c>
    </row>
    <row r="1077" spans="1:15" ht="15.75" thickTop="1">
      <c r="A1077" s="205" t="s">
        <v>59</v>
      </c>
      <c r="B1077" s="256" t="s">
        <v>59</v>
      </c>
      <c r="C1077" s="256" t="s">
        <v>59</v>
      </c>
      <c r="D1077" s="256" t="s">
        <v>59</v>
      </c>
      <c r="E1077" s="256" t="s">
        <v>59</v>
      </c>
      <c r="F1077" s="256" t="s">
        <v>59</v>
      </c>
      <c r="G1077" s="256" t="s">
        <v>59</v>
      </c>
      <c r="H1077" s="256" t="s">
        <v>59</v>
      </c>
      <c r="I1077" s="256" t="s">
        <v>59</v>
      </c>
      <c r="J1077" s="256" t="s">
        <v>59</v>
      </c>
      <c r="K1077" s="256" t="s">
        <v>59</v>
      </c>
      <c r="L1077" s="256" t="s">
        <v>59</v>
      </c>
      <c r="M1077" s="256" t="s">
        <v>59</v>
      </c>
      <c r="N1077" s="256" t="s">
        <v>59</v>
      </c>
      <c r="O1077" s="256" t="s">
        <v>59</v>
      </c>
    </row>
    <row r="1078" spans="1:15">
      <c r="A1078" s="129" t="s">
        <v>449</v>
      </c>
      <c r="B1078" s="256"/>
      <c r="C1078" s="256"/>
      <c r="D1078" s="256"/>
      <c r="E1078" s="256"/>
      <c r="F1078" s="256"/>
      <c r="G1078" s="256"/>
      <c r="H1078" s="256"/>
      <c r="I1078" s="256"/>
      <c r="J1078" s="256"/>
      <c r="K1078" s="256"/>
      <c r="L1078" s="256"/>
      <c r="M1078" s="256"/>
      <c r="N1078" s="256"/>
      <c r="O1078" s="256"/>
    </row>
    <row r="1079" spans="1:15">
      <c r="A1079" s="294" t="s">
        <v>468</v>
      </c>
      <c r="B1079" s="256"/>
      <c r="C1079" s="256"/>
      <c r="D1079" s="256"/>
      <c r="E1079" s="256"/>
      <c r="F1079" s="256"/>
      <c r="G1079" s="256"/>
      <c r="H1079" s="256"/>
      <c r="I1079" s="256"/>
      <c r="J1079" s="256"/>
      <c r="K1079" s="256"/>
      <c r="L1079" s="256"/>
      <c r="M1079" s="256"/>
      <c r="N1079" s="256"/>
      <c r="O1079" s="256"/>
    </row>
    <row r="1080" spans="1:15">
      <c r="A1080" s="294" t="s">
        <v>450</v>
      </c>
      <c r="B1080" s="256"/>
      <c r="C1080" s="256"/>
      <c r="D1080" s="256"/>
      <c r="E1080" s="256"/>
      <c r="F1080" s="256"/>
      <c r="G1080" s="256"/>
      <c r="H1080" s="256"/>
      <c r="I1080" s="256"/>
      <c r="J1080" s="256"/>
      <c r="K1080" s="256"/>
      <c r="L1080" s="256"/>
      <c r="M1080" s="256"/>
      <c r="N1080" s="256"/>
      <c r="O1080" s="256"/>
    </row>
    <row r="1081" spans="1:15">
      <c r="A1081" s="294" t="s">
        <v>451</v>
      </c>
      <c r="B1081" s="256"/>
      <c r="C1081" s="256"/>
      <c r="D1081" s="256"/>
      <c r="E1081" s="256"/>
      <c r="F1081" s="256"/>
      <c r="G1081" s="256"/>
      <c r="H1081" s="256"/>
      <c r="I1081" s="256"/>
      <c r="J1081" s="256"/>
      <c r="K1081" s="256"/>
      <c r="L1081" s="256"/>
      <c r="M1081" s="256"/>
      <c r="N1081" s="256"/>
      <c r="O1081" s="256"/>
    </row>
    <row r="1082" spans="1:15">
      <c r="A1082" s="294" t="s">
        <v>452</v>
      </c>
      <c r="B1082" s="256"/>
      <c r="C1082" s="256"/>
      <c r="D1082" s="256"/>
      <c r="E1082" s="256"/>
      <c r="F1082" s="256"/>
      <c r="G1082" s="256"/>
      <c r="H1082" s="256"/>
      <c r="I1082" s="256"/>
      <c r="J1082" s="256"/>
      <c r="K1082" s="256"/>
      <c r="L1082" s="256"/>
      <c r="M1082" s="256"/>
      <c r="N1082" s="256"/>
      <c r="O1082" s="256"/>
    </row>
    <row r="1083" spans="1:15">
      <c r="A1083" s="294" t="s">
        <v>453</v>
      </c>
      <c r="B1083" s="256"/>
      <c r="C1083" s="256"/>
      <c r="D1083" s="256"/>
      <c r="E1083" s="256"/>
      <c r="F1083" s="256"/>
      <c r="G1083" s="256"/>
      <c r="H1083" s="256"/>
      <c r="I1083" s="256"/>
      <c r="J1083" s="256"/>
      <c r="K1083" s="256"/>
      <c r="L1083" s="256"/>
      <c r="M1083" s="256"/>
      <c r="N1083" s="256"/>
      <c r="O1083" s="256"/>
    </row>
    <row r="1084" spans="1:15">
      <c r="A1084" s="294" t="s">
        <v>469</v>
      </c>
      <c r="B1084" s="256"/>
      <c r="C1084" s="256"/>
      <c r="D1084" s="256"/>
      <c r="E1084" s="256"/>
      <c r="F1084" s="256"/>
      <c r="G1084" s="256"/>
      <c r="H1084" s="256"/>
      <c r="I1084" s="256"/>
      <c r="J1084" s="256"/>
      <c r="K1084" s="256"/>
      <c r="L1084" s="256"/>
      <c r="M1084" s="256"/>
      <c r="N1084" s="256"/>
      <c r="O1084" s="256"/>
    </row>
    <row r="1085" spans="1:15">
      <c r="A1085" s="294" t="s">
        <v>470</v>
      </c>
      <c r="B1085" s="256"/>
      <c r="C1085" s="256"/>
      <c r="D1085" s="256"/>
      <c r="E1085" s="256"/>
      <c r="F1085" s="256"/>
      <c r="G1085" s="256"/>
      <c r="H1085" s="256"/>
      <c r="I1085" s="256"/>
      <c r="J1085" s="256"/>
      <c r="K1085" s="256"/>
      <c r="L1085" s="256"/>
      <c r="M1085" s="256"/>
      <c r="N1085" s="256"/>
      <c r="O1085" s="256"/>
    </row>
    <row r="1086" spans="1:15">
      <c r="A1086" s="294" t="s">
        <v>454</v>
      </c>
      <c r="B1086" s="256"/>
      <c r="C1086" s="256"/>
      <c r="D1086" s="256"/>
      <c r="E1086" s="256"/>
      <c r="F1086" s="256"/>
      <c r="G1086" s="256"/>
      <c r="H1086" s="256"/>
      <c r="I1086" s="256"/>
      <c r="J1086" s="256"/>
      <c r="K1086" s="256"/>
      <c r="L1086" s="256"/>
      <c r="M1086" s="256"/>
      <c r="N1086" s="256"/>
      <c r="O1086" s="256"/>
    </row>
    <row r="1087" spans="1:15">
      <c r="A1087" s="294" t="s">
        <v>455</v>
      </c>
      <c r="B1087" s="256"/>
      <c r="C1087" s="256"/>
      <c r="D1087" s="256"/>
      <c r="E1087" s="256"/>
      <c r="F1087" s="256"/>
      <c r="G1087" s="256"/>
      <c r="H1087" s="256"/>
      <c r="I1087" s="256"/>
      <c r="J1087" s="256"/>
      <c r="K1087" s="256"/>
      <c r="L1087" s="256"/>
      <c r="M1087" s="256"/>
      <c r="N1087" s="256"/>
      <c r="O1087" s="256"/>
    </row>
    <row r="1088" spans="1:15">
      <c r="A1088" s="294" t="s">
        <v>456</v>
      </c>
      <c r="B1088" s="256"/>
      <c r="C1088" s="256"/>
      <c r="D1088" s="256"/>
      <c r="E1088" s="256"/>
      <c r="F1088" s="256"/>
      <c r="G1088" s="256"/>
      <c r="H1088" s="256"/>
      <c r="I1088" s="256"/>
      <c r="J1088" s="256"/>
      <c r="K1088" s="256"/>
      <c r="L1088" s="256"/>
      <c r="M1088" s="256"/>
      <c r="N1088" s="256"/>
      <c r="O1088" s="256"/>
    </row>
    <row r="1089" spans="1:15">
      <c r="A1089" s="294" t="s">
        <v>457</v>
      </c>
      <c r="B1089" s="256"/>
      <c r="C1089" s="256"/>
      <c r="D1089" s="256"/>
      <c r="E1089" s="256"/>
      <c r="F1089" s="256"/>
      <c r="G1089" s="256"/>
      <c r="H1089" s="256"/>
      <c r="I1089" s="256"/>
      <c r="J1089" s="256"/>
      <c r="K1089" s="256"/>
      <c r="L1089" s="256"/>
      <c r="M1089" s="256"/>
      <c r="N1089" s="256"/>
      <c r="O1089" s="256"/>
    </row>
    <row r="1090" spans="1:15">
      <c r="A1090" s="294" t="s">
        <v>458</v>
      </c>
      <c r="B1090" s="256"/>
      <c r="C1090" s="256"/>
      <c r="D1090" s="256"/>
      <c r="E1090" s="256"/>
      <c r="F1090" s="256"/>
      <c r="G1090" s="256"/>
      <c r="H1090" s="256"/>
      <c r="I1090" s="256"/>
      <c r="J1090" s="256"/>
      <c r="K1090" s="256"/>
      <c r="L1090" s="256"/>
      <c r="M1090" s="256"/>
      <c r="N1090" s="256"/>
      <c r="O1090" s="256"/>
    </row>
    <row r="1091" spans="1:15">
      <c r="A1091" s="295" t="s">
        <v>459</v>
      </c>
      <c r="B1091" s="256"/>
      <c r="C1091" s="256"/>
      <c r="D1091" s="256"/>
      <c r="E1091" s="256"/>
      <c r="F1091" s="256"/>
      <c r="G1091" s="256"/>
      <c r="H1091" s="256"/>
      <c r="I1091" s="256"/>
      <c r="J1091" s="256"/>
      <c r="K1091" s="256"/>
      <c r="L1091" s="256"/>
      <c r="M1091" s="256"/>
      <c r="N1091" s="256"/>
      <c r="O1091" s="256"/>
    </row>
    <row r="1092" spans="1:15">
      <c r="A1092" s="295" t="s">
        <v>460</v>
      </c>
      <c r="B1092" s="256"/>
      <c r="C1092" s="256"/>
      <c r="D1092" s="256"/>
      <c r="E1092" s="256"/>
      <c r="F1092" s="256"/>
      <c r="G1092" s="256"/>
      <c r="H1092" s="256"/>
      <c r="I1092" s="256"/>
      <c r="J1092" s="256"/>
      <c r="K1092" s="256"/>
      <c r="L1092" s="256"/>
      <c r="M1092" s="256"/>
      <c r="N1092" s="256"/>
      <c r="O1092" s="256"/>
    </row>
    <row r="1093" spans="1:15">
      <c r="A1093" s="295" t="s">
        <v>461</v>
      </c>
      <c r="B1093" s="256"/>
      <c r="C1093" s="256"/>
      <c r="D1093" s="256"/>
      <c r="E1093" s="256"/>
      <c r="F1093" s="256"/>
      <c r="G1093" s="256"/>
      <c r="H1093" s="256"/>
      <c r="I1093" s="256"/>
      <c r="J1093" s="256"/>
      <c r="K1093" s="256"/>
      <c r="L1093" s="256"/>
      <c r="M1093" s="256"/>
      <c r="N1093" s="256"/>
      <c r="O1093" s="256"/>
    </row>
    <row r="1094" spans="1:15">
      <c r="A1094" s="205"/>
      <c r="B1094" s="256"/>
      <c r="C1094" s="256"/>
      <c r="D1094" s="256"/>
      <c r="E1094" s="256"/>
      <c r="F1094" s="256"/>
      <c r="G1094" s="256"/>
      <c r="H1094" s="256"/>
      <c r="I1094" s="256"/>
      <c r="J1094" s="256"/>
      <c r="K1094" s="256"/>
      <c r="L1094" s="256"/>
      <c r="M1094" s="256"/>
      <c r="N1094" s="256"/>
      <c r="O1094" s="256"/>
    </row>
    <row r="1095" spans="1:15">
      <c r="A1095" s="109" t="s">
        <v>70</v>
      </c>
      <c r="B1095" s="257"/>
      <c r="C1095" s="257"/>
      <c r="D1095" s="257"/>
      <c r="E1095" s="257"/>
      <c r="F1095" s="257"/>
      <c r="G1095" s="257"/>
      <c r="H1095" s="257"/>
      <c r="I1095" s="257"/>
      <c r="J1095" s="257"/>
      <c r="K1095" s="257"/>
      <c r="L1095" s="257"/>
      <c r="M1095" s="257"/>
      <c r="N1095" s="257"/>
      <c r="O1095" s="257"/>
    </row>
    <row r="1096" spans="1:15">
      <c r="A1096" s="181" t="s">
        <v>382</v>
      </c>
      <c r="B1096" s="254"/>
      <c r="C1096" s="254"/>
      <c r="D1096" s="254"/>
      <c r="E1096" s="254"/>
      <c r="F1096" s="254"/>
      <c r="G1096" s="254"/>
      <c r="H1096" s="254"/>
      <c r="I1096" s="254"/>
      <c r="J1096" s="254"/>
      <c r="K1096" s="254"/>
      <c r="L1096" s="254"/>
      <c r="M1096" s="254"/>
      <c r="N1096" s="254"/>
      <c r="O1096" s="254"/>
    </row>
    <row r="1097" spans="1:15">
      <c r="A1097" s="202" t="s">
        <v>410</v>
      </c>
      <c r="B1097" s="254" t="s">
        <v>59</v>
      </c>
      <c r="C1097" s="254" t="s">
        <v>59</v>
      </c>
      <c r="D1097" s="254" t="s">
        <v>59</v>
      </c>
      <c r="E1097" s="254" t="s">
        <v>59</v>
      </c>
      <c r="F1097" s="254" t="s">
        <v>59</v>
      </c>
      <c r="G1097" s="254" t="s">
        <v>59</v>
      </c>
      <c r="H1097" s="254" t="s">
        <v>59</v>
      </c>
      <c r="I1097" s="254" t="s">
        <v>59</v>
      </c>
      <c r="J1097" s="254" t="s">
        <v>59</v>
      </c>
      <c r="K1097" s="254" t="s">
        <v>59</v>
      </c>
      <c r="L1097" s="254" t="s">
        <v>59</v>
      </c>
      <c r="M1097" s="254" t="s">
        <v>59</v>
      </c>
      <c r="N1097" s="254" t="s">
        <v>59</v>
      </c>
      <c r="O1097" s="254" t="s">
        <v>59</v>
      </c>
    </row>
    <row r="1098" spans="1:15">
      <c r="A1098" s="204" t="s">
        <v>411</v>
      </c>
      <c r="B1098" s="254" t="s">
        <v>59</v>
      </c>
      <c r="C1098" s="254">
        <v>22643.47</v>
      </c>
      <c r="D1098" s="254">
        <v>10498.94</v>
      </c>
      <c r="E1098" s="254">
        <v>227393.29</v>
      </c>
      <c r="F1098" s="254">
        <v>90726.19</v>
      </c>
      <c r="G1098" s="254">
        <v>369661.25999999995</v>
      </c>
      <c r="H1098" s="254">
        <v>16086.36</v>
      </c>
      <c r="I1098" s="254">
        <v>15211.7</v>
      </c>
      <c r="J1098" s="254">
        <v>204633.93999999997</v>
      </c>
      <c r="K1098" s="254">
        <v>19062.72</v>
      </c>
      <c r="L1098" s="254">
        <v>5802.8099999999995</v>
      </c>
      <c r="M1098" s="254">
        <v>400943.35999999999</v>
      </c>
      <c r="N1098" s="254">
        <v>383892.15</v>
      </c>
      <c r="O1098" s="254">
        <f>SUM(B1098:N1098)</f>
        <v>1766556.19</v>
      </c>
    </row>
    <row r="1099" spans="1:15">
      <c r="A1099" s="204" t="s">
        <v>412</v>
      </c>
      <c r="B1099" s="254" t="s">
        <v>59</v>
      </c>
      <c r="C1099" s="254">
        <v>0</v>
      </c>
      <c r="D1099" s="254">
        <v>0</v>
      </c>
      <c r="E1099" s="254">
        <v>0</v>
      </c>
      <c r="F1099" s="254">
        <v>0</v>
      </c>
      <c r="G1099" s="254">
        <v>0</v>
      </c>
      <c r="H1099" s="254">
        <v>0</v>
      </c>
      <c r="I1099" s="254">
        <v>0</v>
      </c>
      <c r="J1099" s="254">
        <v>0</v>
      </c>
      <c r="K1099" s="254">
        <v>0</v>
      </c>
      <c r="L1099" s="254">
        <v>0</v>
      </c>
      <c r="M1099" s="254">
        <v>0</v>
      </c>
      <c r="N1099" s="254">
        <v>0</v>
      </c>
      <c r="O1099" s="254">
        <f>SUM(B1099:N1099)</f>
        <v>0</v>
      </c>
    </row>
    <row r="1100" spans="1:15">
      <c r="A1100" s="204" t="s">
        <v>413</v>
      </c>
      <c r="B1100" s="254" t="s">
        <v>59</v>
      </c>
      <c r="C1100" s="254">
        <v>0</v>
      </c>
      <c r="D1100" s="254">
        <v>0</v>
      </c>
      <c r="E1100" s="254">
        <v>0</v>
      </c>
      <c r="F1100" s="254">
        <v>0</v>
      </c>
      <c r="G1100" s="254">
        <v>0</v>
      </c>
      <c r="H1100" s="254">
        <v>0</v>
      </c>
      <c r="I1100" s="254">
        <v>0</v>
      </c>
      <c r="J1100" s="254">
        <v>0</v>
      </c>
      <c r="K1100" s="254">
        <v>0</v>
      </c>
      <c r="L1100" s="254">
        <v>0</v>
      </c>
      <c r="M1100" s="254">
        <v>0</v>
      </c>
      <c r="N1100" s="254">
        <v>0</v>
      </c>
      <c r="O1100" s="254">
        <f>SUM(B1100:N1100)</f>
        <v>0</v>
      </c>
    </row>
    <row r="1101" spans="1:15">
      <c r="A1101" s="204" t="s">
        <v>414</v>
      </c>
      <c r="B1101" s="254" t="s">
        <v>59</v>
      </c>
      <c r="C1101" s="254">
        <v>0</v>
      </c>
      <c r="D1101" s="254">
        <v>0</v>
      </c>
      <c r="E1101" s="254">
        <v>0</v>
      </c>
      <c r="F1101" s="254">
        <v>0</v>
      </c>
      <c r="G1101" s="254">
        <v>0</v>
      </c>
      <c r="H1101" s="254">
        <v>0</v>
      </c>
      <c r="I1101" s="254">
        <v>0</v>
      </c>
      <c r="J1101" s="254">
        <v>0</v>
      </c>
      <c r="K1101" s="254">
        <v>0</v>
      </c>
      <c r="L1101" s="254">
        <v>0</v>
      </c>
      <c r="M1101" s="254">
        <v>0</v>
      </c>
      <c r="N1101" s="254">
        <v>0</v>
      </c>
      <c r="O1101" s="254">
        <f>SUM(B1101:N1101)</f>
        <v>0</v>
      </c>
    </row>
    <row r="1102" spans="1:15">
      <c r="A1102" s="205" t="s">
        <v>59</v>
      </c>
      <c r="B1102" s="254" t="s">
        <v>59</v>
      </c>
      <c r="C1102" s="254" t="s">
        <v>59</v>
      </c>
      <c r="D1102" s="254" t="s">
        <v>59</v>
      </c>
      <c r="E1102" s="254" t="s">
        <v>59</v>
      </c>
      <c r="F1102" s="254" t="s">
        <v>59</v>
      </c>
      <c r="G1102" s="254" t="s">
        <v>59</v>
      </c>
      <c r="H1102" s="254" t="s">
        <v>59</v>
      </c>
      <c r="I1102" s="254" t="s">
        <v>59</v>
      </c>
      <c r="J1102" s="254" t="s">
        <v>59</v>
      </c>
      <c r="K1102" s="254" t="s">
        <v>59</v>
      </c>
      <c r="L1102" s="254" t="s">
        <v>59</v>
      </c>
      <c r="M1102" s="254" t="s">
        <v>59</v>
      </c>
      <c r="N1102" s="254" t="s">
        <v>59</v>
      </c>
      <c r="O1102" s="254" t="s">
        <v>59</v>
      </c>
    </row>
    <row r="1103" spans="1:15">
      <c r="A1103" s="202" t="s">
        <v>415</v>
      </c>
      <c r="B1103" s="254">
        <v>1393223.5699999998</v>
      </c>
      <c r="C1103" s="254">
        <v>1393223.5699999998</v>
      </c>
      <c r="D1103" s="254">
        <v>1393223.5699999998</v>
      </c>
      <c r="E1103" s="254">
        <v>1393223.5699999998</v>
      </c>
      <c r="F1103" s="254">
        <v>1393223.5699999998</v>
      </c>
      <c r="G1103" s="254">
        <v>1393223.5699999998</v>
      </c>
      <c r="H1103" s="254">
        <v>1393223.5699999998</v>
      </c>
      <c r="I1103" s="254">
        <v>1393223.5699999998</v>
      </c>
      <c r="J1103" s="254">
        <v>1393223.5699999998</v>
      </c>
      <c r="K1103" s="254">
        <v>1393223.5699999998</v>
      </c>
      <c r="L1103" s="254">
        <v>1393223.5699999998</v>
      </c>
      <c r="M1103" s="254">
        <v>1393223.5699999998</v>
      </c>
      <c r="N1103" s="254">
        <v>1393223.5699999998</v>
      </c>
      <c r="O1103" s="258"/>
    </row>
    <row r="1104" spans="1:15">
      <c r="A1104" s="202" t="s">
        <v>416</v>
      </c>
      <c r="B1104" s="254">
        <v>366680.98999999993</v>
      </c>
      <c r="C1104" s="254">
        <v>368714.44999999995</v>
      </c>
      <c r="D1104" s="254">
        <v>370747.91</v>
      </c>
      <c r="E1104" s="254">
        <v>372781.37</v>
      </c>
      <c r="F1104" s="254">
        <v>374814.83</v>
      </c>
      <c r="G1104" s="254">
        <v>376848.29000000004</v>
      </c>
      <c r="H1104" s="254">
        <v>378881.75000000006</v>
      </c>
      <c r="I1104" s="254">
        <v>380915.21000000008</v>
      </c>
      <c r="J1104" s="254">
        <v>382948.6700000001</v>
      </c>
      <c r="K1104" s="254">
        <v>384982.13000000012</v>
      </c>
      <c r="L1104" s="254">
        <v>387015.59000000014</v>
      </c>
      <c r="M1104" s="254">
        <v>389049.05000000016</v>
      </c>
      <c r="N1104" s="254">
        <v>391082.51000000018</v>
      </c>
      <c r="O1104" s="258"/>
    </row>
    <row r="1105" spans="1:15" ht="15.75" thickBot="1">
      <c r="A1105" s="202" t="s">
        <v>418</v>
      </c>
      <c r="B1105" s="254">
        <v>718161.05</v>
      </c>
      <c r="C1105" s="254">
        <v>740804.52</v>
      </c>
      <c r="D1105" s="254">
        <v>751303.46</v>
      </c>
      <c r="E1105" s="254">
        <v>978696.75</v>
      </c>
      <c r="F1105" s="254">
        <v>1069422.94</v>
      </c>
      <c r="G1105" s="254">
        <v>1439084.2</v>
      </c>
      <c r="H1105" s="254">
        <v>1455170.5600000001</v>
      </c>
      <c r="I1105" s="254">
        <v>1470382.26</v>
      </c>
      <c r="J1105" s="254">
        <v>1675016.2</v>
      </c>
      <c r="K1105" s="254">
        <v>1694078.92</v>
      </c>
      <c r="L1105" s="254">
        <v>1699881.73</v>
      </c>
      <c r="M1105" s="254">
        <v>2100825.09</v>
      </c>
      <c r="N1105" s="254">
        <v>2484717.2399999998</v>
      </c>
      <c r="O1105" s="258"/>
    </row>
    <row r="1106" spans="1:15" ht="15.75" thickBot="1">
      <c r="A1106" s="202" t="s">
        <v>60</v>
      </c>
      <c r="B1106" s="255">
        <v>1744703.63</v>
      </c>
      <c r="C1106" s="255">
        <v>1765313.64</v>
      </c>
      <c r="D1106" s="255">
        <v>1773779.1199999999</v>
      </c>
      <c r="E1106" s="255">
        <v>1999138.9499999997</v>
      </c>
      <c r="F1106" s="255">
        <v>2087831.6799999997</v>
      </c>
      <c r="G1106" s="255">
        <v>2455459.4799999995</v>
      </c>
      <c r="H1106" s="255">
        <v>2469512.38</v>
      </c>
      <c r="I1106" s="255">
        <v>2482690.6199999996</v>
      </c>
      <c r="J1106" s="255">
        <v>2685291.0999999996</v>
      </c>
      <c r="K1106" s="255">
        <v>2702320.3599999994</v>
      </c>
      <c r="L1106" s="255">
        <v>2706089.71</v>
      </c>
      <c r="M1106" s="255">
        <v>3104999.6099999994</v>
      </c>
      <c r="N1106" s="255">
        <v>3486858.2999999993</v>
      </c>
      <c r="O1106" s="258"/>
    </row>
    <row r="1107" spans="1:15" ht="15.75" thickTop="1">
      <c r="A1107" s="205" t="s">
        <v>59</v>
      </c>
      <c r="B1107" s="254" t="s">
        <v>59</v>
      </c>
      <c r="C1107" s="254" t="s">
        <v>59</v>
      </c>
      <c r="D1107" s="254" t="s">
        <v>59</v>
      </c>
      <c r="E1107" s="254" t="s">
        <v>59</v>
      </c>
      <c r="F1107" s="254" t="s">
        <v>59</v>
      </c>
      <c r="G1107" s="254" t="s">
        <v>59</v>
      </c>
      <c r="H1107" s="254" t="s">
        <v>59</v>
      </c>
      <c r="I1107" s="254" t="s">
        <v>59</v>
      </c>
      <c r="J1107" s="254" t="s">
        <v>59</v>
      </c>
      <c r="K1107" s="254" t="s">
        <v>59</v>
      </c>
      <c r="L1107" s="254" t="s">
        <v>59</v>
      </c>
      <c r="M1107" s="254" t="s">
        <v>59</v>
      </c>
      <c r="N1107" s="254" t="s">
        <v>59</v>
      </c>
      <c r="O1107" s="258"/>
    </row>
    <row r="1108" spans="1:15">
      <c r="A1108" s="202" t="s">
        <v>419</v>
      </c>
      <c r="B1108" s="276"/>
      <c r="C1108" s="254">
        <v>1755008.6349999998</v>
      </c>
      <c r="D1108" s="254">
        <v>1769546.38</v>
      </c>
      <c r="E1108" s="254">
        <v>1886459.0349999997</v>
      </c>
      <c r="F1108" s="254">
        <v>2043485.3149999997</v>
      </c>
      <c r="G1108" s="254">
        <v>2271645.5799999996</v>
      </c>
      <c r="H1108" s="254">
        <v>2462485.9299999997</v>
      </c>
      <c r="I1108" s="254">
        <v>2476101.5</v>
      </c>
      <c r="J1108" s="254">
        <v>2583990.8599999994</v>
      </c>
      <c r="K1108" s="254">
        <v>2693805.7299999995</v>
      </c>
      <c r="L1108" s="254">
        <v>2704205.0349999997</v>
      </c>
      <c r="M1108" s="254">
        <v>2905544.6599999997</v>
      </c>
      <c r="N1108" s="254">
        <v>3295928.9549999991</v>
      </c>
      <c r="O1108" s="258"/>
    </row>
    <row r="1109" spans="1:15">
      <c r="A1109" s="205" t="s">
        <v>59</v>
      </c>
      <c r="B1109" s="254" t="s">
        <v>59</v>
      </c>
      <c r="C1109" s="254" t="s">
        <v>59</v>
      </c>
      <c r="D1109" s="254" t="s">
        <v>59</v>
      </c>
      <c r="E1109" s="254" t="s">
        <v>59</v>
      </c>
      <c r="F1109" s="254" t="s">
        <v>59</v>
      </c>
      <c r="G1109" s="254" t="s">
        <v>59</v>
      </c>
      <c r="H1109" s="254" t="s">
        <v>59</v>
      </c>
      <c r="I1109" s="254" t="s">
        <v>59</v>
      </c>
      <c r="J1109" s="254" t="s">
        <v>59</v>
      </c>
      <c r="K1109" s="254" t="s">
        <v>59</v>
      </c>
      <c r="L1109" s="254" t="s">
        <v>59</v>
      </c>
      <c r="M1109" s="254" t="s">
        <v>59</v>
      </c>
      <c r="N1109" s="254" t="s">
        <v>59</v>
      </c>
      <c r="O1109" s="254" t="s">
        <v>59</v>
      </c>
    </row>
    <row r="1110" spans="1:15">
      <c r="A1110" s="202" t="s">
        <v>61</v>
      </c>
      <c r="B1110" s="254" t="s">
        <v>59</v>
      </c>
      <c r="C1110" s="254" t="s">
        <v>59</v>
      </c>
      <c r="D1110" s="254" t="s">
        <v>59</v>
      </c>
      <c r="E1110" s="254" t="s">
        <v>59</v>
      </c>
      <c r="F1110" s="254" t="s">
        <v>59</v>
      </c>
      <c r="G1110" s="254" t="s">
        <v>59</v>
      </c>
      <c r="H1110" s="254" t="s">
        <v>59</v>
      </c>
      <c r="I1110" s="254" t="s">
        <v>59</v>
      </c>
      <c r="J1110" s="254" t="s">
        <v>59</v>
      </c>
      <c r="K1110" s="254" t="s">
        <v>59</v>
      </c>
      <c r="L1110" s="254" t="s">
        <v>59</v>
      </c>
      <c r="M1110" s="254" t="s">
        <v>59</v>
      </c>
      <c r="N1110" s="254" t="s">
        <v>59</v>
      </c>
      <c r="O1110" s="254" t="s">
        <v>59</v>
      </c>
    </row>
    <row r="1111" spans="1:15">
      <c r="A1111" s="204" t="s">
        <v>420</v>
      </c>
      <c r="B1111" s="254" t="s">
        <v>59</v>
      </c>
      <c r="C1111" s="254">
        <v>9452.4334880068309</v>
      </c>
      <c r="D1111" s="254">
        <v>9530.733426216595</v>
      </c>
      <c r="E1111" s="254">
        <v>10160.422120194895</v>
      </c>
      <c r="F1111" s="254">
        <v>11006.161815127585</v>
      </c>
      <c r="G1111" s="254">
        <v>12235.027409580067</v>
      </c>
      <c r="H1111" s="254">
        <v>13262.888856656618</v>
      </c>
      <c r="I1111" s="254">
        <v>13033.736607795861</v>
      </c>
      <c r="J1111" s="254">
        <v>13601.64608203335</v>
      </c>
      <c r="K1111" s="254">
        <v>14179.691081884666</v>
      </c>
      <c r="L1111" s="254">
        <v>14234.431084374119</v>
      </c>
      <c r="M1111" s="254">
        <v>15294.245329049627</v>
      </c>
      <c r="N1111" s="254">
        <v>17349.155467769735</v>
      </c>
      <c r="O1111" s="254">
        <f>SUM(B1111:N1111)</f>
        <v>153340.57276868995</v>
      </c>
    </row>
    <row r="1112" spans="1:15">
      <c r="A1112" s="204" t="s">
        <v>421</v>
      </c>
      <c r="B1112" s="254" t="s">
        <v>59</v>
      </c>
      <c r="C1112" s="254">
        <v>1961.7486522029997</v>
      </c>
      <c r="D1112" s="254">
        <v>1977.9989435639998</v>
      </c>
      <c r="E1112" s="254">
        <v>2108.6839093229996</v>
      </c>
      <c r="F1112" s="254">
        <v>2284.2078851069996</v>
      </c>
      <c r="G1112" s="254">
        <v>2539.2454293239994</v>
      </c>
      <c r="H1112" s="254">
        <v>2752.5667725539997</v>
      </c>
      <c r="I1112" s="254">
        <v>2743.7680721500001</v>
      </c>
      <c r="J1112" s="254">
        <v>2863.3202719659994</v>
      </c>
      <c r="K1112" s="254">
        <v>2985.0061294129996</v>
      </c>
      <c r="L1112" s="254">
        <v>2996.5295992834999</v>
      </c>
      <c r="M1112" s="254">
        <v>3219.6340377460001</v>
      </c>
      <c r="N1112" s="254">
        <v>3652.2188750354994</v>
      </c>
      <c r="O1112" s="254">
        <f>SUM(B1112:N1112)</f>
        <v>32084.928577668994</v>
      </c>
    </row>
    <row r="1113" spans="1:15">
      <c r="A1113" s="205" t="s">
        <v>59</v>
      </c>
      <c r="B1113" s="254" t="s">
        <v>59</v>
      </c>
      <c r="C1113" s="254" t="s">
        <v>59</v>
      </c>
      <c r="D1113" s="254" t="s">
        <v>59</v>
      </c>
      <c r="E1113" s="254" t="s">
        <v>59</v>
      </c>
      <c r="F1113" s="254" t="s">
        <v>59</v>
      </c>
      <c r="G1113" s="254" t="s">
        <v>59</v>
      </c>
      <c r="H1113" s="254" t="s">
        <v>59</v>
      </c>
      <c r="I1113" s="254" t="s">
        <v>59</v>
      </c>
      <c r="J1113" s="254" t="s">
        <v>59</v>
      </c>
      <c r="K1113" s="254" t="s">
        <v>59</v>
      </c>
      <c r="L1113" s="254" t="s">
        <v>59</v>
      </c>
      <c r="M1113" s="254" t="s">
        <v>59</v>
      </c>
      <c r="N1113" s="254" t="s">
        <v>59</v>
      </c>
      <c r="O1113" s="254" t="s">
        <v>59</v>
      </c>
    </row>
    <row r="1114" spans="1:15">
      <c r="A1114" s="202" t="s">
        <v>62</v>
      </c>
      <c r="B1114" s="254" t="s">
        <v>59</v>
      </c>
      <c r="C1114" s="254" t="s">
        <v>59</v>
      </c>
      <c r="D1114" s="254" t="s">
        <v>59</v>
      </c>
      <c r="E1114" s="254" t="s">
        <v>59</v>
      </c>
      <c r="F1114" s="254" t="s">
        <v>59</v>
      </c>
      <c r="G1114" s="254" t="s">
        <v>59</v>
      </c>
      <c r="H1114" s="254" t="s">
        <v>59</v>
      </c>
      <c r="I1114" s="254" t="s">
        <v>59</v>
      </c>
      <c r="J1114" s="254" t="s">
        <v>59</v>
      </c>
      <c r="K1114" s="254" t="s">
        <v>59</v>
      </c>
      <c r="L1114" s="254" t="s">
        <v>59</v>
      </c>
      <c r="M1114" s="254" t="s">
        <v>59</v>
      </c>
      <c r="N1114" s="254" t="s">
        <v>59</v>
      </c>
      <c r="O1114" s="254" t="s">
        <v>59</v>
      </c>
    </row>
    <row r="1115" spans="1:15">
      <c r="A1115" s="204" t="s">
        <v>422</v>
      </c>
      <c r="B1115" s="254" t="s">
        <v>59</v>
      </c>
      <c r="C1115" s="254">
        <v>2033.46</v>
      </c>
      <c r="D1115" s="254">
        <v>2033.46</v>
      </c>
      <c r="E1115" s="254">
        <v>2033.46</v>
      </c>
      <c r="F1115" s="254">
        <v>2033.46</v>
      </c>
      <c r="G1115" s="254">
        <v>2033.46</v>
      </c>
      <c r="H1115" s="254">
        <v>2033.46</v>
      </c>
      <c r="I1115" s="254">
        <v>2033.46</v>
      </c>
      <c r="J1115" s="254">
        <v>2033.46</v>
      </c>
      <c r="K1115" s="254">
        <v>2033.46</v>
      </c>
      <c r="L1115" s="254">
        <v>2033.46</v>
      </c>
      <c r="M1115" s="254">
        <v>2033.46</v>
      </c>
      <c r="N1115" s="254">
        <v>2033.46</v>
      </c>
      <c r="O1115" s="254">
        <f>SUM(B1115:N1115)</f>
        <v>24401.519999999993</v>
      </c>
    </row>
    <row r="1116" spans="1:15">
      <c r="A1116" s="204" t="s">
        <v>423</v>
      </c>
      <c r="B1116" s="254" t="s">
        <v>59</v>
      </c>
      <c r="C1116" s="254">
        <v>0</v>
      </c>
      <c r="D1116" s="254">
        <v>0</v>
      </c>
      <c r="E1116" s="254">
        <v>0</v>
      </c>
      <c r="F1116" s="254">
        <v>0</v>
      </c>
      <c r="G1116" s="254">
        <v>0</v>
      </c>
      <c r="H1116" s="254">
        <v>0</v>
      </c>
      <c r="I1116" s="254">
        <v>0</v>
      </c>
      <c r="J1116" s="254">
        <v>0</v>
      </c>
      <c r="K1116" s="254">
        <v>0</v>
      </c>
      <c r="L1116" s="254">
        <v>0</v>
      </c>
      <c r="M1116" s="254">
        <v>0</v>
      </c>
      <c r="N1116" s="254">
        <v>0</v>
      </c>
      <c r="O1116" s="254">
        <f>SUM(B1116:N1116)</f>
        <v>0</v>
      </c>
    </row>
    <row r="1117" spans="1:15">
      <c r="A1117" s="204" t="s">
        <v>424</v>
      </c>
      <c r="B1117" s="254" t="s">
        <v>59</v>
      </c>
      <c r="C1117" s="254">
        <v>0</v>
      </c>
      <c r="D1117" s="254">
        <v>0</v>
      </c>
      <c r="E1117" s="254">
        <v>0</v>
      </c>
      <c r="F1117" s="254">
        <v>0</v>
      </c>
      <c r="G1117" s="254">
        <v>0</v>
      </c>
      <c r="H1117" s="254">
        <v>0</v>
      </c>
      <c r="I1117" s="254">
        <v>0</v>
      </c>
      <c r="J1117" s="254">
        <v>0</v>
      </c>
      <c r="K1117" s="254">
        <v>0</v>
      </c>
      <c r="L1117" s="254">
        <v>0</v>
      </c>
      <c r="M1117" s="254">
        <v>0</v>
      </c>
      <c r="N1117" s="254">
        <v>0</v>
      </c>
      <c r="O1117" s="254">
        <f>SUM(B1117:N1117)</f>
        <v>0</v>
      </c>
    </row>
    <row r="1118" spans="1:15">
      <c r="A1118" s="204" t="s">
        <v>425</v>
      </c>
      <c r="B1118" s="254" t="s">
        <v>59</v>
      </c>
      <c r="C1118" s="254">
        <v>0</v>
      </c>
      <c r="D1118" s="254">
        <v>0</v>
      </c>
      <c r="E1118" s="254">
        <v>0</v>
      </c>
      <c r="F1118" s="254">
        <v>0</v>
      </c>
      <c r="G1118" s="254">
        <v>0</v>
      </c>
      <c r="H1118" s="254">
        <v>0</v>
      </c>
      <c r="I1118" s="254">
        <v>0</v>
      </c>
      <c r="J1118" s="254">
        <v>0</v>
      </c>
      <c r="K1118" s="254">
        <v>0</v>
      </c>
      <c r="L1118" s="254">
        <v>0</v>
      </c>
      <c r="M1118" s="254">
        <v>0</v>
      </c>
      <c r="N1118" s="254">
        <v>0</v>
      </c>
      <c r="O1118" s="254">
        <f>SUM(B1118:N1118)</f>
        <v>0</v>
      </c>
    </row>
    <row r="1119" spans="1:15">
      <c r="A1119" s="204" t="s">
        <v>426</v>
      </c>
      <c r="B1119" s="254" t="s">
        <v>59</v>
      </c>
      <c r="C1119" s="254">
        <v>0</v>
      </c>
      <c r="D1119" s="254">
        <v>0</v>
      </c>
      <c r="E1119" s="254">
        <v>0</v>
      </c>
      <c r="F1119" s="254">
        <v>0</v>
      </c>
      <c r="G1119" s="254">
        <v>0</v>
      </c>
      <c r="H1119" s="254">
        <v>0</v>
      </c>
      <c r="I1119" s="254">
        <v>0</v>
      </c>
      <c r="J1119" s="254">
        <v>0</v>
      </c>
      <c r="K1119" s="254">
        <v>0</v>
      </c>
      <c r="L1119" s="254">
        <v>0</v>
      </c>
      <c r="M1119" s="254">
        <v>0</v>
      </c>
      <c r="N1119" s="254">
        <v>0</v>
      </c>
      <c r="O1119" s="254">
        <f>SUM(B1119:N1119)</f>
        <v>0</v>
      </c>
    </row>
    <row r="1120" spans="1:15" ht="15.75" thickBot="1">
      <c r="A1120" s="205" t="s">
        <v>59</v>
      </c>
      <c r="B1120" s="254" t="s">
        <v>59</v>
      </c>
      <c r="C1120" s="254" t="s">
        <v>59</v>
      </c>
      <c r="D1120" s="254" t="s">
        <v>59</v>
      </c>
      <c r="E1120" s="254" t="s">
        <v>59</v>
      </c>
      <c r="F1120" s="254" t="s">
        <v>59</v>
      </c>
      <c r="G1120" s="254" t="s">
        <v>59</v>
      </c>
      <c r="H1120" s="254" t="s">
        <v>59</v>
      </c>
      <c r="I1120" s="254" t="s">
        <v>59</v>
      </c>
      <c r="J1120" s="254" t="s">
        <v>59</v>
      </c>
      <c r="K1120" s="254" t="s">
        <v>59</v>
      </c>
      <c r="L1120" s="254" t="s">
        <v>59</v>
      </c>
      <c r="M1120" s="254" t="s">
        <v>59</v>
      </c>
      <c r="N1120" s="254" t="s">
        <v>59</v>
      </c>
      <c r="O1120" s="254" t="s">
        <v>59</v>
      </c>
    </row>
    <row r="1121" spans="1:15" ht="15.75" thickBot="1">
      <c r="A1121" s="202" t="s">
        <v>427</v>
      </c>
      <c r="B1121" s="254" t="s">
        <v>59</v>
      </c>
      <c r="C1121" s="255">
        <f>SUM(C1110:C1118)</f>
        <v>13447.642140209831</v>
      </c>
      <c r="D1121" s="255">
        <f t="shared" ref="D1121:N1121" si="24">SUM(D1111:D1119)</f>
        <v>13542.192369780594</v>
      </c>
      <c r="E1121" s="255">
        <f t="shared" si="24"/>
        <v>14302.566029517893</v>
      </c>
      <c r="F1121" s="255">
        <f t="shared" si="24"/>
        <v>15323.829700234586</v>
      </c>
      <c r="G1121" s="255">
        <f t="shared" si="24"/>
        <v>16807.732838904067</v>
      </c>
      <c r="H1121" s="255">
        <f t="shared" si="24"/>
        <v>18048.915629210616</v>
      </c>
      <c r="I1121" s="255">
        <f t="shared" si="24"/>
        <v>17810.964679945861</v>
      </c>
      <c r="J1121" s="255">
        <f t="shared" si="24"/>
        <v>18498.426353999348</v>
      </c>
      <c r="K1121" s="255">
        <f t="shared" si="24"/>
        <v>19198.157211297665</v>
      </c>
      <c r="L1121" s="255">
        <f t="shared" si="24"/>
        <v>19264.42068365762</v>
      </c>
      <c r="M1121" s="255">
        <f t="shared" si="24"/>
        <v>20547.339366795626</v>
      </c>
      <c r="N1121" s="255">
        <f t="shared" si="24"/>
        <v>23034.834342805232</v>
      </c>
      <c r="O1121" s="255">
        <f>SUM(B1121:N1121)</f>
        <v>209827.0213463589</v>
      </c>
    </row>
    <row r="1122" spans="1:15" ht="15.75" thickTop="1">
      <c r="A1122" s="205" t="s">
        <v>59</v>
      </c>
      <c r="B1122" s="256" t="s">
        <v>59</v>
      </c>
      <c r="C1122" s="256" t="s">
        <v>59</v>
      </c>
      <c r="D1122" s="256" t="s">
        <v>59</v>
      </c>
      <c r="E1122" s="256" t="s">
        <v>59</v>
      </c>
      <c r="F1122" s="256" t="s">
        <v>59</v>
      </c>
      <c r="G1122" s="256" t="s">
        <v>59</v>
      </c>
      <c r="H1122" s="256" t="s">
        <v>59</v>
      </c>
      <c r="I1122" s="256" t="s">
        <v>59</v>
      </c>
      <c r="J1122" s="256" t="s">
        <v>59</v>
      </c>
      <c r="K1122" s="256" t="s">
        <v>59</v>
      </c>
      <c r="L1122" s="256" t="s">
        <v>59</v>
      </c>
      <c r="M1122" s="256" t="s">
        <v>59</v>
      </c>
      <c r="N1122" s="256" t="s">
        <v>59</v>
      </c>
      <c r="O1122" s="256" t="s">
        <v>59</v>
      </c>
    </row>
    <row r="1123" spans="1:15">
      <c r="A1123" s="129" t="s">
        <v>449</v>
      </c>
      <c r="B1123" s="256"/>
      <c r="C1123" s="256"/>
      <c r="D1123" s="256"/>
      <c r="E1123" s="256"/>
      <c r="F1123" s="256"/>
      <c r="G1123" s="256"/>
      <c r="H1123" s="256"/>
      <c r="I1123" s="256"/>
      <c r="J1123" s="256"/>
      <c r="K1123" s="256"/>
      <c r="L1123" s="256"/>
      <c r="M1123" s="256"/>
      <c r="N1123" s="256"/>
      <c r="O1123" s="256"/>
    </row>
    <row r="1124" spans="1:15">
      <c r="A1124" s="294" t="s">
        <v>468</v>
      </c>
      <c r="B1124" s="256"/>
      <c r="C1124" s="256"/>
      <c r="D1124" s="256"/>
      <c r="E1124" s="256"/>
      <c r="F1124" s="256"/>
      <c r="G1124" s="256"/>
      <c r="H1124" s="256"/>
      <c r="I1124" s="256"/>
      <c r="J1124" s="256"/>
      <c r="K1124" s="256"/>
      <c r="L1124" s="256"/>
      <c r="M1124" s="256"/>
      <c r="N1124" s="256"/>
      <c r="O1124" s="256"/>
    </row>
    <row r="1125" spans="1:15">
      <c r="A1125" s="294" t="s">
        <v>450</v>
      </c>
      <c r="B1125" s="256"/>
      <c r="C1125" s="256"/>
      <c r="D1125" s="256"/>
      <c r="E1125" s="256"/>
      <c r="F1125" s="256"/>
      <c r="G1125" s="256"/>
      <c r="H1125" s="256"/>
      <c r="I1125" s="256"/>
      <c r="J1125" s="256"/>
      <c r="K1125" s="256"/>
      <c r="L1125" s="256"/>
      <c r="M1125" s="256"/>
      <c r="N1125" s="256"/>
      <c r="O1125" s="256"/>
    </row>
    <row r="1126" spans="1:15">
      <c r="A1126" s="294" t="s">
        <v>451</v>
      </c>
      <c r="B1126" s="256"/>
      <c r="C1126" s="256"/>
      <c r="D1126" s="256"/>
      <c r="E1126" s="256"/>
      <c r="F1126" s="256"/>
      <c r="G1126" s="256"/>
      <c r="H1126" s="256"/>
      <c r="I1126" s="256"/>
      <c r="J1126" s="256"/>
      <c r="K1126" s="256"/>
      <c r="L1126" s="256"/>
      <c r="M1126" s="256"/>
      <c r="N1126" s="256"/>
      <c r="O1126" s="256"/>
    </row>
    <row r="1127" spans="1:15">
      <c r="A1127" s="294" t="s">
        <v>452</v>
      </c>
      <c r="B1127" s="256"/>
      <c r="C1127" s="256"/>
      <c r="D1127" s="256"/>
      <c r="E1127" s="256"/>
      <c r="F1127" s="256"/>
      <c r="G1127" s="256"/>
      <c r="H1127" s="256"/>
      <c r="I1127" s="256"/>
      <c r="J1127" s="256"/>
      <c r="K1127" s="256"/>
      <c r="L1127" s="256"/>
      <c r="M1127" s="256"/>
      <c r="N1127" s="256"/>
      <c r="O1127" s="256"/>
    </row>
    <row r="1128" spans="1:15">
      <c r="A1128" s="294" t="s">
        <v>453</v>
      </c>
      <c r="B1128" s="256"/>
      <c r="C1128" s="256"/>
      <c r="D1128" s="256"/>
      <c r="E1128" s="256"/>
      <c r="F1128" s="256"/>
      <c r="G1128" s="256"/>
      <c r="H1128" s="256"/>
      <c r="I1128" s="256"/>
      <c r="J1128" s="256"/>
      <c r="K1128" s="256"/>
      <c r="L1128" s="256"/>
      <c r="M1128" s="256"/>
      <c r="N1128" s="256"/>
      <c r="O1128" s="256"/>
    </row>
    <row r="1129" spans="1:15">
      <c r="A1129" s="294" t="s">
        <v>469</v>
      </c>
      <c r="B1129" s="256"/>
      <c r="C1129" s="256"/>
      <c r="D1129" s="256"/>
      <c r="E1129" s="256"/>
      <c r="F1129" s="256"/>
      <c r="G1129" s="256"/>
      <c r="H1129" s="256"/>
      <c r="I1129" s="256"/>
      <c r="J1129" s="256"/>
      <c r="K1129" s="256"/>
      <c r="L1129" s="256"/>
      <c r="M1129" s="256"/>
      <c r="N1129" s="256"/>
      <c r="O1129" s="256"/>
    </row>
    <row r="1130" spans="1:15">
      <c r="A1130" s="294" t="s">
        <v>470</v>
      </c>
      <c r="B1130" s="256"/>
      <c r="C1130" s="256"/>
      <c r="D1130" s="256"/>
      <c r="E1130" s="256"/>
      <c r="F1130" s="256"/>
      <c r="G1130" s="256"/>
      <c r="H1130" s="256"/>
      <c r="I1130" s="256"/>
      <c r="J1130" s="256"/>
      <c r="K1130" s="256"/>
      <c r="L1130" s="256"/>
      <c r="M1130" s="256"/>
      <c r="N1130" s="256"/>
      <c r="O1130" s="256"/>
    </row>
    <row r="1131" spans="1:15">
      <c r="A1131" s="294" t="s">
        <v>454</v>
      </c>
      <c r="B1131" s="256"/>
      <c r="C1131" s="256"/>
      <c r="D1131" s="256"/>
      <c r="E1131" s="256"/>
      <c r="F1131" s="256"/>
      <c r="G1131" s="256"/>
      <c r="H1131" s="256"/>
      <c r="I1131" s="256"/>
      <c r="J1131" s="256"/>
      <c r="K1131" s="256"/>
      <c r="L1131" s="256"/>
      <c r="M1131" s="256"/>
      <c r="N1131" s="256"/>
      <c r="O1131" s="256"/>
    </row>
    <row r="1132" spans="1:15">
      <c r="A1132" s="294" t="s">
        <v>455</v>
      </c>
      <c r="B1132" s="256"/>
      <c r="C1132" s="256"/>
      <c r="D1132" s="256"/>
      <c r="E1132" s="256"/>
      <c r="F1132" s="256"/>
      <c r="G1132" s="256"/>
      <c r="H1132" s="256"/>
      <c r="I1132" s="256"/>
      <c r="J1132" s="256"/>
      <c r="K1132" s="256"/>
      <c r="L1132" s="256"/>
      <c r="M1132" s="256"/>
      <c r="N1132" s="256"/>
      <c r="O1132" s="256"/>
    </row>
    <row r="1133" spans="1:15">
      <c r="A1133" s="294" t="s">
        <v>456</v>
      </c>
      <c r="B1133" s="256"/>
      <c r="C1133" s="256"/>
      <c r="D1133" s="256"/>
      <c r="E1133" s="256"/>
      <c r="F1133" s="256"/>
      <c r="G1133" s="256"/>
      <c r="H1133" s="256"/>
      <c r="I1133" s="256"/>
      <c r="J1133" s="256"/>
      <c r="K1133" s="256"/>
      <c r="L1133" s="256"/>
      <c r="M1133" s="256"/>
      <c r="N1133" s="256"/>
      <c r="O1133" s="256"/>
    </row>
    <row r="1134" spans="1:15">
      <c r="A1134" s="294" t="s">
        <v>457</v>
      </c>
      <c r="B1134" s="256"/>
      <c r="C1134" s="256"/>
      <c r="D1134" s="256"/>
      <c r="E1134" s="256"/>
      <c r="F1134" s="256"/>
      <c r="G1134" s="256"/>
      <c r="H1134" s="256"/>
      <c r="I1134" s="256"/>
      <c r="J1134" s="256"/>
      <c r="K1134" s="256"/>
      <c r="L1134" s="256"/>
      <c r="M1134" s="256"/>
      <c r="N1134" s="256"/>
      <c r="O1134" s="256"/>
    </row>
    <row r="1135" spans="1:15">
      <c r="A1135" s="294" t="s">
        <v>458</v>
      </c>
      <c r="B1135" s="256"/>
      <c r="C1135" s="256"/>
      <c r="D1135" s="256"/>
      <c r="E1135" s="256"/>
      <c r="F1135" s="256"/>
      <c r="G1135" s="256"/>
      <c r="H1135" s="256"/>
      <c r="I1135" s="256"/>
      <c r="J1135" s="256"/>
      <c r="K1135" s="256"/>
      <c r="L1135" s="256"/>
      <c r="M1135" s="256"/>
      <c r="N1135" s="256"/>
      <c r="O1135" s="256"/>
    </row>
    <row r="1136" spans="1:15">
      <c r="A1136" s="295" t="s">
        <v>459</v>
      </c>
      <c r="B1136" s="256"/>
      <c r="C1136" s="256"/>
      <c r="D1136" s="256"/>
      <c r="E1136" s="256"/>
      <c r="F1136" s="256"/>
      <c r="G1136" s="256"/>
      <c r="H1136" s="256"/>
      <c r="I1136" s="256"/>
      <c r="J1136" s="256"/>
      <c r="K1136" s="256"/>
      <c r="L1136" s="256"/>
      <c r="M1136" s="256"/>
      <c r="N1136" s="256"/>
      <c r="O1136" s="256"/>
    </row>
    <row r="1137" spans="1:15">
      <c r="A1137" s="295" t="s">
        <v>460</v>
      </c>
      <c r="B1137" s="256"/>
      <c r="C1137" s="256"/>
      <c r="D1137" s="256"/>
      <c r="E1137" s="256"/>
      <c r="F1137" s="256"/>
      <c r="G1137" s="256"/>
      <c r="H1137" s="256"/>
      <c r="I1137" s="256"/>
      <c r="J1137" s="256"/>
      <c r="K1137" s="256"/>
      <c r="L1137" s="256"/>
      <c r="M1137" s="256"/>
      <c r="N1137" s="256"/>
      <c r="O1137" s="256"/>
    </row>
    <row r="1138" spans="1:15">
      <c r="A1138" s="295" t="s">
        <v>461</v>
      </c>
      <c r="B1138" s="256"/>
      <c r="C1138" s="256"/>
      <c r="D1138" s="256"/>
      <c r="E1138" s="256"/>
      <c r="F1138" s="256"/>
      <c r="G1138" s="256"/>
      <c r="H1138" s="256"/>
      <c r="I1138" s="256"/>
      <c r="J1138" s="256"/>
      <c r="K1138" s="256"/>
      <c r="L1138" s="256"/>
      <c r="M1138" s="256"/>
      <c r="N1138" s="256"/>
      <c r="O1138" s="256"/>
    </row>
    <row r="1139" spans="1:15">
      <c r="A1139" s="205"/>
      <c r="B1139" s="256"/>
      <c r="C1139" s="256"/>
      <c r="D1139" s="256"/>
      <c r="E1139" s="256"/>
      <c r="F1139" s="256"/>
      <c r="G1139" s="256"/>
      <c r="H1139" s="256"/>
      <c r="I1139" s="256"/>
      <c r="J1139" s="256"/>
      <c r="K1139" s="256"/>
      <c r="L1139" s="256"/>
      <c r="M1139" s="256"/>
      <c r="N1139" s="256"/>
      <c r="O1139" s="256"/>
    </row>
    <row r="1140" spans="1:15">
      <c r="A1140" s="109" t="s">
        <v>71</v>
      </c>
      <c r="B1140" s="257"/>
      <c r="C1140" s="257"/>
      <c r="D1140" s="257"/>
      <c r="E1140" s="257"/>
      <c r="F1140" s="257"/>
      <c r="G1140" s="257"/>
      <c r="H1140" s="257"/>
      <c r="I1140" s="257"/>
      <c r="J1140" s="257"/>
      <c r="K1140" s="257"/>
      <c r="L1140" s="257"/>
      <c r="M1140" s="257"/>
      <c r="N1140" s="257"/>
      <c r="O1140" s="257"/>
    </row>
    <row r="1141" spans="1:15">
      <c r="A1141" s="181" t="s">
        <v>380</v>
      </c>
      <c r="B1141" s="254"/>
      <c r="C1141" s="254"/>
      <c r="D1141" s="254"/>
      <c r="E1141" s="254"/>
      <c r="F1141" s="254"/>
      <c r="G1141" s="254"/>
      <c r="H1141" s="254"/>
      <c r="I1141" s="254"/>
      <c r="J1141" s="254"/>
      <c r="K1141" s="254"/>
      <c r="L1141" s="254"/>
      <c r="M1141" s="254"/>
      <c r="N1141" s="254"/>
      <c r="O1141" s="254"/>
    </row>
    <row r="1142" spans="1:15">
      <c r="A1142" s="202" t="s">
        <v>410</v>
      </c>
      <c r="B1142" s="254" t="s">
        <v>59</v>
      </c>
      <c r="C1142" s="254" t="s">
        <v>59</v>
      </c>
      <c r="D1142" s="254" t="s">
        <v>59</v>
      </c>
      <c r="E1142" s="254" t="s">
        <v>59</v>
      </c>
      <c r="F1142" s="254" t="s">
        <v>59</v>
      </c>
      <c r="G1142" s="254" t="s">
        <v>59</v>
      </c>
      <c r="H1142" s="254" t="s">
        <v>59</v>
      </c>
      <c r="I1142" s="254" t="s">
        <v>59</v>
      </c>
      <c r="J1142" s="254" t="s">
        <v>59</v>
      </c>
      <c r="K1142" s="254" t="s">
        <v>59</v>
      </c>
      <c r="L1142" s="254" t="s">
        <v>59</v>
      </c>
      <c r="M1142" s="254" t="s">
        <v>59</v>
      </c>
      <c r="N1142" s="254" t="s">
        <v>59</v>
      </c>
      <c r="O1142" s="254" t="s">
        <v>59</v>
      </c>
    </row>
    <row r="1143" spans="1:15">
      <c r="A1143" s="204" t="s">
        <v>411</v>
      </c>
      <c r="B1143" s="323" t="s">
        <v>59</v>
      </c>
      <c r="C1143" s="323">
        <v>0</v>
      </c>
      <c r="D1143" s="323">
        <v>0</v>
      </c>
      <c r="E1143" s="323">
        <v>1031.5899999999999</v>
      </c>
      <c r="F1143" s="323">
        <v>0</v>
      </c>
      <c r="G1143" s="323">
        <v>0</v>
      </c>
      <c r="H1143" s="323">
        <v>26815.4</v>
      </c>
      <c r="I1143" s="323">
        <v>25855.56</v>
      </c>
      <c r="J1143" s="323">
        <v>-47784.829999999987</v>
      </c>
      <c r="K1143" s="323">
        <v>0</v>
      </c>
      <c r="L1143" s="323">
        <v>0</v>
      </c>
      <c r="M1143" s="323">
        <v>17667.22</v>
      </c>
      <c r="N1143" s="323">
        <v>-98823.85</v>
      </c>
      <c r="O1143" s="323">
        <f>SUM(B1143:N1143)</f>
        <v>-75238.909999999989</v>
      </c>
    </row>
    <row r="1144" spans="1:15">
      <c r="A1144" s="204" t="s">
        <v>412</v>
      </c>
      <c r="B1144" s="323" t="s">
        <v>59</v>
      </c>
      <c r="C1144" s="323">
        <v>0</v>
      </c>
      <c r="D1144" s="323">
        <v>0</v>
      </c>
      <c r="E1144" s="323">
        <v>0</v>
      </c>
      <c r="F1144" s="323">
        <v>0</v>
      </c>
      <c r="G1144" s="323">
        <v>0</v>
      </c>
      <c r="H1144" s="323">
        <v>0</v>
      </c>
      <c r="I1144" s="323">
        <v>0</v>
      </c>
      <c r="J1144" s="323">
        <v>110395.31</v>
      </c>
      <c r="K1144" s="323">
        <v>3468.6</v>
      </c>
      <c r="L1144" s="323">
        <v>2805</v>
      </c>
      <c r="M1144" s="323">
        <v>0</v>
      </c>
      <c r="N1144" s="323">
        <v>149304.09</v>
      </c>
      <c r="O1144" s="323">
        <f>SUM(B1144:N1144)</f>
        <v>265973</v>
      </c>
    </row>
    <row r="1145" spans="1:15">
      <c r="A1145" s="204" t="s">
        <v>413</v>
      </c>
      <c r="B1145" s="323" t="s">
        <v>59</v>
      </c>
      <c r="C1145" s="323">
        <v>0</v>
      </c>
      <c r="D1145" s="323">
        <v>0</v>
      </c>
      <c r="E1145" s="323">
        <v>0</v>
      </c>
      <c r="F1145" s="323">
        <v>0</v>
      </c>
      <c r="G1145" s="323">
        <v>0</v>
      </c>
      <c r="H1145" s="323">
        <v>0</v>
      </c>
      <c r="I1145" s="323">
        <v>0</v>
      </c>
      <c r="J1145" s="323">
        <v>0</v>
      </c>
      <c r="K1145" s="323">
        <v>0</v>
      </c>
      <c r="L1145" s="323">
        <v>0</v>
      </c>
      <c r="M1145" s="323">
        <v>0</v>
      </c>
      <c r="N1145" s="323">
        <v>0</v>
      </c>
      <c r="O1145" s="323">
        <f>SUM(B1145:N1145)</f>
        <v>0</v>
      </c>
    </row>
    <row r="1146" spans="1:15">
      <c r="A1146" s="204" t="s">
        <v>414</v>
      </c>
      <c r="B1146" s="323" t="s">
        <v>59</v>
      </c>
      <c r="C1146" s="323">
        <v>0</v>
      </c>
      <c r="D1146" s="323">
        <v>0</v>
      </c>
      <c r="E1146" s="323">
        <v>0</v>
      </c>
      <c r="F1146" s="323">
        <v>0</v>
      </c>
      <c r="G1146" s="323">
        <v>0</v>
      </c>
      <c r="H1146" s="323">
        <v>0</v>
      </c>
      <c r="I1146" s="323">
        <v>0</v>
      </c>
      <c r="J1146" s="323">
        <v>0</v>
      </c>
      <c r="K1146" s="323">
        <v>0</v>
      </c>
      <c r="L1146" s="323">
        <v>0</v>
      </c>
      <c r="M1146" s="323">
        <v>0</v>
      </c>
      <c r="N1146" s="323">
        <v>0</v>
      </c>
      <c r="O1146" s="323">
        <f>SUM(B1146:N1146)</f>
        <v>0</v>
      </c>
    </row>
    <row r="1147" spans="1:15">
      <c r="A1147" s="205" t="s">
        <v>59</v>
      </c>
      <c r="B1147" s="323" t="s">
        <v>59</v>
      </c>
      <c r="C1147" s="323" t="s">
        <v>59</v>
      </c>
      <c r="D1147" s="323" t="s">
        <v>59</v>
      </c>
      <c r="E1147" s="323" t="s">
        <v>59</v>
      </c>
      <c r="F1147" s="323" t="s">
        <v>59</v>
      </c>
      <c r="G1147" s="323" t="s">
        <v>59</v>
      </c>
      <c r="H1147" s="323" t="s">
        <v>59</v>
      </c>
      <c r="I1147" s="323" t="s">
        <v>59</v>
      </c>
      <c r="J1147" s="323" t="s">
        <v>59</v>
      </c>
      <c r="K1147" s="323" t="s">
        <v>59</v>
      </c>
      <c r="L1147" s="323" t="s">
        <v>59</v>
      </c>
      <c r="M1147" s="323" t="s">
        <v>59</v>
      </c>
      <c r="N1147" s="323" t="s">
        <v>59</v>
      </c>
      <c r="O1147" s="323" t="s">
        <v>59</v>
      </c>
    </row>
    <row r="1148" spans="1:15">
      <c r="A1148" s="202" t="s">
        <v>415</v>
      </c>
      <c r="B1148" s="323">
        <v>31581735.630000003</v>
      </c>
      <c r="C1148" s="323">
        <v>31581735.630000003</v>
      </c>
      <c r="D1148" s="323">
        <v>31581735.630000003</v>
      </c>
      <c r="E1148" s="323">
        <v>31581735.630000003</v>
      </c>
      <c r="F1148" s="323">
        <v>31581735.630000003</v>
      </c>
      <c r="G1148" s="323">
        <v>31581735.630000003</v>
      </c>
      <c r="H1148" s="323">
        <v>31581735.630000003</v>
      </c>
      <c r="I1148" s="323">
        <v>31581735.630000003</v>
      </c>
      <c r="J1148" s="323">
        <v>31692130.940000001</v>
      </c>
      <c r="K1148" s="323">
        <v>31695599.539999999</v>
      </c>
      <c r="L1148" s="323">
        <v>31698404.539999999</v>
      </c>
      <c r="M1148" s="323">
        <v>31698404.539999999</v>
      </c>
      <c r="N1148" s="323">
        <v>31847708.630000003</v>
      </c>
      <c r="O1148" s="324"/>
    </row>
    <row r="1149" spans="1:15">
      <c r="A1149" s="202" t="s">
        <v>416</v>
      </c>
      <c r="B1149" s="323">
        <v>9903554.6299999952</v>
      </c>
      <c r="C1149" s="323">
        <v>10030126.469999995</v>
      </c>
      <c r="D1149" s="323">
        <v>10156698.309999995</v>
      </c>
      <c r="E1149" s="323">
        <v>10283270.149999995</v>
      </c>
      <c r="F1149" s="323">
        <v>10409841.989999995</v>
      </c>
      <c r="G1149" s="323">
        <v>10536413.829999994</v>
      </c>
      <c r="H1149" s="323">
        <v>10662985.669999994</v>
      </c>
      <c r="I1149" s="323">
        <v>10789557.509999994</v>
      </c>
      <c r="J1149" s="323">
        <v>10916358.879999995</v>
      </c>
      <c r="K1149" s="323">
        <v>11043396.989999995</v>
      </c>
      <c r="L1149" s="323">
        <v>11170448.149999995</v>
      </c>
      <c r="M1149" s="323">
        <v>11297505.139999993</v>
      </c>
      <c r="N1149" s="323">
        <v>11424850.779999994</v>
      </c>
      <c r="O1149" s="324"/>
    </row>
    <row r="1150" spans="1:15" ht="15.75" thickBot="1">
      <c r="A1150" s="202" t="s">
        <v>418</v>
      </c>
      <c r="B1150" s="323">
        <v>75238.899999999994</v>
      </c>
      <c r="C1150" s="323">
        <v>75238.899999999994</v>
      </c>
      <c r="D1150" s="323">
        <v>75238.899999999994</v>
      </c>
      <c r="E1150" s="323">
        <v>76270.489999999991</v>
      </c>
      <c r="F1150" s="323">
        <v>76270.489999999991</v>
      </c>
      <c r="G1150" s="323">
        <v>76270.489999999991</v>
      </c>
      <c r="H1150" s="323">
        <v>103085.88999999998</v>
      </c>
      <c r="I1150" s="323">
        <v>128941.44999999998</v>
      </c>
      <c r="J1150" s="323">
        <v>81156.62</v>
      </c>
      <c r="K1150" s="323">
        <v>81156.62</v>
      </c>
      <c r="L1150" s="323">
        <v>81156.62</v>
      </c>
      <c r="M1150" s="323">
        <v>98823.84</v>
      </c>
      <c r="N1150" s="323">
        <v>-1.0000000009313226E-2</v>
      </c>
      <c r="O1150" s="324"/>
    </row>
    <row r="1151" spans="1:15" ht="15.75" thickBot="1">
      <c r="A1151" s="202" t="s">
        <v>60</v>
      </c>
      <c r="B1151" s="325">
        <v>21753419.900000006</v>
      </c>
      <c r="C1151" s="325">
        <v>21626848.060000006</v>
      </c>
      <c r="D1151" s="325">
        <v>21500276.220000006</v>
      </c>
      <c r="E1151" s="325">
        <v>21374735.970000006</v>
      </c>
      <c r="F1151" s="325">
        <v>21248164.130000006</v>
      </c>
      <c r="G1151" s="325">
        <v>21121592.290000007</v>
      </c>
      <c r="H1151" s="325">
        <v>21021835.850000009</v>
      </c>
      <c r="I1151" s="325">
        <v>20921119.570000008</v>
      </c>
      <c r="J1151" s="325">
        <v>20856928.680000007</v>
      </c>
      <c r="K1151" s="325">
        <v>20733359.170000006</v>
      </c>
      <c r="L1151" s="325">
        <v>20609113.010000005</v>
      </c>
      <c r="M1151" s="325">
        <v>20499723.240000006</v>
      </c>
      <c r="N1151" s="325">
        <v>20422857.840000007</v>
      </c>
      <c r="O1151" s="324"/>
    </row>
    <row r="1152" spans="1:15" ht="15.75" thickTop="1">
      <c r="A1152" s="205" t="s">
        <v>59</v>
      </c>
      <c r="B1152" s="254" t="s">
        <v>59</v>
      </c>
      <c r="C1152" s="254" t="s">
        <v>59</v>
      </c>
      <c r="D1152" s="254" t="s">
        <v>59</v>
      </c>
      <c r="E1152" s="254" t="s">
        <v>59</v>
      </c>
      <c r="F1152" s="254" t="s">
        <v>59</v>
      </c>
      <c r="G1152" s="254" t="s">
        <v>59</v>
      </c>
      <c r="H1152" s="254" t="s">
        <v>59</v>
      </c>
      <c r="I1152" s="254" t="s">
        <v>59</v>
      </c>
      <c r="J1152" s="254" t="s">
        <v>59</v>
      </c>
      <c r="K1152" s="254" t="s">
        <v>59</v>
      </c>
      <c r="L1152" s="254" t="s">
        <v>59</v>
      </c>
      <c r="M1152" s="254" t="s">
        <v>59</v>
      </c>
      <c r="N1152" s="254" t="s">
        <v>59</v>
      </c>
      <c r="O1152" s="258"/>
    </row>
    <row r="1153" spans="1:15">
      <c r="A1153" s="202" t="s">
        <v>419</v>
      </c>
      <c r="B1153" s="276"/>
      <c r="C1153" s="254">
        <v>21690133.980000004</v>
      </c>
      <c r="D1153" s="254">
        <v>21563562.140000008</v>
      </c>
      <c r="E1153" s="254">
        <v>21437506.095000006</v>
      </c>
      <c r="F1153" s="254">
        <v>21311450.050000004</v>
      </c>
      <c r="G1153" s="254">
        <v>21184878.210000008</v>
      </c>
      <c r="H1153" s="254">
        <v>21071714.070000008</v>
      </c>
      <c r="I1153" s="254">
        <v>20971477.710000008</v>
      </c>
      <c r="J1153" s="254">
        <v>20889024.125000007</v>
      </c>
      <c r="K1153" s="254">
        <v>20795143.925000004</v>
      </c>
      <c r="L1153" s="254">
        <v>20671236.090000004</v>
      </c>
      <c r="M1153" s="254">
        <v>20554418.125000007</v>
      </c>
      <c r="N1153" s="254">
        <v>20461290.540000007</v>
      </c>
      <c r="O1153" s="258"/>
    </row>
    <row r="1154" spans="1:15">
      <c r="A1154" s="205" t="s">
        <v>59</v>
      </c>
      <c r="B1154" s="254" t="s">
        <v>59</v>
      </c>
      <c r="C1154" s="254" t="s">
        <v>59</v>
      </c>
      <c r="D1154" s="254" t="s">
        <v>59</v>
      </c>
      <c r="E1154" s="254" t="s">
        <v>59</v>
      </c>
      <c r="F1154" s="254" t="s">
        <v>59</v>
      </c>
      <c r="G1154" s="254" t="s">
        <v>59</v>
      </c>
      <c r="H1154" s="254" t="s">
        <v>59</v>
      </c>
      <c r="I1154" s="254" t="s">
        <v>59</v>
      </c>
      <c r="J1154" s="254" t="s">
        <v>59</v>
      </c>
      <c r="K1154" s="254" t="s">
        <v>59</v>
      </c>
      <c r="L1154" s="254" t="s">
        <v>59</v>
      </c>
      <c r="M1154" s="254" t="s">
        <v>59</v>
      </c>
      <c r="N1154" s="254" t="s">
        <v>59</v>
      </c>
      <c r="O1154" s="254" t="s">
        <v>59</v>
      </c>
    </row>
    <row r="1155" spans="1:15">
      <c r="A1155" s="202" t="s">
        <v>61</v>
      </c>
      <c r="B1155" s="254" t="s">
        <v>59</v>
      </c>
      <c r="C1155" s="254" t="s">
        <v>59</v>
      </c>
      <c r="D1155" s="254" t="s">
        <v>59</v>
      </c>
      <c r="E1155" s="254" t="s">
        <v>59</v>
      </c>
      <c r="F1155" s="254" t="s">
        <v>59</v>
      </c>
      <c r="G1155" s="254" t="s">
        <v>59</v>
      </c>
      <c r="H1155" s="254" t="s">
        <v>59</v>
      </c>
      <c r="I1155" s="254" t="s">
        <v>59</v>
      </c>
      <c r="J1155" s="254" t="s">
        <v>59</v>
      </c>
      <c r="K1155" s="254" t="s">
        <v>59</v>
      </c>
      <c r="L1155" s="254" t="s">
        <v>59</v>
      </c>
      <c r="M1155" s="254" t="s">
        <v>59</v>
      </c>
      <c r="N1155" s="254" t="s">
        <v>59</v>
      </c>
      <c r="O1155" s="254" t="s">
        <v>59</v>
      </c>
    </row>
    <row r="1156" spans="1:15">
      <c r="A1156" s="204" t="s">
        <v>420</v>
      </c>
      <c r="B1156" s="254" t="s">
        <v>59</v>
      </c>
      <c r="C1156" s="254">
        <v>116822.52993125982</v>
      </c>
      <c r="D1156" s="254">
        <v>116140.8171036448</v>
      </c>
      <c r="E1156" s="254">
        <v>115461.88233525622</v>
      </c>
      <c r="F1156" s="254">
        <v>114782.94756686762</v>
      </c>
      <c r="G1156" s="254">
        <v>114101.23473925261</v>
      </c>
      <c r="H1156" s="254">
        <v>113491.73545517786</v>
      </c>
      <c r="I1156" s="254">
        <v>110389.94837182644</v>
      </c>
      <c r="J1156" s="254">
        <v>109955.92807449269</v>
      </c>
      <c r="K1156" s="254">
        <v>109461.76020637936</v>
      </c>
      <c r="L1156" s="254">
        <v>108809.53246650996</v>
      </c>
      <c r="M1156" s="254">
        <v>108194.62448035969</v>
      </c>
      <c r="N1156" s="254">
        <v>107704.4182372755</v>
      </c>
      <c r="O1156" s="254">
        <f>SUM(B1156:N1156)</f>
        <v>1345317.3589683026</v>
      </c>
    </row>
    <row r="1157" spans="1:15">
      <c r="A1157" s="204" t="s">
        <v>421</v>
      </c>
      <c r="B1157" s="254" t="s">
        <v>59</v>
      </c>
      <c r="C1157" s="254">
        <v>24245.231762844003</v>
      </c>
      <c r="D1157" s="254">
        <v>24103.749760092007</v>
      </c>
      <c r="E1157" s="254">
        <v>23962.844312991005</v>
      </c>
      <c r="F1157" s="254">
        <v>23821.938865890002</v>
      </c>
      <c r="G1157" s="254">
        <v>23680.45686313801</v>
      </c>
      <c r="H1157" s="254">
        <v>23553.961987446008</v>
      </c>
      <c r="I1157" s="254">
        <v>23238.494450451013</v>
      </c>
      <c r="J1157" s="254">
        <v>23147.12763291251</v>
      </c>
      <c r="K1157" s="254">
        <v>23043.098983292508</v>
      </c>
      <c r="L1157" s="254">
        <v>22905.796711329007</v>
      </c>
      <c r="M1157" s="254">
        <v>22776.35072431251</v>
      </c>
      <c r="N1157" s="254">
        <v>22673.15604737401</v>
      </c>
      <c r="O1157" s="254">
        <f>SUM(B1157:N1157)</f>
        <v>281152.20810207259</v>
      </c>
    </row>
    <row r="1158" spans="1:15">
      <c r="A1158" s="205" t="s">
        <v>59</v>
      </c>
      <c r="B1158" s="254" t="s">
        <v>59</v>
      </c>
      <c r="C1158" s="254" t="s">
        <v>59</v>
      </c>
      <c r="D1158" s="254" t="s">
        <v>59</v>
      </c>
      <c r="E1158" s="254" t="s">
        <v>59</v>
      </c>
      <c r="F1158" s="254" t="s">
        <v>59</v>
      </c>
      <c r="G1158" s="254" t="s">
        <v>59</v>
      </c>
      <c r="H1158" s="254" t="s">
        <v>59</v>
      </c>
      <c r="I1158" s="254" t="s">
        <v>59</v>
      </c>
      <c r="J1158" s="254" t="s">
        <v>59</v>
      </c>
      <c r="K1158" s="254" t="s">
        <v>59</v>
      </c>
      <c r="L1158" s="254" t="s">
        <v>59</v>
      </c>
      <c r="M1158" s="254" t="s">
        <v>59</v>
      </c>
      <c r="N1158" s="254" t="s">
        <v>59</v>
      </c>
      <c r="O1158" s="254" t="s">
        <v>59</v>
      </c>
    </row>
    <row r="1159" spans="1:15">
      <c r="A1159" s="202" t="s">
        <v>62</v>
      </c>
      <c r="B1159" s="254" t="s">
        <v>59</v>
      </c>
      <c r="C1159" s="254" t="s">
        <v>59</v>
      </c>
      <c r="D1159" s="254" t="s">
        <v>59</v>
      </c>
      <c r="E1159" s="254" t="s">
        <v>59</v>
      </c>
      <c r="F1159" s="254" t="s">
        <v>59</v>
      </c>
      <c r="G1159" s="254" t="s">
        <v>59</v>
      </c>
      <c r="H1159" s="254" t="s">
        <v>59</v>
      </c>
      <c r="I1159" s="254" t="s">
        <v>59</v>
      </c>
      <c r="J1159" s="254" t="s">
        <v>59</v>
      </c>
      <c r="K1159" s="254" t="s">
        <v>59</v>
      </c>
      <c r="L1159" s="254" t="s">
        <v>59</v>
      </c>
      <c r="M1159" s="254" t="s">
        <v>59</v>
      </c>
      <c r="N1159" s="254" t="s">
        <v>59</v>
      </c>
      <c r="O1159" s="254" t="s">
        <v>59</v>
      </c>
    </row>
    <row r="1160" spans="1:15">
      <c r="A1160" s="204" t="s">
        <v>422</v>
      </c>
      <c r="B1160" s="254" t="s">
        <v>59</v>
      </c>
      <c r="C1160" s="254">
        <v>126571.84</v>
      </c>
      <c r="D1160" s="254">
        <v>126571.84</v>
      </c>
      <c r="E1160" s="254">
        <v>126571.84</v>
      </c>
      <c r="F1160" s="254">
        <v>126571.84</v>
      </c>
      <c r="G1160" s="254">
        <v>126571.84</v>
      </c>
      <c r="H1160" s="254">
        <v>126571.84</v>
      </c>
      <c r="I1160" s="254">
        <v>126571.84</v>
      </c>
      <c r="J1160" s="254">
        <v>126801.37</v>
      </c>
      <c r="K1160" s="254">
        <v>127038.11</v>
      </c>
      <c r="L1160" s="254">
        <v>127051.16</v>
      </c>
      <c r="M1160" s="254">
        <v>127056.98999999999</v>
      </c>
      <c r="N1160" s="254">
        <v>127345.64</v>
      </c>
      <c r="O1160" s="254">
        <f>SUM(B1160:N1160)</f>
        <v>1521296.1499999997</v>
      </c>
    </row>
    <row r="1161" spans="1:15">
      <c r="A1161" s="204" t="s">
        <v>423</v>
      </c>
      <c r="B1161" s="254" t="s">
        <v>59</v>
      </c>
      <c r="C1161" s="254">
        <v>0</v>
      </c>
      <c r="D1161" s="254">
        <v>0</v>
      </c>
      <c r="E1161" s="254">
        <v>0</v>
      </c>
      <c r="F1161" s="254">
        <v>0</v>
      </c>
      <c r="G1161" s="254">
        <v>0</v>
      </c>
      <c r="H1161" s="254">
        <v>0</v>
      </c>
      <c r="I1161" s="254">
        <v>0</v>
      </c>
      <c r="J1161" s="254">
        <v>0</v>
      </c>
      <c r="K1161" s="254">
        <v>0</v>
      </c>
      <c r="L1161" s="254">
        <v>0</v>
      </c>
      <c r="M1161" s="254">
        <v>0</v>
      </c>
      <c r="N1161" s="254">
        <v>0</v>
      </c>
      <c r="O1161" s="254">
        <f>SUM(B1161:N1161)</f>
        <v>0</v>
      </c>
    </row>
    <row r="1162" spans="1:15">
      <c r="A1162" s="204" t="s">
        <v>424</v>
      </c>
      <c r="B1162" s="254" t="s">
        <v>59</v>
      </c>
      <c r="C1162" s="254">
        <v>0</v>
      </c>
      <c r="D1162" s="254">
        <v>0</v>
      </c>
      <c r="E1162" s="254">
        <v>0</v>
      </c>
      <c r="F1162" s="254">
        <v>0</v>
      </c>
      <c r="G1162" s="254">
        <v>0</v>
      </c>
      <c r="H1162" s="254">
        <v>0</v>
      </c>
      <c r="I1162" s="254">
        <v>0</v>
      </c>
      <c r="J1162" s="254">
        <v>0</v>
      </c>
      <c r="K1162" s="254">
        <v>0</v>
      </c>
      <c r="L1162" s="254">
        <v>0</v>
      </c>
      <c r="M1162" s="254">
        <v>0</v>
      </c>
      <c r="N1162" s="254">
        <v>0</v>
      </c>
      <c r="O1162" s="254">
        <f>SUM(B1162:N1162)</f>
        <v>0</v>
      </c>
    </row>
    <row r="1163" spans="1:15">
      <c r="A1163" s="204" t="s">
        <v>425</v>
      </c>
      <c r="B1163" s="254" t="s">
        <v>59</v>
      </c>
      <c r="C1163" s="254">
        <v>0</v>
      </c>
      <c r="D1163" s="254">
        <v>0</v>
      </c>
      <c r="E1163" s="254">
        <v>0</v>
      </c>
      <c r="F1163" s="254">
        <v>0</v>
      </c>
      <c r="G1163" s="254">
        <v>0</v>
      </c>
      <c r="H1163" s="254">
        <v>0</v>
      </c>
      <c r="I1163" s="254">
        <v>0</v>
      </c>
      <c r="J1163" s="254">
        <v>0</v>
      </c>
      <c r="K1163" s="254">
        <v>0</v>
      </c>
      <c r="L1163" s="254">
        <v>0</v>
      </c>
      <c r="M1163" s="254">
        <v>0</v>
      </c>
      <c r="N1163" s="254">
        <v>0</v>
      </c>
      <c r="O1163" s="254">
        <f>SUM(B1163:N1163)</f>
        <v>0</v>
      </c>
    </row>
    <row r="1164" spans="1:15">
      <c r="A1164" s="204" t="s">
        <v>426</v>
      </c>
      <c r="B1164" s="254" t="s">
        <v>59</v>
      </c>
      <c r="C1164" s="254">
        <v>0</v>
      </c>
      <c r="D1164" s="254">
        <v>0</v>
      </c>
      <c r="E1164" s="254">
        <v>0</v>
      </c>
      <c r="F1164" s="254">
        <v>0</v>
      </c>
      <c r="G1164" s="254">
        <v>0</v>
      </c>
      <c r="H1164" s="254">
        <v>0</v>
      </c>
      <c r="I1164" s="254">
        <v>0</v>
      </c>
      <c r="J1164" s="254">
        <v>0</v>
      </c>
      <c r="K1164" s="254">
        <v>0</v>
      </c>
      <c r="L1164" s="254">
        <v>0</v>
      </c>
      <c r="M1164" s="254">
        <v>0</v>
      </c>
      <c r="N1164" s="254">
        <v>0</v>
      </c>
      <c r="O1164" s="254">
        <f>SUM(B1164:N1164)</f>
        <v>0</v>
      </c>
    </row>
    <row r="1165" spans="1:15" ht="15.75" thickBot="1">
      <c r="A1165" s="205" t="s">
        <v>59</v>
      </c>
      <c r="B1165" s="254" t="s">
        <v>59</v>
      </c>
      <c r="C1165" s="254" t="s">
        <v>59</v>
      </c>
      <c r="D1165" s="254" t="s">
        <v>59</v>
      </c>
      <c r="E1165" s="254" t="s">
        <v>59</v>
      </c>
      <c r="F1165" s="254" t="s">
        <v>59</v>
      </c>
      <c r="G1165" s="254" t="s">
        <v>59</v>
      </c>
      <c r="H1165" s="254" t="s">
        <v>59</v>
      </c>
      <c r="I1165" s="254" t="s">
        <v>59</v>
      </c>
      <c r="J1165" s="254" t="s">
        <v>59</v>
      </c>
      <c r="K1165" s="254" t="s">
        <v>59</v>
      </c>
      <c r="L1165" s="254" t="s">
        <v>59</v>
      </c>
      <c r="M1165" s="254" t="s">
        <v>59</v>
      </c>
      <c r="N1165" s="254" t="s">
        <v>59</v>
      </c>
      <c r="O1165" s="254" t="s">
        <v>59</v>
      </c>
    </row>
    <row r="1166" spans="1:15" ht="15.75" thickBot="1">
      <c r="A1166" s="202" t="s">
        <v>427</v>
      </c>
      <c r="B1166" s="254" t="s">
        <v>59</v>
      </c>
      <c r="C1166" s="255">
        <f>SUM(C1155:C1163)</f>
        <v>267639.6016941038</v>
      </c>
      <c r="D1166" s="255">
        <f t="shared" ref="D1166:N1166" si="25">SUM(D1156:D1164)</f>
        <v>266816.4068637368</v>
      </c>
      <c r="E1166" s="255">
        <f t="shared" si="25"/>
        <v>265996.56664824719</v>
      </c>
      <c r="F1166" s="255">
        <f t="shared" si="25"/>
        <v>265176.72643275763</v>
      </c>
      <c r="G1166" s="255">
        <f t="shared" si="25"/>
        <v>264353.53160239058</v>
      </c>
      <c r="H1166" s="255">
        <f t="shared" si="25"/>
        <v>263617.53744262387</v>
      </c>
      <c r="I1166" s="255">
        <f t="shared" si="25"/>
        <v>260200.28282227746</v>
      </c>
      <c r="J1166" s="255">
        <f t="shared" si="25"/>
        <v>259904.4257074052</v>
      </c>
      <c r="K1166" s="255">
        <f t="shared" si="25"/>
        <v>259542.96918967186</v>
      </c>
      <c r="L1166" s="255">
        <f t="shared" si="25"/>
        <v>258766.48917783899</v>
      </c>
      <c r="M1166" s="255">
        <f t="shared" si="25"/>
        <v>258027.96520467219</v>
      </c>
      <c r="N1166" s="255">
        <f t="shared" si="25"/>
        <v>257723.21428464953</v>
      </c>
      <c r="O1166" s="255">
        <f>SUM(B1166:N1166)</f>
        <v>3147765.7170703751</v>
      </c>
    </row>
    <row r="1167" spans="1:15" ht="15.75" thickTop="1">
      <c r="A1167" s="205" t="s">
        <v>59</v>
      </c>
      <c r="B1167" s="256" t="s">
        <v>59</v>
      </c>
      <c r="C1167" s="256" t="s">
        <v>59</v>
      </c>
      <c r="D1167" s="256" t="s">
        <v>59</v>
      </c>
      <c r="E1167" s="256" t="s">
        <v>59</v>
      </c>
      <c r="F1167" s="256" t="s">
        <v>59</v>
      </c>
      <c r="G1167" s="256" t="s">
        <v>59</v>
      </c>
      <c r="H1167" s="256" t="s">
        <v>59</v>
      </c>
      <c r="I1167" s="256" t="s">
        <v>59</v>
      </c>
      <c r="J1167" s="256" t="s">
        <v>59</v>
      </c>
      <c r="K1167" s="256" t="s">
        <v>59</v>
      </c>
      <c r="L1167" s="256" t="s">
        <v>59</v>
      </c>
      <c r="M1167" s="256" t="s">
        <v>59</v>
      </c>
      <c r="N1167" s="256" t="s">
        <v>59</v>
      </c>
      <c r="O1167" s="256" t="s">
        <v>59</v>
      </c>
    </row>
    <row r="1168" spans="1:15">
      <c r="A1168" s="129" t="s">
        <v>449</v>
      </c>
      <c r="B1168" s="256"/>
      <c r="C1168" s="256"/>
      <c r="D1168" s="256"/>
      <c r="E1168" s="256"/>
      <c r="F1168" s="256"/>
      <c r="G1168" s="256"/>
      <c r="H1168" s="256"/>
      <c r="I1168" s="256"/>
      <c r="J1168" s="256"/>
      <c r="K1168" s="256"/>
      <c r="L1168" s="256"/>
      <c r="M1168" s="256"/>
      <c r="N1168" s="256"/>
      <c r="O1168" s="256"/>
    </row>
    <row r="1169" spans="1:15">
      <c r="A1169" s="294" t="s">
        <v>468</v>
      </c>
      <c r="B1169" s="256"/>
      <c r="C1169" s="256"/>
      <c r="D1169" s="256"/>
      <c r="E1169" s="256"/>
      <c r="F1169" s="256"/>
      <c r="G1169" s="256"/>
      <c r="H1169" s="256"/>
      <c r="I1169" s="256"/>
      <c r="J1169" s="256"/>
      <c r="K1169" s="256"/>
      <c r="L1169" s="256"/>
      <c r="M1169" s="256"/>
      <c r="N1169" s="256"/>
      <c r="O1169" s="256"/>
    </row>
    <row r="1170" spans="1:15">
      <c r="A1170" s="294" t="s">
        <v>450</v>
      </c>
      <c r="B1170" s="256"/>
      <c r="C1170" s="256"/>
      <c r="D1170" s="256"/>
      <c r="E1170" s="256"/>
      <c r="F1170" s="256"/>
      <c r="G1170" s="256"/>
      <c r="H1170" s="256"/>
      <c r="I1170" s="256"/>
      <c r="J1170" s="256"/>
      <c r="K1170" s="256"/>
      <c r="L1170" s="256"/>
      <c r="M1170" s="256"/>
      <c r="N1170" s="256"/>
      <c r="O1170" s="256"/>
    </row>
    <row r="1171" spans="1:15">
      <c r="A1171" s="294" t="s">
        <v>451</v>
      </c>
      <c r="B1171" s="256"/>
      <c r="C1171" s="256"/>
      <c r="D1171" s="256"/>
      <c r="E1171" s="256"/>
      <c r="F1171" s="256"/>
      <c r="G1171" s="256"/>
      <c r="H1171" s="256"/>
      <c r="I1171" s="256"/>
      <c r="J1171" s="256"/>
      <c r="K1171" s="256"/>
      <c r="L1171" s="256"/>
      <c r="M1171" s="256"/>
      <c r="N1171" s="256"/>
      <c r="O1171" s="256"/>
    </row>
    <row r="1172" spans="1:15">
      <c r="A1172" s="294" t="s">
        <v>452</v>
      </c>
      <c r="B1172" s="256"/>
      <c r="C1172" s="256"/>
      <c r="D1172" s="256"/>
      <c r="E1172" s="256"/>
      <c r="F1172" s="256"/>
      <c r="G1172" s="256"/>
      <c r="H1172" s="256"/>
      <c r="I1172" s="256"/>
      <c r="J1172" s="256"/>
      <c r="K1172" s="256"/>
      <c r="L1172" s="256"/>
      <c r="M1172" s="256"/>
      <c r="N1172" s="256"/>
      <c r="O1172" s="256"/>
    </row>
    <row r="1173" spans="1:15">
      <c r="A1173" s="294" t="s">
        <v>453</v>
      </c>
      <c r="B1173" s="256"/>
      <c r="C1173" s="256"/>
      <c r="D1173" s="256"/>
      <c r="E1173" s="256"/>
      <c r="F1173" s="256"/>
      <c r="G1173" s="256"/>
      <c r="H1173" s="256"/>
      <c r="I1173" s="256"/>
      <c r="J1173" s="256"/>
      <c r="K1173" s="256"/>
      <c r="L1173" s="256"/>
      <c r="M1173" s="256"/>
      <c r="N1173" s="256"/>
      <c r="O1173" s="256"/>
    </row>
    <row r="1174" spans="1:15">
      <c r="A1174" s="294" t="s">
        <v>469</v>
      </c>
      <c r="B1174" s="256"/>
      <c r="C1174" s="256"/>
      <c r="D1174" s="256"/>
      <c r="E1174" s="256"/>
      <c r="F1174" s="256"/>
      <c r="G1174" s="256"/>
      <c r="H1174" s="256"/>
      <c r="I1174" s="256"/>
      <c r="J1174" s="256"/>
      <c r="K1174" s="256"/>
      <c r="L1174" s="256"/>
      <c r="M1174" s="256"/>
      <c r="N1174" s="256"/>
      <c r="O1174" s="256"/>
    </row>
    <row r="1175" spans="1:15">
      <c r="A1175" s="294" t="s">
        <v>470</v>
      </c>
      <c r="B1175" s="256"/>
      <c r="C1175" s="256"/>
      <c r="D1175" s="256"/>
      <c r="E1175" s="256"/>
      <c r="F1175" s="256"/>
      <c r="G1175" s="256"/>
      <c r="H1175" s="256"/>
      <c r="I1175" s="256"/>
      <c r="J1175" s="256"/>
      <c r="K1175" s="256"/>
      <c r="L1175" s="256"/>
      <c r="M1175" s="256"/>
      <c r="N1175" s="256"/>
      <c r="O1175" s="256"/>
    </row>
    <row r="1176" spans="1:15">
      <c r="A1176" s="294" t="s">
        <v>454</v>
      </c>
      <c r="B1176" s="256"/>
      <c r="C1176" s="256"/>
      <c r="D1176" s="256"/>
      <c r="E1176" s="256"/>
      <c r="F1176" s="256"/>
      <c r="G1176" s="256"/>
      <c r="H1176" s="256"/>
      <c r="I1176" s="256"/>
      <c r="J1176" s="256"/>
      <c r="K1176" s="256"/>
      <c r="L1176" s="256"/>
      <c r="M1176" s="256"/>
      <c r="N1176" s="256"/>
      <c r="O1176" s="256"/>
    </row>
    <row r="1177" spans="1:15">
      <c r="A1177" s="294" t="s">
        <v>455</v>
      </c>
      <c r="B1177" s="256"/>
      <c r="C1177" s="256"/>
      <c r="D1177" s="256"/>
      <c r="E1177" s="256"/>
      <c r="F1177" s="256"/>
      <c r="G1177" s="256"/>
      <c r="H1177" s="256"/>
      <c r="I1177" s="256"/>
      <c r="J1177" s="256"/>
      <c r="K1177" s="256"/>
      <c r="L1177" s="256"/>
      <c r="M1177" s="256"/>
      <c r="N1177" s="256"/>
      <c r="O1177" s="256"/>
    </row>
    <row r="1178" spans="1:15">
      <c r="A1178" s="294" t="s">
        <v>456</v>
      </c>
      <c r="B1178" s="256"/>
      <c r="C1178" s="256"/>
      <c r="D1178" s="256"/>
      <c r="E1178" s="256"/>
      <c r="F1178" s="256"/>
      <c r="G1178" s="256"/>
      <c r="H1178" s="256"/>
      <c r="I1178" s="256"/>
      <c r="J1178" s="256"/>
      <c r="K1178" s="256"/>
      <c r="L1178" s="256"/>
      <c r="M1178" s="256"/>
      <c r="N1178" s="256"/>
      <c r="O1178" s="256"/>
    </row>
    <row r="1179" spans="1:15">
      <c r="A1179" s="294" t="s">
        <v>457</v>
      </c>
      <c r="B1179" s="256"/>
      <c r="C1179" s="256"/>
      <c r="D1179" s="256"/>
      <c r="E1179" s="256"/>
      <c r="F1179" s="256"/>
      <c r="G1179" s="256"/>
      <c r="H1179" s="256"/>
      <c r="I1179" s="256"/>
      <c r="J1179" s="256"/>
      <c r="K1179" s="256"/>
      <c r="L1179" s="256"/>
      <c r="M1179" s="256"/>
      <c r="N1179" s="256"/>
      <c r="O1179" s="256"/>
    </row>
    <row r="1180" spans="1:15">
      <c r="A1180" s="294" t="s">
        <v>458</v>
      </c>
      <c r="B1180" s="256"/>
      <c r="C1180" s="256"/>
      <c r="D1180" s="256"/>
      <c r="E1180" s="256"/>
      <c r="F1180" s="256"/>
      <c r="G1180" s="256"/>
      <c r="H1180" s="256"/>
      <c r="I1180" s="256"/>
      <c r="J1180" s="256"/>
      <c r="K1180" s="256"/>
      <c r="L1180" s="256"/>
      <c r="M1180" s="256"/>
      <c r="N1180" s="256"/>
      <c r="O1180" s="256"/>
    </row>
    <row r="1181" spans="1:15">
      <c r="A1181" s="295" t="s">
        <v>459</v>
      </c>
      <c r="B1181" s="256"/>
      <c r="C1181" s="256"/>
      <c r="D1181" s="256"/>
      <c r="E1181" s="256"/>
      <c r="F1181" s="256"/>
      <c r="G1181" s="256"/>
      <c r="H1181" s="256"/>
      <c r="I1181" s="256"/>
      <c r="J1181" s="256"/>
      <c r="K1181" s="256"/>
      <c r="L1181" s="256"/>
      <c r="M1181" s="256"/>
      <c r="N1181" s="256"/>
      <c r="O1181" s="256"/>
    </row>
    <row r="1182" spans="1:15">
      <c r="A1182" s="295" t="s">
        <v>460</v>
      </c>
      <c r="B1182" s="256"/>
      <c r="C1182" s="256"/>
      <c r="D1182" s="256"/>
      <c r="E1182" s="256"/>
      <c r="F1182" s="256"/>
      <c r="G1182" s="256"/>
      <c r="H1182" s="256"/>
      <c r="I1182" s="256"/>
      <c r="J1182" s="256"/>
      <c r="K1182" s="256"/>
      <c r="L1182" s="256"/>
      <c r="M1182" s="256"/>
      <c r="N1182" s="256"/>
      <c r="O1182" s="256"/>
    </row>
    <row r="1183" spans="1:15">
      <c r="A1183" s="295" t="s">
        <v>461</v>
      </c>
      <c r="B1183" s="256"/>
      <c r="C1183" s="256"/>
      <c r="D1183" s="256"/>
      <c r="E1183" s="256"/>
      <c r="F1183" s="256"/>
      <c r="G1183" s="256"/>
      <c r="H1183" s="256"/>
      <c r="I1183" s="256"/>
      <c r="J1183" s="256"/>
      <c r="K1183" s="256"/>
      <c r="L1183" s="256"/>
      <c r="M1183" s="256"/>
      <c r="N1183" s="256"/>
      <c r="O1183" s="256"/>
    </row>
    <row r="1184" spans="1:15">
      <c r="B1184" s="257"/>
      <c r="C1184" s="257"/>
      <c r="D1184" s="257"/>
      <c r="E1184" s="257"/>
      <c r="F1184" s="257"/>
      <c r="G1184" s="257"/>
      <c r="H1184" s="257"/>
      <c r="I1184" s="257"/>
      <c r="J1184" s="257"/>
      <c r="K1184" s="257"/>
      <c r="L1184" s="257"/>
      <c r="M1184" s="257"/>
      <c r="N1184" s="257"/>
      <c r="O1184" s="257"/>
    </row>
    <row r="1185" spans="1:15">
      <c r="A1185" s="109" t="s">
        <v>73</v>
      </c>
      <c r="B1185" s="254"/>
      <c r="C1185" s="254"/>
      <c r="D1185" s="254"/>
      <c r="E1185" s="254"/>
      <c r="F1185" s="254"/>
      <c r="G1185" s="254"/>
      <c r="H1185" s="254"/>
      <c r="I1185" s="254"/>
      <c r="J1185" s="254"/>
      <c r="K1185" s="254"/>
      <c r="L1185" s="254"/>
      <c r="M1185" s="254"/>
      <c r="N1185" s="254"/>
      <c r="O1185" s="254"/>
    </row>
    <row r="1186" spans="1:15">
      <c r="A1186" s="181" t="s">
        <v>404</v>
      </c>
      <c r="B1186" s="254"/>
      <c r="C1186" s="254"/>
      <c r="D1186" s="254"/>
      <c r="E1186" s="254"/>
      <c r="F1186" s="254"/>
      <c r="G1186" s="254"/>
      <c r="H1186" s="254"/>
      <c r="I1186" s="254"/>
      <c r="J1186" s="254"/>
      <c r="K1186" s="254"/>
      <c r="L1186" s="254"/>
      <c r="M1186" s="254"/>
      <c r="N1186" s="254"/>
      <c r="O1186" s="254"/>
    </row>
    <row r="1187" spans="1:15">
      <c r="A1187" s="202" t="s">
        <v>410</v>
      </c>
      <c r="B1187" s="254" t="s">
        <v>59</v>
      </c>
      <c r="C1187" s="254" t="s">
        <v>59</v>
      </c>
      <c r="D1187" s="254" t="s">
        <v>59</v>
      </c>
      <c r="E1187" s="254" t="s">
        <v>59</v>
      </c>
      <c r="F1187" s="254" t="s">
        <v>59</v>
      </c>
      <c r="G1187" s="254" t="s">
        <v>59</v>
      </c>
      <c r="H1187" s="254" t="s">
        <v>59</v>
      </c>
      <c r="I1187" s="254" t="s">
        <v>59</v>
      </c>
      <c r="J1187" s="254" t="s">
        <v>59</v>
      </c>
      <c r="K1187" s="254" t="s">
        <v>59</v>
      </c>
      <c r="L1187" s="254" t="s">
        <v>59</v>
      </c>
      <c r="M1187" s="254" t="s">
        <v>59</v>
      </c>
      <c r="N1187" s="254" t="s">
        <v>59</v>
      </c>
      <c r="O1187" s="254" t="s">
        <v>59</v>
      </c>
    </row>
    <row r="1188" spans="1:15">
      <c r="A1188" s="204" t="s">
        <v>411</v>
      </c>
      <c r="B1188" s="254" t="s">
        <v>59</v>
      </c>
      <c r="C1188" s="254">
        <v>0</v>
      </c>
      <c r="D1188" s="254">
        <v>0</v>
      </c>
      <c r="E1188" s="254">
        <v>0</v>
      </c>
      <c r="F1188" s="254">
        <v>0</v>
      </c>
      <c r="G1188" s="254">
        <v>0</v>
      </c>
      <c r="H1188" s="254">
        <v>0</v>
      </c>
      <c r="I1188" s="254">
        <v>0</v>
      </c>
      <c r="J1188" s="254">
        <v>0</v>
      </c>
      <c r="K1188" s="254">
        <v>0</v>
      </c>
      <c r="L1188" s="254">
        <v>0</v>
      </c>
      <c r="M1188" s="254">
        <v>0</v>
      </c>
      <c r="N1188" s="254">
        <v>0</v>
      </c>
      <c r="O1188" s="254">
        <f>SUM(B1188:N1188)</f>
        <v>0</v>
      </c>
    </row>
    <row r="1189" spans="1:15">
      <c r="A1189" s="204" t="s">
        <v>412</v>
      </c>
      <c r="B1189" s="254" t="s">
        <v>59</v>
      </c>
      <c r="C1189" s="254">
        <v>0</v>
      </c>
      <c r="D1189" s="254">
        <v>0</v>
      </c>
      <c r="E1189" s="254">
        <v>0</v>
      </c>
      <c r="F1189" s="254">
        <v>0</v>
      </c>
      <c r="G1189" s="254">
        <v>0</v>
      </c>
      <c r="H1189" s="254">
        <v>0</v>
      </c>
      <c r="I1189" s="254">
        <v>0</v>
      </c>
      <c r="J1189" s="254">
        <v>0</v>
      </c>
      <c r="K1189" s="254">
        <v>0</v>
      </c>
      <c r="L1189" s="254">
        <v>0</v>
      </c>
      <c r="M1189" s="254">
        <v>0</v>
      </c>
      <c r="N1189" s="254">
        <v>0</v>
      </c>
      <c r="O1189" s="254">
        <f>SUM(B1189:N1189)</f>
        <v>0</v>
      </c>
    </row>
    <row r="1190" spans="1:15">
      <c r="A1190" s="204" t="s">
        <v>413</v>
      </c>
      <c r="B1190" s="254" t="s">
        <v>59</v>
      </c>
      <c r="C1190" s="254">
        <v>0</v>
      </c>
      <c r="D1190" s="254">
        <v>0</v>
      </c>
      <c r="E1190" s="254">
        <v>0</v>
      </c>
      <c r="F1190" s="254">
        <v>0</v>
      </c>
      <c r="G1190" s="254">
        <v>0</v>
      </c>
      <c r="H1190" s="254">
        <v>0</v>
      </c>
      <c r="I1190" s="254">
        <v>0</v>
      </c>
      <c r="J1190" s="254">
        <v>0</v>
      </c>
      <c r="K1190" s="254">
        <v>0</v>
      </c>
      <c r="L1190" s="254">
        <v>0</v>
      </c>
      <c r="M1190" s="254">
        <v>0</v>
      </c>
      <c r="N1190" s="254">
        <v>0</v>
      </c>
      <c r="O1190" s="254">
        <f>SUM(B1190:N1190)</f>
        <v>0</v>
      </c>
    </row>
    <row r="1191" spans="1:15">
      <c r="A1191" s="204" t="s">
        <v>414</v>
      </c>
      <c r="B1191" s="254" t="s">
        <v>59</v>
      </c>
      <c r="C1191" s="254">
        <v>0</v>
      </c>
      <c r="D1191" s="254">
        <v>0</v>
      </c>
      <c r="E1191" s="254">
        <v>0</v>
      </c>
      <c r="F1191" s="254">
        <v>0</v>
      </c>
      <c r="G1191" s="254">
        <v>0</v>
      </c>
      <c r="H1191" s="254">
        <v>0</v>
      </c>
      <c r="I1191" s="254">
        <v>0</v>
      </c>
      <c r="J1191" s="254">
        <v>0</v>
      </c>
      <c r="K1191" s="254">
        <v>0</v>
      </c>
      <c r="L1191" s="254">
        <v>0</v>
      </c>
      <c r="M1191" s="254">
        <v>0</v>
      </c>
      <c r="N1191" s="254">
        <v>0</v>
      </c>
      <c r="O1191" s="254">
        <f>SUM(B1191:N1191)</f>
        <v>0</v>
      </c>
    </row>
    <row r="1192" spans="1:15">
      <c r="A1192" s="205" t="s">
        <v>59</v>
      </c>
      <c r="B1192" s="254" t="s">
        <v>59</v>
      </c>
      <c r="C1192" s="254" t="s">
        <v>59</v>
      </c>
      <c r="D1192" s="254" t="s">
        <v>59</v>
      </c>
      <c r="E1192" s="254" t="s">
        <v>59</v>
      </c>
      <c r="F1192" s="254" t="s">
        <v>59</v>
      </c>
      <c r="G1192" s="254" t="s">
        <v>59</v>
      </c>
      <c r="H1192" s="254" t="s">
        <v>59</v>
      </c>
      <c r="I1192" s="254" t="s">
        <v>59</v>
      </c>
      <c r="J1192" s="254" t="s">
        <v>59</v>
      </c>
      <c r="K1192" s="254" t="s">
        <v>59</v>
      </c>
      <c r="L1192" s="254" t="s">
        <v>59</v>
      </c>
      <c r="M1192" s="254" t="s">
        <v>59</v>
      </c>
      <c r="N1192" s="254" t="s">
        <v>59</v>
      </c>
      <c r="O1192" s="254" t="s">
        <v>59</v>
      </c>
    </row>
    <row r="1193" spans="1:15">
      <c r="A1193" s="202" t="s">
        <v>415</v>
      </c>
      <c r="B1193" s="254">
        <v>115446.69</v>
      </c>
      <c r="C1193" s="254">
        <v>115446.69</v>
      </c>
      <c r="D1193" s="254">
        <v>115446.69</v>
      </c>
      <c r="E1193" s="254">
        <v>115446.69</v>
      </c>
      <c r="F1193" s="254">
        <v>115446.69</v>
      </c>
      <c r="G1193" s="254">
        <v>115446.69</v>
      </c>
      <c r="H1193" s="254">
        <v>115446.69</v>
      </c>
      <c r="I1193" s="254">
        <v>115446.69</v>
      </c>
      <c r="J1193" s="254">
        <v>115446.69</v>
      </c>
      <c r="K1193" s="254">
        <v>115446.69</v>
      </c>
      <c r="L1193" s="254">
        <v>115446.69</v>
      </c>
      <c r="M1193" s="254">
        <v>115446.69</v>
      </c>
      <c r="N1193" s="254">
        <v>115446.69</v>
      </c>
      <c r="O1193" s="258"/>
    </row>
    <row r="1194" spans="1:15">
      <c r="A1194" s="202" t="s">
        <v>416</v>
      </c>
      <c r="B1194" s="254">
        <v>49439.519999999975</v>
      </c>
      <c r="C1194" s="254">
        <v>49583.829999999973</v>
      </c>
      <c r="D1194" s="254">
        <v>49728.13999999997</v>
      </c>
      <c r="E1194" s="254">
        <v>49872.449999999968</v>
      </c>
      <c r="F1194" s="254">
        <v>50016.759999999966</v>
      </c>
      <c r="G1194" s="254">
        <v>50161.069999999963</v>
      </c>
      <c r="H1194" s="254">
        <v>50305.379999999961</v>
      </c>
      <c r="I1194" s="254">
        <v>50449.689999999959</v>
      </c>
      <c r="J1194" s="254">
        <v>50593.999999999956</v>
      </c>
      <c r="K1194" s="254">
        <v>50738.309999999954</v>
      </c>
      <c r="L1194" s="254">
        <v>50882.619999999952</v>
      </c>
      <c r="M1194" s="254">
        <v>51026.929999999949</v>
      </c>
      <c r="N1194" s="254">
        <v>51171.239999999947</v>
      </c>
      <c r="O1194" s="258"/>
    </row>
    <row r="1195" spans="1:15" ht="15.75" thickBot="1">
      <c r="A1195" s="202" t="s">
        <v>418</v>
      </c>
      <c r="B1195" s="254">
        <v>0</v>
      </c>
      <c r="C1195" s="254">
        <v>0</v>
      </c>
      <c r="D1195" s="254">
        <v>0</v>
      </c>
      <c r="E1195" s="254">
        <v>0</v>
      </c>
      <c r="F1195" s="254">
        <v>0</v>
      </c>
      <c r="G1195" s="254">
        <v>0</v>
      </c>
      <c r="H1195" s="254">
        <v>0</v>
      </c>
      <c r="I1195" s="254">
        <v>0</v>
      </c>
      <c r="J1195" s="254">
        <v>0</v>
      </c>
      <c r="K1195" s="254">
        <v>0</v>
      </c>
      <c r="L1195" s="254">
        <v>0</v>
      </c>
      <c r="M1195" s="254">
        <v>0</v>
      </c>
      <c r="N1195" s="254">
        <v>0</v>
      </c>
      <c r="O1195" s="258"/>
    </row>
    <row r="1196" spans="1:15" ht="15.75" thickBot="1">
      <c r="A1196" s="202" t="s">
        <v>60</v>
      </c>
      <c r="B1196" s="255">
        <v>66007.170000000027</v>
      </c>
      <c r="C1196" s="255">
        <v>65862.86000000003</v>
      </c>
      <c r="D1196" s="255">
        <v>65718.550000000032</v>
      </c>
      <c r="E1196" s="255">
        <v>65574.240000000034</v>
      </c>
      <c r="F1196" s="255">
        <v>65429.930000000037</v>
      </c>
      <c r="G1196" s="255">
        <v>65285.620000000039</v>
      </c>
      <c r="H1196" s="255">
        <v>65141.310000000041</v>
      </c>
      <c r="I1196" s="255">
        <v>64997.000000000044</v>
      </c>
      <c r="J1196" s="255">
        <v>64852.690000000046</v>
      </c>
      <c r="K1196" s="255">
        <v>64708.380000000048</v>
      </c>
      <c r="L1196" s="255">
        <v>64564.070000000051</v>
      </c>
      <c r="M1196" s="255">
        <v>64419.760000000053</v>
      </c>
      <c r="N1196" s="255">
        <v>64275.450000000055</v>
      </c>
      <c r="O1196" s="258"/>
    </row>
    <row r="1197" spans="1:15" ht="15.75" thickTop="1">
      <c r="A1197" s="205" t="s">
        <v>59</v>
      </c>
      <c r="B1197" s="254" t="s">
        <v>59</v>
      </c>
      <c r="C1197" s="254" t="s">
        <v>59</v>
      </c>
      <c r="D1197" s="254" t="s">
        <v>59</v>
      </c>
      <c r="E1197" s="254" t="s">
        <v>59</v>
      </c>
      <c r="F1197" s="254" t="s">
        <v>59</v>
      </c>
      <c r="G1197" s="254" t="s">
        <v>59</v>
      </c>
      <c r="H1197" s="254" t="s">
        <v>59</v>
      </c>
      <c r="I1197" s="254" t="s">
        <v>59</v>
      </c>
      <c r="J1197" s="254" t="s">
        <v>59</v>
      </c>
      <c r="K1197" s="254" t="s">
        <v>59</v>
      </c>
      <c r="L1197" s="254" t="s">
        <v>59</v>
      </c>
      <c r="M1197" s="254" t="s">
        <v>59</v>
      </c>
      <c r="N1197" s="254" t="s">
        <v>59</v>
      </c>
      <c r="O1197" s="258"/>
    </row>
    <row r="1198" spans="1:15">
      <c r="A1198" s="202" t="s">
        <v>419</v>
      </c>
      <c r="B1198" s="276"/>
      <c r="C1198" s="254">
        <v>65935.015000000029</v>
      </c>
      <c r="D1198" s="254">
        <v>65790.705000000031</v>
      </c>
      <c r="E1198" s="254">
        <v>65646.395000000033</v>
      </c>
      <c r="F1198" s="254">
        <v>65502.085000000036</v>
      </c>
      <c r="G1198" s="254">
        <v>65357.775000000038</v>
      </c>
      <c r="H1198" s="254">
        <v>65213.46500000004</v>
      </c>
      <c r="I1198" s="254">
        <v>65069.155000000042</v>
      </c>
      <c r="J1198" s="254">
        <v>64924.845000000045</v>
      </c>
      <c r="K1198" s="254">
        <v>64780.535000000047</v>
      </c>
      <c r="L1198" s="254">
        <v>64636.225000000049</v>
      </c>
      <c r="M1198" s="254">
        <v>64491.915000000052</v>
      </c>
      <c r="N1198" s="254">
        <v>64347.605000000054</v>
      </c>
      <c r="O1198" s="258"/>
    </row>
    <row r="1199" spans="1:15">
      <c r="A1199" s="205" t="s">
        <v>59</v>
      </c>
      <c r="B1199" s="254" t="s">
        <v>59</v>
      </c>
      <c r="C1199" s="254" t="s">
        <v>59</v>
      </c>
      <c r="D1199" s="254" t="s">
        <v>59</v>
      </c>
      <c r="E1199" s="254" t="s">
        <v>59</v>
      </c>
      <c r="F1199" s="254" t="s">
        <v>59</v>
      </c>
      <c r="G1199" s="254" t="s">
        <v>59</v>
      </c>
      <c r="H1199" s="254" t="s">
        <v>59</v>
      </c>
      <c r="I1199" s="254" t="s">
        <v>59</v>
      </c>
      <c r="J1199" s="254" t="s">
        <v>59</v>
      </c>
      <c r="K1199" s="254" t="s">
        <v>59</v>
      </c>
      <c r="L1199" s="254" t="s">
        <v>59</v>
      </c>
      <c r="M1199" s="254" t="s">
        <v>59</v>
      </c>
      <c r="N1199" s="254" t="s">
        <v>59</v>
      </c>
      <c r="O1199" s="254" t="s">
        <v>59</v>
      </c>
    </row>
    <row r="1200" spans="1:15">
      <c r="A1200" s="202" t="s">
        <v>61</v>
      </c>
      <c r="B1200" s="254" t="s">
        <v>59</v>
      </c>
      <c r="C1200" s="254" t="s">
        <v>59</v>
      </c>
      <c r="D1200" s="254" t="s">
        <v>59</v>
      </c>
      <c r="E1200" s="254" t="s">
        <v>59</v>
      </c>
      <c r="F1200" s="254" t="s">
        <v>59</v>
      </c>
      <c r="G1200" s="254" t="s">
        <v>59</v>
      </c>
      <c r="H1200" s="254" t="s">
        <v>59</v>
      </c>
      <c r="I1200" s="254" t="s">
        <v>59</v>
      </c>
      <c r="J1200" s="254" t="s">
        <v>59</v>
      </c>
      <c r="K1200" s="254" t="s">
        <v>59</v>
      </c>
      <c r="L1200" s="254" t="s">
        <v>59</v>
      </c>
      <c r="M1200" s="254" t="s">
        <v>59</v>
      </c>
      <c r="N1200" s="254" t="s">
        <v>59</v>
      </c>
      <c r="O1200" s="254" t="s">
        <v>59</v>
      </c>
    </row>
    <row r="1201" spans="1:15">
      <c r="A1201" s="204" t="s">
        <v>420</v>
      </c>
      <c r="B1201" s="254" t="s">
        <v>59</v>
      </c>
      <c r="C1201" s="254">
        <v>355.12437454088825</v>
      </c>
      <c r="D1201" s="254">
        <v>354.34712441832448</v>
      </c>
      <c r="E1201" s="254">
        <v>353.56987429576066</v>
      </c>
      <c r="F1201" s="254">
        <v>352.79262417319688</v>
      </c>
      <c r="G1201" s="254">
        <v>352.01537405063311</v>
      </c>
      <c r="H1201" s="254">
        <v>351.23812392806934</v>
      </c>
      <c r="I1201" s="254">
        <v>342.51189927466368</v>
      </c>
      <c r="J1201" s="254">
        <v>341.75227834237512</v>
      </c>
      <c r="K1201" s="254">
        <v>340.99265741008662</v>
      </c>
      <c r="L1201" s="254">
        <v>340.23303647779812</v>
      </c>
      <c r="M1201" s="254">
        <v>339.47341554550962</v>
      </c>
      <c r="N1201" s="254">
        <v>338.71379461322107</v>
      </c>
      <c r="O1201" s="254">
        <f>SUM(B1201:N1201)</f>
        <v>4162.7645770705267</v>
      </c>
    </row>
    <row r="1202" spans="1:15">
      <c r="A1202" s="204" t="s">
        <v>421</v>
      </c>
      <c r="B1202" s="254" t="s">
        <v>59</v>
      </c>
      <c r="C1202" s="254">
        <v>73.702159767000026</v>
      </c>
      <c r="D1202" s="254">
        <v>73.540850049000028</v>
      </c>
      <c r="E1202" s="254">
        <v>73.37954033100003</v>
      </c>
      <c r="F1202" s="254">
        <v>73.218230613000031</v>
      </c>
      <c r="G1202" s="254">
        <v>73.056920895000033</v>
      </c>
      <c r="H1202" s="254">
        <v>72.895611177000049</v>
      </c>
      <c r="I1202" s="254">
        <v>72.103130655500053</v>
      </c>
      <c r="J1202" s="254">
        <v>71.943220744500053</v>
      </c>
      <c r="K1202" s="254">
        <v>71.783310833500053</v>
      </c>
      <c r="L1202" s="254">
        <v>71.623400922500068</v>
      </c>
      <c r="M1202" s="254">
        <v>71.463491011500068</v>
      </c>
      <c r="N1202" s="254">
        <v>71.303581100500068</v>
      </c>
      <c r="O1202" s="254">
        <f>SUM(B1202:N1202)</f>
        <v>870.01344810000069</v>
      </c>
    </row>
    <row r="1203" spans="1:15">
      <c r="A1203" s="205" t="s">
        <v>59</v>
      </c>
      <c r="B1203" s="254" t="s">
        <v>59</v>
      </c>
      <c r="C1203" s="254" t="s">
        <v>59</v>
      </c>
      <c r="D1203" s="254" t="s">
        <v>59</v>
      </c>
      <c r="E1203" s="254" t="s">
        <v>59</v>
      </c>
      <c r="F1203" s="254" t="s">
        <v>59</v>
      </c>
      <c r="G1203" s="254" t="s">
        <v>59</v>
      </c>
      <c r="H1203" s="254" t="s">
        <v>59</v>
      </c>
      <c r="I1203" s="254" t="s">
        <v>59</v>
      </c>
      <c r="J1203" s="254" t="s">
        <v>59</v>
      </c>
      <c r="K1203" s="254" t="s">
        <v>59</v>
      </c>
      <c r="L1203" s="254" t="s">
        <v>59</v>
      </c>
      <c r="M1203" s="254" t="s">
        <v>59</v>
      </c>
      <c r="N1203" s="254" t="s">
        <v>59</v>
      </c>
      <c r="O1203" s="254" t="s">
        <v>59</v>
      </c>
    </row>
    <row r="1204" spans="1:15">
      <c r="A1204" s="202" t="s">
        <v>62</v>
      </c>
      <c r="B1204" s="254" t="s">
        <v>59</v>
      </c>
      <c r="C1204" s="254" t="s">
        <v>59</v>
      </c>
      <c r="D1204" s="254" t="s">
        <v>59</v>
      </c>
      <c r="E1204" s="254" t="s">
        <v>59</v>
      </c>
      <c r="F1204" s="254" t="s">
        <v>59</v>
      </c>
      <c r="G1204" s="254" t="s">
        <v>59</v>
      </c>
      <c r="H1204" s="254" t="s">
        <v>59</v>
      </c>
      <c r="I1204" s="254" t="s">
        <v>59</v>
      </c>
      <c r="J1204" s="254" t="s">
        <v>59</v>
      </c>
      <c r="K1204" s="254" t="s">
        <v>59</v>
      </c>
      <c r="L1204" s="254" t="s">
        <v>59</v>
      </c>
      <c r="M1204" s="254" t="s">
        <v>59</v>
      </c>
      <c r="N1204" s="254" t="s">
        <v>59</v>
      </c>
      <c r="O1204" s="254" t="s">
        <v>59</v>
      </c>
    </row>
    <row r="1205" spans="1:15">
      <c r="A1205" s="204" t="s">
        <v>422</v>
      </c>
      <c r="B1205" s="254" t="s">
        <v>59</v>
      </c>
      <c r="C1205" s="254">
        <v>144.31</v>
      </c>
      <c r="D1205" s="254">
        <v>144.31</v>
      </c>
      <c r="E1205" s="254">
        <v>144.31</v>
      </c>
      <c r="F1205" s="254">
        <v>144.31</v>
      </c>
      <c r="G1205" s="254">
        <v>144.31</v>
      </c>
      <c r="H1205" s="254">
        <v>144.31</v>
      </c>
      <c r="I1205" s="254">
        <v>144.31</v>
      </c>
      <c r="J1205" s="254">
        <v>144.31</v>
      </c>
      <c r="K1205" s="254">
        <v>144.31</v>
      </c>
      <c r="L1205" s="254">
        <v>144.31</v>
      </c>
      <c r="M1205" s="254">
        <v>144.31</v>
      </c>
      <c r="N1205" s="254">
        <v>144.31</v>
      </c>
      <c r="O1205" s="254">
        <f>SUM(B1205:N1205)</f>
        <v>1731.7199999999996</v>
      </c>
    </row>
    <row r="1206" spans="1:15">
      <c r="A1206" s="204" t="s">
        <v>423</v>
      </c>
      <c r="B1206" s="254" t="s">
        <v>59</v>
      </c>
      <c r="C1206" s="254">
        <v>0</v>
      </c>
      <c r="D1206" s="254">
        <v>0</v>
      </c>
      <c r="E1206" s="254">
        <v>0</v>
      </c>
      <c r="F1206" s="254">
        <v>0</v>
      </c>
      <c r="G1206" s="254">
        <v>0</v>
      </c>
      <c r="H1206" s="254">
        <v>0</v>
      </c>
      <c r="I1206" s="254">
        <v>0</v>
      </c>
      <c r="J1206" s="254">
        <v>0</v>
      </c>
      <c r="K1206" s="254">
        <v>0</v>
      </c>
      <c r="L1206" s="254">
        <v>0</v>
      </c>
      <c r="M1206" s="254">
        <v>0</v>
      </c>
      <c r="N1206" s="254">
        <v>0</v>
      </c>
      <c r="O1206" s="254">
        <f>SUM(B1206:N1206)</f>
        <v>0</v>
      </c>
    </row>
    <row r="1207" spans="1:15">
      <c r="A1207" s="204" t="s">
        <v>424</v>
      </c>
      <c r="B1207" s="254" t="s">
        <v>59</v>
      </c>
      <c r="C1207" s="254">
        <v>0</v>
      </c>
      <c r="D1207" s="254">
        <v>0</v>
      </c>
      <c r="E1207" s="254">
        <v>0</v>
      </c>
      <c r="F1207" s="254">
        <v>0</v>
      </c>
      <c r="G1207" s="254">
        <v>0</v>
      </c>
      <c r="H1207" s="254">
        <v>0</v>
      </c>
      <c r="I1207" s="254">
        <v>0</v>
      </c>
      <c r="J1207" s="254">
        <v>0</v>
      </c>
      <c r="K1207" s="254">
        <v>0</v>
      </c>
      <c r="L1207" s="254">
        <v>0</v>
      </c>
      <c r="M1207" s="254">
        <v>0</v>
      </c>
      <c r="N1207" s="254">
        <v>0</v>
      </c>
      <c r="O1207" s="254">
        <f>SUM(B1207:N1207)</f>
        <v>0</v>
      </c>
    </row>
    <row r="1208" spans="1:15">
      <c r="A1208" s="204" t="s">
        <v>425</v>
      </c>
      <c r="B1208" s="254" t="s">
        <v>59</v>
      </c>
      <c r="C1208" s="254">
        <v>0</v>
      </c>
      <c r="D1208" s="254">
        <v>0</v>
      </c>
      <c r="E1208" s="254">
        <v>0</v>
      </c>
      <c r="F1208" s="254">
        <v>0</v>
      </c>
      <c r="G1208" s="254">
        <v>0</v>
      </c>
      <c r="H1208" s="254">
        <v>0</v>
      </c>
      <c r="I1208" s="254">
        <v>0</v>
      </c>
      <c r="J1208" s="254">
        <v>0</v>
      </c>
      <c r="K1208" s="254">
        <v>0</v>
      </c>
      <c r="L1208" s="254">
        <v>0</v>
      </c>
      <c r="M1208" s="254">
        <v>0</v>
      </c>
      <c r="N1208" s="254">
        <v>0</v>
      </c>
      <c r="O1208" s="254">
        <f>SUM(B1208:N1208)</f>
        <v>0</v>
      </c>
    </row>
    <row r="1209" spans="1:15">
      <c r="A1209" s="204" t="s">
        <v>426</v>
      </c>
      <c r="B1209" s="254" t="s">
        <v>59</v>
      </c>
      <c r="C1209" s="254">
        <v>0</v>
      </c>
      <c r="D1209" s="254">
        <v>0</v>
      </c>
      <c r="E1209" s="254">
        <v>0</v>
      </c>
      <c r="F1209" s="254">
        <v>0</v>
      </c>
      <c r="G1209" s="254">
        <v>0</v>
      </c>
      <c r="H1209" s="254">
        <v>0</v>
      </c>
      <c r="I1209" s="254">
        <v>0</v>
      </c>
      <c r="J1209" s="254">
        <v>0</v>
      </c>
      <c r="K1209" s="254">
        <v>0</v>
      </c>
      <c r="L1209" s="254">
        <v>0</v>
      </c>
      <c r="M1209" s="254">
        <v>0</v>
      </c>
      <c r="N1209" s="254">
        <v>0</v>
      </c>
      <c r="O1209" s="254">
        <f>SUM(B1209:N1209)</f>
        <v>0</v>
      </c>
    </row>
    <row r="1210" spans="1:15" ht="15.75" thickBot="1">
      <c r="A1210" s="205" t="s">
        <v>59</v>
      </c>
      <c r="B1210" s="254" t="s">
        <v>59</v>
      </c>
      <c r="C1210" s="254" t="s">
        <v>59</v>
      </c>
      <c r="D1210" s="254" t="s">
        <v>59</v>
      </c>
      <c r="E1210" s="254" t="s">
        <v>59</v>
      </c>
      <c r="F1210" s="254" t="s">
        <v>59</v>
      </c>
      <c r="G1210" s="254" t="s">
        <v>59</v>
      </c>
      <c r="H1210" s="254" t="s">
        <v>59</v>
      </c>
      <c r="I1210" s="254" t="s">
        <v>59</v>
      </c>
      <c r="J1210" s="254" t="s">
        <v>59</v>
      </c>
      <c r="K1210" s="254" t="s">
        <v>59</v>
      </c>
      <c r="L1210" s="254" t="s">
        <v>59</v>
      </c>
      <c r="M1210" s="254" t="s">
        <v>59</v>
      </c>
      <c r="N1210" s="254" t="s">
        <v>59</v>
      </c>
      <c r="O1210" s="254" t="s">
        <v>59</v>
      </c>
    </row>
    <row r="1211" spans="1:15" ht="15.75" thickBot="1">
      <c r="A1211" s="202" t="s">
        <v>427</v>
      </c>
      <c r="B1211" s="254" t="s">
        <v>59</v>
      </c>
      <c r="C1211" s="255">
        <f>SUM(C1200:C1208)</f>
        <v>573.13653430788827</v>
      </c>
      <c r="D1211" s="255">
        <f t="shared" ref="D1211:N1211" si="26">SUM(D1201:D1209)</f>
        <v>572.19797446732446</v>
      </c>
      <c r="E1211" s="255">
        <f t="shared" si="26"/>
        <v>571.25941462676064</v>
      </c>
      <c r="F1211" s="255">
        <f t="shared" si="26"/>
        <v>570.32085478619683</v>
      </c>
      <c r="G1211" s="255">
        <f t="shared" si="26"/>
        <v>569.38229494563313</v>
      </c>
      <c r="H1211" s="255">
        <f t="shared" si="26"/>
        <v>568.44373510506944</v>
      </c>
      <c r="I1211" s="255">
        <f t="shared" si="26"/>
        <v>558.92502993016365</v>
      </c>
      <c r="J1211" s="255">
        <f t="shared" si="26"/>
        <v>558.00549908687526</v>
      </c>
      <c r="K1211" s="255">
        <f t="shared" si="26"/>
        <v>557.08596824358665</v>
      </c>
      <c r="L1211" s="255">
        <f t="shared" si="26"/>
        <v>556.16643740029826</v>
      </c>
      <c r="M1211" s="255">
        <f t="shared" si="26"/>
        <v>555.24690655700965</v>
      </c>
      <c r="N1211" s="255">
        <f t="shared" si="26"/>
        <v>554.32737571372115</v>
      </c>
      <c r="O1211" s="255">
        <f>SUM(B1211:N1211)</f>
        <v>6764.4980251705274</v>
      </c>
    </row>
    <row r="1212" spans="1:15" ht="15.75" thickTop="1">
      <c r="A1212" s="205" t="s">
        <v>59</v>
      </c>
      <c r="B1212" s="256" t="s">
        <v>59</v>
      </c>
      <c r="C1212" s="256" t="s">
        <v>59</v>
      </c>
      <c r="D1212" s="256" t="s">
        <v>59</v>
      </c>
      <c r="E1212" s="256" t="s">
        <v>59</v>
      </c>
      <c r="F1212" s="256" t="s">
        <v>59</v>
      </c>
      <c r="G1212" s="256" t="s">
        <v>59</v>
      </c>
      <c r="H1212" s="256" t="s">
        <v>59</v>
      </c>
      <c r="I1212" s="256" t="s">
        <v>59</v>
      </c>
      <c r="J1212" s="256" t="s">
        <v>59</v>
      </c>
      <c r="K1212" s="256" t="s">
        <v>59</v>
      </c>
      <c r="L1212" s="256" t="s">
        <v>59</v>
      </c>
      <c r="M1212" s="256" t="s">
        <v>59</v>
      </c>
      <c r="N1212" s="256" t="s">
        <v>59</v>
      </c>
      <c r="O1212" s="256" t="s">
        <v>59</v>
      </c>
    </row>
    <row r="1213" spans="1:15">
      <c r="A1213" s="129" t="s">
        <v>449</v>
      </c>
      <c r="B1213" s="256"/>
      <c r="C1213" s="256"/>
      <c r="D1213" s="256"/>
      <c r="E1213" s="256"/>
      <c r="F1213" s="256"/>
      <c r="G1213" s="256"/>
      <c r="H1213" s="256"/>
      <c r="I1213" s="256"/>
      <c r="J1213" s="256"/>
      <c r="K1213" s="256"/>
      <c r="L1213" s="256"/>
      <c r="M1213" s="256"/>
      <c r="N1213" s="256"/>
      <c r="O1213" s="256"/>
    </row>
    <row r="1214" spans="1:15">
      <c r="A1214" s="294" t="s">
        <v>468</v>
      </c>
      <c r="B1214" s="256"/>
      <c r="C1214" s="256"/>
      <c r="D1214" s="256"/>
      <c r="E1214" s="256"/>
      <c r="F1214" s="256"/>
      <c r="G1214" s="256"/>
      <c r="H1214" s="256"/>
      <c r="I1214" s="256"/>
      <c r="J1214" s="256"/>
      <c r="K1214" s="256"/>
      <c r="L1214" s="256"/>
      <c r="M1214" s="256"/>
      <c r="N1214" s="256"/>
      <c r="O1214" s="256"/>
    </row>
    <row r="1215" spans="1:15">
      <c r="A1215" s="294" t="s">
        <v>450</v>
      </c>
      <c r="B1215" s="256"/>
      <c r="C1215" s="256"/>
      <c r="D1215" s="256"/>
      <c r="E1215" s="256"/>
      <c r="F1215" s="256"/>
      <c r="G1215" s="256"/>
      <c r="H1215" s="256"/>
      <c r="I1215" s="256"/>
      <c r="J1215" s="256"/>
      <c r="K1215" s="256"/>
      <c r="L1215" s="256"/>
      <c r="M1215" s="256"/>
      <c r="N1215" s="256"/>
      <c r="O1215" s="256"/>
    </row>
    <row r="1216" spans="1:15">
      <c r="A1216" s="294" t="s">
        <v>451</v>
      </c>
      <c r="B1216" s="256"/>
      <c r="C1216" s="256"/>
      <c r="D1216" s="256"/>
      <c r="E1216" s="256"/>
      <c r="F1216" s="256"/>
      <c r="G1216" s="256"/>
      <c r="H1216" s="256"/>
      <c r="I1216" s="256"/>
      <c r="J1216" s="256"/>
      <c r="K1216" s="256"/>
      <c r="L1216" s="256"/>
      <c r="M1216" s="256"/>
      <c r="N1216" s="256"/>
      <c r="O1216" s="256"/>
    </row>
    <row r="1217" spans="1:15">
      <c r="A1217" s="294" t="s">
        <v>452</v>
      </c>
      <c r="B1217" s="256"/>
      <c r="C1217" s="256"/>
      <c r="D1217" s="256"/>
      <c r="E1217" s="256"/>
      <c r="F1217" s="256"/>
      <c r="G1217" s="256"/>
      <c r="H1217" s="256"/>
      <c r="I1217" s="256"/>
      <c r="J1217" s="256"/>
      <c r="K1217" s="256"/>
      <c r="L1217" s="256"/>
      <c r="M1217" s="256"/>
      <c r="N1217" s="256"/>
      <c r="O1217" s="256"/>
    </row>
    <row r="1218" spans="1:15">
      <c r="A1218" s="294" t="s">
        <v>453</v>
      </c>
      <c r="B1218" s="256"/>
      <c r="C1218" s="256"/>
      <c r="D1218" s="256"/>
      <c r="E1218" s="256"/>
      <c r="F1218" s="256"/>
      <c r="G1218" s="256"/>
      <c r="H1218" s="256"/>
      <c r="I1218" s="256"/>
      <c r="J1218" s="256"/>
      <c r="K1218" s="256"/>
      <c r="L1218" s="256"/>
      <c r="M1218" s="256"/>
      <c r="N1218" s="256"/>
      <c r="O1218" s="256"/>
    </row>
    <row r="1219" spans="1:15">
      <c r="A1219" s="294" t="s">
        <v>469</v>
      </c>
      <c r="B1219" s="256"/>
      <c r="C1219" s="256"/>
      <c r="D1219" s="256"/>
      <c r="E1219" s="256"/>
      <c r="F1219" s="256"/>
      <c r="G1219" s="256"/>
      <c r="H1219" s="256"/>
      <c r="I1219" s="256"/>
      <c r="J1219" s="256"/>
      <c r="K1219" s="256"/>
      <c r="L1219" s="256"/>
      <c r="M1219" s="256"/>
      <c r="N1219" s="256"/>
      <c r="O1219" s="256"/>
    </row>
    <row r="1220" spans="1:15">
      <c r="A1220" s="294" t="s">
        <v>470</v>
      </c>
      <c r="B1220" s="256"/>
      <c r="C1220" s="256"/>
      <c r="D1220" s="256"/>
      <c r="E1220" s="256"/>
      <c r="F1220" s="256"/>
      <c r="G1220" s="256"/>
      <c r="H1220" s="256"/>
      <c r="I1220" s="256"/>
      <c r="J1220" s="256"/>
      <c r="K1220" s="256"/>
      <c r="L1220" s="256"/>
      <c r="M1220" s="256"/>
      <c r="N1220" s="256"/>
      <c r="O1220" s="256"/>
    </row>
    <row r="1221" spans="1:15">
      <c r="A1221" s="294" t="s">
        <v>454</v>
      </c>
      <c r="B1221" s="256"/>
      <c r="C1221" s="256"/>
      <c r="D1221" s="256"/>
      <c r="E1221" s="256"/>
      <c r="F1221" s="256"/>
      <c r="G1221" s="256"/>
      <c r="H1221" s="256"/>
      <c r="I1221" s="256"/>
      <c r="J1221" s="256"/>
      <c r="K1221" s="256"/>
      <c r="L1221" s="256"/>
      <c r="M1221" s="256"/>
      <c r="N1221" s="256"/>
      <c r="O1221" s="256"/>
    </row>
    <row r="1222" spans="1:15">
      <c r="A1222" s="294" t="s">
        <v>455</v>
      </c>
      <c r="B1222" s="256"/>
      <c r="C1222" s="256"/>
      <c r="D1222" s="256"/>
      <c r="E1222" s="256"/>
      <c r="F1222" s="256"/>
      <c r="G1222" s="256"/>
      <c r="H1222" s="256"/>
      <c r="I1222" s="256"/>
      <c r="J1222" s="256"/>
      <c r="K1222" s="256"/>
      <c r="L1222" s="256"/>
      <c r="M1222" s="256"/>
      <c r="N1222" s="256"/>
      <c r="O1222" s="256"/>
    </row>
    <row r="1223" spans="1:15">
      <c r="A1223" s="294" t="s">
        <v>456</v>
      </c>
      <c r="B1223" s="256"/>
      <c r="C1223" s="256"/>
      <c r="D1223" s="256"/>
      <c r="E1223" s="256"/>
      <c r="F1223" s="256"/>
      <c r="G1223" s="256"/>
      <c r="H1223" s="256"/>
      <c r="I1223" s="256"/>
      <c r="J1223" s="256"/>
      <c r="K1223" s="256"/>
      <c r="L1223" s="256"/>
      <c r="M1223" s="256"/>
      <c r="N1223" s="256"/>
      <c r="O1223" s="256"/>
    </row>
    <row r="1224" spans="1:15">
      <c r="A1224" s="294" t="s">
        <v>457</v>
      </c>
      <c r="B1224" s="256"/>
      <c r="C1224" s="256"/>
      <c r="D1224" s="256"/>
      <c r="E1224" s="256"/>
      <c r="F1224" s="256"/>
      <c r="G1224" s="256"/>
      <c r="H1224" s="256"/>
      <c r="I1224" s="256"/>
      <c r="J1224" s="256"/>
      <c r="K1224" s="256"/>
      <c r="L1224" s="256"/>
      <c r="M1224" s="256"/>
      <c r="N1224" s="256"/>
      <c r="O1224" s="256"/>
    </row>
    <row r="1225" spans="1:15">
      <c r="A1225" s="294" t="s">
        <v>458</v>
      </c>
      <c r="B1225" s="256"/>
      <c r="C1225" s="256"/>
      <c r="D1225" s="256"/>
      <c r="E1225" s="256"/>
      <c r="F1225" s="256"/>
      <c r="G1225" s="256"/>
      <c r="H1225" s="256"/>
      <c r="I1225" s="256"/>
      <c r="J1225" s="256"/>
      <c r="K1225" s="256"/>
      <c r="L1225" s="256"/>
      <c r="M1225" s="256"/>
      <c r="N1225" s="256"/>
      <c r="O1225" s="256"/>
    </row>
    <row r="1226" spans="1:15">
      <c r="A1226" s="295" t="s">
        <v>459</v>
      </c>
      <c r="B1226" s="256"/>
      <c r="C1226" s="256"/>
      <c r="D1226" s="256"/>
      <c r="E1226" s="256"/>
      <c r="F1226" s="256"/>
      <c r="G1226" s="256"/>
      <c r="H1226" s="256"/>
      <c r="I1226" s="256"/>
      <c r="J1226" s="256"/>
      <c r="K1226" s="256"/>
      <c r="L1226" s="256"/>
      <c r="M1226" s="256"/>
      <c r="N1226" s="256"/>
      <c r="O1226" s="256"/>
    </row>
    <row r="1227" spans="1:15">
      <c r="A1227" s="295" t="s">
        <v>460</v>
      </c>
      <c r="B1227" s="256"/>
      <c r="C1227" s="256"/>
      <c r="D1227" s="256"/>
      <c r="E1227" s="256"/>
      <c r="F1227" s="256"/>
      <c r="G1227" s="256"/>
      <c r="H1227" s="256"/>
      <c r="I1227" s="256"/>
      <c r="J1227" s="256"/>
      <c r="K1227" s="256"/>
      <c r="L1227" s="256"/>
      <c r="M1227" s="256"/>
      <c r="N1227" s="256"/>
      <c r="O1227" s="256"/>
    </row>
    <row r="1228" spans="1:15">
      <c r="A1228" s="295" t="s">
        <v>461</v>
      </c>
      <c r="B1228" s="256"/>
      <c r="C1228" s="256"/>
      <c r="D1228" s="256"/>
      <c r="E1228" s="256"/>
      <c r="F1228" s="256"/>
      <c r="G1228" s="256"/>
      <c r="H1228" s="256"/>
      <c r="I1228" s="256"/>
      <c r="J1228" s="256"/>
      <c r="K1228" s="256"/>
      <c r="L1228" s="256"/>
      <c r="M1228" s="256"/>
      <c r="N1228" s="256"/>
      <c r="O1228" s="256"/>
    </row>
    <row r="1229" spans="1:15">
      <c r="A1229" s="205"/>
      <c r="B1229" s="256"/>
      <c r="C1229" s="256"/>
      <c r="D1229" s="256"/>
      <c r="E1229" s="256"/>
      <c r="F1229" s="256"/>
      <c r="G1229" s="256"/>
      <c r="H1229" s="256"/>
      <c r="I1229" s="256"/>
      <c r="J1229" s="256"/>
      <c r="K1229" s="256"/>
      <c r="L1229" s="256"/>
      <c r="M1229" s="256"/>
      <c r="N1229" s="256"/>
      <c r="O1229" s="256"/>
    </row>
    <row r="1230" spans="1:15">
      <c r="A1230" s="109" t="s">
        <v>74</v>
      </c>
      <c r="B1230" s="257"/>
      <c r="C1230" s="257"/>
      <c r="D1230" s="257"/>
      <c r="E1230" s="257"/>
      <c r="F1230" s="257"/>
      <c r="G1230" s="257"/>
      <c r="H1230" s="257"/>
      <c r="I1230" s="257"/>
      <c r="J1230" s="257"/>
      <c r="K1230" s="257"/>
      <c r="L1230" s="257"/>
      <c r="M1230" s="257"/>
      <c r="N1230" s="257"/>
      <c r="O1230" s="257"/>
    </row>
    <row r="1231" spans="1:15">
      <c r="A1231" s="181" t="s">
        <v>379</v>
      </c>
      <c r="B1231" s="254"/>
      <c r="C1231" s="254"/>
      <c r="D1231" s="254"/>
      <c r="E1231" s="254"/>
      <c r="F1231" s="254"/>
      <c r="G1231" s="254"/>
      <c r="H1231" s="254"/>
      <c r="I1231" s="254"/>
      <c r="J1231" s="254"/>
      <c r="K1231" s="254"/>
      <c r="L1231" s="254"/>
      <c r="M1231" s="254"/>
      <c r="N1231" s="254"/>
      <c r="O1231" s="254"/>
    </row>
    <row r="1232" spans="1:15">
      <c r="A1232" s="202" t="s">
        <v>410</v>
      </c>
      <c r="B1232" s="254" t="s">
        <v>59</v>
      </c>
      <c r="C1232" s="254" t="s">
        <v>59</v>
      </c>
      <c r="D1232" s="254" t="s">
        <v>59</v>
      </c>
      <c r="E1232" s="254" t="s">
        <v>59</v>
      </c>
      <c r="F1232" s="254" t="s">
        <v>59</v>
      </c>
      <c r="G1232" s="254" t="s">
        <v>59</v>
      </c>
      <c r="H1232" s="254" t="s">
        <v>59</v>
      </c>
      <c r="I1232" s="254" t="s">
        <v>59</v>
      </c>
      <c r="J1232" s="254" t="s">
        <v>59</v>
      </c>
      <c r="K1232" s="254" t="s">
        <v>59</v>
      </c>
      <c r="L1232" s="254" t="s">
        <v>59</v>
      </c>
      <c r="M1232" s="254" t="s">
        <v>59</v>
      </c>
      <c r="N1232" s="254" t="s">
        <v>59</v>
      </c>
      <c r="O1232" s="254" t="s">
        <v>59</v>
      </c>
    </row>
    <row r="1233" spans="1:15">
      <c r="A1233" s="204" t="s">
        <v>411</v>
      </c>
      <c r="B1233" s="254" t="s">
        <v>59</v>
      </c>
      <c r="C1233" s="254">
        <v>0</v>
      </c>
      <c r="D1233" s="254">
        <v>0</v>
      </c>
      <c r="E1233" s="254">
        <v>0</v>
      </c>
      <c r="F1233" s="254">
        <v>0</v>
      </c>
      <c r="G1233" s="254">
        <v>0</v>
      </c>
      <c r="H1233" s="254">
        <v>0</v>
      </c>
      <c r="I1233" s="254">
        <v>0</v>
      </c>
      <c r="J1233" s="254">
        <v>0</v>
      </c>
      <c r="K1233" s="254">
        <v>0</v>
      </c>
      <c r="L1233" s="254">
        <v>0</v>
      </c>
      <c r="M1233" s="254">
        <v>0</v>
      </c>
      <c r="N1233" s="254">
        <v>0</v>
      </c>
      <c r="O1233" s="254">
        <f>SUM(B1233:N1233)</f>
        <v>0</v>
      </c>
    </row>
    <row r="1234" spans="1:15">
      <c r="A1234" s="204" t="s">
        <v>412</v>
      </c>
      <c r="B1234" s="254" t="s">
        <v>59</v>
      </c>
      <c r="C1234" s="254">
        <v>12.74</v>
      </c>
      <c r="D1234" s="254">
        <v>0</v>
      </c>
      <c r="E1234" s="254">
        <v>482.56</v>
      </c>
      <c r="F1234" s="254">
        <v>12.52</v>
      </c>
      <c r="G1234" s="254">
        <v>0</v>
      </c>
      <c r="H1234" s="254">
        <v>0</v>
      </c>
      <c r="I1234" s="254">
        <v>0</v>
      </c>
      <c r="J1234" s="254">
        <v>4158</v>
      </c>
      <c r="K1234" s="254">
        <v>0</v>
      </c>
      <c r="L1234" s="254">
        <v>0</v>
      </c>
      <c r="M1234" s="254">
        <v>0</v>
      </c>
      <c r="N1234" s="254">
        <v>0</v>
      </c>
      <c r="O1234" s="254">
        <f>SUM(B1234:N1234)</f>
        <v>4665.82</v>
      </c>
    </row>
    <row r="1235" spans="1:15">
      <c r="A1235" s="204" t="s">
        <v>413</v>
      </c>
      <c r="B1235" s="254" t="s">
        <v>59</v>
      </c>
      <c r="C1235" s="254">
        <v>0</v>
      </c>
      <c r="D1235" s="254">
        <v>0</v>
      </c>
      <c r="E1235" s="254">
        <v>0</v>
      </c>
      <c r="F1235" s="254">
        <v>0</v>
      </c>
      <c r="G1235" s="254">
        <v>0</v>
      </c>
      <c r="H1235" s="254">
        <v>0</v>
      </c>
      <c r="I1235" s="254">
        <v>0</v>
      </c>
      <c r="J1235" s="254">
        <v>0</v>
      </c>
      <c r="K1235" s="254">
        <v>0</v>
      </c>
      <c r="L1235" s="254">
        <v>0</v>
      </c>
      <c r="M1235" s="254">
        <v>0</v>
      </c>
      <c r="N1235" s="254">
        <v>0</v>
      </c>
      <c r="O1235" s="254">
        <f>SUM(B1235:N1235)</f>
        <v>0</v>
      </c>
    </row>
    <row r="1236" spans="1:15">
      <c r="A1236" s="204" t="s">
        <v>414</v>
      </c>
      <c r="B1236" s="254" t="s">
        <v>59</v>
      </c>
      <c r="C1236" s="254">
        <v>0</v>
      </c>
      <c r="D1236" s="254">
        <v>0</v>
      </c>
      <c r="E1236" s="254">
        <v>0</v>
      </c>
      <c r="F1236" s="254">
        <v>0</v>
      </c>
      <c r="G1236" s="254">
        <v>0</v>
      </c>
      <c r="H1236" s="254">
        <v>0</v>
      </c>
      <c r="I1236" s="254">
        <v>0</v>
      </c>
      <c r="J1236" s="254">
        <v>0</v>
      </c>
      <c r="K1236" s="254">
        <v>0</v>
      </c>
      <c r="L1236" s="254">
        <v>0</v>
      </c>
      <c r="M1236" s="254">
        <v>0</v>
      </c>
      <c r="N1236" s="254">
        <v>0</v>
      </c>
      <c r="O1236" s="254">
        <f>SUM(B1236:N1236)</f>
        <v>0</v>
      </c>
    </row>
    <row r="1237" spans="1:15">
      <c r="A1237" s="205" t="s">
        <v>59</v>
      </c>
      <c r="B1237" s="254" t="s">
        <v>59</v>
      </c>
      <c r="C1237" s="254" t="s">
        <v>59</v>
      </c>
      <c r="D1237" s="254" t="s">
        <v>59</v>
      </c>
      <c r="E1237" s="254" t="s">
        <v>59</v>
      </c>
      <c r="F1237" s="254" t="s">
        <v>59</v>
      </c>
      <c r="G1237" s="254" t="s">
        <v>59</v>
      </c>
      <c r="H1237" s="254" t="s">
        <v>59</v>
      </c>
      <c r="I1237" s="254" t="s">
        <v>59</v>
      </c>
      <c r="J1237" s="254" t="s">
        <v>59</v>
      </c>
      <c r="K1237" s="254" t="s">
        <v>59</v>
      </c>
      <c r="L1237" s="254" t="s">
        <v>59</v>
      </c>
      <c r="M1237" s="254" t="s">
        <v>59</v>
      </c>
      <c r="N1237" s="254" t="s">
        <v>59</v>
      </c>
      <c r="O1237" s="254" t="s">
        <v>59</v>
      </c>
    </row>
    <row r="1238" spans="1:15">
      <c r="A1238" s="202" t="s">
        <v>415</v>
      </c>
      <c r="B1238" s="254">
        <v>766644.55</v>
      </c>
      <c r="C1238" s="254">
        <v>766657.29</v>
      </c>
      <c r="D1238" s="254">
        <v>766657.29</v>
      </c>
      <c r="E1238" s="254">
        <v>767139.85000000009</v>
      </c>
      <c r="F1238" s="254">
        <v>767152.37000000011</v>
      </c>
      <c r="G1238" s="254">
        <v>767152.37000000011</v>
      </c>
      <c r="H1238" s="254">
        <v>767152.37000000011</v>
      </c>
      <c r="I1238" s="254">
        <v>767152.37000000011</v>
      </c>
      <c r="J1238" s="254">
        <v>771310.37000000011</v>
      </c>
      <c r="K1238" s="254">
        <v>771310.37000000011</v>
      </c>
      <c r="L1238" s="254">
        <v>771310.37000000011</v>
      </c>
      <c r="M1238" s="254">
        <v>771310.37000000011</v>
      </c>
      <c r="N1238" s="254">
        <v>771310.37000000011</v>
      </c>
      <c r="O1238" s="258"/>
    </row>
    <row r="1239" spans="1:15">
      <c r="A1239" s="202" t="s">
        <v>416</v>
      </c>
      <c r="B1239" s="254">
        <v>4091.54</v>
      </c>
      <c r="C1239" s="254">
        <v>5810.12</v>
      </c>
      <c r="D1239" s="254">
        <v>7528.71</v>
      </c>
      <c r="E1239" s="254">
        <v>9247.84</v>
      </c>
      <c r="F1239" s="254">
        <v>10967.52</v>
      </c>
      <c r="G1239" s="254">
        <v>12687.220000000001</v>
      </c>
      <c r="H1239" s="254">
        <v>14406.920000000002</v>
      </c>
      <c r="I1239" s="254">
        <v>16126.620000000003</v>
      </c>
      <c r="J1239" s="254">
        <v>17850.980000000003</v>
      </c>
      <c r="K1239" s="254">
        <v>19580.000000000004</v>
      </c>
      <c r="L1239" s="254">
        <v>21309.020000000004</v>
      </c>
      <c r="M1239" s="254">
        <v>23038.040000000005</v>
      </c>
      <c r="N1239" s="254">
        <v>24767.060000000005</v>
      </c>
      <c r="O1239" s="258"/>
    </row>
    <row r="1240" spans="1:15" ht="15.75" thickBot="1">
      <c r="A1240" s="202" t="s">
        <v>418</v>
      </c>
      <c r="B1240" s="254">
        <v>0</v>
      </c>
      <c r="C1240" s="254">
        <v>0</v>
      </c>
      <c r="D1240" s="254">
        <v>0</v>
      </c>
      <c r="E1240" s="254">
        <v>0</v>
      </c>
      <c r="F1240" s="254">
        <v>0</v>
      </c>
      <c r="G1240" s="254">
        <v>0</v>
      </c>
      <c r="H1240" s="254">
        <v>0</v>
      </c>
      <c r="I1240" s="254">
        <v>0</v>
      </c>
      <c r="J1240" s="254">
        <v>0</v>
      </c>
      <c r="K1240" s="254">
        <v>0</v>
      </c>
      <c r="L1240" s="254">
        <v>0</v>
      </c>
      <c r="M1240" s="254">
        <v>0</v>
      </c>
      <c r="N1240" s="254">
        <v>0</v>
      </c>
      <c r="O1240" s="258"/>
    </row>
    <row r="1241" spans="1:15" ht="15.75" thickBot="1">
      <c r="A1241" s="202" t="s">
        <v>60</v>
      </c>
      <c r="B1241" s="255">
        <v>762553.01</v>
      </c>
      <c r="C1241" s="255">
        <v>760847.16999999993</v>
      </c>
      <c r="D1241" s="255">
        <v>759128.58000000007</v>
      </c>
      <c r="E1241" s="255">
        <v>757892.01</v>
      </c>
      <c r="F1241" s="255">
        <v>756184.85000000009</v>
      </c>
      <c r="G1241" s="255">
        <v>754465.15000000014</v>
      </c>
      <c r="H1241" s="255">
        <v>752745.45</v>
      </c>
      <c r="I1241" s="255">
        <v>751025.75</v>
      </c>
      <c r="J1241" s="255">
        <v>753459.39000000013</v>
      </c>
      <c r="K1241" s="255">
        <v>751730.37000000011</v>
      </c>
      <c r="L1241" s="255">
        <v>750001.35000000009</v>
      </c>
      <c r="M1241" s="255">
        <v>748272.33000000007</v>
      </c>
      <c r="N1241" s="255">
        <v>746543.31</v>
      </c>
      <c r="O1241" s="258"/>
    </row>
    <row r="1242" spans="1:15" ht="15.75" thickTop="1">
      <c r="A1242" s="205" t="s">
        <v>59</v>
      </c>
      <c r="B1242" s="254" t="s">
        <v>59</v>
      </c>
      <c r="C1242" s="254" t="s">
        <v>59</v>
      </c>
      <c r="D1242" s="254" t="s">
        <v>59</v>
      </c>
      <c r="E1242" s="254" t="s">
        <v>59</v>
      </c>
      <c r="F1242" s="254" t="s">
        <v>59</v>
      </c>
      <c r="G1242" s="254" t="s">
        <v>59</v>
      </c>
      <c r="H1242" s="254" t="s">
        <v>59</v>
      </c>
      <c r="I1242" s="254" t="s">
        <v>59</v>
      </c>
      <c r="J1242" s="254" t="s">
        <v>59</v>
      </c>
      <c r="K1242" s="254" t="s">
        <v>59</v>
      </c>
      <c r="L1242" s="254" t="s">
        <v>59</v>
      </c>
      <c r="M1242" s="254" t="s">
        <v>59</v>
      </c>
      <c r="N1242" s="254" t="s">
        <v>59</v>
      </c>
      <c r="O1242" s="258"/>
    </row>
    <row r="1243" spans="1:15">
      <c r="A1243" s="202" t="s">
        <v>419</v>
      </c>
      <c r="B1243" s="254" t="s">
        <v>59</v>
      </c>
      <c r="C1243" s="254">
        <v>761700.09</v>
      </c>
      <c r="D1243" s="254">
        <v>759987.875</v>
      </c>
      <c r="E1243" s="254">
        <v>758510.29500000004</v>
      </c>
      <c r="F1243" s="254">
        <v>757038.43</v>
      </c>
      <c r="G1243" s="254">
        <v>755325.00000000012</v>
      </c>
      <c r="H1243" s="254">
        <v>753605.3</v>
      </c>
      <c r="I1243" s="254">
        <v>751885.6</v>
      </c>
      <c r="J1243" s="254">
        <v>752242.57000000007</v>
      </c>
      <c r="K1243" s="254">
        <v>752594.88000000012</v>
      </c>
      <c r="L1243" s="254">
        <v>750865.8600000001</v>
      </c>
      <c r="M1243" s="254">
        <v>749136.84000000008</v>
      </c>
      <c r="N1243" s="254">
        <v>747407.82000000007</v>
      </c>
      <c r="O1243" s="258"/>
    </row>
    <row r="1244" spans="1:15">
      <c r="A1244" s="205" t="s">
        <v>59</v>
      </c>
      <c r="B1244" s="254" t="s">
        <v>59</v>
      </c>
      <c r="C1244" s="254" t="s">
        <v>59</v>
      </c>
      <c r="D1244" s="254" t="s">
        <v>59</v>
      </c>
      <c r="E1244" s="254" t="s">
        <v>59</v>
      </c>
      <c r="F1244" s="254" t="s">
        <v>59</v>
      </c>
      <c r="G1244" s="254" t="s">
        <v>59</v>
      </c>
      <c r="H1244" s="254" t="s">
        <v>59</v>
      </c>
      <c r="I1244" s="254" t="s">
        <v>59</v>
      </c>
      <c r="J1244" s="254" t="s">
        <v>59</v>
      </c>
      <c r="K1244" s="254" t="s">
        <v>59</v>
      </c>
      <c r="L1244" s="254" t="s">
        <v>59</v>
      </c>
      <c r="M1244" s="254" t="s">
        <v>59</v>
      </c>
      <c r="N1244" s="254" t="s">
        <v>59</v>
      </c>
      <c r="O1244" s="254" t="s">
        <v>59</v>
      </c>
    </row>
    <row r="1245" spans="1:15">
      <c r="A1245" s="202" t="s">
        <v>61</v>
      </c>
      <c r="B1245" s="254" t="s">
        <v>59</v>
      </c>
      <c r="C1245" s="254" t="s">
        <v>59</v>
      </c>
      <c r="D1245" s="254" t="s">
        <v>59</v>
      </c>
      <c r="E1245" s="254" t="s">
        <v>59</v>
      </c>
      <c r="F1245" s="254" t="s">
        <v>59</v>
      </c>
      <c r="G1245" s="254" t="s">
        <v>59</v>
      </c>
      <c r="H1245" s="254" t="s">
        <v>59</v>
      </c>
      <c r="I1245" s="254" t="s">
        <v>59</v>
      </c>
      <c r="J1245" s="254" t="s">
        <v>59</v>
      </c>
      <c r="K1245" s="254" t="s">
        <v>59</v>
      </c>
      <c r="L1245" s="254" t="s">
        <v>59</v>
      </c>
      <c r="M1245" s="254" t="s">
        <v>59</v>
      </c>
      <c r="N1245" s="254" t="s">
        <v>59</v>
      </c>
      <c r="O1245" s="254" t="s">
        <v>59</v>
      </c>
    </row>
    <row r="1246" spans="1:15">
      <c r="A1246" s="204" t="s">
        <v>420</v>
      </c>
      <c r="B1246" s="254" t="s">
        <v>59</v>
      </c>
      <c r="C1246" s="254">
        <v>4102.4980133694999</v>
      </c>
      <c r="D1246" s="254">
        <v>4093.276065350613</v>
      </c>
      <c r="E1246" s="254">
        <v>4085.3178556901753</v>
      </c>
      <c r="F1246" s="254">
        <v>4077.3904268796468</v>
      </c>
      <c r="G1246" s="254">
        <v>4068.1619349005432</v>
      </c>
      <c r="H1246" s="254">
        <v>4058.8996728551338</v>
      </c>
      <c r="I1246" s="254">
        <v>3957.7856035362665</v>
      </c>
      <c r="J1246" s="254">
        <v>3959.6646270564597</v>
      </c>
      <c r="K1246" s="254">
        <v>3961.5191212055461</v>
      </c>
      <c r="L1246" s="254">
        <v>3952.4178823146476</v>
      </c>
      <c r="M1246" s="254">
        <v>3943.3166434237496</v>
      </c>
      <c r="N1246" s="254">
        <v>3934.2154045328512</v>
      </c>
      <c r="O1246" s="254">
        <f>SUM(B1246:N1246)</f>
        <v>48194.463251115136</v>
      </c>
    </row>
    <row r="1247" spans="1:15">
      <c r="A1247" s="204" t="s">
        <v>421</v>
      </c>
      <c r="B1247" s="254" t="s">
        <v>59</v>
      </c>
      <c r="C1247" s="254">
        <v>851.42836060199988</v>
      </c>
      <c r="D1247" s="254">
        <v>849.51444667499993</v>
      </c>
      <c r="E1247" s="254">
        <v>847.86280775099999</v>
      </c>
      <c r="F1247" s="254">
        <v>846.21755705400005</v>
      </c>
      <c r="G1247" s="254">
        <v>844.3022850000001</v>
      </c>
      <c r="H1247" s="254">
        <v>842.38000434000003</v>
      </c>
      <c r="I1247" s="254">
        <v>833.16443336000009</v>
      </c>
      <c r="J1247" s="254">
        <v>833.5599918170002</v>
      </c>
      <c r="K1247" s="254">
        <v>833.95038652800019</v>
      </c>
      <c r="L1247" s="254">
        <v>832.03445946600016</v>
      </c>
      <c r="M1247" s="254">
        <v>830.11853240400012</v>
      </c>
      <c r="N1247" s="254">
        <v>828.2026053420002</v>
      </c>
      <c r="O1247" s="254">
        <f>SUM(B1247:N1247)</f>
        <v>10072.735870339</v>
      </c>
    </row>
    <row r="1248" spans="1:15">
      <c r="A1248" s="205" t="s">
        <v>59</v>
      </c>
      <c r="B1248" s="254" t="s">
        <v>59</v>
      </c>
      <c r="C1248" s="254" t="s">
        <v>59</v>
      </c>
      <c r="D1248" s="254" t="s">
        <v>59</v>
      </c>
      <c r="E1248" s="254" t="s">
        <v>59</v>
      </c>
      <c r="F1248" s="254" t="s">
        <v>59</v>
      </c>
      <c r="G1248" s="254" t="s">
        <v>59</v>
      </c>
      <c r="H1248" s="254" t="s">
        <v>59</v>
      </c>
      <c r="I1248" s="254" t="s">
        <v>59</v>
      </c>
      <c r="J1248" s="254" t="s">
        <v>59</v>
      </c>
      <c r="K1248" s="254" t="s">
        <v>59</v>
      </c>
      <c r="L1248" s="254" t="s">
        <v>59</v>
      </c>
      <c r="M1248" s="254" t="s">
        <v>59</v>
      </c>
      <c r="N1248" s="254" t="s">
        <v>59</v>
      </c>
      <c r="O1248" s="254" t="s">
        <v>59</v>
      </c>
    </row>
    <row r="1249" spans="1:15">
      <c r="A1249" s="202" t="s">
        <v>62</v>
      </c>
      <c r="B1249" s="254" t="s">
        <v>59</v>
      </c>
      <c r="C1249" s="254" t="s">
        <v>59</v>
      </c>
      <c r="D1249" s="254" t="s">
        <v>59</v>
      </c>
      <c r="E1249" s="254" t="s">
        <v>59</v>
      </c>
      <c r="F1249" s="254" t="s">
        <v>59</v>
      </c>
      <c r="G1249" s="254" t="s">
        <v>59</v>
      </c>
      <c r="H1249" s="254" t="s">
        <v>59</v>
      </c>
      <c r="I1249" s="254" t="s">
        <v>59</v>
      </c>
      <c r="J1249" s="254" t="s">
        <v>59</v>
      </c>
      <c r="K1249" s="254" t="s">
        <v>59</v>
      </c>
      <c r="L1249" s="254" t="s">
        <v>59</v>
      </c>
      <c r="M1249" s="254" t="s">
        <v>59</v>
      </c>
      <c r="N1249" s="254" t="s">
        <v>59</v>
      </c>
      <c r="O1249" s="254" t="s">
        <v>59</v>
      </c>
    </row>
    <row r="1250" spans="1:15">
      <c r="A1250" s="204" t="s">
        <v>422</v>
      </c>
      <c r="B1250" s="254" t="s">
        <v>59</v>
      </c>
      <c r="C1250" s="254">
        <v>1718.58</v>
      </c>
      <c r="D1250" s="254">
        <v>1718.59</v>
      </c>
      <c r="E1250" s="254">
        <v>1719.13</v>
      </c>
      <c r="F1250" s="254">
        <v>1719.68</v>
      </c>
      <c r="G1250" s="254">
        <v>1719.7</v>
      </c>
      <c r="H1250" s="254">
        <v>1719.7</v>
      </c>
      <c r="I1250" s="254">
        <v>1719.7</v>
      </c>
      <c r="J1250" s="254">
        <v>1724.36</v>
      </c>
      <c r="K1250" s="254">
        <v>1729.02</v>
      </c>
      <c r="L1250" s="254">
        <v>1729.02</v>
      </c>
      <c r="M1250" s="254">
        <v>1729.02</v>
      </c>
      <c r="N1250" s="254">
        <v>1729.02</v>
      </c>
      <c r="O1250" s="254">
        <f>SUM(B1250:N1250)</f>
        <v>20675.520000000004</v>
      </c>
    </row>
    <row r="1251" spans="1:15">
      <c r="A1251" s="204" t="s">
        <v>423</v>
      </c>
      <c r="B1251" s="254" t="s">
        <v>59</v>
      </c>
      <c r="C1251" s="254">
        <v>0</v>
      </c>
      <c r="D1251" s="254">
        <v>0</v>
      </c>
      <c r="E1251" s="254">
        <v>0</v>
      </c>
      <c r="F1251" s="254">
        <v>0</v>
      </c>
      <c r="G1251" s="254">
        <v>0</v>
      </c>
      <c r="H1251" s="254">
        <v>0</v>
      </c>
      <c r="I1251" s="254">
        <v>0</v>
      </c>
      <c r="J1251" s="254">
        <v>0</v>
      </c>
      <c r="K1251" s="254">
        <v>0</v>
      </c>
      <c r="L1251" s="254">
        <v>0</v>
      </c>
      <c r="M1251" s="254">
        <v>0</v>
      </c>
      <c r="N1251" s="254">
        <v>0</v>
      </c>
      <c r="O1251" s="254">
        <f>SUM(B1251:N1251)</f>
        <v>0</v>
      </c>
    </row>
    <row r="1252" spans="1:15">
      <c r="A1252" s="204" t="s">
        <v>424</v>
      </c>
      <c r="B1252" s="254" t="s">
        <v>59</v>
      </c>
      <c r="C1252" s="254">
        <v>0</v>
      </c>
      <c r="D1252" s="254">
        <v>0</v>
      </c>
      <c r="E1252" s="254">
        <v>0</v>
      </c>
      <c r="F1252" s="254">
        <v>0</v>
      </c>
      <c r="G1252" s="254">
        <v>0</v>
      </c>
      <c r="H1252" s="254">
        <v>0</v>
      </c>
      <c r="I1252" s="254">
        <v>0</v>
      </c>
      <c r="J1252" s="254">
        <v>0</v>
      </c>
      <c r="K1252" s="254">
        <v>0</v>
      </c>
      <c r="L1252" s="254">
        <v>0</v>
      </c>
      <c r="M1252" s="254">
        <v>0</v>
      </c>
      <c r="N1252" s="254">
        <v>0</v>
      </c>
      <c r="O1252" s="254">
        <f>SUM(B1252:N1252)</f>
        <v>0</v>
      </c>
    </row>
    <row r="1253" spans="1:15">
      <c r="A1253" s="204" t="s">
        <v>425</v>
      </c>
      <c r="B1253" s="254" t="s">
        <v>59</v>
      </c>
      <c r="C1253" s="254">
        <v>0</v>
      </c>
      <c r="D1253" s="254">
        <v>0</v>
      </c>
      <c r="E1253" s="254">
        <v>0</v>
      </c>
      <c r="F1253" s="254">
        <v>0</v>
      </c>
      <c r="G1253" s="254">
        <v>0</v>
      </c>
      <c r="H1253" s="254">
        <v>0</v>
      </c>
      <c r="I1253" s="254">
        <v>0</v>
      </c>
      <c r="J1253" s="254">
        <v>0</v>
      </c>
      <c r="K1253" s="254">
        <v>0</v>
      </c>
      <c r="L1253" s="254">
        <v>0</v>
      </c>
      <c r="M1253" s="254">
        <v>0</v>
      </c>
      <c r="N1253" s="254">
        <v>0</v>
      </c>
      <c r="O1253" s="254">
        <f>SUM(B1253:N1253)</f>
        <v>0</v>
      </c>
    </row>
    <row r="1254" spans="1:15">
      <c r="A1254" s="204" t="s">
        <v>426</v>
      </c>
      <c r="B1254" s="254" t="s">
        <v>59</v>
      </c>
      <c r="C1254" s="254">
        <v>0</v>
      </c>
      <c r="D1254" s="254">
        <v>0</v>
      </c>
      <c r="E1254" s="254">
        <v>0</v>
      </c>
      <c r="F1254" s="254">
        <v>0</v>
      </c>
      <c r="G1254" s="254">
        <v>0</v>
      </c>
      <c r="H1254" s="254">
        <v>0</v>
      </c>
      <c r="I1254" s="254">
        <v>0</v>
      </c>
      <c r="J1254" s="254">
        <v>0</v>
      </c>
      <c r="K1254" s="254">
        <v>0</v>
      </c>
      <c r="L1254" s="254">
        <v>0</v>
      </c>
      <c r="M1254" s="254">
        <v>0</v>
      </c>
      <c r="N1254" s="254">
        <v>0</v>
      </c>
      <c r="O1254" s="254">
        <f>SUM(B1254:N1254)</f>
        <v>0</v>
      </c>
    </row>
    <row r="1255" spans="1:15" ht="15.75" thickBot="1">
      <c r="A1255" s="205" t="s">
        <v>59</v>
      </c>
      <c r="B1255" s="254" t="s">
        <v>59</v>
      </c>
      <c r="C1255" s="254" t="s">
        <v>59</v>
      </c>
      <c r="D1255" s="254" t="s">
        <v>59</v>
      </c>
      <c r="E1255" s="254" t="s">
        <v>59</v>
      </c>
      <c r="F1255" s="254" t="s">
        <v>59</v>
      </c>
      <c r="G1255" s="254" t="s">
        <v>59</v>
      </c>
      <c r="H1255" s="254" t="s">
        <v>59</v>
      </c>
      <c r="I1255" s="254" t="s">
        <v>59</v>
      </c>
      <c r="J1255" s="254" t="s">
        <v>59</v>
      </c>
      <c r="K1255" s="254" t="s">
        <v>59</v>
      </c>
      <c r="L1255" s="254" t="s">
        <v>59</v>
      </c>
      <c r="M1255" s="254" t="s">
        <v>59</v>
      </c>
      <c r="N1255" s="254" t="s">
        <v>59</v>
      </c>
      <c r="O1255" s="254" t="s">
        <v>59</v>
      </c>
    </row>
    <row r="1256" spans="1:15" ht="15.75" thickBot="1">
      <c r="A1256" s="202" t="s">
        <v>427</v>
      </c>
      <c r="B1256" s="254" t="s">
        <v>59</v>
      </c>
      <c r="C1256" s="255">
        <f>SUM(C1245:C1253)</f>
        <v>6672.5063739714997</v>
      </c>
      <c r="D1256" s="255">
        <f t="shared" ref="D1256:N1256" si="27">SUM(D1246:D1254)</f>
        <v>6661.3805120256129</v>
      </c>
      <c r="E1256" s="255">
        <f t="shared" si="27"/>
        <v>6652.3106634411752</v>
      </c>
      <c r="F1256" s="255">
        <f t="shared" si="27"/>
        <v>6643.2879839336474</v>
      </c>
      <c r="G1256" s="255">
        <f t="shared" si="27"/>
        <v>6632.1642199005428</v>
      </c>
      <c r="H1256" s="255">
        <f t="shared" si="27"/>
        <v>6620.9796771951333</v>
      </c>
      <c r="I1256" s="255">
        <f t="shared" si="27"/>
        <v>6510.6500368962661</v>
      </c>
      <c r="J1256" s="255">
        <f t="shared" si="27"/>
        <v>6517.5846188734595</v>
      </c>
      <c r="K1256" s="255">
        <f t="shared" si="27"/>
        <v>6524.4895077335459</v>
      </c>
      <c r="L1256" s="255">
        <f t="shared" si="27"/>
        <v>6513.4723417806472</v>
      </c>
      <c r="M1256" s="255">
        <f t="shared" si="27"/>
        <v>6502.4551758277503</v>
      </c>
      <c r="N1256" s="255">
        <f t="shared" si="27"/>
        <v>6491.4380098748516</v>
      </c>
      <c r="O1256" s="255">
        <f>SUM(B1256:N1256)</f>
        <v>78942.719121454138</v>
      </c>
    </row>
    <row r="1257" spans="1:15" ht="15.75" thickTop="1">
      <c r="A1257" s="205" t="s">
        <v>59</v>
      </c>
      <c r="B1257" s="256" t="s">
        <v>59</v>
      </c>
      <c r="C1257" s="256" t="s">
        <v>59</v>
      </c>
      <c r="D1257" s="256" t="s">
        <v>59</v>
      </c>
      <c r="E1257" s="256" t="s">
        <v>59</v>
      </c>
      <c r="F1257" s="256" t="s">
        <v>59</v>
      </c>
      <c r="G1257" s="256" t="s">
        <v>59</v>
      </c>
      <c r="H1257" s="256" t="s">
        <v>59</v>
      </c>
      <c r="I1257" s="256" t="s">
        <v>59</v>
      </c>
      <c r="J1257" s="256" t="s">
        <v>59</v>
      </c>
      <c r="K1257" s="256" t="s">
        <v>59</v>
      </c>
      <c r="L1257" s="256" t="s">
        <v>59</v>
      </c>
      <c r="M1257" s="256" t="s">
        <v>59</v>
      </c>
      <c r="N1257" s="256" t="s">
        <v>59</v>
      </c>
      <c r="O1257" s="256" t="s">
        <v>59</v>
      </c>
    </row>
    <row r="1258" spans="1:15">
      <c r="A1258" s="129" t="s">
        <v>449</v>
      </c>
      <c r="B1258" s="256"/>
      <c r="C1258" s="256"/>
      <c r="D1258" s="256"/>
      <c r="E1258" s="256"/>
      <c r="F1258" s="256"/>
      <c r="G1258" s="256"/>
      <c r="H1258" s="256"/>
      <c r="I1258" s="256"/>
      <c r="J1258" s="256"/>
      <c r="K1258" s="256"/>
      <c r="L1258" s="256"/>
      <c r="M1258" s="256"/>
      <c r="N1258" s="256"/>
      <c r="O1258" s="256"/>
    </row>
    <row r="1259" spans="1:15">
      <c r="A1259" s="294" t="s">
        <v>468</v>
      </c>
      <c r="B1259" s="256"/>
      <c r="C1259" s="256"/>
      <c r="D1259" s="256"/>
      <c r="E1259" s="256"/>
      <c r="F1259" s="256"/>
      <c r="G1259" s="256"/>
      <c r="H1259" s="256"/>
      <c r="I1259" s="256"/>
      <c r="J1259" s="256"/>
      <c r="K1259" s="256"/>
      <c r="L1259" s="256"/>
      <c r="M1259" s="256"/>
      <c r="N1259" s="256"/>
      <c r="O1259" s="256"/>
    </row>
    <row r="1260" spans="1:15">
      <c r="A1260" s="294" t="s">
        <v>450</v>
      </c>
      <c r="B1260" s="256"/>
      <c r="C1260" s="256"/>
      <c r="D1260" s="256"/>
      <c r="E1260" s="256"/>
      <c r="F1260" s="256"/>
      <c r="G1260" s="256"/>
      <c r="H1260" s="256"/>
      <c r="I1260" s="256"/>
      <c r="J1260" s="256"/>
      <c r="K1260" s="256"/>
      <c r="L1260" s="256"/>
      <c r="M1260" s="256"/>
      <c r="N1260" s="256"/>
      <c r="O1260" s="256"/>
    </row>
    <row r="1261" spans="1:15">
      <c r="A1261" s="294" t="s">
        <v>451</v>
      </c>
      <c r="B1261" s="256"/>
      <c r="C1261" s="256"/>
      <c r="D1261" s="256"/>
      <c r="E1261" s="256"/>
      <c r="F1261" s="256"/>
      <c r="G1261" s="256"/>
      <c r="H1261" s="256"/>
      <c r="I1261" s="256"/>
      <c r="J1261" s="256"/>
      <c r="K1261" s="256"/>
      <c r="L1261" s="256"/>
      <c r="M1261" s="256"/>
      <c r="N1261" s="256"/>
      <c r="O1261" s="256"/>
    </row>
    <row r="1262" spans="1:15">
      <c r="A1262" s="294" t="s">
        <v>452</v>
      </c>
      <c r="B1262" s="256"/>
      <c r="C1262" s="256"/>
      <c r="D1262" s="256"/>
      <c r="E1262" s="256"/>
      <c r="F1262" s="256"/>
      <c r="G1262" s="256"/>
      <c r="H1262" s="256"/>
      <c r="I1262" s="256"/>
      <c r="J1262" s="256"/>
      <c r="K1262" s="256"/>
      <c r="L1262" s="256"/>
      <c r="M1262" s="256"/>
      <c r="N1262" s="256"/>
      <c r="O1262" s="256"/>
    </row>
    <row r="1263" spans="1:15">
      <c r="A1263" s="294" t="s">
        <v>453</v>
      </c>
      <c r="B1263" s="256"/>
      <c r="C1263" s="256"/>
      <c r="D1263" s="256"/>
      <c r="E1263" s="256"/>
      <c r="F1263" s="256"/>
      <c r="G1263" s="256"/>
      <c r="H1263" s="256"/>
      <c r="I1263" s="256"/>
      <c r="J1263" s="256"/>
      <c r="K1263" s="256"/>
      <c r="L1263" s="256"/>
      <c r="M1263" s="256"/>
      <c r="N1263" s="256"/>
      <c r="O1263" s="256"/>
    </row>
    <row r="1264" spans="1:15">
      <c r="A1264" s="294" t="s">
        <v>469</v>
      </c>
      <c r="B1264" s="256"/>
      <c r="C1264" s="256"/>
      <c r="D1264" s="256"/>
      <c r="E1264" s="256"/>
      <c r="F1264" s="256"/>
      <c r="G1264" s="256"/>
      <c r="H1264" s="256"/>
      <c r="I1264" s="256"/>
      <c r="J1264" s="256"/>
      <c r="K1264" s="256"/>
      <c r="L1264" s="256"/>
      <c r="M1264" s="256"/>
      <c r="N1264" s="256"/>
      <c r="O1264" s="256"/>
    </row>
    <row r="1265" spans="1:15">
      <c r="A1265" s="294" t="s">
        <v>470</v>
      </c>
      <c r="B1265" s="256"/>
      <c r="C1265" s="256"/>
      <c r="D1265" s="256"/>
      <c r="E1265" s="256"/>
      <c r="F1265" s="256"/>
      <c r="G1265" s="256"/>
      <c r="H1265" s="256"/>
      <c r="I1265" s="256"/>
      <c r="J1265" s="256"/>
      <c r="K1265" s="256"/>
      <c r="L1265" s="256"/>
      <c r="M1265" s="256"/>
      <c r="N1265" s="256"/>
      <c r="O1265" s="256"/>
    </row>
    <row r="1266" spans="1:15">
      <c r="A1266" s="294" t="s">
        <v>454</v>
      </c>
      <c r="B1266" s="256"/>
      <c r="C1266" s="256"/>
      <c r="D1266" s="256"/>
      <c r="E1266" s="256"/>
      <c r="F1266" s="256"/>
      <c r="G1266" s="256"/>
      <c r="H1266" s="256"/>
      <c r="I1266" s="256"/>
      <c r="J1266" s="256"/>
      <c r="K1266" s="256"/>
      <c r="L1266" s="256"/>
      <c r="M1266" s="256"/>
      <c r="N1266" s="256"/>
      <c r="O1266" s="256"/>
    </row>
    <row r="1267" spans="1:15">
      <c r="A1267" s="294" t="s">
        <v>455</v>
      </c>
      <c r="B1267" s="256"/>
      <c r="C1267" s="256"/>
      <c r="D1267" s="256"/>
      <c r="E1267" s="256"/>
      <c r="F1267" s="256"/>
      <c r="G1267" s="256"/>
      <c r="H1267" s="256"/>
      <c r="I1267" s="256"/>
      <c r="J1267" s="256"/>
      <c r="K1267" s="256"/>
      <c r="L1267" s="256"/>
      <c r="M1267" s="256"/>
      <c r="N1267" s="256"/>
      <c r="O1267" s="256"/>
    </row>
    <row r="1268" spans="1:15">
      <c r="A1268" s="294" t="s">
        <v>456</v>
      </c>
      <c r="B1268" s="256"/>
      <c r="C1268" s="256"/>
      <c r="D1268" s="256"/>
      <c r="E1268" s="256"/>
      <c r="F1268" s="256"/>
      <c r="G1268" s="256"/>
      <c r="H1268" s="256"/>
      <c r="I1268" s="256"/>
      <c r="J1268" s="256"/>
      <c r="K1268" s="256"/>
      <c r="L1268" s="256"/>
      <c r="M1268" s="256"/>
      <c r="N1268" s="256"/>
      <c r="O1268" s="256"/>
    </row>
    <row r="1269" spans="1:15">
      <c r="A1269" s="294" t="s">
        <v>457</v>
      </c>
      <c r="B1269" s="256"/>
      <c r="C1269" s="256"/>
      <c r="D1269" s="256"/>
      <c r="E1269" s="256"/>
      <c r="F1269" s="256"/>
      <c r="G1269" s="256"/>
      <c r="H1269" s="256"/>
      <c r="I1269" s="256"/>
      <c r="J1269" s="256"/>
      <c r="K1269" s="256"/>
      <c r="L1269" s="256"/>
      <c r="M1269" s="256"/>
      <c r="N1269" s="256"/>
      <c r="O1269" s="256"/>
    </row>
    <row r="1270" spans="1:15">
      <c r="A1270" s="294" t="s">
        <v>458</v>
      </c>
      <c r="B1270" s="256"/>
      <c r="C1270" s="256"/>
      <c r="D1270" s="256"/>
      <c r="E1270" s="256"/>
      <c r="F1270" s="256"/>
      <c r="G1270" s="256"/>
      <c r="H1270" s="256"/>
      <c r="I1270" s="256"/>
      <c r="J1270" s="256"/>
      <c r="K1270" s="256"/>
      <c r="L1270" s="256"/>
      <c r="M1270" s="256"/>
      <c r="N1270" s="256"/>
      <c r="O1270" s="256"/>
    </row>
    <row r="1271" spans="1:15">
      <c r="A1271" s="295" t="s">
        <v>459</v>
      </c>
      <c r="B1271" s="256"/>
      <c r="C1271" s="256"/>
      <c r="D1271" s="256"/>
      <c r="E1271" s="256"/>
      <c r="F1271" s="256"/>
      <c r="G1271" s="256"/>
      <c r="H1271" s="256"/>
      <c r="I1271" s="256"/>
      <c r="J1271" s="256"/>
      <c r="K1271" s="256"/>
      <c r="L1271" s="256"/>
      <c r="M1271" s="256"/>
      <c r="N1271" s="256"/>
      <c r="O1271" s="256"/>
    </row>
    <row r="1272" spans="1:15">
      <c r="A1272" s="295" t="s">
        <v>460</v>
      </c>
      <c r="B1272" s="256"/>
      <c r="C1272" s="256"/>
      <c r="D1272" s="256"/>
      <c r="E1272" s="256"/>
      <c r="F1272" s="256"/>
      <c r="G1272" s="256"/>
      <c r="H1272" s="256"/>
      <c r="I1272" s="256"/>
      <c r="J1272" s="256"/>
      <c r="K1272" s="256"/>
      <c r="L1272" s="256"/>
      <c r="M1272" s="256"/>
      <c r="N1272" s="256"/>
      <c r="O1272" s="256"/>
    </row>
    <row r="1273" spans="1:15">
      <c r="A1273" s="295" t="s">
        <v>461</v>
      </c>
      <c r="B1273" s="256"/>
      <c r="C1273" s="256"/>
      <c r="D1273" s="256"/>
      <c r="E1273" s="256"/>
      <c r="F1273" s="256"/>
      <c r="G1273" s="256"/>
      <c r="H1273" s="256"/>
      <c r="I1273" s="256"/>
      <c r="J1273" s="256"/>
      <c r="K1273" s="256"/>
      <c r="L1273" s="256"/>
      <c r="M1273" s="256"/>
      <c r="N1273" s="256"/>
      <c r="O1273" s="256"/>
    </row>
    <row r="1274" spans="1:15">
      <c r="B1274" s="257"/>
      <c r="C1274" s="257"/>
      <c r="D1274" s="257"/>
      <c r="E1274" s="257"/>
      <c r="F1274" s="257"/>
      <c r="G1274" s="257"/>
      <c r="H1274" s="257"/>
      <c r="I1274" s="257"/>
      <c r="J1274" s="257"/>
      <c r="K1274" s="257"/>
      <c r="L1274" s="257"/>
      <c r="M1274" s="257"/>
      <c r="N1274" s="257"/>
      <c r="O1274" s="257"/>
    </row>
    <row r="1275" spans="1:15">
      <c r="A1275" s="109" t="s">
        <v>283</v>
      </c>
      <c r="B1275" s="254"/>
      <c r="C1275" s="254"/>
      <c r="D1275" s="254"/>
      <c r="E1275" s="254"/>
      <c r="F1275" s="254"/>
      <c r="G1275" s="254"/>
      <c r="H1275" s="254"/>
      <c r="I1275" s="254"/>
      <c r="J1275" s="254"/>
      <c r="K1275" s="254"/>
      <c r="L1275" s="254"/>
      <c r="M1275" s="254"/>
      <c r="N1275" s="254"/>
      <c r="O1275" s="254"/>
    </row>
    <row r="1276" spans="1:15">
      <c r="A1276" s="181" t="s">
        <v>378</v>
      </c>
      <c r="B1276" s="254"/>
      <c r="C1276" s="254"/>
      <c r="D1276" s="254"/>
      <c r="E1276" s="254"/>
      <c r="F1276" s="254"/>
      <c r="G1276" s="254"/>
      <c r="H1276" s="254"/>
      <c r="I1276" s="254"/>
      <c r="J1276" s="254"/>
      <c r="K1276" s="254"/>
      <c r="L1276" s="254"/>
      <c r="M1276" s="254"/>
      <c r="N1276" s="254"/>
      <c r="O1276" s="254"/>
    </row>
    <row r="1277" spans="1:15">
      <c r="A1277" s="202" t="s">
        <v>410</v>
      </c>
      <c r="B1277" s="254" t="s">
        <v>59</v>
      </c>
      <c r="C1277" s="254" t="s">
        <v>59</v>
      </c>
      <c r="D1277" s="254" t="s">
        <v>59</v>
      </c>
      <c r="E1277" s="254" t="s">
        <v>59</v>
      </c>
      <c r="F1277" s="254" t="s">
        <v>59</v>
      </c>
      <c r="G1277" s="254" t="s">
        <v>59</v>
      </c>
      <c r="H1277" s="254" t="s">
        <v>59</v>
      </c>
      <c r="I1277" s="254" t="s">
        <v>59</v>
      </c>
      <c r="J1277" s="254" t="s">
        <v>59</v>
      </c>
      <c r="K1277" s="254" t="s">
        <v>59</v>
      </c>
      <c r="L1277" s="254" t="s">
        <v>59</v>
      </c>
      <c r="M1277" s="254" t="s">
        <v>59</v>
      </c>
      <c r="N1277" s="254" t="s">
        <v>59</v>
      </c>
      <c r="O1277" s="254" t="s">
        <v>59</v>
      </c>
    </row>
    <row r="1278" spans="1:15">
      <c r="A1278" s="204" t="s">
        <v>411</v>
      </c>
      <c r="B1278" s="323" t="s">
        <v>59</v>
      </c>
      <c r="C1278" s="323">
        <v>0</v>
      </c>
      <c r="D1278" s="323">
        <v>13449.35</v>
      </c>
      <c r="E1278" s="323">
        <v>10869.98</v>
      </c>
      <c r="F1278" s="323">
        <v>156419.07999999999</v>
      </c>
      <c r="G1278" s="323">
        <v>129108.53</v>
      </c>
      <c r="H1278" s="323">
        <v>167583.09</v>
      </c>
      <c r="I1278" s="323">
        <v>47805.86</v>
      </c>
      <c r="J1278" s="323">
        <v>395966.05</v>
      </c>
      <c r="K1278" s="323">
        <v>20033.509999999998</v>
      </c>
      <c r="L1278" s="323">
        <v>32165.61</v>
      </c>
      <c r="M1278" s="323">
        <v>24479.03</v>
      </c>
      <c r="N1278" s="323">
        <v>-997880.09</v>
      </c>
      <c r="O1278" s="323">
        <f>SUM(B1278:N1278)</f>
        <v>0</v>
      </c>
    </row>
    <row r="1279" spans="1:15">
      <c r="A1279" s="204" t="s">
        <v>412</v>
      </c>
      <c r="B1279" s="323" t="s">
        <v>59</v>
      </c>
      <c r="C1279" s="323">
        <v>-55155626.719999999</v>
      </c>
      <c r="D1279" s="323">
        <v>0</v>
      </c>
      <c r="E1279" s="323">
        <v>0</v>
      </c>
      <c r="F1279" s="323">
        <v>0</v>
      </c>
      <c r="G1279" s="323">
        <v>0</v>
      </c>
      <c r="H1279" s="323">
        <v>0</v>
      </c>
      <c r="I1279" s="323">
        <v>0</v>
      </c>
      <c r="J1279" s="323">
        <v>0</v>
      </c>
      <c r="K1279" s="323">
        <v>0</v>
      </c>
      <c r="L1279" s="323">
        <v>0</v>
      </c>
      <c r="M1279" s="323">
        <v>0</v>
      </c>
      <c r="N1279" s="323">
        <v>1056446.67</v>
      </c>
      <c r="O1279" s="323">
        <f>SUM(B1279:N1279)</f>
        <v>-54099180.049999997</v>
      </c>
    </row>
    <row r="1280" spans="1:15">
      <c r="A1280" s="204" t="s">
        <v>413</v>
      </c>
      <c r="B1280" s="323" t="s">
        <v>59</v>
      </c>
      <c r="C1280" s="323">
        <v>-55172832.729999997</v>
      </c>
      <c r="D1280" s="323">
        <v>0</v>
      </c>
      <c r="E1280" s="323">
        <v>0</v>
      </c>
      <c r="F1280" s="323">
        <v>0</v>
      </c>
      <c r="G1280" s="323">
        <v>0</v>
      </c>
      <c r="H1280" s="323">
        <v>0</v>
      </c>
      <c r="I1280" s="323">
        <v>0</v>
      </c>
      <c r="J1280" s="323">
        <v>0</v>
      </c>
      <c r="K1280" s="323">
        <v>0</v>
      </c>
      <c r="L1280" s="323">
        <v>0</v>
      </c>
      <c r="M1280" s="323">
        <v>0</v>
      </c>
      <c r="N1280" s="323">
        <v>0</v>
      </c>
      <c r="O1280" s="323">
        <f>SUM(B1280:N1280)</f>
        <v>-55172832.729999997</v>
      </c>
    </row>
    <row r="1281" spans="1:15">
      <c r="A1281" s="204" t="s">
        <v>414</v>
      </c>
      <c r="B1281" s="323" t="s">
        <v>59</v>
      </c>
      <c r="C1281" s="323">
        <v>0</v>
      </c>
      <c r="D1281" s="323">
        <v>0</v>
      </c>
      <c r="E1281" s="323">
        <v>0</v>
      </c>
      <c r="F1281" s="323">
        <v>0</v>
      </c>
      <c r="G1281" s="323">
        <v>0</v>
      </c>
      <c r="H1281" s="323">
        <v>0</v>
      </c>
      <c r="I1281" s="323">
        <v>0</v>
      </c>
      <c r="J1281" s="323">
        <v>0</v>
      </c>
      <c r="K1281" s="323">
        <v>0</v>
      </c>
      <c r="L1281" s="323">
        <v>0</v>
      </c>
      <c r="M1281" s="323">
        <v>0</v>
      </c>
      <c r="N1281" s="323">
        <v>0</v>
      </c>
      <c r="O1281" s="323">
        <f>SUM(B1281:N1281)</f>
        <v>0</v>
      </c>
    </row>
    <row r="1282" spans="1:15">
      <c r="A1282" s="205" t="s">
        <v>59</v>
      </c>
      <c r="B1282" s="323" t="s">
        <v>59</v>
      </c>
      <c r="C1282" s="323" t="s">
        <v>59</v>
      </c>
      <c r="D1282" s="323" t="s">
        <v>59</v>
      </c>
      <c r="E1282" s="323" t="s">
        <v>59</v>
      </c>
      <c r="F1282" s="323" t="s">
        <v>59</v>
      </c>
      <c r="G1282" s="323" t="s">
        <v>59</v>
      </c>
      <c r="H1282" s="323" t="s">
        <v>59</v>
      </c>
      <c r="I1282" s="323" t="s">
        <v>59</v>
      </c>
      <c r="J1282" s="323" t="s">
        <v>59</v>
      </c>
      <c r="K1282" s="323" t="s">
        <v>59</v>
      </c>
      <c r="L1282" s="323" t="s">
        <v>59</v>
      </c>
      <c r="M1282" s="323" t="s">
        <v>59</v>
      </c>
      <c r="N1282" s="323" t="s">
        <v>59</v>
      </c>
      <c r="O1282" s="323" t="s">
        <v>59</v>
      </c>
    </row>
    <row r="1283" spans="1:15">
      <c r="A1283" s="202" t="s">
        <v>415</v>
      </c>
      <c r="B1283" s="323">
        <v>412029044.92000002</v>
      </c>
      <c r="C1283" s="323">
        <v>356873418.20000005</v>
      </c>
      <c r="D1283" s="323">
        <v>356873418.20000005</v>
      </c>
      <c r="E1283" s="323">
        <v>356873418.20000005</v>
      </c>
      <c r="F1283" s="323">
        <v>356873418.20000005</v>
      </c>
      <c r="G1283" s="323">
        <v>356873418.20000005</v>
      </c>
      <c r="H1283" s="323">
        <v>356873418.20000005</v>
      </c>
      <c r="I1283" s="323">
        <v>356873418.20000005</v>
      </c>
      <c r="J1283" s="323">
        <v>356873418.20000005</v>
      </c>
      <c r="K1283" s="323">
        <v>356873418.20000005</v>
      </c>
      <c r="L1283" s="323">
        <v>356873418.20000005</v>
      </c>
      <c r="M1283" s="323">
        <v>356873418.20000005</v>
      </c>
      <c r="N1283" s="323">
        <v>357929864.87000006</v>
      </c>
      <c r="O1283" s="324"/>
    </row>
    <row r="1284" spans="1:15">
      <c r="A1284" s="202" t="s">
        <v>416</v>
      </c>
      <c r="B1284" s="323">
        <v>58723930.260000028</v>
      </c>
      <c r="C1284" s="323">
        <v>59514959.350000031</v>
      </c>
      <c r="D1284" s="323">
        <v>60306005.07000003</v>
      </c>
      <c r="E1284" s="323">
        <v>61097050.790000029</v>
      </c>
      <c r="F1284" s="323">
        <v>61888096.510000028</v>
      </c>
      <c r="G1284" s="323">
        <v>62679142.230000027</v>
      </c>
      <c r="H1284" s="323">
        <v>63470187.950000025</v>
      </c>
      <c r="I1284" s="323">
        <v>64261233.670000024</v>
      </c>
      <c r="J1284" s="323">
        <v>65052279.390000023</v>
      </c>
      <c r="K1284" s="323">
        <v>65843325.110000022</v>
      </c>
      <c r="L1284" s="323">
        <v>66634370.830000021</v>
      </c>
      <c r="M1284" s="323">
        <v>67425416.550000012</v>
      </c>
      <c r="N1284" s="323">
        <v>68217483.50000003</v>
      </c>
      <c r="O1284" s="324"/>
    </row>
    <row r="1285" spans="1:15">
      <c r="A1285" s="202" t="s">
        <v>417</v>
      </c>
      <c r="B1285" s="323">
        <v>0</v>
      </c>
      <c r="C1285" s="323">
        <v>-55172832.729999997</v>
      </c>
      <c r="D1285" s="323">
        <v>-55172832.729999997</v>
      </c>
      <c r="E1285" s="323">
        <v>-55172832.729999997</v>
      </c>
      <c r="F1285" s="323">
        <v>-55172832.729999997</v>
      </c>
      <c r="G1285" s="323">
        <v>-55172832.729999997</v>
      </c>
      <c r="H1285" s="323">
        <v>-55172832.729999997</v>
      </c>
      <c r="I1285" s="323">
        <v>-55172832.729999997</v>
      </c>
      <c r="J1285" s="323">
        <v>-55172832.729999997</v>
      </c>
      <c r="K1285" s="323">
        <v>-55172832.729999997</v>
      </c>
      <c r="L1285" s="323">
        <v>-55172832.729999997</v>
      </c>
      <c r="M1285" s="323">
        <v>-55172832.729999997</v>
      </c>
      <c r="N1285" s="323">
        <v>-55172832.729999997</v>
      </c>
      <c r="O1285" s="324"/>
    </row>
    <row r="1286" spans="1:15" ht="15.75" thickBot="1">
      <c r="A1286" s="202" t="s">
        <v>418</v>
      </c>
      <c r="B1286" s="323">
        <v>0</v>
      </c>
      <c r="C1286" s="323">
        <v>0</v>
      </c>
      <c r="D1286" s="323">
        <v>13449.349999999717</v>
      </c>
      <c r="E1286" s="323">
        <v>24319.329999999718</v>
      </c>
      <c r="F1286" s="323">
        <v>180738.40999999971</v>
      </c>
      <c r="G1286" s="323">
        <v>309846.93999999971</v>
      </c>
      <c r="H1286" s="323">
        <v>477430.02999999968</v>
      </c>
      <c r="I1286" s="323">
        <v>525235.88999999966</v>
      </c>
      <c r="J1286" s="323">
        <v>921201.93999999971</v>
      </c>
      <c r="K1286" s="323">
        <v>941235.44999999972</v>
      </c>
      <c r="L1286" s="323">
        <v>973401.05999999971</v>
      </c>
      <c r="M1286" s="323">
        <v>997880.08999999973</v>
      </c>
      <c r="N1286" s="323">
        <v>0</v>
      </c>
      <c r="O1286" s="324"/>
    </row>
    <row r="1287" spans="1:15" ht="15.75" thickBot="1">
      <c r="A1287" s="202" t="s">
        <v>60</v>
      </c>
      <c r="B1287" s="325">
        <v>353305114.65999997</v>
      </c>
      <c r="C1287" s="325">
        <v>352531291.58000004</v>
      </c>
      <c r="D1287" s="325">
        <v>351753695.21000004</v>
      </c>
      <c r="E1287" s="325">
        <v>350973519.47000003</v>
      </c>
      <c r="F1287" s="325">
        <v>350338892.83000004</v>
      </c>
      <c r="G1287" s="325">
        <v>349676955.64000005</v>
      </c>
      <c r="H1287" s="325">
        <v>349053493.00999999</v>
      </c>
      <c r="I1287" s="325">
        <v>348310253.15000004</v>
      </c>
      <c r="J1287" s="325">
        <v>347915173.48000002</v>
      </c>
      <c r="K1287" s="325">
        <v>347144161.27000004</v>
      </c>
      <c r="L1287" s="325">
        <v>346385281.16000003</v>
      </c>
      <c r="M1287" s="325">
        <v>345618714.47000003</v>
      </c>
      <c r="N1287" s="325">
        <v>344885214.10000002</v>
      </c>
      <c r="O1287" s="324"/>
    </row>
    <row r="1288" spans="1:15" ht="15.75" thickTop="1">
      <c r="A1288" s="205" t="s">
        <v>59</v>
      </c>
      <c r="B1288" s="254" t="s">
        <v>59</v>
      </c>
      <c r="C1288" s="254" t="s">
        <v>59</v>
      </c>
      <c r="D1288" s="254" t="s">
        <v>59</v>
      </c>
      <c r="E1288" s="254" t="s">
        <v>59</v>
      </c>
      <c r="F1288" s="254" t="s">
        <v>59</v>
      </c>
      <c r="G1288" s="254" t="s">
        <v>59</v>
      </c>
      <c r="H1288" s="254" t="s">
        <v>59</v>
      </c>
      <c r="I1288" s="254" t="s">
        <v>59</v>
      </c>
      <c r="J1288" s="254" t="s">
        <v>59</v>
      </c>
      <c r="K1288" s="254" t="s">
        <v>59</v>
      </c>
      <c r="L1288" s="254" t="s">
        <v>59</v>
      </c>
      <c r="M1288" s="254" t="s">
        <v>59</v>
      </c>
      <c r="N1288" s="254" t="s">
        <v>59</v>
      </c>
      <c r="O1288" s="258"/>
    </row>
    <row r="1289" spans="1:15">
      <c r="A1289" s="202" t="s">
        <v>419</v>
      </c>
      <c r="B1289" s="254" t="s">
        <v>59</v>
      </c>
      <c r="C1289" s="254">
        <v>352918203.12</v>
      </c>
      <c r="D1289" s="254">
        <v>352142493.39500004</v>
      </c>
      <c r="E1289" s="254">
        <v>351363607.34000003</v>
      </c>
      <c r="F1289" s="254">
        <v>350656206.15000004</v>
      </c>
      <c r="G1289" s="254">
        <v>350007924.23500001</v>
      </c>
      <c r="H1289" s="254">
        <v>349365224.32500005</v>
      </c>
      <c r="I1289" s="254">
        <v>348681873.08000004</v>
      </c>
      <c r="J1289" s="254">
        <v>348112713.31500006</v>
      </c>
      <c r="K1289" s="254">
        <v>347529667.375</v>
      </c>
      <c r="L1289" s="254">
        <v>346764721.21500003</v>
      </c>
      <c r="M1289" s="254">
        <v>346001997.81500006</v>
      </c>
      <c r="N1289" s="254">
        <v>345251964.28500003</v>
      </c>
      <c r="O1289" s="258"/>
    </row>
    <row r="1290" spans="1:15">
      <c r="A1290" s="205" t="s">
        <v>59</v>
      </c>
      <c r="B1290" s="254" t="s">
        <v>59</v>
      </c>
      <c r="C1290" s="254" t="s">
        <v>59</v>
      </c>
      <c r="D1290" s="254" t="s">
        <v>59</v>
      </c>
      <c r="E1290" s="254" t="s">
        <v>59</v>
      </c>
      <c r="F1290" s="254" t="s">
        <v>59</v>
      </c>
      <c r="G1290" s="254" t="s">
        <v>59</v>
      </c>
      <c r="H1290" s="254" t="s">
        <v>59</v>
      </c>
      <c r="I1290" s="254" t="s">
        <v>59</v>
      </c>
      <c r="J1290" s="254" t="s">
        <v>59</v>
      </c>
      <c r="K1290" s="254" t="s">
        <v>59</v>
      </c>
      <c r="L1290" s="254" t="s">
        <v>59</v>
      </c>
      <c r="M1290" s="254" t="s">
        <v>59</v>
      </c>
      <c r="N1290" s="254" t="s">
        <v>59</v>
      </c>
      <c r="O1290" s="254" t="s">
        <v>59</v>
      </c>
    </row>
    <row r="1291" spans="1:15">
      <c r="A1291" s="202" t="s">
        <v>61</v>
      </c>
      <c r="B1291" s="254" t="s">
        <v>59</v>
      </c>
      <c r="C1291" s="254" t="s">
        <v>59</v>
      </c>
      <c r="D1291" s="254" t="s">
        <v>59</v>
      </c>
      <c r="E1291" s="254" t="s">
        <v>59</v>
      </c>
      <c r="F1291" s="254" t="s">
        <v>59</v>
      </c>
      <c r="G1291" s="254" t="s">
        <v>59</v>
      </c>
      <c r="H1291" s="254" t="s">
        <v>59</v>
      </c>
      <c r="I1291" s="254" t="s">
        <v>59</v>
      </c>
      <c r="J1291" s="254" t="s">
        <v>59</v>
      </c>
      <c r="K1291" s="254" t="s">
        <v>59</v>
      </c>
      <c r="L1291" s="254" t="s">
        <v>59</v>
      </c>
      <c r="M1291" s="254" t="s">
        <v>59</v>
      </c>
      <c r="N1291" s="254" t="s">
        <v>59</v>
      </c>
      <c r="O1291" s="254" t="s">
        <v>59</v>
      </c>
    </row>
    <row r="1292" spans="1:15">
      <c r="A1292" s="204" t="s">
        <v>420</v>
      </c>
      <c r="B1292" s="254" t="s">
        <v>59</v>
      </c>
      <c r="C1292" s="254">
        <v>1900808.7910055697</v>
      </c>
      <c r="D1292" s="254">
        <v>1896630.8374415052</v>
      </c>
      <c r="E1292" s="254">
        <v>1892435.7762419211</v>
      </c>
      <c r="F1292" s="254">
        <v>1888625.7307729358</v>
      </c>
      <c r="G1292" s="254">
        <v>1885134.1002699237</v>
      </c>
      <c r="H1292" s="254">
        <v>1881672.5343090117</v>
      </c>
      <c r="I1292" s="254">
        <v>1835396.3654711354</v>
      </c>
      <c r="J1292" s="254">
        <v>1832400.4145923993</v>
      </c>
      <c r="K1292" s="254">
        <v>1829331.3694776471</v>
      </c>
      <c r="L1292" s="254">
        <v>1825304.8355215131</v>
      </c>
      <c r="M1292" s="254">
        <v>1821290.0017595682</v>
      </c>
      <c r="N1292" s="254">
        <v>1817341.965107179</v>
      </c>
      <c r="O1292" s="254">
        <f>SUM(B1292:N1292)</f>
        <v>22306372.721970312</v>
      </c>
    </row>
    <row r="1293" spans="1:15">
      <c r="A1293" s="204" t="s">
        <v>421</v>
      </c>
      <c r="B1293" s="254" t="s">
        <v>59</v>
      </c>
      <c r="C1293" s="254">
        <v>394491.96744753601</v>
      </c>
      <c r="D1293" s="254">
        <v>393624.87911693106</v>
      </c>
      <c r="E1293" s="254">
        <v>392754.24028465204</v>
      </c>
      <c r="F1293" s="254">
        <v>391963.50723447005</v>
      </c>
      <c r="G1293" s="254">
        <v>391238.85770988301</v>
      </c>
      <c r="H1293" s="254">
        <v>390520.44775048504</v>
      </c>
      <c r="I1293" s="254">
        <v>386374.38355994807</v>
      </c>
      <c r="J1293" s="254">
        <v>385743.6976243516</v>
      </c>
      <c r="K1293" s="254">
        <v>385097.62441823754</v>
      </c>
      <c r="L1293" s="254">
        <v>384249.98757834156</v>
      </c>
      <c r="M1293" s="254">
        <v>383404.81377880159</v>
      </c>
      <c r="N1293" s="254">
        <v>382573.70162420854</v>
      </c>
      <c r="O1293" s="254">
        <f>SUM(B1293:N1293)</f>
        <v>4662038.1081278455</v>
      </c>
    </row>
    <row r="1294" spans="1:15">
      <c r="A1294" s="205" t="s">
        <v>59</v>
      </c>
      <c r="B1294" s="254" t="s">
        <v>59</v>
      </c>
      <c r="C1294" s="254" t="s">
        <v>59</v>
      </c>
      <c r="D1294" s="254" t="s">
        <v>59</v>
      </c>
      <c r="E1294" s="254" t="s">
        <v>59</v>
      </c>
      <c r="F1294" s="254" t="s">
        <v>59</v>
      </c>
      <c r="G1294" s="254" t="s">
        <v>59</v>
      </c>
      <c r="H1294" s="254" t="s">
        <v>59</v>
      </c>
      <c r="I1294" s="254" t="s">
        <v>59</v>
      </c>
      <c r="J1294" s="254" t="s">
        <v>59</v>
      </c>
      <c r="K1294" s="254" t="s">
        <v>59</v>
      </c>
      <c r="L1294" s="254" t="s">
        <v>59</v>
      </c>
      <c r="M1294" s="254" t="s">
        <v>59</v>
      </c>
      <c r="N1294" s="254" t="s">
        <v>59</v>
      </c>
      <c r="O1294" s="254" t="s">
        <v>59</v>
      </c>
    </row>
    <row r="1295" spans="1:15">
      <c r="A1295" s="202" t="s">
        <v>62</v>
      </c>
      <c r="B1295" s="254" t="s">
        <v>59</v>
      </c>
      <c r="C1295" s="254" t="s">
        <v>59</v>
      </c>
      <c r="D1295" s="254" t="s">
        <v>59</v>
      </c>
      <c r="E1295" s="254" t="s">
        <v>59</v>
      </c>
      <c r="F1295" s="254" t="s">
        <v>59</v>
      </c>
      <c r="G1295" s="254" t="s">
        <v>59</v>
      </c>
      <c r="H1295" s="254" t="s">
        <v>59</v>
      </c>
      <c r="I1295" s="254" t="s">
        <v>59</v>
      </c>
      <c r="J1295" s="254" t="s">
        <v>59</v>
      </c>
      <c r="K1295" s="254" t="s">
        <v>59</v>
      </c>
      <c r="L1295" s="254" t="s">
        <v>59</v>
      </c>
      <c r="M1295" s="254" t="s">
        <v>59</v>
      </c>
      <c r="N1295" s="254" t="s">
        <v>59</v>
      </c>
      <c r="O1295" s="254" t="s">
        <v>59</v>
      </c>
    </row>
    <row r="1296" spans="1:15">
      <c r="A1296" s="204" t="s">
        <v>422</v>
      </c>
      <c r="B1296" s="254" t="s">
        <v>59</v>
      </c>
      <c r="C1296" s="254">
        <v>791029.09000000008</v>
      </c>
      <c r="D1296" s="254">
        <v>791045.72000000009</v>
      </c>
      <c r="E1296" s="254">
        <v>791045.72000000009</v>
      </c>
      <c r="F1296" s="254">
        <v>791045.72000000009</v>
      </c>
      <c r="G1296" s="254">
        <v>791045.72000000009</v>
      </c>
      <c r="H1296" s="254">
        <v>791045.72000000009</v>
      </c>
      <c r="I1296" s="254">
        <v>791045.72000000009</v>
      </c>
      <c r="J1296" s="254">
        <v>791045.72000000009</v>
      </c>
      <c r="K1296" s="254">
        <v>791045.72000000009</v>
      </c>
      <c r="L1296" s="254">
        <v>791045.72000000009</v>
      </c>
      <c r="M1296" s="254">
        <v>791045.72000000009</v>
      </c>
      <c r="N1296" s="254">
        <v>792066.95000000007</v>
      </c>
      <c r="O1296" s="254">
        <f>SUM(B1296:N1296)</f>
        <v>9493553.2399999984</v>
      </c>
    </row>
    <row r="1297" spans="1:15">
      <c r="A1297" s="204" t="s">
        <v>423</v>
      </c>
      <c r="B1297" s="254" t="s">
        <v>59</v>
      </c>
      <c r="C1297" s="254">
        <v>0</v>
      </c>
      <c r="D1297" s="254">
        <v>0</v>
      </c>
      <c r="E1297" s="254">
        <v>0</v>
      </c>
      <c r="F1297" s="254">
        <v>0</v>
      </c>
      <c r="G1297" s="254">
        <v>0</v>
      </c>
      <c r="H1297" s="254">
        <v>0</v>
      </c>
      <c r="I1297" s="254">
        <v>0</v>
      </c>
      <c r="J1297" s="254">
        <v>0</v>
      </c>
      <c r="K1297" s="254">
        <v>0</v>
      </c>
      <c r="L1297" s="254">
        <v>0</v>
      </c>
      <c r="M1297" s="254">
        <v>0</v>
      </c>
      <c r="N1297" s="254">
        <v>0</v>
      </c>
      <c r="O1297" s="254">
        <f>SUM(B1297:N1297)</f>
        <v>0</v>
      </c>
    </row>
    <row r="1298" spans="1:15">
      <c r="A1298" s="204" t="s">
        <v>424</v>
      </c>
      <c r="B1298" s="254" t="s">
        <v>59</v>
      </c>
      <c r="C1298" s="254">
        <v>0</v>
      </c>
      <c r="D1298" s="254">
        <v>0</v>
      </c>
      <c r="E1298" s="254">
        <v>0</v>
      </c>
      <c r="F1298" s="254">
        <v>0</v>
      </c>
      <c r="G1298" s="254">
        <v>0</v>
      </c>
      <c r="H1298" s="254">
        <v>0</v>
      </c>
      <c r="I1298" s="254">
        <v>0</v>
      </c>
      <c r="J1298" s="254">
        <v>0</v>
      </c>
      <c r="K1298" s="254">
        <v>0</v>
      </c>
      <c r="L1298" s="254">
        <v>0</v>
      </c>
      <c r="M1298" s="254">
        <v>0</v>
      </c>
      <c r="N1298" s="254">
        <v>0</v>
      </c>
      <c r="O1298" s="254">
        <f>SUM(B1298:N1298)</f>
        <v>0</v>
      </c>
    </row>
    <row r="1299" spans="1:15">
      <c r="A1299" s="204" t="s">
        <v>425</v>
      </c>
      <c r="B1299" s="254" t="s">
        <v>59</v>
      </c>
      <c r="C1299" s="254">
        <v>0</v>
      </c>
      <c r="D1299" s="254">
        <v>0</v>
      </c>
      <c r="E1299" s="254">
        <v>0</v>
      </c>
      <c r="F1299" s="254">
        <v>0</v>
      </c>
      <c r="G1299" s="254">
        <v>0</v>
      </c>
      <c r="H1299" s="254">
        <v>0</v>
      </c>
      <c r="I1299" s="254">
        <v>0</v>
      </c>
      <c r="J1299" s="254">
        <v>0</v>
      </c>
      <c r="K1299" s="254">
        <v>0</v>
      </c>
      <c r="L1299" s="254">
        <v>0</v>
      </c>
      <c r="M1299" s="254">
        <v>0</v>
      </c>
      <c r="N1299" s="254">
        <v>0</v>
      </c>
      <c r="O1299" s="254">
        <f>SUM(B1299:N1299)</f>
        <v>0</v>
      </c>
    </row>
    <row r="1300" spans="1:15">
      <c r="A1300" s="204" t="s">
        <v>426</v>
      </c>
      <c r="B1300" s="254" t="s">
        <v>59</v>
      </c>
      <c r="C1300" s="254">
        <v>0</v>
      </c>
      <c r="D1300" s="254">
        <v>0</v>
      </c>
      <c r="E1300" s="254">
        <v>0</v>
      </c>
      <c r="F1300" s="254">
        <v>0</v>
      </c>
      <c r="G1300" s="254">
        <v>0</v>
      </c>
      <c r="H1300" s="254">
        <v>0</v>
      </c>
      <c r="I1300" s="254">
        <v>0</v>
      </c>
      <c r="J1300" s="254">
        <v>0</v>
      </c>
      <c r="K1300" s="254">
        <v>0</v>
      </c>
      <c r="L1300" s="254">
        <v>0</v>
      </c>
      <c r="M1300" s="254">
        <v>0</v>
      </c>
      <c r="N1300" s="254">
        <v>0</v>
      </c>
      <c r="O1300" s="254">
        <f>SUM(B1300:N1300)</f>
        <v>0</v>
      </c>
    </row>
    <row r="1301" spans="1:15" ht="15.75" thickBot="1">
      <c r="A1301" s="205" t="s">
        <v>59</v>
      </c>
      <c r="B1301" s="254" t="s">
        <v>59</v>
      </c>
      <c r="C1301" s="254" t="s">
        <v>59</v>
      </c>
      <c r="D1301" s="254" t="s">
        <v>59</v>
      </c>
      <c r="E1301" s="254" t="s">
        <v>59</v>
      </c>
      <c r="F1301" s="254" t="s">
        <v>59</v>
      </c>
      <c r="G1301" s="254" t="s">
        <v>59</v>
      </c>
      <c r="H1301" s="254" t="s">
        <v>59</v>
      </c>
      <c r="I1301" s="254" t="s">
        <v>59</v>
      </c>
      <c r="J1301" s="254" t="s">
        <v>59</v>
      </c>
      <c r="K1301" s="254" t="s">
        <v>59</v>
      </c>
      <c r="L1301" s="254" t="s">
        <v>59</v>
      </c>
      <c r="M1301" s="254" t="s">
        <v>59</v>
      </c>
      <c r="N1301" s="254" t="s">
        <v>59</v>
      </c>
      <c r="O1301" s="254" t="s">
        <v>59</v>
      </c>
    </row>
    <row r="1302" spans="1:15" ht="15.75" thickBot="1">
      <c r="A1302" s="202" t="s">
        <v>427</v>
      </c>
      <c r="B1302" s="254" t="s">
        <v>59</v>
      </c>
      <c r="C1302" s="255">
        <f>SUM(C1291:C1299)</f>
        <v>3086329.8484531054</v>
      </c>
      <c r="D1302" s="255">
        <f t="shared" ref="D1302:N1302" si="28">SUM(D1292:D1300)</f>
        <v>3081301.4365584366</v>
      </c>
      <c r="E1302" s="255">
        <f t="shared" si="28"/>
        <v>3076235.7365265735</v>
      </c>
      <c r="F1302" s="255">
        <f t="shared" si="28"/>
        <v>3071634.958007406</v>
      </c>
      <c r="G1302" s="255">
        <f t="shared" si="28"/>
        <v>3067418.6779798069</v>
      </c>
      <c r="H1302" s="255">
        <f t="shared" si="28"/>
        <v>3063238.7020594967</v>
      </c>
      <c r="I1302" s="255">
        <f t="shared" si="28"/>
        <v>3012816.4690310839</v>
      </c>
      <c r="J1302" s="255">
        <f t="shared" si="28"/>
        <v>3009189.8322167513</v>
      </c>
      <c r="K1302" s="255">
        <f t="shared" si="28"/>
        <v>3005474.7138958848</v>
      </c>
      <c r="L1302" s="255">
        <f t="shared" si="28"/>
        <v>3000600.5430998551</v>
      </c>
      <c r="M1302" s="255">
        <f t="shared" si="28"/>
        <v>2995740.5355383703</v>
      </c>
      <c r="N1302" s="255">
        <f t="shared" si="28"/>
        <v>2991982.6167313876</v>
      </c>
      <c r="O1302" s="255">
        <f>SUM(B1302:N1302)</f>
        <v>36461964.070098162</v>
      </c>
    </row>
    <row r="1303" spans="1:15" ht="15.75" thickTop="1">
      <c r="A1303" s="205" t="s">
        <v>59</v>
      </c>
      <c r="B1303" s="256" t="s">
        <v>59</v>
      </c>
      <c r="C1303" s="256" t="s">
        <v>59</v>
      </c>
      <c r="D1303" s="256" t="s">
        <v>59</v>
      </c>
      <c r="E1303" s="256" t="s">
        <v>59</v>
      </c>
      <c r="F1303" s="256" t="s">
        <v>59</v>
      </c>
      <c r="G1303" s="256" t="s">
        <v>59</v>
      </c>
      <c r="H1303" s="256" t="s">
        <v>59</v>
      </c>
      <c r="I1303" s="256" t="s">
        <v>59</v>
      </c>
      <c r="J1303" s="256" t="s">
        <v>59</v>
      </c>
      <c r="K1303" s="256" t="s">
        <v>59</v>
      </c>
      <c r="L1303" s="256" t="s">
        <v>59</v>
      </c>
      <c r="M1303" s="256" t="s">
        <v>59</v>
      </c>
      <c r="N1303" s="256" t="s">
        <v>59</v>
      </c>
      <c r="O1303" s="256" t="s">
        <v>59</v>
      </c>
    </row>
    <row r="1304" spans="1:15">
      <c r="A1304" s="129" t="s">
        <v>449</v>
      </c>
      <c r="B1304" s="256"/>
      <c r="C1304" s="256"/>
      <c r="D1304" s="256"/>
      <c r="E1304" s="256"/>
      <c r="F1304" s="256"/>
      <c r="G1304" s="256"/>
      <c r="H1304" s="256"/>
      <c r="I1304" s="256"/>
      <c r="J1304" s="256"/>
      <c r="K1304" s="256"/>
      <c r="L1304" s="256"/>
      <c r="M1304" s="256"/>
      <c r="N1304" s="256"/>
      <c r="O1304" s="256"/>
    </row>
    <row r="1305" spans="1:15">
      <c r="A1305" s="294" t="s">
        <v>468</v>
      </c>
      <c r="B1305" s="256"/>
      <c r="C1305" s="256"/>
      <c r="D1305" s="256"/>
      <c r="E1305" s="256"/>
      <c r="F1305" s="256"/>
      <c r="G1305" s="256"/>
      <c r="H1305" s="256"/>
      <c r="I1305" s="256"/>
      <c r="J1305" s="256"/>
      <c r="K1305" s="256"/>
      <c r="L1305" s="256"/>
      <c r="M1305" s="256"/>
      <c r="N1305" s="256"/>
      <c r="O1305" s="256"/>
    </row>
    <row r="1306" spans="1:15">
      <c r="A1306" s="294" t="s">
        <v>450</v>
      </c>
      <c r="B1306" s="256"/>
      <c r="C1306" s="256"/>
      <c r="D1306" s="256"/>
      <c r="E1306" s="256"/>
      <c r="F1306" s="256"/>
      <c r="G1306" s="256"/>
      <c r="H1306" s="256"/>
      <c r="I1306" s="256"/>
      <c r="J1306" s="256"/>
      <c r="K1306" s="256"/>
      <c r="L1306" s="256"/>
      <c r="M1306" s="256"/>
      <c r="N1306" s="256"/>
      <c r="O1306" s="256"/>
    </row>
    <row r="1307" spans="1:15">
      <c r="A1307" s="294" t="s">
        <v>451</v>
      </c>
      <c r="B1307" s="256"/>
      <c r="C1307" s="256"/>
      <c r="D1307" s="256"/>
      <c r="E1307" s="256"/>
      <c r="F1307" s="256"/>
      <c r="G1307" s="256"/>
      <c r="H1307" s="256"/>
      <c r="I1307" s="256"/>
      <c r="J1307" s="256"/>
      <c r="K1307" s="256"/>
      <c r="L1307" s="256"/>
      <c r="M1307" s="256"/>
      <c r="N1307" s="256"/>
      <c r="O1307" s="256"/>
    </row>
    <row r="1308" spans="1:15">
      <c r="A1308" s="294" t="s">
        <v>452</v>
      </c>
      <c r="B1308" s="256"/>
      <c r="C1308" s="256"/>
      <c r="D1308" s="256"/>
      <c r="E1308" s="256"/>
      <c r="F1308" s="256"/>
      <c r="G1308" s="256"/>
      <c r="H1308" s="256"/>
      <c r="I1308" s="256"/>
      <c r="J1308" s="256"/>
      <c r="K1308" s="256"/>
      <c r="L1308" s="256"/>
      <c r="M1308" s="256"/>
      <c r="N1308" s="256"/>
      <c r="O1308" s="256"/>
    </row>
    <row r="1309" spans="1:15">
      <c r="A1309" s="294" t="s">
        <v>453</v>
      </c>
      <c r="B1309" s="256"/>
      <c r="C1309" s="256"/>
      <c r="D1309" s="256"/>
      <c r="E1309" s="256"/>
      <c r="F1309" s="256"/>
      <c r="G1309" s="256"/>
      <c r="H1309" s="256"/>
      <c r="I1309" s="256"/>
      <c r="J1309" s="256"/>
      <c r="K1309" s="256"/>
      <c r="L1309" s="256"/>
      <c r="M1309" s="256"/>
      <c r="N1309" s="256"/>
      <c r="O1309" s="256"/>
    </row>
    <row r="1310" spans="1:15">
      <c r="A1310" s="294" t="s">
        <v>469</v>
      </c>
      <c r="B1310" s="256"/>
      <c r="C1310" s="256"/>
      <c r="D1310" s="256"/>
      <c r="E1310" s="256"/>
      <c r="F1310" s="256"/>
      <c r="G1310" s="256"/>
      <c r="H1310" s="256"/>
      <c r="I1310" s="256"/>
      <c r="J1310" s="256"/>
      <c r="K1310" s="256"/>
      <c r="L1310" s="256"/>
      <c r="M1310" s="256"/>
      <c r="N1310" s="256"/>
      <c r="O1310" s="256"/>
    </row>
    <row r="1311" spans="1:15">
      <c r="A1311" s="294" t="s">
        <v>470</v>
      </c>
      <c r="B1311" s="256"/>
      <c r="C1311" s="256"/>
      <c r="D1311" s="256"/>
      <c r="E1311" s="256"/>
      <c r="F1311" s="256"/>
      <c r="G1311" s="256"/>
      <c r="H1311" s="256"/>
      <c r="I1311" s="256"/>
      <c r="J1311" s="256"/>
      <c r="K1311" s="256"/>
      <c r="L1311" s="256"/>
      <c r="M1311" s="256"/>
      <c r="N1311" s="256"/>
      <c r="O1311" s="256"/>
    </row>
    <row r="1312" spans="1:15">
      <c r="A1312" s="294" t="s">
        <v>454</v>
      </c>
      <c r="B1312" s="256"/>
      <c r="C1312" s="256"/>
      <c r="D1312" s="256"/>
      <c r="E1312" s="256"/>
      <c r="F1312" s="256"/>
      <c r="G1312" s="256"/>
      <c r="H1312" s="256"/>
      <c r="I1312" s="256"/>
      <c r="J1312" s="256"/>
      <c r="K1312" s="256"/>
      <c r="L1312" s="256"/>
      <c r="M1312" s="256"/>
      <c r="N1312" s="256"/>
      <c r="O1312" s="256"/>
    </row>
    <row r="1313" spans="1:15">
      <c r="A1313" s="294" t="s">
        <v>455</v>
      </c>
      <c r="B1313" s="256"/>
      <c r="C1313" s="256"/>
      <c r="D1313" s="256"/>
      <c r="E1313" s="256"/>
      <c r="F1313" s="256"/>
      <c r="G1313" s="256"/>
      <c r="H1313" s="256"/>
      <c r="I1313" s="256"/>
      <c r="J1313" s="256"/>
      <c r="K1313" s="256"/>
      <c r="L1313" s="256"/>
      <c r="M1313" s="256"/>
      <c r="N1313" s="256"/>
      <c r="O1313" s="256"/>
    </row>
    <row r="1314" spans="1:15">
      <c r="A1314" s="294" t="s">
        <v>456</v>
      </c>
      <c r="B1314" s="256"/>
      <c r="C1314" s="256"/>
      <c r="D1314" s="256"/>
      <c r="E1314" s="256"/>
      <c r="F1314" s="256"/>
      <c r="G1314" s="256"/>
      <c r="H1314" s="256"/>
      <c r="I1314" s="256"/>
      <c r="J1314" s="256"/>
      <c r="K1314" s="256"/>
      <c r="L1314" s="256"/>
      <c r="M1314" s="256"/>
      <c r="N1314" s="256"/>
      <c r="O1314" s="256"/>
    </row>
    <row r="1315" spans="1:15">
      <c r="A1315" s="294" t="s">
        <v>457</v>
      </c>
      <c r="B1315" s="256"/>
      <c r="C1315" s="256"/>
      <c r="D1315" s="256"/>
      <c r="E1315" s="256"/>
      <c r="F1315" s="256"/>
      <c r="G1315" s="256"/>
      <c r="H1315" s="256"/>
      <c r="I1315" s="256"/>
      <c r="J1315" s="256"/>
      <c r="K1315" s="256"/>
      <c r="L1315" s="256"/>
      <c r="M1315" s="256"/>
      <c r="N1315" s="256"/>
      <c r="O1315" s="256"/>
    </row>
    <row r="1316" spans="1:15">
      <c r="A1316" s="294" t="s">
        <v>458</v>
      </c>
      <c r="B1316" s="256"/>
      <c r="C1316" s="256"/>
      <c r="D1316" s="256"/>
      <c r="E1316" s="256"/>
      <c r="F1316" s="256"/>
      <c r="G1316" s="256"/>
      <c r="H1316" s="256"/>
      <c r="I1316" s="256"/>
      <c r="J1316" s="256"/>
      <c r="K1316" s="256"/>
      <c r="L1316" s="256"/>
      <c r="M1316" s="256"/>
      <c r="N1316" s="256"/>
      <c r="O1316" s="256"/>
    </row>
    <row r="1317" spans="1:15">
      <c r="A1317" s="295" t="s">
        <v>459</v>
      </c>
      <c r="B1317" s="256"/>
      <c r="C1317" s="256"/>
      <c r="D1317" s="256"/>
      <c r="E1317" s="256"/>
      <c r="F1317" s="256"/>
      <c r="G1317" s="256"/>
      <c r="H1317" s="256"/>
      <c r="I1317" s="256"/>
      <c r="J1317" s="256"/>
      <c r="K1317" s="256"/>
      <c r="L1317" s="256"/>
      <c r="M1317" s="256"/>
      <c r="N1317" s="256"/>
      <c r="O1317" s="256"/>
    </row>
    <row r="1318" spans="1:15">
      <c r="A1318" s="295" t="s">
        <v>460</v>
      </c>
      <c r="B1318" s="256"/>
      <c r="C1318" s="256"/>
      <c r="D1318" s="256"/>
      <c r="E1318" s="256"/>
      <c r="F1318" s="256"/>
      <c r="G1318" s="256"/>
      <c r="H1318" s="256"/>
      <c r="I1318" s="256"/>
      <c r="J1318" s="256"/>
      <c r="K1318" s="256"/>
      <c r="L1318" s="256"/>
      <c r="M1318" s="256"/>
      <c r="N1318" s="256"/>
      <c r="O1318" s="256"/>
    </row>
    <row r="1319" spans="1:15">
      <c r="A1319" s="295" t="s">
        <v>461</v>
      </c>
      <c r="B1319" s="256"/>
      <c r="C1319" s="256"/>
      <c r="D1319" s="256"/>
      <c r="E1319" s="256"/>
      <c r="F1319" s="256"/>
      <c r="G1319" s="256"/>
      <c r="H1319" s="256"/>
      <c r="I1319" s="256"/>
      <c r="J1319" s="256"/>
      <c r="K1319" s="256"/>
      <c r="L1319" s="256"/>
      <c r="M1319" s="256"/>
      <c r="N1319" s="256"/>
      <c r="O1319" s="256"/>
    </row>
    <row r="1320" spans="1:15">
      <c r="A1320" s="205"/>
      <c r="B1320" s="256"/>
      <c r="C1320" s="256"/>
      <c r="D1320" s="256"/>
      <c r="E1320" s="256"/>
      <c r="F1320" s="256"/>
      <c r="G1320" s="256"/>
      <c r="H1320" s="256"/>
      <c r="I1320" s="256"/>
      <c r="J1320" s="256"/>
      <c r="K1320" s="256"/>
      <c r="L1320" s="256"/>
      <c r="M1320" s="256"/>
      <c r="N1320" s="256"/>
      <c r="O1320" s="256"/>
    </row>
    <row r="1321" spans="1:15">
      <c r="A1321" s="109" t="s">
        <v>283</v>
      </c>
      <c r="B1321" s="257"/>
      <c r="C1321" s="257"/>
      <c r="D1321" s="257"/>
      <c r="E1321" s="257"/>
      <c r="F1321" s="257"/>
      <c r="G1321" s="257"/>
      <c r="H1321" s="257"/>
      <c r="I1321" s="257"/>
      <c r="J1321" s="257"/>
      <c r="K1321" s="257"/>
      <c r="L1321" s="257"/>
      <c r="M1321" s="257"/>
      <c r="N1321" s="257"/>
      <c r="O1321" s="257"/>
    </row>
    <row r="1322" spans="1:15">
      <c r="A1322" s="181" t="s">
        <v>381</v>
      </c>
      <c r="B1322" s="254"/>
      <c r="C1322" s="254"/>
      <c r="D1322" s="254"/>
      <c r="E1322" s="254"/>
      <c r="F1322" s="254"/>
      <c r="G1322" s="254"/>
      <c r="H1322" s="254"/>
      <c r="I1322" s="254"/>
      <c r="J1322" s="254"/>
      <c r="K1322" s="254"/>
      <c r="L1322" s="254"/>
      <c r="M1322" s="254"/>
      <c r="N1322" s="254"/>
      <c r="O1322" s="254"/>
    </row>
    <row r="1323" spans="1:15">
      <c r="A1323" s="202" t="s">
        <v>410</v>
      </c>
      <c r="B1323" s="254" t="s">
        <v>59</v>
      </c>
      <c r="C1323" s="254" t="s">
        <v>59</v>
      </c>
      <c r="D1323" s="254" t="s">
        <v>59</v>
      </c>
      <c r="E1323" s="254" t="s">
        <v>59</v>
      </c>
      <c r="F1323" s="254" t="s">
        <v>59</v>
      </c>
      <c r="G1323" s="254" t="s">
        <v>59</v>
      </c>
      <c r="H1323" s="254" t="s">
        <v>59</v>
      </c>
      <c r="I1323" s="254" t="s">
        <v>59</v>
      </c>
      <c r="J1323" s="254" t="s">
        <v>59</v>
      </c>
      <c r="K1323" s="254" t="s">
        <v>59</v>
      </c>
      <c r="L1323" s="254" t="s">
        <v>59</v>
      </c>
      <c r="M1323" s="254" t="s">
        <v>59</v>
      </c>
      <c r="N1323" s="254" t="s">
        <v>59</v>
      </c>
      <c r="O1323" s="254" t="s">
        <v>59</v>
      </c>
    </row>
    <row r="1324" spans="1:15">
      <c r="A1324" s="204" t="s">
        <v>411</v>
      </c>
      <c r="B1324" s="254" t="s">
        <v>59</v>
      </c>
      <c r="C1324" s="254">
        <v>0</v>
      </c>
      <c r="D1324" s="254">
        <v>0</v>
      </c>
      <c r="E1324" s="254">
        <v>0</v>
      </c>
      <c r="F1324" s="254">
        <v>0</v>
      </c>
      <c r="G1324" s="254">
        <v>0</v>
      </c>
      <c r="H1324" s="254">
        <v>0</v>
      </c>
      <c r="I1324" s="254">
        <v>0</v>
      </c>
      <c r="J1324" s="254">
        <v>0</v>
      </c>
      <c r="K1324" s="254">
        <v>0</v>
      </c>
      <c r="L1324" s="254">
        <v>0</v>
      </c>
      <c r="M1324" s="254">
        <v>0</v>
      </c>
      <c r="N1324" s="254">
        <v>0</v>
      </c>
      <c r="O1324" s="254">
        <f>SUM(B1324:N1324)</f>
        <v>0</v>
      </c>
    </row>
    <row r="1325" spans="1:15">
      <c r="A1325" s="204" t="s">
        <v>412</v>
      </c>
      <c r="B1325" s="254" t="s">
        <v>59</v>
      </c>
      <c r="C1325" s="254">
        <v>0</v>
      </c>
      <c r="D1325" s="254">
        <v>0</v>
      </c>
      <c r="E1325" s="254">
        <v>0</v>
      </c>
      <c r="F1325" s="254">
        <v>0</v>
      </c>
      <c r="G1325" s="254">
        <v>0</v>
      </c>
      <c r="H1325" s="254">
        <v>0</v>
      </c>
      <c r="I1325" s="254">
        <v>0</v>
      </c>
      <c r="J1325" s="254">
        <v>0</v>
      </c>
      <c r="K1325" s="254">
        <v>0</v>
      </c>
      <c r="L1325" s="254">
        <v>0</v>
      </c>
      <c r="M1325" s="254">
        <v>0</v>
      </c>
      <c r="N1325" s="254">
        <v>0</v>
      </c>
      <c r="O1325" s="254">
        <f>SUM(B1325:N1325)</f>
        <v>0</v>
      </c>
    </row>
    <row r="1326" spans="1:15">
      <c r="A1326" s="204" t="s">
        <v>413</v>
      </c>
      <c r="B1326" s="254" t="s">
        <v>59</v>
      </c>
      <c r="C1326" s="254">
        <v>0</v>
      </c>
      <c r="D1326" s="254">
        <v>0</v>
      </c>
      <c r="E1326" s="254">
        <v>0</v>
      </c>
      <c r="F1326" s="254">
        <v>0</v>
      </c>
      <c r="G1326" s="254">
        <v>0</v>
      </c>
      <c r="H1326" s="254">
        <v>0</v>
      </c>
      <c r="I1326" s="254">
        <v>0</v>
      </c>
      <c r="J1326" s="254">
        <v>0</v>
      </c>
      <c r="K1326" s="254">
        <v>0</v>
      </c>
      <c r="L1326" s="254">
        <v>0</v>
      </c>
      <c r="M1326" s="254">
        <v>0</v>
      </c>
      <c r="N1326" s="254">
        <v>0</v>
      </c>
      <c r="O1326" s="254">
        <f>SUM(B1326:N1326)</f>
        <v>0</v>
      </c>
    </row>
    <row r="1327" spans="1:15">
      <c r="A1327" s="204" t="s">
        <v>414</v>
      </c>
      <c r="B1327" s="254" t="s">
        <v>59</v>
      </c>
      <c r="C1327" s="254">
        <v>0</v>
      </c>
      <c r="D1327" s="254">
        <v>0</v>
      </c>
      <c r="E1327" s="254">
        <v>0</v>
      </c>
      <c r="F1327" s="254">
        <v>0</v>
      </c>
      <c r="G1327" s="254">
        <v>0</v>
      </c>
      <c r="H1327" s="254">
        <v>0</v>
      </c>
      <c r="I1327" s="254">
        <v>0</v>
      </c>
      <c r="J1327" s="254">
        <v>0</v>
      </c>
      <c r="K1327" s="254">
        <v>0</v>
      </c>
      <c r="L1327" s="254">
        <v>0</v>
      </c>
      <c r="M1327" s="254">
        <v>0</v>
      </c>
      <c r="N1327" s="254">
        <v>0</v>
      </c>
      <c r="O1327" s="254">
        <f>SUM(B1327:N1327)</f>
        <v>0</v>
      </c>
    </row>
    <row r="1328" spans="1:15">
      <c r="A1328" s="205" t="s">
        <v>59</v>
      </c>
      <c r="B1328" s="254" t="s">
        <v>59</v>
      </c>
      <c r="C1328" s="254" t="s">
        <v>59</v>
      </c>
      <c r="D1328" s="254" t="s">
        <v>59</v>
      </c>
      <c r="E1328" s="254" t="s">
        <v>59</v>
      </c>
      <c r="F1328" s="254" t="s">
        <v>59</v>
      </c>
      <c r="G1328" s="254" t="s">
        <v>59</v>
      </c>
      <c r="H1328" s="254" t="s">
        <v>59</v>
      </c>
      <c r="I1328" s="254" t="s">
        <v>59</v>
      </c>
      <c r="J1328" s="254" t="s">
        <v>59</v>
      </c>
      <c r="K1328" s="254" t="s">
        <v>59</v>
      </c>
      <c r="L1328" s="254" t="s">
        <v>59</v>
      </c>
      <c r="M1328" s="254" t="s">
        <v>59</v>
      </c>
      <c r="N1328" s="254" t="s">
        <v>59</v>
      </c>
      <c r="O1328" s="254" t="s">
        <v>59</v>
      </c>
    </row>
    <row r="1329" spans="1:15">
      <c r="A1329" s="202" t="s">
        <v>415</v>
      </c>
      <c r="B1329" s="254">
        <v>1312.6100000000442</v>
      </c>
      <c r="C1329" s="254">
        <v>1312.6100000000442</v>
      </c>
      <c r="D1329" s="254">
        <v>1312.6100000000442</v>
      </c>
      <c r="E1329" s="254">
        <v>1312.6100000000442</v>
      </c>
      <c r="F1329" s="254">
        <v>1312.6100000000442</v>
      </c>
      <c r="G1329" s="254">
        <v>1312.6100000000442</v>
      </c>
      <c r="H1329" s="254">
        <v>1312.6100000000442</v>
      </c>
      <c r="I1329" s="254">
        <v>1312.6100000000442</v>
      </c>
      <c r="J1329" s="254">
        <v>1312.6100000000442</v>
      </c>
      <c r="K1329" s="254">
        <v>1312.6100000000442</v>
      </c>
      <c r="L1329" s="254">
        <v>1312.6100000000442</v>
      </c>
      <c r="M1329" s="254">
        <v>1312.6100000000442</v>
      </c>
      <c r="N1329" s="254">
        <v>1312.6100000000442</v>
      </c>
      <c r="O1329" s="258"/>
    </row>
    <row r="1330" spans="1:15">
      <c r="A1330" s="202" t="s">
        <v>416</v>
      </c>
      <c r="B1330" s="254">
        <v>358.83000000004017</v>
      </c>
      <c r="C1330" s="254">
        <v>361.64000000004017</v>
      </c>
      <c r="D1330" s="254">
        <v>364.45000000004018</v>
      </c>
      <c r="E1330" s="254">
        <v>367.26000000004018</v>
      </c>
      <c r="F1330" s="254">
        <v>370.07000000004018</v>
      </c>
      <c r="G1330" s="254">
        <v>372.88000000004018</v>
      </c>
      <c r="H1330" s="254">
        <v>375.69000000004019</v>
      </c>
      <c r="I1330" s="254">
        <v>378.50000000004019</v>
      </c>
      <c r="J1330" s="254">
        <v>381.31000000004019</v>
      </c>
      <c r="K1330" s="254">
        <v>384.12000000004019</v>
      </c>
      <c r="L1330" s="254">
        <v>386.9300000000402</v>
      </c>
      <c r="M1330" s="254">
        <v>389.7400000000402</v>
      </c>
      <c r="N1330" s="254">
        <v>392.5500000000402</v>
      </c>
      <c r="O1330" s="258"/>
    </row>
    <row r="1331" spans="1:15" ht="15.75" thickBot="1">
      <c r="A1331" s="202" t="s">
        <v>418</v>
      </c>
      <c r="B1331" s="254">
        <v>0</v>
      </c>
      <c r="C1331" s="254">
        <v>0</v>
      </c>
      <c r="D1331" s="254">
        <v>0</v>
      </c>
      <c r="E1331" s="254">
        <v>0</v>
      </c>
      <c r="F1331" s="254">
        <v>0</v>
      </c>
      <c r="G1331" s="254">
        <v>0</v>
      </c>
      <c r="H1331" s="254">
        <v>0</v>
      </c>
      <c r="I1331" s="254">
        <v>0</v>
      </c>
      <c r="J1331" s="254">
        <v>0</v>
      </c>
      <c r="K1331" s="254">
        <v>0</v>
      </c>
      <c r="L1331" s="254">
        <v>0</v>
      </c>
      <c r="M1331" s="254">
        <v>0</v>
      </c>
      <c r="N1331" s="254">
        <v>0</v>
      </c>
      <c r="O1331" s="258"/>
    </row>
    <row r="1332" spans="1:15" ht="15.75" thickBot="1">
      <c r="A1332" s="202" t="s">
        <v>60</v>
      </c>
      <c r="B1332" s="255">
        <v>953.78000000000407</v>
      </c>
      <c r="C1332" s="255">
        <v>950.97000000000412</v>
      </c>
      <c r="D1332" s="255">
        <v>948.16000000000406</v>
      </c>
      <c r="E1332" s="255">
        <v>945.350000000004</v>
      </c>
      <c r="F1332" s="255">
        <v>942.54000000000406</v>
      </c>
      <c r="G1332" s="255">
        <v>939.73000000000411</v>
      </c>
      <c r="H1332" s="255">
        <v>936.92000000000405</v>
      </c>
      <c r="I1332" s="255">
        <v>934.11000000000399</v>
      </c>
      <c r="J1332" s="255">
        <v>931.30000000000405</v>
      </c>
      <c r="K1332" s="255">
        <v>928.4900000000041</v>
      </c>
      <c r="L1332" s="255">
        <v>925.68000000000404</v>
      </c>
      <c r="M1332" s="255">
        <v>922.87000000000398</v>
      </c>
      <c r="N1332" s="255">
        <v>920.06000000000404</v>
      </c>
      <c r="O1332" s="258"/>
    </row>
    <row r="1333" spans="1:15" ht="15.75" thickTop="1">
      <c r="A1333" s="205" t="s">
        <v>59</v>
      </c>
      <c r="B1333" s="254" t="s">
        <v>59</v>
      </c>
      <c r="C1333" s="254" t="s">
        <v>59</v>
      </c>
      <c r="D1333" s="254" t="s">
        <v>59</v>
      </c>
      <c r="E1333" s="254" t="s">
        <v>59</v>
      </c>
      <c r="F1333" s="254" t="s">
        <v>59</v>
      </c>
      <c r="G1333" s="254" t="s">
        <v>59</v>
      </c>
      <c r="H1333" s="254" t="s">
        <v>59</v>
      </c>
      <c r="I1333" s="254" t="s">
        <v>59</v>
      </c>
      <c r="J1333" s="254" t="s">
        <v>59</v>
      </c>
      <c r="K1333" s="254" t="s">
        <v>59</v>
      </c>
      <c r="L1333" s="254" t="s">
        <v>59</v>
      </c>
      <c r="M1333" s="254" t="s">
        <v>59</v>
      </c>
      <c r="N1333" s="254" t="s">
        <v>59</v>
      </c>
      <c r="O1333" s="258"/>
    </row>
    <row r="1334" spans="1:15">
      <c r="A1334" s="202" t="s">
        <v>419</v>
      </c>
      <c r="B1334" s="254" t="s">
        <v>59</v>
      </c>
      <c r="C1334" s="254">
        <v>952.37500000000409</v>
      </c>
      <c r="D1334" s="254">
        <v>949.56500000000415</v>
      </c>
      <c r="E1334" s="254">
        <v>946.75500000000397</v>
      </c>
      <c r="F1334" s="254">
        <v>943.94500000000403</v>
      </c>
      <c r="G1334" s="254">
        <v>941.13500000000408</v>
      </c>
      <c r="H1334" s="254">
        <v>938.32500000000414</v>
      </c>
      <c r="I1334" s="254">
        <v>935.51500000000397</v>
      </c>
      <c r="J1334" s="254">
        <v>932.70500000000402</v>
      </c>
      <c r="K1334" s="254">
        <v>929.89500000000407</v>
      </c>
      <c r="L1334" s="254">
        <v>927.08500000000413</v>
      </c>
      <c r="M1334" s="254">
        <v>924.27500000000396</v>
      </c>
      <c r="N1334" s="254">
        <v>921.46500000000401</v>
      </c>
      <c r="O1334" s="258"/>
    </row>
    <row r="1335" spans="1:15">
      <c r="A1335" s="205" t="s">
        <v>59</v>
      </c>
      <c r="B1335" s="254" t="s">
        <v>59</v>
      </c>
      <c r="C1335" s="254" t="s">
        <v>59</v>
      </c>
      <c r="D1335" s="254" t="s">
        <v>59</v>
      </c>
      <c r="E1335" s="254" t="s">
        <v>59</v>
      </c>
      <c r="F1335" s="254" t="s">
        <v>59</v>
      </c>
      <c r="G1335" s="254" t="s">
        <v>59</v>
      </c>
      <c r="H1335" s="254" t="s">
        <v>59</v>
      </c>
      <c r="I1335" s="254" t="s">
        <v>59</v>
      </c>
      <c r="J1335" s="254" t="s">
        <v>59</v>
      </c>
      <c r="K1335" s="254" t="s">
        <v>59</v>
      </c>
      <c r="L1335" s="254" t="s">
        <v>59</v>
      </c>
      <c r="M1335" s="254" t="s">
        <v>59</v>
      </c>
      <c r="N1335" s="254" t="s">
        <v>59</v>
      </c>
      <c r="O1335" s="254" t="s">
        <v>59</v>
      </c>
    </row>
    <row r="1336" spans="1:15">
      <c r="A1336" s="202" t="s">
        <v>61</v>
      </c>
      <c r="B1336" s="254" t="s">
        <v>59</v>
      </c>
      <c r="C1336" s="254" t="s">
        <v>59</v>
      </c>
      <c r="D1336" s="254" t="s">
        <v>59</v>
      </c>
      <c r="E1336" s="254" t="s">
        <v>59</v>
      </c>
      <c r="F1336" s="254" t="s">
        <v>59</v>
      </c>
      <c r="G1336" s="254" t="s">
        <v>59</v>
      </c>
      <c r="H1336" s="254" t="s">
        <v>59</v>
      </c>
      <c r="I1336" s="254" t="s">
        <v>59</v>
      </c>
      <c r="J1336" s="254" t="s">
        <v>59</v>
      </c>
      <c r="K1336" s="254" t="s">
        <v>59</v>
      </c>
      <c r="L1336" s="254" t="s">
        <v>59</v>
      </c>
      <c r="M1336" s="254" t="s">
        <v>59</v>
      </c>
      <c r="N1336" s="254" t="s">
        <v>59</v>
      </c>
      <c r="O1336" s="254" t="s">
        <v>59</v>
      </c>
    </row>
    <row r="1337" spans="1:15">
      <c r="A1337" s="204" t="s">
        <v>420</v>
      </c>
      <c r="B1337" s="254" t="s">
        <v>59</v>
      </c>
      <c r="C1337" s="254">
        <v>5.1294684046614645</v>
      </c>
      <c r="D1337" s="254">
        <v>5.1143338135423173</v>
      </c>
      <c r="E1337" s="254">
        <v>5.0991992224231684</v>
      </c>
      <c r="F1337" s="254">
        <v>5.0840646313040203</v>
      </c>
      <c r="G1337" s="254">
        <v>5.0689300401848723</v>
      </c>
      <c r="H1337" s="254">
        <v>5.0537954490657242</v>
      </c>
      <c r="I1337" s="254">
        <v>4.924376526019711</v>
      </c>
      <c r="J1337" s="254">
        <v>4.9095852099658641</v>
      </c>
      <c r="K1337" s="254">
        <v>4.8947938939120164</v>
      </c>
      <c r="L1337" s="254">
        <v>4.8800025778581686</v>
      </c>
      <c r="M1337" s="254">
        <v>4.8652112618043208</v>
      </c>
      <c r="N1337" s="254">
        <v>4.8504199457504731</v>
      </c>
      <c r="O1337" s="254">
        <f>SUM(B1337:N1337)</f>
        <v>59.874180976492127</v>
      </c>
    </row>
    <row r="1338" spans="1:15">
      <c r="A1338" s="204" t="s">
        <v>421</v>
      </c>
      <c r="B1338" s="254" t="s">
        <v>59</v>
      </c>
      <c r="C1338" s="254">
        <v>1.0645647750000045</v>
      </c>
      <c r="D1338" s="254">
        <v>1.0614237570000047</v>
      </c>
      <c r="E1338" s="254">
        <v>1.0582827390000045</v>
      </c>
      <c r="F1338" s="254">
        <v>1.0551417210000045</v>
      </c>
      <c r="G1338" s="254">
        <v>1.0520007030000045</v>
      </c>
      <c r="H1338" s="254">
        <v>1.0488596850000045</v>
      </c>
      <c r="I1338" s="254">
        <v>1.0366441715000045</v>
      </c>
      <c r="J1338" s="254">
        <v>1.0335304105000045</v>
      </c>
      <c r="K1338" s="254">
        <v>1.0304166495000047</v>
      </c>
      <c r="L1338" s="254">
        <v>1.0273028885000046</v>
      </c>
      <c r="M1338" s="254">
        <v>1.0241891275000046</v>
      </c>
      <c r="N1338" s="254">
        <v>1.0210753665000045</v>
      </c>
      <c r="O1338" s="254">
        <f>SUM(B1338:N1338)</f>
        <v>12.513431994000054</v>
      </c>
    </row>
    <row r="1339" spans="1:15">
      <c r="A1339" s="205" t="s">
        <v>59</v>
      </c>
      <c r="B1339" s="254" t="s">
        <v>59</v>
      </c>
      <c r="C1339" s="254" t="s">
        <v>59</v>
      </c>
      <c r="D1339" s="254" t="s">
        <v>59</v>
      </c>
      <c r="E1339" s="254" t="s">
        <v>59</v>
      </c>
      <c r="F1339" s="254" t="s">
        <v>59</v>
      </c>
      <c r="G1339" s="254" t="s">
        <v>59</v>
      </c>
      <c r="H1339" s="254" t="s">
        <v>59</v>
      </c>
      <c r="I1339" s="254" t="s">
        <v>59</v>
      </c>
      <c r="J1339" s="254" t="s">
        <v>59</v>
      </c>
      <c r="K1339" s="254" t="s">
        <v>59</v>
      </c>
      <c r="L1339" s="254" t="s">
        <v>59</v>
      </c>
      <c r="M1339" s="254" t="s">
        <v>59</v>
      </c>
      <c r="N1339" s="254" t="s">
        <v>59</v>
      </c>
      <c r="O1339" s="254" t="s">
        <v>59</v>
      </c>
    </row>
    <row r="1340" spans="1:15">
      <c r="A1340" s="202" t="s">
        <v>62</v>
      </c>
      <c r="B1340" s="254" t="s">
        <v>59</v>
      </c>
      <c r="C1340" s="254" t="s">
        <v>59</v>
      </c>
      <c r="D1340" s="254" t="s">
        <v>59</v>
      </c>
      <c r="E1340" s="254" t="s">
        <v>59</v>
      </c>
      <c r="F1340" s="254" t="s">
        <v>59</v>
      </c>
      <c r="G1340" s="254" t="s">
        <v>59</v>
      </c>
      <c r="H1340" s="254" t="s">
        <v>59</v>
      </c>
      <c r="I1340" s="254" t="s">
        <v>59</v>
      </c>
      <c r="J1340" s="254" t="s">
        <v>59</v>
      </c>
      <c r="K1340" s="254" t="s">
        <v>59</v>
      </c>
      <c r="L1340" s="254" t="s">
        <v>59</v>
      </c>
      <c r="M1340" s="254" t="s">
        <v>59</v>
      </c>
      <c r="N1340" s="254" t="s">
        <v>59</v>
      </c>
      <c r="O1340" s="254" t="s">
        <v>59</v>
      </c>
    </row>
    <row r="1341" spans="1:15">
      <c r="A1341" s="204" t="s">
        <v>422</v>
      </c>
      <c r="B1341" s="254" t="s">
        <v>59</v>
      </c>
      <c r="C1341" s="254">
        <v>2.81</v>
      </c>
      <c r="D1341" s="254">
        <v>2.81</v>
      </c>
      <c r="E1341" s="254">
        <v>2.81</v>
      </c>
      <c r="F1341" s="254">
        <v>2.81</v>
      </c>
      <c r="G1341" s="254">
        <v>2.81</v>
      </c>
      <c r="H1341" s="254">
        <v>2.81</v>
      </c>
      <c r="I1341" s="254">
        <v>2.81</v>
      </c>
      <c r="J1341" s="254">
        <v>2.81</v>
      </c>
      <c r="K1341" s="254">
        <v>2.81</v>
      </c>
      <c r="L1341" s="254">
        <v>2.81</v>
      </c>
      <c r="M1341" s="254">
        <v>2.81</v>
      </c>
      <c r="N1341" s="254">
        <v>2.81</v>
      </c>
      <c r="O1341" s="254">
        <f>SUM(B1341:N1341)</f>
        <v>33.719999999999992</v>
      </c>
    </row>
    <row r="1342" spans="1:15">
      <c r="A1342" s="204" t="s">
        <v>423</v>
      </c>
      <c r="B1342" s="254" t="s">
        <v>59</v>
      </c>
      <c r="C1342" s="254">
        <v>0</v>
      </c>
      <c r="D1342" s="254">
        <v>0</v>
      </c>
      <c r="E1342" s="254">
        <v>0</v>
      </c>
      <c r="F1342" s="254">
        <v>0</v>
      </c>
      <c r="G1342" s="254">
        <v>0</v>
      </c>
      <c r="H1342" s="254">
        <v>0</v>
      </c>
      <c r="I1342" s="254">
        <v>0</v>
      </c>
      <c r="J1342" s="254">
        <v>0</v>
      </c>
      <c r="K1342" s="254">
        <v>0</v>
      </c>
      <c r="L1342" s="254">
        <v>0</v>
      </c>
      <c r="M1342" s="254">
        <v>0</v>
      </c>
      <c r="N1342" s="254">
        <v>0</v>
      </c>
      <c r="O1342" s="254">
        <f>SUM(B1342:N1342)</f>
        <v>0</v>
      </c>
    </row>
    <row r="1343" spans="1:15">
      <c r="A1343" s="204" t="s">
        <v>424</v>
      </c>
      <c r="B1343" s="254" t="s">
        <v>59</v>
      </c>
      <c r="C1343" s="254">
        <v>0</v>
      </c>
      <c r="D1343" s="254">
        <v>0</v>
      </c>
      <c r="E1343" s="254">
        <v>0</v>
      </c>
      <c r="F1343" s="254">
        <v>0</v>
      </c>
      <c r="G1343" s="254">
        <v>0</v>
      </c>
      <c r="H1343" s="254">
        <v>0</v>
      </c>
      <c r="I1343" s="254">
        <v>0</v>
      </c>
      <c r="J1343" s="254">
        <v>0</v>
      </c>
      <c r="K1343" s="254">
        <v>0</v>
      </c>
      <c r="L1343" s="254">
        <v>0</v>
      </c>
      <c r="M1343" s="254">
        <v>0</v>
      </c>
      <c r="N1343" s="254">
        <v>0</v>
      </c>
      <c r="O1343" s="254">
        <f>SUM(B1343:N1343)</f>
        <v>0</v>
      </c>
    </row>
    <row r="1344" spans="1:15">
      <c r="A1344" s="204" t="s">
        <v>425</v>
      </c>
      <c r="B1344" s="254" t="s">
        <v>59</v>
      </c>
      <c r="C1344" s="254">
        <v>0</v>
      </c>
      <c r="D1344" s="254">
        <v>0</v>
      </c>
      <c r="E1344" s="254">
        <v>0</v>
      </c>
      <c r="F1344" s="254">
        <v>0</v>
      </c>
      <c r="G1344" s="254">
        <v>0</v>
      </c>
      <c r="H1344" s="254">
        <v>0</v>
      </c>
      <c r="I1344" s="254">
        <v>0</v>
      </c>
      <c r="J1344" s="254">
        <v>0</v>
      </c>
      <c r="K1344" s="254">
        <v>0</v>
      </c>
      <c r="L1344" s="254">
        <v>0</v>
      </c>
      <c r="M1344" s="254">
        <v>0</v>
      </c>
      <c r="N1344" s="254">
        <v>0</v>
      </c>
      <c r="O1344" s="254">
        <f>SUM(B1344:N1344)</f>
        <v>0</v>
      </c>
    </row>
    <row r="1345" spans="1:15">
      <c r="A1345" s="204" t="s">
        <v>426</v>
      </c>
      <c r="B1345" s="254" t="s">
        <v>59</v>
      </c>
      <c r="C1345" s="254">
        <v>0</v>
      </c>
      <c r="D1345" s="254">
        <v>0</v>
      </c>
      <c r="E1345" s="254">
        <v>0</v>
      </c>
      <c r="F1345" s="254">
        <v>0</v>
      </c>
      <c r="G1345" s="254">
        <v>0</v>
      </c>
      <c r="H1345" s="254">
        <v>0</v>
      </c>
      <c r="I1345" s="254">
        <v>0</v>
      </c>
      <c r="J1345" s="254">
        <v>0</v>
      </c>
      <c r="K1345" s="254">
        <v>0</v>
      </c>
      <c r="L1345" s="254">
        <v>0</v>
      </c>
      <c r="M1345" s="254">
        <v>0</v>
      </c>
      <c r="N1345" s="254">
        <v>0</v>
      </c>
      <c r="O1345" s="254">
        <f>SUM(B1345:N1345)</f>
        <v>0</v>
      </c>
    </row>
    <row r="1346" spans="1:15" ht="15.75" thickBot="1">
      <c r="A1346" s="205" t="s">
        <v>59</v>
      </c>
      <c r="B1346" s="254" t="s">
        <v>59</v>
      </c>
      <c r="C1346" s="254" t="s">
        <v>59</v>
      </c>
      <c r="D1346" s="254" t="s">
        <v>59</v>
      </c>
      <c r="E1346" s="254" t="s">
        <v>59</v>
      </c>
      <c r="F1346" s="254" t="s">
        <v>59</v>
      </c>
      <c r="G1346" s="254" t="s">
        <v>59</v>
      </c>
      <c r="H1346" s="254" t="s">
        <v>59</v>
      </c>
      <c r="I1346" s="254" t="s">
        <v>59</v>
      </c>
      <c r="J1346" s="254" t="s">
        <v>59</v>
      </c>
      <c r="K1346" s="254" t="s">
        <v>59</v>
      </c>
      <c r="L1346" s="254" t="s">
        <v>59</v>
      </c>
      <c r="M1346" s="254" t="s">
        <v>59</v>
      </c>
      <c r="N1346" s="254" t="s">
        <v>59</v>
      </c>
      <c r="O1346" s="254" t="s">
        <v>59</v>
      </c>
    </row>
    <row r="1347" spans="1:15" ht="15.75" thickBot="1">
      <c r="A1347" s="202" t="s">
        <v>427</v>
      </c>
      <c r="B1347" s="254" t="s">
        <v>59</v>
      </c>
      <c r="C1347" s="255">
        <f>SUM(C1336:C1344)</f>
        <v>9.0040331796614694</v>
      </c>
      <c r="D1347" s="255">
        <f t="shared" ref="D1347:N1347" si="29">SUM(D1337:D1345)</f>
        <v>8.9857575705423223</v>
      </c>
      <c r="E1347" s="255">
        <f t="shared" si="29"/>
        <v>8.9674819614231733</v>
      </c>
      <c r="F1347" s="255">
        <f t="shared" si="29"/>
        <v>8.9492063523040244</v>
      </c>
      <c r="G1347" s="255">
        <f t="shared" si="29"/>
        <v>8.9309307431848772</v>
      </c>
      <c r="H1347" s="255">
        <f t="shared" si="29"/>
        <v>8.9126551340657283</v>
      </c>
      <c r="I1347" s="255">
        <f t="shared" si="29"/>
        <v>8.7710206975197149</v>
      </c>
      <c r="J1347" s="255">
        <f t="shared" si="29"/>
        <v>8.7531156204658682</v>
      </c>
      <c r="K1347" s="255">
        <f t="shared" si="29"/>
        <v>8.7352105434120215</v>
      </c>
      <c r="L1347" s="255">
        <f t="shared" si="29"/>
        <v>8.717305466358173</v>
      </c>
      <c r="M1347" s="255">
        <f t="shared" si="29"/>
        <v>8.6994003893043264</v>
      </c>
      <c r="N1347" s="255">
        <f t="shared" si="29"/>
        <v>8.6814953122504779</v>
      </c>
      <c r="O1347" s="255">
        <f>SUM(B1347:N1347)</f>
        <v>106.10761297049217</v>
      </c>
    </row>
    <row r="1348" spans="1:15" ht="15.75" thickTop="1">
      <c r="A1348" s="205" t="s">
        <v>59</v>
      </c>
      <c r="B1348" s="256" t="s">
        <v>59</v>
      </c>
      <c r="C1348" s="256" t="s">
        <v>59</v>
      </c>
      <c r="D1348" s="256" t="s">
        <v>59</v>
      </c>
      <c r="E1348" s="256" t="s">
        <v>59</v>
      </c>
      <c r="F1348" s="256" t="s">
        <v>59</v>
      </c>
      <c r="G1348" s="256" t="s">
        <v>59</v>
      </c>
      <c r="H1348" s="256" t="s">
        <v>59</v>
      </c>
      <c r="I1348" s="256" t="s">
        <v>59</v>
      </c>
      <c r="J1348" s="256" t="s">
        <v>59</v>
      </c>
      <c r="K1348" s="256" t="s">
        <v>59</v>
      </c>
      <c r="L1348" s="256" t="s">
        <v>59</v>
      </c>
      <c r="M1348" s="256" t="s">
        <v>59</v>
      </c>
      <c r="N1348" s="256" t="s">
        <v>59</v>
      </c>
      <c r="O1348" s="256" t="s">
        <v>59</v>
      </c>
    </row>
    <row r="1349" spans="1:15">
      <c r="A1349" s="129" t="s">
        <v>449</v>
      </c>
      <c r="B1349" s="256"/>
      <c r="C1349" s="256"/>
      <c r="D1349" s="256"/>
      <c r="E1349" s="256"/>
      <c r="F1349" s="256"/>
      <c r="G1349" s="256"/>
      <c r="H1349" s="256"/>
      <c r="I1349" s="256"/>
      <c r="J1349" s="256"/>
      <c r="K1349" s="256"/>
      <c r="L1349" s="256"/>
      <c r="M1349" s="256"/>
      <c r="N1349" s="256"/>
      <c r="O1349" s="256"/>
    </row>
    <row r="1350" spans="1:15">
      <c r="A1350" s="294" t="s">
        <v>468</v>
      </c>
      <c r="B1350" s="256"/>
      <c r="C1350" s="256"/>
      <c r="D1350" s="256"/>
      <c r="E1350" s="256"/>
      <c r="F1350" s="256"/>
      <c r="G1350" s="256"/>
      <c r="H1350" s="256"/>
      <c r="I1350" s="256"/>
      <c r="J1350" s="256"/>
      <c r="K1350" s="256"/>
      <c r="L1350" s="256"/>
      <c r="M1350" s="256"/>
      <c r="N1350" s="256"/>
      <c r="O1350" s="256"/>
    </row>
    <row r="1351" spans="1:15">
      <c r="A1351" s="294" t="s">
        <v>450</v>
      </c>
      <c r="B1351" s="256"/>
      <c r="C1351" s="256"/>
      <c r="D1351" s="256"/>
      <c r="E1351" s="256"/>
      <c r="F1351" s="256"/>
      <c r="G1351" s="256"/>
      <c r="H1351" s="256"/>
      <c r="I1351" s="256"/>
      <c r="J1351" s="256"/>
      <c r="K1351" s="256"/>
      <c r="L1351" s="256"/>
      <c r="M1351" s="256"/>
      <c r="N1351" s="256"/>
      <c r="O1351" s="256"/>
    </row>
    <row r="1352" spans="1:15">
      <c r="A1352" s="294" t="s">
        <v>451</v>
      </c>
      <c r="B1352" s="256"/>
      <c r="C1352" s="256"/>
      <c r="D1352" s="256"/>
      <c r="E1352" s="256"/>
      <c r="F1352" s="256"/>
      <c r="G1352" s="256"/>
      <c r="H1352" s="256"/>
      <c r="I1352" s="256"/>
      <c r="J1352" s="256"/>
      <c r="K1352" s="256"/>
      <c r="L1352" s="256"/>
      <c r="M1352" s="256"/>
      <c r="N1352" s="256"/>
      <c r="O1352" s="256"/>
    </row>
    <row r="1353" spans="1:15">
      <c r="A1353" s="294" t="s">
        <v>452</v>
      </c>
      <c r="B1353" s="256"/>
      <c r="C1353" s="256"/>
      <c r="D1353" s="256"/>
      <c r="E1353" s="256"/>
      <c r="F1353" s="256"/>
      <c r="G1353" s="256"/>
      <c r="H1353" s="256"/>
      <c r="I1353" s="256"/>
      <c r="J1353" s="256"/>
      <c r="K1353" s="256"/>
      <c r="L1353" s="256"/>
      <c r="M1353" s="256"/>
      <c r="N1353" s="256"/>
      <c r="O1353" s="256"/>
    </row>
    <row r="1354" spans="1:15">
      <c r="A1354" s="294" t="s">
        <v>453</v>
      </c>
      <c r="B1354" s="256"/>
      <c r="C1354" s="256"/>
      <c r="D1354" s="256"/>
      <c r="E1354" s="256"/>
      <c r="F1354" s="256"/>
      <c r="G1354" s="256"/>
      <c r="H1354" s="256"/>
      <c r="I1354" s="256"/>
      <c r="J1354" s="256"/>
      <c r="K1354" s="256"/>
      <c r="L1354" s="256"/>
      <c r="M1354" s="256"/>
      <c r="N1354" s="256"/>
      <c r="O1354" s="256"/>
    </row>
    <row r="1355" spans="1:15">
      <c r="A1355" s="294" t="s">
        <v>469</v>
      </c>
      <c r="B1355" s="256"/>
      <c r="C1355" s="256"/>
      <c r="D1355" s="256"/>
      <c r="E1355" s="256"/>
      <c r="F1355" s="256"/>
      <c r="G1355" s="256"/>
      <c r="H1355" s="256"/>
      <c r="I1355" s="256"/>
      <c r="J1355" s="256"/>
      <c r="K1355" s="256"/>
      <c r="L1355" s="256"/>
      <c r="M1355" s="256"/>
      <c r="N1355" s="256"/>
      <c r="O1355" s="256"/>
    </row>
    <row r="1356" spans="1:15">
      <c r="A1356" s="294" t="s">
        <v>470</v>
      </c>
      <c r="B1356" s="256"/>
      <c r="C1356" s="256"/>
      <c r="D1356" s="256"/>
      <c r="E1356" s="256"/>
      <c r="F1356" s="256"/>
      <c r="G1356" s="256"/>
      <c r="H1356" s="256"/>
      <c r="I1356" s="256"/>
      <c r="J1356" s="256"/>
      <c r="K1356" s="256"/>
      <c r="L1356" s="256"/>
      <c r="M1356" s="256"/>
      <c r="N1356" s="256"/>
      <c r="O1356" s="256"/>
    </row>
    <row r="1357" spans="1:15">
      <c r="A1357" s="294" t="s">
        <v>454</v>
      </c>
      <c r="B1357" s="256"/>
      <c r="C1357" s="256"/>
      <c r="D1357" s="256"/>
      <c r="E1357" s="256"/>
      <c r="F1357" s="256"/>
      <c r="G1357" s="256"/>
      <c r="H1357" s="256"/>
      <c r="I1357" s="256"/>
      <c r="J1357" s="256"/>
      <c r="K1357" s="256"/>
      <c r="L1357" s="256"/>
      <c r="M1357" s="256"/>
      <c r="N1357" s="256"/>
      <c r="O1357" s="256"/>
    </row>
    <row r="1358" spans="1:15">
      <c r="A1358" s="294" t="s">
        <v>455</v>
      </c>
      <c r="B1358" s="256"/>
      <c r="C1358" s="256"/>
      <c r="D1358" s="256"/>
      <c r="E1358" s="256"/>
      <c r="F1358" s="256"/>
      <c r="G1358" s="256"/>
      <c r="H1358" s="256"/>
      <c r="I1358" s="256"/>
      <c r="J1358" s="256"/>
      <c r="K1358" s="256"/>
      <c r="L1358" s="256"/>
      <c r="M1358" s="256"/>
      <c r="N1358" s="256"/>
      <c r="O1358" s="256"/>
    </row>
    <row r="1359" spans="1:15">
      <c r="A1359" s="294" t="s">
        <v>456</v>
      </c>
      <c r="B1359" s="256"/>
      <c r="C1359" s="256"/>
      <c r="D1359" s="256"/>
      <c r="E1359" s="256"/>
      <c r="F1359" s="256"/>
      <c r="G1359" s="256"/>
      <c r="H1359" s="256"/>
      <c r="I1359" s="256"/>
      <c r="J1359" s="256"/>
      <c r="K1359" s="256"/>
      <c r="L1359" s="256"/>
      <c r="M1359" s="256"/>
      <c r="N1359" s="256"/>
      <c r="O1359" s="256"/>
    </row>
    <row r="1360" spans="1:15">
      <c r="A1360" s="294" t="s">
        <v>457</v>
      </c>
      <c r="B1360" s="256"/>
      <c r="C1360" s="256"/>
      <c r="D1360" s="256"/>
      <c r="E1360" s="256"/>
      <c r="F1360" s="256"/>
      <c r="G1360" s="256"/>
      <c r="H1360" s="256"/>
      <c r="I1360" s="256"/>
      <c r="J1360" s="256"/>
      <c r="K1360" s="256"/>
      <c r="L1360" s="256"/>
      <c r="M1360" s="256"/>
      <c r="N1360" s="256"/>
      <c r="O1360" s="256"/>
    </row>
    <row r="1361" spans="1:15">
      <c r="A1361" s="294" t="s">
        <v>458</v>
      </c>
      <c r="B1361" s="256"/>
      <c r="C1361" s="256"/>
      <c r="D1361" s="256"/>
      <c r="E1361" s="256"/>
      <c r="F1361" s="256"/>
      <c r="G1361" s="256"/>
      <c r="H1361" s="256"/>
      <c r="I1361" s="256"/>
      <c r="J1361" s="256"/>
      <c r="K1361" s="256"/>
      <c r="L1361" s="256"/>
      <c r="M1361" s="256"/>
      <c r="N1361" s="256"/>
      <c r="O1361" s="256"/>
    </row>
    <row r="1362" spans="1:15">
      <c r="A1362" s="295" t="s">
        <v>459</v>
      </c>
      <c r="B1362" s="256"/>
      <c r="C1362" s="256"/>
      <c r="D1362" s="256"/>
      <c r="E1362" s="256"/>
      <c r="F1362" s="256"/>
      <c r="G1362" s="256"/>
      <c r="H1362" s="256"/>
      <c r="I1362" s="256"/>
      <c r="J1362" s="256"/>
      <c r="K1362" s="256"/>
      <c r="L1362" s="256"/>
      <c r="M1362" s="256"/>
      <c r="N1362" s="256"/>
      <c r="O1362" s="256"/>
    </row>
    <row r="1363" spans="1:15">
      <c r="A1363" s="295" t="s">
        <v>460</v>
      </c>
      <c r="B1363" s="256"/>
      <c r="C1363" s="256"/>
      <c r="D1363" s="256"/>
      <c r="E1363" s="256"/>
      <c r="F1363" s="256"/>
      <c r="G1363" s="256"/>
      <c r="H1363" s="256"/>
      <c r="I1363" s="256"/>
      <c r="J1363" s="256"/>
      <c r="K1363" s="256"/>
      <c r="L1363" s="256"/>
      <c r="M1363" s="256"/>
      <c r="N1363" s="256"/>
      <c r="O1363" s="256"/>
    </row>
    <row r="1364" spans="1:15">
      <c r="A1364" s="295" t="s">
        <v>461</v>
      </c>
      <c r="B1364" s="256"/>
      <c r="C1364" s="256"/>
      <c r="D1364" s="256"/>
      <c r="E1364" s="256"/>
      <c r="F1364" s="256"/>
      <c r="G1364" s="256"/>
      <c r="H1364" s="256"/>
      <c r="I1364" s="256"/>
      <c r="J1364" s="256"/>
      <c r="K1364" s="256"/>
      <c r="L1364" s="256"/>
      <c r="M1364" s="256"/>
      <c r="N1364" s="256"/>
      <c r="O1364" s="256"/>
    </row>
    <row r="1365" spans="1:15">
      <c r="A1365" s="205"/>
      <c r="B1365" s="256"/>
      <c r="C1365" s="256"/>
      <c r="D1365" s="256"/>
      <c r="E1365" s="256"/>
      <c r="F1365" s="256"/>
      <c r="G1365" s="256"/>
      <c r="H1365" s="256"/>
      <c r="I1365" s="256"/>
      <c r="J1365" s="256"/>
      <c r="K1365" s="256"/>
      <c r="L1365" s="256"/>
      <c r="M1365" s="256"/>
      <c r="N1365" s="256"/>
      <c r="O1365" s="256"/>
    </row>
    <row r="1366" spans="1:15">
      <c r="A1366" s="109" t="s">
        <v>283</v>
      </c>
      <c r="B1366" s="257"/>
      <c r="C1366" s="257"/>
      <c r="D1366" s="257"/>
      <c r="E1366" s="257"/>
      <c r="F1366" s="257"/>
      <c r="G1366" s="257"/>
      <c r="H1366" s="257"/>
      <c r="I1366" s="257"/>
      <c r="J1366" s="257"/>
      <c r="K1366" s="257"/>
      <c r="L1366" s="257"/>
      <c r="M1366" s="257"/>
      <c r="N1366" s="257"/>
      <c r="O1366" s="257"/>
    </row>
    <row r="1367" spans="1:15">
      <c r="A1367" s="181" t="s">
        <v>379</v>
      </c>
      <c r="B1367" s="254"/>
      <c r="C1367" s="254"/>
      <c r="D1367" s="254"/>
      <c r="E1367" s="254"/>
      <c r="F1367" s="254"/>
      <c r="G1367" s="254"/>
      <c r="H1367" s="254"/>
      <c r="I1367" s="254"/>
      <c r="J1367" s="254"/>
      <c r="K1367" s="254"/>
      <c r="L1367" s="254"/>
      <c r="M1367" s="254"/>
      <c r="N1367" s="254"/>
      <c r="O1367" s="254"/>
    </row>
    <row r="1368" spans="1:15">
      <c r="A1368" s="202" t="s">
        <v>410</v>
      </c>
      <c r="B1368" s="254" t="s">
        <v>59</v>
      </c>
      <c r="C1368" s="254" t="s">
        <v>59</v>
      </c>
      <c r="D1368" s="254" t="s">
        <v>59</v>
      </c>
      <c r="E1368" s="254" t="s">
        <v>59</v>
      </c>
      <c r="F1368" s="254" t="s">
        <v>59</v>
      </c>
      <c r="G1368" s="254" t="s">
        <v>59</v>
      </c>
      <c r="H1368" s="254" t="s">
        <v>59</v>
      </c>
      <c r="I1368" s="254" t="s">
        <v>59</v>
      </c>
      <c r="J1368" s="254" t="s">
        <v>59</v>
      </c>
      <c r="K1368" s="254" t="s">
        <v>59</v>
      </c>
      <c r="L1368" s="254" t="s">
        <v>59</v>
      </c>
      <c r="M1368" s="254" t="s">
        <v>59</v>
      </c>
      <c r="N1368" s="254" t="s">
        <v>59</v>
      </c>
      <c r="O1368" s="254" t="s">
        <v>59</v>
      </c>
    </row>
    <row r="1369" spans="1:15">
      <c r="A1369" s="204" t="s">
        <v>411</v>
      </c>
      <c r="B1369" s="254" t="s">
        <v>59</v>
      </c>
      <c r="C1369" s="254">
        <v>0</v>
      </c>
      <c r="D1369" s="254">
        <v>0</v>
      </c>
      <c r="E1369" s="254">
        <v>0</v>
      </c>
      <c r="F1369" s="254">
        <v>0</v>
      </c>
      <c r="G1369" s="254">
        <v>0</v>
      </c>
      <c r="H1369" s="254">
        <v>0</v>
      </c>
      <c r="I1369" s="254">
        <v>0</v>
      </c>
      <c r="J1369" s="254">
        <v>0</v>
      </c>
      <c r="K1369" s="254">
        <v>0</v>
      </c>
      <c r="L1369" s="254">
        <v>0</v>
      </c>
      <c r="M1369" s="254">
        <v>0</v>
      </c>
      <c r="N1369" s="254">
        <v>0</v>
      </c>
      <c r="O1369" s="254">
        <f>SUM(B1369:N1369)</f>
        <v>0</v>
      </c>
    </row>
    <row r="1370" spans="1:15">
      <c r="A1370" s="204" t="s">
        <v>412</v>
      </c>
      <c r="B1370" s="254" t="s">
        <v>59</v>
      </c>
      <c r="C1370" s="254">
        <v>0</v>
      </c>
      <c r="D1370" s="254">
        <v>0</v>
      </c>
      <c r="E1370" s="254">
        <v>0</v>
      </c>
      <c r="F1370" s="254">
        <v>0</v>
      </c>
      <c r="G1370" s="254">
        <v>0</v>
      </c>
      <c r="H1370" s="254">
        <v>0</v>
      </c>
      <c r="I1370" s="254">
        <v>0</v>
      </c>
      <c r="J1370" s="254">
        <v>0</v>
      </c>
      <c r="K1370" s="254">
        <v>0</v>
      </c>
      <c r="L1370" s="254">
        <v>0</v>
      </c>
      <c r="M1370" s="254">
        <v>0</v>
      </c>
      <c r="N1370" s="323">
        <v>-163736.9289</v>
      </c>
      <c r="O1370" s="323">
        <f>SUM(B1370:N1370)</f>
        <v>-163736.9289</v>
      </c>
    </row>
    <row r="1371" spans="1:15">
      <c r="A1371" s="204" t="s">
        <v>413</v>
      </c>
      <c r="B1371" s="254" t="s">
        <v>59</v>
      </c>
      <c r="C1371" s="254">
        <v>0</v>
      </c>
      <c r="D1371" s="254">
        <v>0</v>
      </c>
      <c r="E1371" s="254">
        <v>0</v>
      </c>
      <c r="F1371" s="254">
        <v>0</v>
      </c>
      <c r="G1371" s="254">
        <v>0</v>
      </c>
      <c r="H1371" s="254">
        <v>0</v>
      </c>
      <c r="I1371" s="254">
        <v>0</v>
      </c>
      <c r="J1371" s="254">
        <v>0</v>
      </c>
      <c r="K1371" s="254">
        <v>0</v>
      </c>
      <c r="L1371" s="254">
        <v>0</v>
      </c>
      <c r="M1371" s="254">
        <v>0</v>
      </c>
      <c r="N1371" s="323">
        <v>-163736.9289</v>
      </c>
      <c r="O1371" s="323">
        <f>SUM(B1371:N1371)</f>
        <v>-163736.9289</v>
      </c>
    </row>
    <row r="1372" spans="1:15">
      <c r="A1372" s="204" t="s">
        <v>414</v>
      </c>
      <c r="B1372" s="254" t="s">
        <v>59</v>
      </c>
      <c r="C1372" s="254">
        <v>0</v>
      </c>
      <c r="D1372" s="254">
        <v>0</v>
      </c>
      <c r="E1372" s="254">
        <v>0</v>
      </c>
      <c r="F1372" s="254">
        <v>0</v>
      </c>
      <c r="G1372" s="254">
        <v>0</v>
      </c>
      <c r="H1372" s="254">
        <v>0</v>
      </c>
      <c r="I1372" s="254">
        <v>0</v>
      </c>
      <c r="J1372" s="254">
        <v>0</v>
      </c>
      <c r="K1372" s="254">
        <v>0</v>
      </c>
      <c r="L1372" s="254">
        <v>0</v>
      </c>
      <c r="M1372" s="254">
        <v>0</v>
      </c>
      <c r="N1372" s="254">
        <v>0</v>
      </c>
      <c r="O1372" s="254">
        <f>SUM(B1372:N1372)</f>
        <v>0</v>
      </c>
    </row>
    <row r="1373" spans="1:15">
      <c r="A1373" s="205" t="s">
        <v>59</v>
      </c>
      <c r="B1373" s="254" t="s">
        <v>59</v>
      </c>
      <c r="C1373" s="254" t="s">
        <v>59</v>
      </c>
      <c r="D1373" s="254" t="s">
        <v>59</v>
      </c>
      <c r="E1373" s="254" t="s">
        <v>59</v>
      </c>
      <c r="F1373" s="254" t="s">
        <v>59</v>
      </c>
      <c r="G1373" s="254" t="s">
        <v>59</v>
      </c>
      <c r="H1373" s="254" t="s">
        <v>59</v>
      </c>
      <c r="I1373" s="254" t="s">
        <v>59</v>
      </c>
      <c r="J1373" s="254" t="s">
        <v>59</v>
      </c>
      <c r="K1373" s="254" t="s">
        <v>59</v>
      </c>
      <c r="L1373" s="254" t="s">
        <v>59</v>
      </c>
      <c r="M1373" s="254" t="s">
        <v>59</v>
      </c>
      <c r="N1373" s="254" t="s">
        <v>59</v>
      </c>
      <c r="O1373" s="254" t="s">
        <v>59</v>
      </c>
    </row>
    <row r="1374" spans="1:15">
      <c r="A1374" s="202" t="s">
        <v>415</v>
      </c>
      <c r="B1374" s="254">
        <v>1442066.9254025645</v>
      </c>
      <c r="C1374" s="254">
        <v>1442066.9254025645</v>
      </c>
      <c r="D1374" s="254">
        <v>1442066.9254025645</v>
      </c>
      <c r="E1374" s="254">
        <v>1442066.9254025645</v>
      </c>
      <c r="F1374" s="254">
        <v>1442066.9254025645</v>
      </c>
      <c r="G1374" s="254">
        <v>1442066.9254025645</v>
      </c>
      <c r="H1374" s="254">
        <v>1442066.9254025645</v>
      </c>
      <c r="I1374" s="254">
        <v>1442066.9254025645</v>
      </c>
      <c r="J1374" s="254">
        <v>1442066.9254025645</v>
      </c>
      <c r="K1374" s="254">
        <v>1442066.9254025645</v>
      </c>
      <c r="L1374" s="254">
        <v>1442066.9254025645</v>
      </c>
      <c r="M1374" s="254">
        <v>1442066.9254025645</v>
      </c>
      <c r="N1374" s="254">
        <v>1278329.9965025645</v>
      </c>
      <c r="O1374" s="258"/>
    </row>
    <row r="1375" spans="1:15">
      <c r="A1375" s="202" t="s">
        <v>416</v>
      </c>
      <c r="B1375" s="254">
        <v>308181.92614011129</v>
      </c>
      <c r="C1375" s="254">
        <v>311092.2061606872</v>
      </c>
      <c r="D1375" s="254">
        <v>314002.48618126311</v>
      </c>
      <c r="E1375" s="254">
        <v>316912.76620183903</v>
      </c>
      <c r="F1375" s="254">
        <v>319823.046222415</v>
      </c>
      <c r="G1375" s="254">
        <v>322733.32624299091</v>
      </c>
      <c r="H1375" s="254">
        <v>325643.60626356682</v>
      </c>
      <c r="I1375" s="254">
        <v>328553.88628414279</v>
      </c>
      <c r="J1375" s="254">
        <v>331464.1663047187</v>
      </c>
      <c r="K1375" s="254">
        <v>334374.44632529456</v>
      </c>
      <c r="L1375" s="254">
        <v>337284.72634587047</v>
      </c>
      <c r="M1375" s="254">
        <v>340195.00636644644</v>
      </c>
      <c r="N1375" s="254">
        <v>179130.93538702233</v>
      </c>
      <c r="O1375" s="258"/>
    </row>
    <row r="1376" spans="1:15" ht="15.75" thickBot="1">
      <c r="A1376" s="202" t="s">
        <v>418</v>
      </c>
      <c r="B1376" s="254">
        <v>0</v>
      </c>
      <c r="C1376" s="254">
        <v>0</v>
      </c>
      <c r="D1376" s="254">
        <v>0</v>
      </c>
      <c r="E1376" s="254">
        <v>0</v>
      </c>
      <c r="F1376" s="254">
        <v>0</v>
      </c>
      <c r="G1376" s="254">
        <v>0</v>
      </c>
      <c r="H1376" s="254">
        <v>0</v>
      </c>
      <c r="I1376" s="254">
        <v>0</v>
      </c>
      <c r="J1376" s="254">
        <v>0</v>
      </c>
      <c r="K1376" s="254">
        <v>0</v>
      </c>
      <c r="L1376" s="254">
        <v>0</v>
      </c>
      <c r="M1376" s="254">
        <v>0</v>
      </c>
      <c r="N1376" s="254">
        <v>0</v>
      </c>
      <c r="O1376" s="258"/>
    </row>
    <row r="1377" spans="1:15" ht="15.75" thickBot="1">
      <c r="A1377" s="202" t="s">
        <v>60</v>
      </c>
      <c r="B1377" s="255">
        <v>1133884.9992624531</v>
      </c>
      <c r="C1377" s="255">
        <v>1130974.7192418773</v>
      </c>
      <c r="D1377" s="255">
        <v>1128064.4392213013</v>
      </c>
      <c r="E1377" s="255">
        <v>1125154.1592007254</v>
      </c>
      <c r="F1377" s="255">
        <v>1122243.8791801494</v>
      </c>
      <c r="G1377" s="255">
        <v>1119333.5991595737</v>
      </c>
      <c r="H1377" s="255">
        <v>1116423.3191389977</v>
      </c>
      <c r="I1377" s="255">
        <v>1113513.0391184217</v>
      </c>
      <c r="J1377" s="255">
        <v>1110602.7590978458</v>
      </c>
      <c r="K1377" s="255">
        <v>1107692.4790772698</v>
      </c>
      <c r="L1377" s="255">
        <v>1104782.1990566941</v>
      </c>
      <c r="M1377" s="255">
        <v>1101871.9190361181</v>
      </c>
      <c r="N1377" s="255">
        <v>1099199.0611155422</v>
      </c>
      <c r="O1377" s="258"/>
    </row>
    <row r="1378" spans="1:15" ht="15.75" thickTop="1">
      <c r="A1378" s="205" t="s">
        <v>59</v>
      </c>
      <c r="B1378" s="254" t="s">
        <v>59</v>
      </c>
      <c r="C1378" s="254" t="s">
        <v>59</v>
      </c>
      <c r="D1378" s="254" t="s">
        <v>59</v>
      </c>
      <c r="E1378" s="254" t="s">
        <v>59</v>
      </c>
      <c r="F1378" s="254" t="s">
        <v>59</v>
      </c>
      <c r="G1378" s="254" t="s">
        <v>59</v>
      </c>
      <c r="H1378" s="254" t="s">
        <v>59</v>
      </c>
      <c r="I1378" s="254" t="s">
        <v>59</v>
      </c>
      <c r="J1378" s="254" t="s">
        <v>59</v>
      </c>
      <c r="K1378" s="254" t="s">
        <v>59</v>
      </c>
      <c r="L1378" s="254" t="s">
        <v>59</v>
      </c>
      <c r="M1378" s="254" t="s">
        <v>59</v>
      </c>
      <c r="N1378" s="254" t="s">
        <v>59</v>
      </c>
      <c r="O1378" s="258"/>
    </row>
    <row r="1379" spans="1:15">
      <c r="A1379" s="202" t="s">
        <v>419</v>
      </c>
      <c r="B1379" s="254" t="s">
        <v>59</v>
      </c>
      <c r="C1379" s="254">
        <v>1132429.8592521651</v>
      </c>
      <c r="D1379" s="254">
        <v>1129519.5792315893</v>
      </c>
      <c r="E1379" s="254">
        <v>1126609.2992110134</v>
      </c>
      <c r="F1379" s="254">
        <v>1123699.0191904374</v>
      </c>
      <c r="G1379" s="254">
        <v>1120788.7391698617</v>
      </c>
      <c r="H1379" s="254">
        <v>1117878.4591492857</v>
      </c>
      <c r="I1379" s="254">
        <v>1114968.1791287097</v>
      </c>
      <c r="J1379" s="254">
        <v>1112057.8991081337</v>
      </c>
      <c r="K1379" s="254">
        <v>1109147.6190875578</v>
      </c>
      <c r="L1379" s="254">
        <v>1106237.3390669818</v>
      </c>
      <c r="M1379" s="254">
        <v>1103327.0590464061</v>
      </c>
      <c r="N1379" s="254">
        <v>1100535.4900758301</v>
      </c>
      <c r="O1379" s="258"/>
    </row>
    <row r="1380" spans="1:15">
      <c r="A1380" s="205" t="s">
        <v>59</v>
      </c>
      <c r="B1380" s="254" t="s">
        <v>59</v>
      </c>
      <c r="C1380" s="254" t="s">
        <v>59</v>
      </c>
      <c r="D1380" s="254" t="s">
        <v>59</v>
      </c>
      <c r="E1380" s="254" t="s">
        <v>59</v>
      </c>
      <c r="F1380" s="254" t="s">
        <v>59</v>
      </c>
      <c r="G1380" s="254" t="s">
        <v>59</v>
      </c>
      <c r="H1380" s="254" t="s">
        <v>59</v>
      </c>
      <c r="I1380" s="254" t="s">
        <v>59</v>
      </c>
      <c r="J1380" s="254" t="s">
        <v>59</v>
      </c>
      <c r="K1380" s="254" t="s">
        <v>59</v>
      </c>
      <c r="L1380" s="254" t="s">
        <v>59</v>
      </c>
      <c r="M1380" s="254" t="s">
        <v>59</v>
      </c>
      <c r="N1380" s="254" t="s">
        <v>59</v>
      </c>
      <c r="O1380" s="254" t="s">
        <v>59</v>
      </c>
    </row>
    <row r="1381" spans="1:15">
      <c r="A1381" s="202" t="s">
        <v>61</v>
      </c>
      <c r="B1381" s="254" t="s">
        <v>59</v>
      </c>
      <c r="C1381" s="254" t="s">
        <v>59</v>
      </c>
      <c r="D1381" s="254" t="s">
        <v>59</v>
      </c>
      <c r="E1381" s="254" t="s">
        <v>59</v>
      </c>
      <c r="F1381" s="254" t="s">
        <v>59</v>
      </c>
      <c r="G1381" s="254" t="s">
        <v>59</v>
      </c>
      <c r="H1381" s="254" t="s">
        <v>59</v>
      </c>
      <c r="I1381" s="254" t="s">
        <v>59</v>
      </c>
      <c r="J1381" s="254" t="s">
        <v>59</v>
      </c>
      <c r="K1381" s="254" t="s">
        <v>59</v>
      </c>
      <c r="L1381" s="254" t="s">
        <v>59</v>
      </c>
      <c r="M1381" s="254" t="s">
        <v>59</v>
      </c>
      <c r="N1381" s="254" t="s">
        <v>59</v>
      </c>
      <c r="O1381" s="254" t="s">
        <v>59</v>
      </c>
    </row>
    <row r="1382" spans="1:15">
      <c r="A1382" s="204" t="s">
        <v>420</v>
      </c>
      <c r="B1382" s="254" t="s">
        <v>59</v>
      </c>
      <c r="C1382" s="254">
        <v>6099.2394629522878</v>
      </c>
      <c r="D1382" s="254">
        <v>6083.5647661004587</v>
      </c>
      <c r="E1382" s="254">
        <v>6067.8900692486286</v>
      </c>
      <c r="F1382" s="254">
        <v>6052.2153723967986</v>
      </c>
      <c r="G1382" s="254">
        <v>6036.5406755449694</v>
      </c>
      <c r="H1382" s="254">
        <v>6020.8659786931394</v>
      </c>
      <c r="I1382" s="254">
        <v>5868.9846005252029</v>
      </c>
      <c r="J1382" s="254">
        <v>5853.6654291410259</v>
      </c>
      <c r="K1382" s="254">
        <v>5838.3462577568489</v>
      </c>
      <c r="L1382" s="254">
        <v>5823.0270863726719</v>
      </c>
      <c r="M1382" s="254">
        <v>5807.7079149884958</v>
      </c>
      <c r="N1382" s="254">
        <v>5793.0136164369296</v>
      </c>
      <c r="O1382" s="254">
        <f>SUM(B1382:N1382)</f>
        <v>71345.061230157458</v>
      </c>
    </row>
    <row r="1383" spans="1:15">
      <c r="A1383" s="204" t="s">
        <v>421</v>
      </c>
      <c r="B1383" s="254" t="s">
        <v>59</v>
      </c>
      <c r="C1383" s="254">
        <v>1265.8300966720701</v>
      </c>
      <c r="D1383" s="254">
        <v>1262.5769856650704</v>
      </c>
      <c r="E1383" s="254">
        <v>1259.3238746580707</v>
      </c>
      <c r="F1383" s="254">
        <v>1256.0707636510708</v>
      </c>
      <c r="G1383" s="254">
        <v>1252.8176526440714</v>
      </c>
      <c r="H1383" s="254">
        <v>1249.5645416370714</v>
      </c>
      <c r="I1383" s="254">
        <v>1235.4962392925233</v>
      </c>
      <c r="J1383" s="254">
        <v>1232.271358001723</v>
      </c>
      <c r="K1383" s="254">
        <v>1229.0464767109229</v>
      </c>
      <c r="L1383" s="254">
        <v>1225.8215954201225</v>
      </c>
      <c r="M1383" s="254">
        <v>1222.5967141293227</v>
      </c>
      <c r="N1383" s="254">
        <v>1219.5033765530275</v>
      </c>
      <c r="O1383" s="254">
        <f>SUM(B1383:N1383)</f>
        <v>14910.919675035066</v>
      </c>
    </row>
    <row r="1384" spans="1:15">
      <c r="A1384" s="205" t="s">
        <v>59</v>
      </c>
      <c r="B1384" s="254" t="s">
        <v>59</v>
      </c>
      <c r="C1384" s="254" t="s">
        <v>59</v>
      </c>
      <c r="D1384" s="254" t="s">
        <v>59</v>
      </c>
      <c r="E1384" s="254" t="s">
        <v>59</v>
      </c>
      <c r="F1384" s="254" t="s">
        <v>59</v>
      </c>
      <c r="G1384" s="254" t="s">
        <v>59</v>
      </c>
      <c r="H1384" s="254" t="s">
        <v>59</v>
      </c>
      <c r="I1384" s="254" t="s">
        <v>59</v>
      </c>
      <c r="J1384" s="254" t="s">
        <v>59</v>
      </c>
      <c r="K1384" s="254" t="s">
        <v>59</v>
      </c>
      <c r="L1384" s="254" t="s">
        <v>59</v>
      </c>
      <c r="M1384" s="254" t="s">
        <v>59</v>
      </c>
      <c r="N1384" s="254" t="s">
        <v>59</v>
      </c>
      <c r="O1384" s="254" t="s">
        <v>59</v>
      </c>
    </row>
    <row r="1385" spans="1:15">
      <c r="A1385" s="202" t="s">
        <v>62</v>
      </c>
      <c r="B1385" s="254" t="s">
        <v>59</v>
      </c>
      <c r="C1385" s="254" t="s">
        <v>59</v>
      </c>
      <c r="D1385" s="254" t="s">
        <v>59</v>
      </c>
      <c r="E1385" s="254" t="s">
        <v>59</v>
      </c>
      <c r="F1385" s="254" t="s">
        <v>59</v>
      </c>
      <c r="G1385" s="254" t="s">
        <v>59</v>
      </c>
      <c r="H1385" s="254" t="s">
        <v>59</v>
      </c>
      <c r="I1385" s="254" t="s">
        <v>59</v>
      </c>
      <c r="J1385" s="254" t="s">
        <v>59</v>
      </c>
      <c r="K1385" s="254" t="s">
        <v>59</v>
      </c>
      <c r="L1385" s="254" t="s">
        <v>59</v>
      </c>
      <c r="M1385" s="254" t="s">
        <v>59</v>
      </c>
      <c r="N1385" s="254" t="s">
        <v>59</v>
      </c>
      <c r="O1385" s="254" t="s">
        <v>59</v>
      </c>
    </row>
    <row r="1386" spans="1:15">
      <c r="A1386" s="204" t="s">
        <v>422</v>
      </c>
      <c r="B1386" s="254" t="s">
        <v>59</v>
      </c>
      <c r="C1386" s="254">
        <v>2910.2800205759004</v>
      </c>
      <c r="D1386" s="254">
        <v>2910.2800205759004</v>
      </c>
      <c r="E1386" s="254">
        <v>2910.2800205759004</v>
      </c>
      <c r="F1386" s="254">
        <v>2910.2800205759004</v>
      </c>
      <c r="G1386" s="254">
        <v>2910.2800205759004</v>
      </c>
      <c r="H1386" s="254">
        <v>2910.2800205759004</v>
      </c>
      <c r="I1386" s="254">
        <v>2910.2800205759004</v>
      </c>
      <c r="J1386" s="254">
        <v>2910.2800205759004</v>
      </c>
      <c r="K1386" s="254">
        <v>2910.2800205759004</v>
      </c>
      <c r="L1386" s="254">
        <v>2910.2800205759004</v>
      </c>
      <c r="M1386" s="254">
        <v>2910.2800205759004</v>
      </c>
      <c r="N1386" s="254">
        <v>2672.8579205759002</v>
      </c>
      <c r="O1386" s="254">
        <f>SUM(B1386:N1386)</f>
        <v>34685.938146910812</v>
      </c>
    </row>
    <row r="1387" spans="1:15">
      <c r="A1387" s="204" t="s">
        <v>423</v>
      </c>
      <c r="B1387" s="254" t="s">
        <v>59</v>
      </c>
      <c r="C1387" s="254">
        <v>0</v>
      </c>
      <c r="D1387" s="254">
        <v>0</v>
      </c>
      <c r="E1387" s="254">
        <v>0</v>
      </c>
      <c r="F1387" s="254">
        <v>0</v>
      </c>
      <c r="G1387" s="254">
        <v>0</v>
      </c>
      <c r="H1387" s="254">
        <v>0</v>
      </c>
      <c r="I1387" s="254">
        <v>0</v>
      </c>
      <c r="J1387" s="254">
        <v>0</v>
      </c>
      <c r="K1387" s="254">
        <v>0</v>
      </c>
      <c r="L1387" s="254">
        <v>0</v>
      </c>
      <c r="M1387" s="254">
        <v>0</v>
      </c>
      <c r="N1387" s="254">
        <v>0</v>
      </c>
      <c r="O1387" s="254">
        <f>SUM(B1387:N1387)</f>
        <v>0</v>
      </c>
    </row>
    <row r="1388" spans="1:15">
      <c r="A1388" s="204" t="s">
        <v>424</v>
      </c>
      <c r="B1388" s="254" t="s">
        <v>59</v>
      </c>
      <c r="C1388" s="254">
        <v>0</v>
      </c>
      <c r="D1388" s="254">
        <v>0</v>
      </c>
      <c r="E1388" s="254">
        <v>0</v>
      </c>
      <c r="F1388" s="254">
        <v>0</v>
      </c>
      <c r="G1388" s="254">
        <v>0</v>
      </c>
      <c r="H1388" s="254">
        <v>0</v>
      </c>
      <c r="I1388" s="254">
        <v>0</v>
      </c>
      <c r="J1388" s="254">
        <v>0</v>
      </c>
      <c r="K1388" s="254">
        <v>0</v>
      </c>
      <c r="L1388" s="254">
        <v>0</v>
      </c>
      <c r="M1388" s="254">
        <v>0</v>
      </c>
      <c r="N1388" s="254">
        <v>0</v>
      </c>
      <c r="O1388" s="254">
        <f>SUM(B1388:N1388)</f>
        <v>0</v>
      </c>
    </row>
    <row r="1389" spans="1:15">
      <c r="A1389" s="204" t="s">
        <v>425</v>
      </c>
      <c r="B1389" s="254" t="s">
        <v>59</v>
      </c>
      <c r="C1389" s="254">
        <v>0</v>
      </c>
      <c r="D1389" s="254">
        <v>0</v>
      </c>
      <c r="E1389" s="254">
        <v>0</v>
      </c>
      <c r="F1389" s="254">
        <v>0</v>
      </c>
      <c r="G1389" s="254">
        <v>0</v>
      </c>
      <c r="H1389" s="254">
        <v>0</v>
      </c>
      <c r="I1389" s="254">
        <v>0</v>
      </c>
      <c r="J1389" s="254">
        <v>0</v>
      </c>
      <c r="K1389" s="254">
        <v>0</v>
      </c>
      <c r="L1389" s="254">
        <v>0</v>
      </c>
      <c r="M1389" s="254">
        <v>0</v>
      </c>
      <c r="N1389" s="254">
        <v>0</v>
      </c>
      <c r="O1389" s="254">
        <f>SUM(B1389:N1389)</f>
        <v>0</v>
      </c>
    </row>
    <row r="1390" spans="1:15">
      <c r="A1390" s="204" t="s">
        <v>426</v>
      </c>
      <c r="B1390" s="254" t="s">
        <v>59</v>
      </c>
      <c r="C1390" s="254">
        <v>0</v>
      </c>
      <c r="D1390" s="254">
        <v>0</v>
      </c>
      <c r="E1390" s="254">
        <v>0</v>
      </c>
      <c r="F1390" s="254">
        <v>0</v>
      </c>
      <c r="G1390" s="254">
        <v>0</v>
      </c>
      <c r="H1390" s="254">
        <v>0</v>
      </c>
      <c r="I1390" s="254">
        <v>0</v>
      </c>
      <c r="J1390" s="254">
        <v>0</v>
      </c>
      <c r="K1390" s="254">
        <v>0</v>
      </c>
      <c r="L1390" s="254">
        <v>0</v>
      </c>
      <c r="M1390" s="254">
        <v>0</v>
      </c>
      <c r="N1390" s="254">
        <v>0</v>
      </c>
      <c r="O1390" s="254">
        <f>SUM(B1390:N1390)</f>
        <v>0</v>
      </c>
    </row>
    <row r="1391" spans="1:15" ht="15.75" thickBot="1">
      <c r="A1391" s="205" t="s">
        <v>59</v>
      </c>
      <c r="B1391" s="254" t="s">
        <v>59</v>
      </c>
      <c r="C1391" s="254" t="s">
        <v>59</v>
      </c>
      <c r="D1391" s="254" t="s">
        <v>59</v>
      </c>
      <c r="E1391" s="254" t="s">
        <v>59</v>
      </c>
      <c r="F1391" s="254" t="s">
        <v>59</v>
      </c>
      <c r="G1391" s="254" t="s">
        <v>59</v>
      </c>
      <c r="H1391" s="254" t="s">
        <v>59</v>
      </c>
      <c r="I1391" s="254" t="s">
        <v>59</v>
      </c>
      <c r="J1391" s="254" t="s">
        <v>59</v>
      </c>
      <c r="K1391" s="254" t="s">
        <v>59</v>
      </c>
      <c r="L1391" s="254" t="s">
        <v>59</v>
      </c>
      <c r="M1391" s="254" t="s">
        <v>59</v>
      </c>
      <c r="N1391" s="254" t="s">
        <v>59</v>
      </c>
      <c r="O1391" s="254" t="s">
        <v>59</v>
      </c>
    </row>
    <row r="1392" spans="1:15" ht="15.75" thickBot="1">
      <c r="A1392" s="202" t="s">
        <v>427</v>
      </c>
      <c r="B1392" s="254" t="s">
        <v>59</v>
      </c>
      <c r="C1392" s="255">
        <f>SUM(C1381:C1389)</f>
        <v>10275.349580200258</v>
      </c>
      <c r="D1392" s="255">
        <f t="shared" ref="D1392:N1392" si="30">SUM(D1382:D1390)</f>
        <v>10256.421772341429</v>
      </c>
      <c r="E1392" s="255">
        <f t="shared" si="30"/>
        <v>10237.493964482601</v>
      </c>
      <c r="F1392" s="255">
        <f t="shared" si="30"/>
        <v>10218.566156623769</v>
      </c>
      <c r="G1392" s="255">
        <f t="shared" si="30"/>
        <v>10199.63834876494</v>
      </c>
      <c r="H1392" s="255">
        <f t="shared" si="30"/>
        <v>10180.710540906111</v>
      </c>
      <c r="I1392" s="255">
        <f t="shared" si="30"/>
        <v>10014.760860393628</v>
      </c>
      <c r="J1392" s="255">
        <f t="shared" si="30"/>
        <v>9996.2168077186507</v>
      </c>
      <c r="K1392" s="255">
        <f t="shared" si="30"/>
        <v>9977.6727550436735</v>
      </c>
      <c r="L1392" s="255">
        <f t="shared" si="30"/>
        <v>9959.1287023686946</v>
      </c>
      <c r="M1392" s="255">
        <f t="shared" si="30"/>
        <v>9940.5846496937193</v>
      </c>
      <c r="N1392" s="255">
        <f t="shared" si="30"/>
        <v>9685.3749135658563</v>
      </c>
      <c r="O1392" s="255">
        <f>SUM(B1392:N1392)</f>
        <v>120941.91905210333</v>
      </c>
    </row>
    <row r="1393" spans="1:15" ht="15.75" thickTop="1">
      <c r="A1393" s="205" t="s">
        <v>59</v>
      </c>
      <c r="B1393" s="256" t="s">
        <v>59</v>
      </c>
      <c r="C1393" s="256" t="s">
        <v>59</v>
      </c>
      <c r="D1393" s="256" t="s">
        <v>59</v>
      </c>
      <c r="E1393" s="256" t="s">
        <v>59</v>
      </c>
      <c r="F1393" s="256" t="s">
        <v>59</v>
      </c>
      <c r="G1393" s="256" t="s">
        <v>59</v>
      </c>
      <c r="H1393" s="256" t="s">
        <v>59</v>
      </c>
      <c r="I1393" s="256" t="s">
        <v>59</v>
      </c>
      <c r="J1393" s="256" t="s">
        <v>59</v>
      </c>
      <c r="K1393" s="256" t="s">
        <v>59</v>
      </c>
      <c r="L1393" s="256" t="s">
        <v>59</v>
      </c>
      <c r="M1393" s="256" t="s">
        <v>59</v>
      </c>
      <c r="N1393" s="256" t="s">
        <v>59</v>
      </c>
      <c r="O1393" s="256" t="s">
        <v>59</v>
      </c>
    </row>
    <row r="1394" spans="1:15">
      <c r="A1394" s="129" t="s">
        <v>449</v>
      </c>
      <c r="B1394" s="256"/>
      <c r="C1394" s="256"/>
      <c r="D1394" s="256"/>
      <c r="E1394" s="256"/>
      <c r="F1394" s="256"/>
      <c r="G1394" s="256"/>
      <c r="H1394" s="256"/>
      <c r="I1394" s="256"/>
      <c r="J1394" s="256"/>
      <c r="K1394" s="256"/>
      <c r="L1394" s="256"/>
      <c r="M1394" s="256"/>
      <c r="N1394" s="256"/>
      <c r="O1394" s="256"/>
    </row>
    <row r="1395" spans="1:15">
      <c r="A1395" s="294" t="s">
        <v>468</v>
      </c>
      <c r="B1395" s="256"/>
      <c r="C1395" s="256"/>
      <c r="D1395" s="256"/>
      <c r="E1395" s="256"/>
      <c r="F1395" s="256"/>
      <c r="G1395" s="256"/>
      <c r="H1395" s="256"/>
      <c r="I1395" s="256"/>
      <c r="J1395" s="256"/>
      <c r="K1395" s="256"/>
      <c r="L1395" s="256"/>
      <c r="M1395" s="256"/>
      <c r="N1395" s="256"/>
      <c r="O1395" s="256"/>
    </row>
    <row r="1396" spans="1:15">
      <c r="A1396" s="294" t="s">
        <v>450</v>
      </c>
      <c r="B1396" s="256"/>
      <c r="C1396" s="256"/>
      <c r="D1396" s="256"/>
      <c r="E1396" s="256"/>
      <c r="F1396" s="256"/>
      <c r="G1396" s="256"/>
      <c r="H1396" s="256"/>
      <c r="I1396" s="256"/>
      <c r="J1396" s="256"/>
      <c r="K1396" s="256"/>
      <c r="L1396" s="256"/>
      <c r="M1396" s="256"/>
      <c r="N1396" s="256"/>
      <c r="O1396" s="256"/>
    </row>
    <row r="1397" spans="1:15">
      <c r="A1397" s="294" t="s">
        <v>451</v>
      </c>
      <c r="B1397" s="256"/>
      <c r="C1397" s="256"/>
      <c r="D1397" s="256"/>
      <c r="E1397" s="256"/>
      <c r="F1397" s="256"/>
      <c r="G1397" s="256"/>
      <c r="H1397" s="256"/>
      <c r="I1397" s="256"/>
      <c r="J1397" s="256"/>
      <c r="K1397" s="256"/>
      <c r="L1397" s="256"/>
      <c r="M1397" s="256"/>
      <c r="N1397" s="256"/>
      <c r="O1397" s="256"/>
    </row>
    <row r="1398" spans="1:15">
      <c r="A1398" s="294" t="s">
        <v>452</v>
      </c>
      <c r="B1398" s="256"/>
      <c r="C1398" s="256"/>
      <c r="D1398" s="256"/>
      <c r="E1398" s="256"/>
      <c r="F1398" s="256"/>
      <c r="G1398" s="256"/>
      <c r="H1398" s="256"/>
      <c r="I1398" s="256"/>
      <c r="J1398" s="256"/>
      <c r="K1398" s="256"/>
      <c r="L1398" s="256"/>
      <c r="M1398" s="256"/>
      <c r="N1398" s="256"/>
      <c r="O1398" s="256"/>
    </row>
    <row r="1399" spans="1:15">
      <c r="A1399" s="294" t="s">
        <v>453</v>
      </c>
      <c r="B1399" s="256"/>
      <c r="C1399" s="256"/>
      <c r="D1399" s="256"/>
      <c r="E1399" s="256"/>
      <c r="F1399" s="256"/>
      <c r="G1399" s="256"/>
      <c r="H1399" s="256"/>
      <c r="I1399" s="256"/>
      <c r="J1399" s="256"/>
      <c r="K1399" s="256"/>
      <c r="L1399" s="256"/>
      <c r="M1399" s="256"/>
      <c r="N1399" s="256"/>
      <c r="O1399" s="256"/>
    </row>
    <row r="1400" spans="1:15">
      <c r="A1400" s="294" t="s">
        <v>469</v>
      </c>
      <c r="B1400" s="256"/>
      <c r="C1400" s="256"/>
      <c r="D1400" s="256"/>
      <c r="E1400" s="256"/>
      <c r="F1400" s="256"/>
      <c r="G1400" s="256"/>
      <c r="H1400" s="256"/>
      <c r="I1400" s="256"/>
      <c r="J1400" s="256"/>
      <c r="K1400" s="256"/>
      <c r="L1400" s="256"/>
      <c r="M1400" s="256"/>
      <c r="N1400" s="256"/>
      <c r="O1400" s="256"/>
    </row>
    <row r="1401" spans="1:15">
      <c r="A1401" s="294" t="s">
        <v>470</v>
      </c>
      <c r="B1401" s="256"/>
      <c r="C1401" s="256"/>
      <c r="D1401" s="256"/>
      <c r="E1401" s="256"/>
      <c r="F1401" s="256"/>
      <c r="G1401" s="256"/>
      <c r="H1401" s="256"/>
      <c r="I1401" s="256"/>
      <c r="J1401" s="256"/>
      <c r="K1401" s="256"/>
      <c r="L1401" s="256"/>
      <c r="M1401" s="256"/>
      <c r="N1401" s="256"/>
      <c r="O1401" s="256"/>
    </row>
    <row r="1402" spans="1:15">
      <c r="A1402" s="294" t="s">
        <v>454</v>
      </c>
      <c r="B1402" s="256"/>
      <c r="C1402" s="256"/>
      <c r="D1402" s="256"/>
      <c r="E1402" s="256"/>
      <c r="F1402" s="256"/>
      <c r="G1402" s="256"/>
      <c r="H1402" s="256"/>
      <c r="I1402" s="256"/>
      <c r="J1402" s="256"/>
      <c r="K1402" s="256"/>
      <c r="L1402" s="256"/>
      <c r="M1402" s="256"/>
      <c r="N1402" s="256"/>
      <c r="O1402" s="256"/>
    </row>
    <row r="1403" spans="1:15">
      <c r="A1403" s="294" t="s">
        <v>455</v>
      </c>
      <c r="B1403" s="256"/>
      <c r="C1403" s="256"/>
      <c r="D1403" s="256"/>
      <c r="E1403" s="256"/>
      <c r="F1403" s="256"/>
      <c r="G1403" s="256"/>
      <c r="H1403" s="256"/>
      <c r="I1403" s="256"/>
      <c r="J1403" s="256"/>
      <c r="K1403" s="256"/>
      <c r="L1403" s="256"/>
      <c r="M1403" s="256"/>
      <c r="N1403" s="256"/>
      <c r="O1403" s="256"/>
    </row>
    <row r="1404" spans="1:15">
      <c r="A1404" s="294" t="s">
        <v>456</v>
      </c>
      <c r="B1404" s="256"/>
      <c r="C1404" s="256"/>
      <c r="D1404" s="256"/>
      <c r="E1404" s="256"/>
      <c r="F1404" s="256"/>
      <c r="G1404" s="256"/>
      <c r="H1404" s="256"/>
      <c r="I1404" s="256"/>
      <c r="J1404" s="256"/>
      <c r="K1404" s="256"/>
      <c r="L1404" s="256"/>
      <c r="M1404" s="256"/>
      <c r="N1404" s="256"/>
      <c r="O1404" s="256"/>
    </row>
    <row r="1405" spans="1:15">
      <c r="A1405" s="294" t="s">
        <v>457</v>
      </c>
      <c r="B1405" s="256"/>
      <c r="C1405" s="256"/>
      <c r="D1405" s="256"/>
      <c r="E1405" s="256"/>
      <c r="F1405" s="256"/>
      <c r="G1405" s="256"/>
      <c r="H1405" s="256"/>
      <c r="I1405" s="256"/>
      <c r="J1405" s="256"/>
      <c r="K1405" s="256"/>
      <c r="L1405" s="256"/>
      <c r="M1405" s="256"/>
      <c r="N1405" s="256"/>
      <c r="O1405" s="256"/>
    </row>
    <row r="1406" spans="1:15">
      <c r="A1406" s="294" t="s">
        <v>458</v>
      </c>
      <c r="B1406" s="256"/>
      <c r="C1406" s="256"/>
      <c r="D1406" s="256"/>
      <c r="E1406" s="256"/>
      <c r="F1406" s="256"/>
      <c r="G1406" s="256"/>
      <c r="H1406" s="256"/>
      <c r="I1406" s="256"/>
      <c r="J1406" s="256"/>
      <c r="K1406" s="256"/>
      <c r="L1406" s="256"/>
      <c r="M1406" s="256"/>
      <c r="N1406" s="256"/>
      <c r="O1406" s="256"/>
    </row>
    <row r="1407" spans="1:15">
      <c r="A1407" s="295" t="s">
        <v>459</v>
      </c>
      <c r="B1407" s="256"/>
      <c r="C1407" s="256"/>
      <c r="D1407" s="256"/>
      <c r="E1407" s="256"/>
      <c r="F1407" s="256"/>
      <c r="G1407" s="256"/>
      <c r="H1407" s="256"/>
      <c r="I1407" s="256"/>
      <c r="J1407" s="256"/>
      <c r="K1407" s="256"/>
      <c r="L1407" s="256"/>
      <c r="M1407" s="256"/>
      <c r="N1407" s="256"/>
      <c r="O1407" s="256"/>
    </row>
    <row r="1408" spans="1:15">
      <c r="A1408" s="295" t="s">
        <v>460</v>
      </c>
      <c r="B1408" s="256"/>
      <c r="C1408" s="256"/>
      <c r="D1408" s="256"/>
      <c r="E1408" s="256"/>
      <c r="F1408" s="256"/>
      <c r="G1408" s="256"/>
      <c r="H1408" s="256"/>
      <c r="I1408" s="256"/>
      <c r="J1408" s="256"/>
      <c r="K1408" s="256"/>
      <c r="L1408" s="256"/>
      <c r="M1408" s="256"/>
      <c r="N1408" s="256"/>
      <c r="O1408" s="256"/>
    </row>
    <row r="1409" spans="1:15">
      <c r="A1409" s="295" t="s">
        <v>461</v>
      </c>
      <c r="B1409" s="256"/>
      <c r="C1409" s="256"/>
      <c r="D1409" s="256"/>
      <c r="E1409" s="256"/>
      <c r="F1409" s="256"/>
      <c r="G1409" s="256"/>
      <c r="H1409" s="256"/>
      <c r="I1409" s="256"/>
      <c r="J1409" s="256"/>
      <c r="K1409" s="256"/>
      <c r="L1409" s="256"/>
      <c r="M1409" s="256"/>
      <c r="N1409" s="256"/>
      <c r="O1409" s="256"/>
    </row>
    <row r="1410" spans="1:15">
      <c r="A1410" s="205"/>
      <c r="B1410" s="256"/>
      <c r="C1410" s="256"/>
      <c r="D1410" s="256"/>
      <c r="E1410" s="256"/>
      <c r="F1410" s="256"/>
      <c r="G1410" s="256"/>
      <c r="H1410" s="256"/>
      <c r="I1410" s="256"/>
      <c r="J1410" s="256"/>
      <c r="K1410" s="256"/>
      <c r="L1410" s="256"/>
      <c r="M1410" s="256"/>
      <c r="N1410" s="256"/>
      <c r="O1410" s="256"/>
    </row>
    <row r="1411" spans="1:15">
      <c r="A1411" s="109" t="s">
        <v>283</v>
      </c>
      <c r="B1411" s="257"/>
      <c r="C1411" s="257"/>
      <c r="D1411" s="257"/>
      <c r="E1411" s="257"/>
      <c r="F1411" s="257"/>
      <c r="G1411" s="257"/>
      <c r="H1411" s="257"/>
      <c r="I1411" s="257"/>
      <c r="J1411" s="257"/>
      <c r="K1411" s="257"/>
      <c r="L1411" s="257"/>
      <c r="M1411" s="257"/>
      <c r="N1411" s="257"/>
      <c r="O1411" s="257"/>
    </row>
    <row r="1412" spans="1:15">
      <c r="A1412" s="181" t="s">
        <v>380</v>
      </c>
      <c r="B1412" s="254"/>
      <c r="C1412" s="254"/>
      <c r="D1412" s="254"/>
      <c r="E1412" s="254"/>
      <c r="F1412" s="254"/>
      <c r="G1412" s="254"/>
      <c r="H1412" s="254"/>
      <c r="I1412" s="254"/>
      <c r="J1412" s="254"/>
      <c r="K1412" s="254"/>
      <c r="L1412" s="254"/>
      <c r="M1412" s="254"/>
      <c r="N1412" s="254"/>
      <c r="O1412" s="254"/>
    </row>
    <row r="1413" spans="1:15">
      <c r="A1413" s="202" t="s">
        <v>410</v>
      </c>
      <c r="B1413" s="254" t="s">
        <v>59</v>
      </c>
      <c r="C1413" s="254" t="s">
        <v>59</v>
      </c>
      <c r="D1413" s="254" t="s">
        <v>59</v>
      </c>
      <c r="E1413" s="254" t="s">
        <v>59</v>
      </c>
      <c r="F1413" s="254" t="s">
        <v>59</v>
      </c>
      <c r="G1413" s="254" t="s">
        <v>59</v>
      </c>
      <c r="H1413" s="254" t="s">
        <v>59</v>
      </c>
      <c r="I1413" s="254" t="s">
        <v>59</v>
      </c>
      <c r="J1413" s="254" t="s">
        <v>59</v>
      </c>
      <c r="K1413" s="254" t="s">
        <v>59</v>
      </c>
      <c r="L1413" s="254" t="s">
        <v>59</v>
      </c>
      <c r="M1413" s="254" t="s">
        <v>59</v>
      </c>
      <c r="N1413" s="254" t="s">
        <v>59</v>
      </c>
      <c r="O1413" s="254" t="s">
        <v>59</v>
      </c>
    </row>
    <row r="1414" spans="1:15">
      <c r="A1414" s="204" t="s">
        <v>411</v>
      </c>
      <c r="B1414" s="323" t="s">
        <v>59</v>
      </c>
      <c r="C1414" s="323">
        <v>0</v>
      </c>
      <c r="D1414" s="323">
        <v>0</v>
      </c>
      <c r="E1414" s="323">
        <v>0</v>
      </c>
      <c r="F1414" s="323">
        <v>0</v>
      </c>
      <c r="G1414" s="323">
        <v>0</v>
      </c>
      <c r="H1414" s="323">
        <v>0</v>
      </c>
      <c r="I1414" s="323">
        <v>0</v>
      </c>
      <c r="J1414" s="323">
        <v>0</v>
      </c>
      <c r="K1414" s="323">
        <v>0</v>
      </c>
      <c r="L1414" s="323">
        <v>0</v>
      </c>
      <c r="M1414" s="323">
        <v>0</v>
      </c>
      <c r="N1414" s="323">
        <v>0</v>
      </c>
      <c r="O1414" s="323">
        <f>SUM(B1414:N1414)</f>
        <v>0</v>
      </c>
    </row>
    <row r="1415" spans="1:15">
      <c r="A1415" s="204" t="s">
        <v>412</v>
      </c>
      <c r="B1415" s="323" t="s">
        <v>59</v>
      </c>
      <c r="C1415" s="323">
        <v>0</v>
      </c>
      <c r="D1415" s="323">
        <v>0</v>
      </c>
      <c r="E1415" s="323">
        <v>0</v>
      </c>
      <c r="F1415" s="323">
        <v>0</v>
      </c>
      <c r="G1415" s="323">
        <v>0</v>
      </c>
      <c r="H1415" s="323">
        <v>0</v>
      </c>
      <c r="I1415" s="323">
        <v>-4175</v>
      </c>
      <c r="J1415" s="323">
        <v>0</v>
      </c>
      <c r="K1415" s="323">
        <v>0</v>
      </c>
      <c r="L1415" s="323">
        <v>0</v>
      </c>
      <c r="M1415" s="323">
        <v>0</v>
      </c>
      <c r="N1415" s="323">
        <v>-55347281.561100006</v>
      </c>
      <c r="O1415" s="323">
        <f>SUM(B1415:N1415)</f>
        <v>-55351456.561100006</v>
      </c>
    </row>
    <row r="1416" spans="1:15">
      <c r="A1416" s="204" t="s">
        <v>413</v>
      </c>
      <c r="B1416" s="323" t="s">
        <v>59</v>
      </c>
      <c r="C1416" s="323">
        <v>0</v>
      </c>
      <c r="D1416" s="323">
        <v>0</v>
      </c>
      <c r="E1416" s="323">
        <v>0</v>
      </c>
      <c r="F1416" s="323">
        <v>0</v>
      </c>
      <c r="G1416" s="323">
        <v>0</v>
      </c>
      <c r="H1416" s="323">
        <v>0</v>
      </c>
      <c r="I1416" s="323">
        <v>-4175</v>
      </c>
      <c r="J1416" s="323">
        <v>0</v>
      </c>
      <c r="K1416" s="323">
        <v>0</v>
      </c>
      <c r="L1416" s="323">
        <v>0</v>
      </c>
      <c r="M1416" s="323">
        <v>0</v>
      </c>
      <c r="N1416" s="323">
        <v>-55347281.561100006</v>
      </c>
      <c r="O1416" s="323">
        <f>SUM(B1416:N1416)</f>
        <v>-55351456.561100006</v>
      </c>
    </row>
    <row r="1417" spans="1:15">
      <c r="A1417" s="204" t="s">
        <v>414</v>
      </c>
      <c r="B1417" s="323" t="s">
        <v>59</v>
      </c>
      <c r="C1417" s="323">
        <v>0</v>
      </c>
      <c r="D1417" s="323">
        <v>0</v>
      </c>
      <c r="E1417" s="323">
        <v>0</v>
      </c>
      <c r="F1417" s="323">
        <v>0</v>
      </c>
      <c r="G1417" s="323">
        <v>0</v>
      </c>
      <c r="H1417" s="323">
        <v>0</v>
      </c>
      <c r="I1417" s="323">
        <v>0</v>
      </c>
      <c r="J1417" s="323">
        <v>0</v>
      </c>
      <c r="K1417" s="323">
        <v>0</v>
      </c>
      <c r="L1417" s="323">
        <v>0</v>
      </c>
      <c r="M1417" s="323">
        <v>0</v>
      </c>
      <c r="N1417" s="323">
        <v>0</v>
      </c>
      <c r="O1417" s="323">
        <f>SUM(B1417:N1417)</f>
        <v>0</v>
      </c>
    </row>
    <row r="1418" spans="1:15">
      <c r="A1418" s="205" t="s">
        <v>59</v>
      </c>
      <c r="B1418" s="323" t="s">
        <v>59</v>
      </c>
      <c r="C1418" s="323" t="s">
        <v>59</v>
      </c>
      <c r="D1418" s="323" t="s">
        <v>59</v>
      </c>
      <c r="E1418" s="323" t="s">
        <v>59</v>
      </c>
      <c r="F1418" s="323" t="s">
        <v>59</v>
      </c>
      <c r="G1418" s="323" t="s">
        <v>59</v>
      </c>
      <c r="H1418" s="323" t="s">
        <v>59</v>
      </c>
      <c r="I1418" s="323" t="s">
        <v>59</v>
      </c>
      <c r="J1418" s="323" t="s">
        <v>59</v>
      </c>
      <c r="K1418" s="323" t="s">
        <v>59</v>
      </c>
      <c r="L1418" s="323" t="s">
        <v>59</v>
      </c>
      <c r="M1418" s="323" t="s">
        <v>59</v>
      </c>
      <c r="N1418" s="323" t="s">
        <v>59</v>
      </c>
      <c r="O1418" s="323" t="s">
        <v>59</v>
      </c>
    </row>
    <row r="1419" spans="1:15">
      <c r="A1419" s="202" t="s">
        <v>415</v>
      </c>
      <c r="B1419" s="323">
        <v>111241707.12561795</v>
      </c>
      <c r="C1419" s="323">
        <v>111241707.12561795</v>
      </c>
      <c r="D1419" s="323">
        <v>111241707.12561795</v>
      </c>
      <c r="E1419" s="323">
        <v>111241707.12561795</v>
      </c>
      <c r="F1419" s="323">
        <v>111241707.12561795</v>
      </c>
      <c r="G1419" s="323">
        <v>111241707.12561795</v>
      </c>
      <c r="H1419" s="323">
        <v>111241707.12561795</v>
      </c>
      <c r="I1419" s="323">
        <v>111237532.12561795</v>
      </c>
      <c r="J1419" s="323">
        <v>111237532.12561795</v>
      </c>
      <c r="K1419" s="323">
        <v>111237532.12561795</v>
      </c>
      <c r="L1419" s="323">
        <v>111237532.12561795</v>
      </c>
      <c r="M1419" s="323">
        <v>111237532.12561795</v>
      </c>
      <c r="N1419" s="323">
        <v>55890250.564517953</v>
      </c>
      <c r="O1419" s="324"/>
    </row>
    <row r="1420" spans="1:15">
      <c r="A1420" s="202" t="s">
        <v>416</v>
      </c>
      <c r="B1420" s="323">
        <v>24185617.374044154</v>
      </c>
      <c r="C1420" s="323">
        <v>24603292.554026276</v>
      </c>
      <c r="D1420" s="323">
        <v>25020967.734008394</v>
      </c>
      <c r="E1420" s="323">
        <v>25438642.913990512</v>
      </c>
      <c r="F1420" s="323">
        <v>25856318.093972635</v>
      </c>
      <c r="G1420" s="323">
        <v>26273993.273954749</v>
      </c>
      <c r="H1420" s="323">
        <v>26691668.453936871</v>
      </c>
      <c r="I1420" s="323">
        <v>27105159.953918993</v>
      </c>
      <c r="J1420" s="323">
        <v>27522817.773901112</v>
      </c>
      <c r="K1420" s="323">
        <v>27940475.593883231</v>
      </c>
      <c r="L1420" s="323">
        <v>28358133.41386535</v>
      </c>
      <c r="M1420" s="323">
        <v>28775791.233847473</v>
      </c>
      <c r="N1420" s="323">
        <v>-26256278.795170408</v>
      </c>
      <c r="O1420" s="324"/>
    </row>
    <row r="1421" spans="1:15">
      <c r="A1421" s="202" t="s">
        <v>417</v>
      </c>
      <c r="B1421" s="323">
        <v>-69386.419999999984</v>
      </c>
      <c r="C1421" s="323">
        <v>-68743.949999999983</v>
      </c>
      <c r="D1421" s="323">
        <v>-68101.479999999981</v>
      </c>
      <c r="E1421" s="323">
        <v>-67459.00999999998</v>
      </c>
      <c r="F1421" s="323">
        <v>-66816.539999999979</v>
      </c>
      <c r="G1421" s="323">
        <v>-66174.069999999978</v>
      </c>
      <c r="H1421" s="323">
        <v>-65531.599999999977</v>
      </c>
      <c r="I1421" s="323">
        <v>-64889.129999999976</v>
      </c>
      <c r="J1421" s="323">
        <v>-64246.659999999974</v>
      </c>
      <c r="K1421" s="323">
        <v>-63604.189999999973</v>
      </c>
      <c r="L1421" s="323">
        <v>-62961.719999999972</v>
      </c>
      <c r="M1421" s="323">
        <v>-62319.249999999971</v>
      </c>
      <c r="N1421" s="323">
        <v>-61676.77999999997</v>
      </c>
      <c r="O1421" s="324"/>
    </row>
    <row r="1422" spans="1:15" ht="15.75" thickBot="1">
      <c r="A1422" s="202" t="s">
        <v>418</v>
      </c>
      <c r="B1422" s="323">
        <v>0</v>
      </c>
      <c r="C1422" s="323">
        <v>0</v>
      </c>
      <c r="D1422" s="323">
        <v>0</v>
      </c>
      <c r="E1422" s="323">
        <v>0</v>
      </c>
      <c r="F1422" s="323">
        <v>0</v>
      </c>
      <c r="G1422" s="323">
        <v>0</v>
      </c>
      <c r="H1422" s="323">
        <v>0</v>
      </c>
      <c r="I1422" s="323">
        <v>0</v>
      </c>
      <c r="J1422" s="323">
        <v>0</v>
      </c>
      <c r="K1422" s="323">
        <v>0</v>
      </c>
      <c r="L1422" s="323">
        <v>0</v>
      </c>
      <c r="M1422" s="323">
        <v>0</v>
      </c>
      <c r="N1422" s="323">
        <v>0</v>
      </c>
      <c r="O1422" s="324"/>
    </row>
    <row r="1423" spans="1:15" ht="15.75" thickBot="1">
      <c r="A1423" s="202" t="s">
        <v>60</v>
      </c>
      <c r="B1423" s="325">
        <v>87125476.171573803</v>
      </c>
      <c r="C1423" s="325">
        <v>86707158.521591678</v>
      </c>
      <c r="D1423" s="325">
        <v>86288840.871609554</v>
      </c>
      <c r="E1423" s="325">
        <v>85870523.221627444</v>
      </c>
      <c r="F1423" s="325">
        <v>85452205.571645319</v>
      </c>
      <c r="G1423" s="325">
        <v>85033887.921663195</v>
      </c>
      <c r="H1423" s="325">
        <v>84615570.27168107</v>
      </c>
      <c r="I1423" s="325">
        <v>84197261.301698953</v>
      </c>
      <c r="J1423" s="325">
        <v>83778961.011716843</v>
      </c>
      <c r="K1423" s="325">
        <v>83360660.721734717</v>
      </c>
      <c r="L1423" s="325">
        <v>82942360.431752592</v>
      </c>
      <c r="M1423" s="325">
        <v>82524060.141770482</v>
      </c>
      <c r="N1423" s="325">
        <v>82208206.139688358</v>
      </c>
      <c r="O1423" s="324"/>
    </row>
    <row r="1424" spans="1:15" ht="15.75" thickTop="1">
      <c r="A1424" s="205" t="s">
        <v>59</v>
      </c>
      <c r="B1424" s="254" t="s">
        <v>59</v>
      </c>
      <c r="C1424" s="254" t="s">
        <v>59</v>
      </c>
      <c r="D1424" s="254" t="s">
        <v>59</v>
      </c>
      <c r="E1424" s="254" t="s">
        <v>59</v>
      </c>
      <c r="F1424" s="254" t="s">
        <v>59</v>
      </c>
      <c r="G1424" s="254" t="s">
        <v>59</v>
      </c>
      <c r="H1424" s="254" t="s">
        <v>59</v>
      </c>
      <c r="I1424" s="254" t="s">
        <v>59</v>
      </c>
      <c r="J1424" s="254" t="s">
        <v>59</v>
      </c>
      <c r="K1424" s="254" t="s">
        <v>59</v>
      </c>
      <c r="L1424" s="254" t="s">
        <v>59</v>
      </c>
      <c r="M1424" s="254" t="s">
        <v>59</v>
      </c>
      <c r="N1424" s="254" t="s">
        <v>59</v>
      </c>
      <c r="O1424" s="258"/>
    </row>
    <row r="1425" spans="1:15">
      <c r="A1425" s="202" t="s">
        <v>419</v>
      </c>
      <c r="B1425" s="276"/>
      <c r="C1425" s="254">
        <v>86916317.346582741</v>
      </c>
      <c r="D1425" s="254">
        <v>86497999.696600616</v>
      </c>
      <c r="E1425" s="254">
        <v>86079682.046618491</v>
      </c>
      <c r="F1425" s="254">
        <v>85661364.396636382</v>
      </c>
      <c r="G1425" s="254">
        <v>85243046.746654257</v>
      </c>
      <c r="H1425" s="254">
        <v>84824729.096672133</v>
      </c>
      <c r="I1425" s="254">
        <v>84406415.786690012</v>
      </c>
      <c r="J1425" s="254">
        <v>83988111.156707898</v>
      </c>
      <c r="K1425" s="254">
        <v>83569810.866725773</v>
      </c>
      <c r="L1425" s="254">
        <v>83151510.576743662</v>
      </c>
      <c r="M1425" s="254">
        <v>82733210.286761537</v>
      </c>
      <c r="N1425" s="254">
        <v>82366133.140729427</v>
      </c>
      <c r="O1425" s="258"/>
    </row>
    <row r="1426" spans="1:15">
      <c r="A1426" s="205" t="s">
        <v>59</v>
      </c>
      <c r="B1426" s="254" t="s">
        <v>59</v>
      </c>
      <c r="C1426" s="254" t="s">
        <v>59</v>
      </c>
      <c r="D1426" s="254" t="s">
        <v>59</v>
      </c>
      <c r="E1426" s="254" t="s">
        <v>59</v>
      </c>
      <c r="F1426" s="254" t="s">
        <v>59</v>
      </c>
      <c r="G1426" s="254" t="s">
        <v>59</v>
      </c>
      <c r="H1426" s="254" t="s">
        <v>59</v>
      </c>
      <c r="I1426" s="254" t="s">
        <v>59</v>
      </c>
      <c r="J1426" s="254" t="s">
        <v>59</v>
      </c>
      <c r="K1426" s="254" t="s">
        <v>59</v>
      </c>
      <c r="L1426" s="254" t="s">
        <v>59</v>
      </c>
      <c r="M1426" s="254" t="s">
        <v>59</v>
      </c>
      <c r="N1426" s="254" t="s">
        <v>59</v>
      </c>
      <c r="O1426" s="254" t="s">
        <v>59</v>
      </c>
    </row>
    <row r="1427" spans="1:15">
      <c r="A1427" s="202" t="s">
        <v>61</v>
      </c>
      <c r="B1427" s="254" t="s">
        <v>59</v>
      </c>
      <c r="C1427" s="254" t="s">
        <v>59</v>
      </c>
      <c r="D1427" s="254" t="s">
        <v>59</v>
      </c>
      <c r="E1427" s="254" t="s">
        <v>59</v>
      </c>
      <c r="F1427" s="254" t="s">
        <v>59</v>
      </c>
      <c r="G1427" s="254" t="s">
        <v>59</v>
      </c>
      <c r="H1427" s="254" t="s">
        <v>59</v>
      </c>
      <c r="I1427" s="254" t="s">
        <v>59</v>
      </c>
      <c r="J1427" s="254" t="s">
        <v>59</v>
      </c>
      <c r="K1427" s="254" t="s">
        <v>59</v>
      </c>
      <c r="L1427" s="254" t="s">
        <v>59</v>
      </c>
      <c r="M1427" s="254" t="s">
        <v>59</v>
      </c>
      <c r="N1427" s="254" t="s">
        <v>59</v>
      </c>
      <c r="O1427" s="254" t="s">
        <v>59</v>
      </c>
    </row>
    <row r="1428" spans="1:15">
      <c r="A1428" s="204" t="s">
        <v>420</v>
      </c>
      <c r="B1428" s="254" t="s">
        <v>59</v>
      </c>
      <c r="C1428" s="254">
        <v>468129.15466998133</v>
      </c>
      <c r="D1428" s="254">
        <v>465876.10606129718</v>
      </c>
      <c r="E1428" s="254">
        <v>463623.05745261308</v>
      </c>
      <c r="F1428" s="254">
        <v>461370.00884392904</v>
      </c>
      <c r="G1428" s="254">
        <v>459116.96023524494</v>
      </c>
      <c r="H1428" s="254">
        <v>456863.91162656085</v>
      </c>
      <c r="I1428" s="254">
        <v>444299.63447452377</v>
      </c>
      <c r="J1428" s="254">
        <v>442097.75689841941</v>
      </c>
      <c r="K1428" s="254">
        <v>439895.90216726577</v>
      </c>
      <c r="L1428" s="254">
        <v>437694.04743611219</v>
      </c>
      <c r="M1428" s="254">
        <v>435492.19270495855</v>
      </c>
      <c r="N1428" s="254">
        <v>433559.96705260791</v>
      </c>
      <c r="O1428" s="254">
        <f>SUM(B1428:N1428)</f>
        <v>5408018.699623514</v>
      </c>
    </row>
    <row r="1429" spans="1:15">
      <c r="A1429" s="204" t="s">
        <v>421</v>
      </c>
      <c r="B1429" s="254" t="s">
        <v>59</v>
      </c>
      <c r="C1429" s="254">
        <v>97155.059530010185</v>
      </c>
      <c r="D1429" s="254">
        <v>96687.464060860162</v>
      </c>
      <c r="E1429" s="254">
        <v>96219.868591710139</v>
      </c>
      <c r="F1429" s="254">
        <v>95752.273122560146</v>
      </c>
      <c r="G1429" s="254">
        <v>95284.677653410123</v>
      </c>
      <c r="H1429" s="254">
        <v>94817.0821842601</v>
      </c>
      <c r="I1429" s="254">
        <v>93530.749333231215</v>
      </c>
      <c r="J1429" s="254">
        <v>93067.225972748027</v>
      </c>
      <c r="K1429" s="254">
        <v>92603.707421418832</v>
      </c>
      <c r="L1429" s="254">
        <v>92140.188870089667</v>
      </c>
      <c r="M1429" s="254">
        <v>91676.670318760473</v>
      </c>
      <c r="N1429" s="254">
        <v>91269.91213324228</v>
      </c>
      <c r="O1429" s="254">
        <f>SUM(B1429:N1429)</f>
        <v>1130204.8791923015</v>
      </c>
    </row>
    <row r="1430" spans="1:15">
      <c r="A1430" s="205" t="s">
        <v>59</v>
      </c>
      <c r="B1430" s="254" t="s">
        <v>59</v>
      </c>
      <c r="C1430" s="254" t="s">
        <v>59</v>
      </c>
      <c r="D1430" s="254" t="s">
        <v>59</v>
      </c>
      <c r="E1430" s="254" t="s">
        <v>59</v>
      </c>
      <c r="F1430" s="254" t="s">
        <v>59</v>
      </c>
      <c r="G1430" s="254" t="s">
        <v>59</v>
      </c>
      <c r="H1430" s="254" t="s">
        <v>59</v>
      </c>
      <c r="I1430" s="254" t="s">
        <v>59</v>
      </c>
      <c r="J1430" s="254" t="s">
        <v>59</v>
      </c>
      <c r="K1430" s="254" t="s">
        <v>59</v>
      </c>
      <c r="L1430" s="254" t="s">
        <v>59</v>
      </c>
      <c r="M1430" s="254" t="s">
        <v>59</v>
      </c>
      <c r="N1430" s="254" t="s">
        <v>59</v>
      </c>
      <c r="O1430" s="254" t="s">
        <v>59</v>
      </c>
    </row>
    <row r="1431" spans="1:15">
      <c r="A1431" s="202" t="s">
        <v>62</v>
      </c>
      <c r="B1431" s="254" t="s">
        <v>59</v>
      </c>
      <c r="C1431" s="254" t="s">
        <v>59</v>
      </c>
      <c r="D1431" s="254" t="s">
        <v>59</v>
      </c>
      <c r="E1431" s="254" t="s">
        <v>59</v>
      </c>
      <c r="F1431" s="254" t="s">
        <v>59</v>
      </c>
      <c r="G1431" s="254" t="s">
        <v>59</v>
      </c>
      <c r="H1431" s="254" t="s">
        <v>59</v>
      </c>
      <c r="I1431" s="254" t="s">
        <v>59</v>
      </c>
      <c r="J1431" s="254" t="s">
        <v>59</v>
      </c>
      <c r="K1431" s="254" t="s">
        <v>59</v>
      </c>
      <c r="L1431" s="254" t="s">
        <v>59</v>
      </c>
      <c r="M1431" s="254" t="s">
        <v>59</v>
      </c>
      <c r="N1431" s="254" t="s">
        <v>59</v>
      </c>
      <c r="O1431" s="254" t="s">
        <v>59</v>
      </c>
    </row>
    <row r="1432" spans="1:15">
      <c r="A1432" s="204" t="s">
        <v>422</v>
      </c>
      <c r="B1432" s="254" t="s">
        <v>59</v>
      </c>
      <c r="C1432" s="254">
        <v>417675.17998212</v>
      </c>
      <c r="D1432" s="254">
        <v>417675.17998212</v>
      </c>
      <c r="E1432" s="254">
        <v>417675.17998212</v>
      </c>
      <c r="F1432" s="254">
        <v>417675.17998212</v>
      </c>
      <c r="G1432" s="254">
        <v>417675.17998212</v>
      </c>
      <c r="H1432" s="254">
        <v>417675.17998212</v>
      </c>
      <c r="I1432" s="254">
        <v>417666.49998212006</v>
      </c>
      <c r="J1432" s="254">
        <v>417657.81998212001</v>
      </c>
      <c r="K1432" s="254">
        <v>417657.81998212001</v>
      </c>
      <c r="L1432" s="254">
        <v>417657.81998212001</v>
      </c>
      <c r="M1432" s="254">
        <v>417657.81998212001</v>
      </c>
      <c r="N1432" s="254">
        <v>315211.53208211996</v>
      </c>
      <c r="O1432" s="254">
        <f>SUM(B1432:N1432)</f>
        <v>4909560.3918854399</v>
      </c>
    </row>
    <row r="1433" spans="1:15">
      <c r="A1433" s="204" t="s">
        <v>423</v>
      </c>
      <c r="B1433" s="254" t="s">
        <v>59</v>
      </c>
      <c r="C1433" s="254">
        <v>642.47</v>
      </c>
      <c r="D1433" s="254">
        <v>642.47</v>
      </c>
      <c r="E1433" s="254">
        <v>642.47</v>
      </c>
      <c r="F1433" s="254">
        <v>642.47</v>
      </c>
      <c r="G1433" s="254">
        <v>642.47</v>
      </c>
      <c r="H1433" s="254">
        <v>642.47</v>
      </c>
      <c r="I1433" s="254">
        <v>642.47</v>
      </c>
      <c r="J1433" s="254">
        <v>642.47</v>
      </c>
      <c r="K1433" s="254">
        <v>642.47</v>
      </c>
      <c r="L1433" s="254">
        <v>642.47</v>
      </c>
      <c r="M1433" s="254">
        <v>642.47</v>
      </c>
      <c r="N1433" s="254">
        <v>642.47</v>
      </c>
      <c r="O1433" s="254">
        <f>SUM(B1433:N1433)</f>
        <v>7709.6400000000021</v>
      </c>
    </row>
    <row r="1434" spans="1:15">
      <c r="A1434" s="204" t="s">
        <v>424</v>
      </c>
      <c r="B1434" s="254" t="s">
        <v>59</v>
      </c>
      <c r="C1434" s="254">
        <v>0</v>
      </c>
      <c r="D1434" s="254">
        <v>0</v>
      </c>
      <c r="E1434" s="254">
        <v>0</v>
      </c>
      <c r="F1434" s="254">
        <v>0</v>
      </c>
      <c r="G1434" s="254">
        <v>0</v>
      </c>
      <c r="H1434" s="254">
        <v>0</v>
      </c>
      <c r="I1434" s="254">
        <v>0</v>
      </c>
      <c r="J1434" s="254">
        <v>0</v>
      </c>
      <c r="K1434" s="254">
        <v>0</v>
      </c>
      <c r="L1434" s="254">
        <v>0</v>
      </c>
      <c r="M1434" s="254">
        <v>0</v>
      </c>
      <c r="N1434" s="254">
        <v>0</v>
      </c>
      <c r="O1434" s="254">
        <f>SUM(B1434:N1434)</f>
        <v>0</v>
      </c>
    </row>
    <row r="1435" spans="1:15">
      <c r="A1435" s="204" t="s">
        <v>425</v>
      </c>
      <c r="B1435" s="254" t="s">
        <v>59</v>
      </c>
      <c r="C1435" s="254">
        <v>0</v>
      </c>
      <c r="D1435" s="254">
        <v>0</v>
      </c>
      <c r="E1435" s="254">
        <v>0</v>
      </c>
      <c r="F1435" s="254">
        <v>0</v>
      </c>
      <c r="G1435" s="254">
        <v>0</v>
      </c>
      <c r="H1435" s="254">
        <v>0</v>
      </c>
      <c r="I1435" s="254">
        <v>0</v>
      </c>
      <c r="J1435" s="254">
        <v>0</v>
      </c>
      <c r="K1435" s="254">
        <v>0</v>
      </c>
      <c r="L1435" s="254">
        <v>0</v>
      </c>
      <c r="M1435" s="254">
        <v>0</v>
      </c>
      <c r="N1435" s="254">
        <v>0</v>
      </c>
      <c r="O1435" s="254">
        <f>SUM(B1435:N1435)</f>
        <v>0</v>
      </c>
    </row>
    <row r="1436" spans="1:15">
      <c r="A1436" s="204" t="s">
        <v>426</v>
      </c>
      <c r="B1436" s="254" t="s">
        <v>59</v>
      </c>
      <c r="C1436" s="254">
        <v>0</v>
      </c>
      <c r="D1436" s="254">
        <v>0</v>
      </c>
      <c r="E1436" s="254">
        <v>0</v>
      </c>
      <c r="F1436" s="254">
        <v>0</v>
      </c>
      <c r="G1436" s="254">
        <v>0</v>
      </c>
      <c r="H1436" s="254">
        <v>0</v>
      </c>
      <c r="I1436" s="254">
        <v>0</v>
      </c>
      <c r="J1436" s="254">
        <v>0</v>
      </c>
      <c r="K1436" s="254">
        <v>0</v>
      </c>
      <c r="L1436" s="254">
        <v>0</v>
      </c>
      <c r="M1436" s="254">
        <v>0</v>
      </c>
      <c r="N1436" s="254">
        <v>0</v>
      </c>
      <c r="O1436" s="254">
        <f>SUM(B1436:N1436)</f>
        <v>0</v>
      </c>
    </row>
    <row r="1437" spans="1:15" ht="15.75" thickBot="1">
      <c r="A1437" s="205" t="s">
        <v>59</v>
      </c>
      <c r="B1437" s="254" t="s">
        <v>59</v>
      </c>
      <c r="C1437" s="254" t="s">
        <v>59</v>
      </c>
      <c r="D1437" s="254" t="s">
        <v>59</v>
      </c>
      <c r="E1437" s="254" t="s">
        <v>59</v>
      </c>
      <c r="F1437" s="254" t="s">
        <v>59</v>
      </c>
      <c r="G1437" s="254" t="s">
        <v>59</v>
      </c>
      <c r="H1437" s="254" t="s">
        <v>59</v>
      </c>
      <c r="I1437" s="254" t="s">
        <v>59</v>
      </c>
      <c r="J1437" s="254" t="s">
        <v>59</v>
      </c>
      <c r="K1437" s="254" t="s">
        <v>59</v>
      </c>
      <c r="L1437" s="254" t="s">
        <v>59</v>
      </c>
      <c r="M1437" s="254" t="s">
        <v>59</v>
      </c>
      <c r="N1437" s="254" t="s">
        <v>59</v>
      </c>
      <c r="O1437" s="254" t="s">
        <v>59</v>
      </c>
    </row>
    <row r="1438" spans="1:15" ht="15.75" thickBot="1">
      <c r="A1438" s="202" t="s">
        <v>427</v>
      </c>
      <c r="B1438" s="254" t="s">
        <v>59</v>
      </c>
      <c r="C1438" s="255">
        <f>SUM(C1427:C1435)</f>
        <v>983601.86418211157</v>
      </c>
      <c r="D1438" s="255">
        <f t="shared" ref="D1438:N1438" si="31">SUM(D1428:D1436)</f>
        <v>980881.22010427737</v>
      </c>
      <c r="E1438" s="255">
        <f t="shared" si="31"/>
        <v>978160.57602644316</v>
      </c>
      <c r="F1438" s="255">
        <f t="shared" si="31"/>
        <v>975439.93194860918</v>
      </c>
      <c r="G1438" s="255">
        <f t="shared" si="31"/>
        <v>972719.28787077498</v>
      </c>
      <c r="H1438" s="255">
        <f t="shared" si="31"/>
        <v>969998.643792941</v>
      </c>
      <c r="I1438" s="255">
        <f t="shared" si="31"/>
        <v>956139.35378987505</v>
      </c>
      <c r="J1438" s="255">
        <f t="shared" si="31"/>
        <v>953465.2728532874</v>
      </c>
      <c r="K1438" s="255">
        <f t="shared" si="31"/>
        <v>950799.89957080455</v>
      </c>
      <c r="L1438" s="255">
        <f t="shared" si="31"/>
        <v>948134.52628832194</v>
      </c>
      <c r="M1438" s="255">
        <f t="shared" si="31"/>
        <v>945469.15300583909</v>
      </c>
      <c r="N1438" s="255">
        <f t="shared" si="31"/>
        <v>840683.88126797008</v>
      </c>
      <c r="O1438" s="255">
        <f>SUM(B1438:N1438)</f>
        <v>11455493.610701256</v>
      </c>
    </row>
    <row r="1439" spans="1:15" ht="15.75" thickTop="1">
      <c r="A1439" s="205" t="s">
        <v>59</v>
      </c>
      <c r="B1439" s="256" t="s">
        <v>59</v>
      </c>
      <c r="C1439" s="256" t="s">
        <v>59</v>
      </c>
      <c r="D1439" s="256" t="s">
        <v>59</v>
      </c>
      <c r="E1439" s="256" t="s">
        <v>59</v>
      </c>
      <c r="F1439" s="256" t="s">
        <v>59</v>
      </c>
      <c r="G1439" s="256" t="s">
        <v>59</v>
      </c>
      <c r="H1439" s="256" t="s">
        <v>59</v>
      </c>
      <c r="I1439" s="256" t="s">
        <v>59</v>
      </c>
      <c r="J1439" s="256" t="s">
        <v>59</v>
      </c>
      <c r="K1439" s="256" t="s">
        <v>59</v>
      </c>
      <c r="L1439" s="256" t="s">
        <v>59</v>
      </c>
      <c r="M1439" s="256" t="s">
        <v>59</v>
      </c>
      <c r="N1439" s="256" t="s">
        <v>59</v>
      </c>
      <c r="O1439" s="256" t="s">
        <v>59</v>
      </c>
    </row>
    <row r="1440" spans="1:15">
      <c r="A1440" s="129" t="s">
        <v>449</v>
      </c>
      <c r="B1440" s="256"/>
      <c r="C1440" s="256"/>
      <c r="D1440" s="256"/>
      <c r="E1440" s="256"/>
      <c r="F1440" s="256"/>
      <c r="G1440" s="256"/>
      <c r="H1440" s="256"/>
      <c r="I1440" s="256"/>
      <c r="J1440" s="256"/>
      <c r="K1440" s="256"/>
      <c r="L1440" s="256"/>
      <c r="M1440" s="256"/>
      <c r="N1440" s="256"/>
      <c r="O1440" s="256"/>
    </row>
    <row r="1441" spans="1:15">
      <c r="A1441" s="294" t="s">
        <v>468</v>
      </c>
      <c r="B1441" s="256"/>
      <c r="C1441" s="256"/>
      <c r="D1441" s="256"/>
      <c r="E1441" s="256"/>
      <c r="F1441" s="256"/>
      <c r="G1441" s="256"/>
      <c r="H1441" s="256"/>
      <c r="I1441" s="256"/>
      <c r="J1441" s="256"/>
      <c r="K1441" s="256"/>
      <c r="L1441" s="256"/>
      <c r="M1441" s="256"/>
      <c r="N1441" s="256"/>
      <c r="O1441" s="256"/>
    </row>
    <row r="1442" spans="1:15">
      <c r="A1442" s="294" t="s">
        <v>450</v>
      </c>
      <c r="B1442" s="256"/>
      <c r="C1442" s="256"/>
      <c r="D1442" s="256"/>
      <c r="E1442" s="256"/>
      <c r="F1442" s="256"/>
      <c r="G1442" s="256"/>
      <c r="H1442" s="256"/>
      <c r="I1442" s="256"/>
      <c r="J1442" s="256"/>
      <c r="K1442" s="256"/>
      <c r="L1442" s="256"/>
      <c r="M1442" s="256"/>
      <c r="N1442" s="256"/>
      <c r="O1442" s="256"/>
    </row>
    <row r="1443" spans="1:15">
      <c r="A1443" s="294" t="s">
        <v>451</v>
      </c>
      <c r="B1443" s="256"/>
      <c r="C1443" s="256"/>
      <c r="D1443" s="256"/>
      <c r="E1443" s="256"/>
      <c r="F1443" s="256"/>
      <c r="G1443" s="256"/>
      <c r="H1443" s="256"/>
      <c r="I1443" s="256"/>
      <c r="J1443" s="256"/>
      <c r="K1443" s="256"/>
      <c r="L1443" s="256"/>
      <c r="M1443" s="256"/>
      <c r="N1443" s="256"/>
      <c r="O1443" s="256"/>
    </row>
    <row r="1444" spans="1:15">
      <c r="A1444" s="294" t="s">
        <v>452</v>
      </c>
      <c r="B1444" s="256"/>
      <c r="C1444" s="256"/>
      <c r="D1444" s="256"/>
      <c r="E1444" s="256"/>
      <c r="F1444" s="256"/>
      <c r="G1444" s="256"/>
      <c r="H1444" s="256"/>
      <c r="I1444" s="256"/>
      <c r="J1444" s="256"/>
      <c r="K1444" s="256"/>
      <c r="L1444" s="256"/>
      <c r="M1444" s="256"/>
      <c r="N1444" s="256"/>
      <c r="O1444" s="256"/>
    </row>
    <row r="1445" spans="1:15">
      <c r="A1445" s="294" t="s">
        <v>453</v>
      </c>
      <c r="B1445" s="256"/>
      <c r="C1445" s="256"/>
      <c r="D1445" s="256"/>
      <c r="E1445" s="256"/>
      <c r="F1445" s="256"/>
      <c r="G1445" s="256"/>
      <c r="H1445" s="256"/>
      <c r="I1445" s="256"/>
      <c r="J1445" s="256"/>
      <c r="K1445" s="256"/>
      <c r="L1445" s="256"/>
      <c r="M1445" s="256"/>
      <c r="N1445" s="256"/>
      <c r="O1445" s="256"/>
    </row>
    <row r="1446" spans="1:15">
      <c r="A1446" s="294" t="s">
        <v>469</v>
      </c>
      <c r="B1446" s="256"/>
      <c r="C1446" s="256"/>
      <c r="D1446" s="256"/>
      <c r="E1446" s="256"/>
      <c r="F1446" s="256"/>
      <c r="G1446" s="256"/>
      <c r="H1446" s="256"/>
      <c r="I1446" s="256"/>
      <c r="J1446" s="256"/>
      <c r="K1446" s="256"/>
      <c r="L1446" s="256"/>
      <c r="M1446" s="256"/>
      <c r="N1446" s="256"/>
      <c r="O1446" s="256"/>
    </row>
    <row r="1447" spans="1:15">
      <c r="A1447" s="294" t="s">
        <v>470</v>
      </c>
      <c r="B1447" s="256"/>
      <c r="C1447" s="256"/>
      <c r="D1447" s="256"/>
      <c r="E1447" s="256"/>
      <c r="F1447" s="256"/>
      <c r="G1447" s="256"/>
      <c r="H1447" s="256"/>
      <c r="I1447" s="256"/>
      <c r="J1447" s="256"/>
      <c r="K1447" s="256"/>
      <c r="L1447" s="256"/>
      <c r="M1447" s="256"/>
      <c r="N1447" s="256"/>
      <c r="O1447" s="256"/>
    </row>
    <row r="1448" spans="1:15">
      <c r="A1448" s="294" t="s">
        <v>454</v>
      </c>
      <c r="B1448" s="256"/>
      <c r="C1448" s="256"/>
      <c r="D1448" s="256"/>
      <c r="E1448" s="256"/>
      <c r="F1448" s="256"/>
      <c r="G1448" s="256"/>
      <c r="H1448" s="256"/>
      <c r="I1448" s="256"/>
      <c r="J1448" s="256"/>
      <c r="K1448" s="256"/>
      <c r="L1448" s="256"/>
      <c r="M1448" s="256"/>
      <c r="N1448" s="256"/>
      <c r="O1448" s="256"/>
    </row>
    <row r="1449" spans="1:15">
      <c r="A1449" s="294" t="s">
        <v>455</v>
      </c>
      <c r="B1449" s="256"/>
      <c r="C1449" s="256"/>
      <c r="D1449" s="256"/>
      <c r="E1449" s="256"/>
      <c r="F1449" s="256"/>
      <c r="G1449" s="256"/>
      <c r="H1449" s="256"/>
      <c r="I1449" s="256"/>
      <c r="J1449" s="256"/>
      <c r="K1449" s="256"/>
      <c r="L1449" s="256"/>
      <c r="M1449" s="256"/>
      <c r="N1449" s="256"/>
      <c r="O1449" s="256"/>
    </row>
    <row r="1450" spans="1:15">
      <c r="A1450" s="294" t="s">
        <v>456</v>
      </c>
      <c r="B1450" s="256"/>
      <c r="C1450" s="256"/>
      <c r="D1450" s="256"/>
      <c r="E1450" s="256"/>
      <c r="F1450" s="256"/>
      <c r="G1450" s="256"/>
      <c r="H1450" s="256"/>
      <c r="I1450" s="256"/>
      <c r="J1450" s="256"/>
      <c r="K1450" s="256"/>
      <c r="L1450" s="256"/>
      <c r="M1450" s="256"/>
      <c r="N1450" s="256"/>
      <c r="O1450" s="256"/>
    </row>
    <row r="1451" spans="1:15">
      <c r="A1451" s="294" t="s">
        <v>457</v>
      </c>
      <c r="B1451" s="256"/>
      <c r="C1451" s="256"/>
      <c r="D1451" s="256"/>
      <c r="E1451" s="256"/>
      <c r="F1451" s="256"/>
      <c r="G1451" s="256"/>
      <c r="H1451" s="256"/>
      <c r="I1451" s="256"/>
      <c r="J1451" s="256"/>
      <c r="K1451" s="256"/>
      <c r="L1451" s="256"/>
      <c r="M1451" s="256"/>
      <c r="N1451" s="256"/>
      <c r="O1451" s="256"/>
    </row>
    <row r="1452" spans="1:15">
      <c r="A1452" s="294" t="s">
        <v>458</v>
      </c>
      <c r="B1452" s="256"/>
      <c r="C1452" s="256"/>
      <c r="D1452" s="256"/>
      <c r="E1452" s="256"/>
      <c r="F1452" s="256"/>
      <c r="G1452" s="256"/>
      <c r="H1452" s="256"/>
      <c r="I1452" s="256"/>
      <c r="J1452" s="256"/>
      <c r="K1452" s="256"/>
      <c r="L1452" s="256"/>
      <c r="M1452" s="256"/>
      <c r="N1452" s="256"/>
      <c r="O1452" s="256"/>
    </row>
    <row r="1453" spans="1:15">
      <c r="A1453" s="295" t="s">
        <v>459</v>
      </c>
      <c r="B1453" s="256"/>
      <c r="C1453" s="256"/>
      <c r="D1453" s="256"/>
      <c r="E1453" s="256"/>
      <c r="F1453" s="256"/>
      <c r="G1453" s="256"/>
      <c r="H1453" s="256"/>
      <c r="I1453" s="256"/>
      <c r="J1453" s="256"/>
      <c r="K1453" s="256"/>
      <c r="L1453" s="256"/>
      <c r="M1453" s="256"/>
      <c r="N1453" s="256"/>
      <c r="O1453" s="256"/>
    </row>
    <row r="1454" spans="1:15">
      <c r="A1454" s="295" t="s">
        <v>460</v>
      </c>
      <c r="B1454" s="256"/>
      <c r="C1454" s="256"/>
      <c r="D1454" s="256"/>
      <c r="E1454" s="256"/>
      <c r="F1454" s="256"/>
      <c r="G1454" s="256"/>
      <c r="H1454" s="256"/>
      <c r="I1454" s="256"/>
      <c r="J1454" s="256"/>
      <c r="K1454" s="256"/>
      <c r="L1454" s="256"/>
      <c r="M1454" s="256"/>
      <c r="N1454" s="256"/>
      <c r="O1454" s="256"/>
    </row>
    <row r="1455" spans="1:15">
      <c r="A1455" s="295" t="s">
        <v>461</v>
      </c>
      <c r="B1455" s="256"/>
      <c r="C1455" s="256"/>
      <c r="D1455" s="256"/>
      <c r="E1455" s="256"/>
      <c r="F1455" s="256"/>
      <c r="G1455" s="256"/>
      <c r="H1455" s="256"/>
      <c r="I1455" s="256"/>
      <c r="J1455" s="256"/>
      <c r="K1455" s="256"/>
      <c r="L1455" s="256"/>
      <c r="M1455" s="256"/>
      <c r="N1455" s="256"/>
      <c r="O1455" s="256"/>
    </row>
    <row r="1456" spans="1:15">
      <c r="B1456" s="257"/>
      <c r="C1456" s="257"/>
      <c r="D1456" s="257"/>
      <c r="E1456" s="257"/>
      <c r="F1456" s="257"/>
      <c r="G1456" s="257"/>
      <c r="H1456" s="257"/>
      <c r="I1456" s="257"/>
      <c r="J1456" s="257"/>
      <c r="K1456" s="257"/>
      <c r="L1456" s="257"/>
      <c r="M1456" s="257"/>
      <c r="N1456" s="257"/>
      <c r="O1456" s="257"/>
    </row>
    <row r="1457" spans="1:15">
      <c r="A1457" s="109" t="s">
        <v>75</v>
      </c>
      <c r="B1457" s="254"/>
      <c r="C1457" s="254"/>
      <c r="D1457" s="254"/>
      <c r="E1457" s="254"/>
      <c r="F1457" s="254"/>
      <c r="G1457" s="254"/>
      <c r="H1457" s="254"/>
      <c r="I1457" s="254"/>
      <c r="J1457" s="254"/>
      <c r="K1457" s="254"/>
      <c r="L1457" s="254"/>
      <c r="M1457" s="254"/>
      <c r="N1457" s="254"/>
      <c r="O1457" s="254"/>
    </row>
    <row r="1458" spans="1:15">
      <c r="A1458" s="181" t="s">
        <v>378</v>
      </c>
      <c r="B1458" s="254"/>
      <c r="C1458" s="254"/>
      <c r="D1458" s="254"/>
      <c r="E1458" s="254"/>
      <c r="F1458" s="254"/>
      <c r="G1458" s="254"/>
      <c r="H1458" s="254"/>
      <c r="I1458" s="254"/>
      <c r="J1458" s="254"/>
      <c r="K1458" s="254"/>
      <c r="L1458" s="254"/>
      <c r="M1458" s="254"/>
      <c r="N1458" s="254"/>
      <c r="O1458" s="254"/>
    </row>
    <row r="1459" spans="1:15">
      <c r="A1459" s="202" t="s">
        <v>410</v>
      </c>
      <c r="B1459" s="254" t="s">
        <v>59</v>
      </c>
      <c r="C1459" s="254" t="s">
        <v>59</v>
      </c>
      <c r="D1459" s="254" t="s">
        <v>59</v>
      </c>
      <c r="E1459" s="254" t="s">
        <v>59</v>
      </c>
      <c r="F1459" s="254" t="s">
        <v>59</v>
      </c>
      <c r="G1459" s="254" t="s">
        <v>59</v>
      </c>
      <c r="H1459" s="254" t="s">
        <v>59</v>
      </c>
      <c r="I1459" s="254" t="s">
        <v>59</v>
      </c>
      <c r="J1459" s="254" t="s">
        <v>59</v>
      </c>
      <c r="K1459" s="254" t="s">
        <v>59</v>
      </c>
      <c r="L1459" s="254" t="s">
        <v>59</v>
      </c>
      <c r="M1459" s="254" t="s">
        <v>59</v>
      </c>
      <c r="N1459" s="254" t="s">
        <v>59</v>
      </c>
      <c r="O1459" s="254" t="s">
        <v>59</v>
      </c>
    </row>
    <row r="1460" spans="1:15">
      <c r="A1460" s="204" t="s">
        <v>411</v>
      </c>
      <c r="B1460" s="254" t="s">
        <v>59</v>
      </c>
      <c r="C1460" s="323">
        <v>0</v>
      </c>
      <c r="D1460" s="323">
        <v>4.21</v>
      </c>
      <c r="E1460" s="323">
        <v>82517.2</v>
      </c>
      <c r="F1460" s="323">
        <v>1014500.51</v>
      </c>
      <c r="G1460" s="323">
        <v>158653.29</v>
      </c>
      <c r="H1460" s="323">
        <v>424312.64</v>
      </c>
      <c r="I1460" s="323">
        <v>108514.05</v>
      </c>
      <c r="J1460" s="323">
        <v>27482.97</v>
      </c>
      <c r="K1460" s="323">
        <v>14043.87</v>
      </c>
      <c r="L1460" s="323">
        <v>103830.39999999999</v>
      </c>
      <c r="M1460" s="323">
        <v>-13387.18</v>
      </c>
      <c r="N1460" s="323">
        <v>-1920471.96</v>
      </c>
      <c r="O1460" s="323">
        <f>SUM(B1460:N1460)</f>
        <v>0</v>
      </c>
    </row>
    <row r="1461" spans="1:15">
      <c r="A1461" s="204" t="s">
        <v>412</v>
      </c>
      <c r="B1461" s="254" t="s">
        <v>59</v>
      </c>
      <c r="C1461" s="323">
        <v>-88159.89</v>
      </c>
      <c r="D1461" s="323">
        <v>0</v>
      </c>
      <c r="E1461" s="323">
        <v>0</v>
      </c>
      <c r="F1461" s="323">
        <v>0</v>
      </c>
      <c r="G1461" s="323">
        <v>0</v>
      </c>
      <c r="H1461" s="323">
        <v>0</v>
      </c>
      <c r="I1461" s="323">
        <v>0</v>
      </c>
      <c r="J1461" s="323">
        <v>0</v>
      </c>
      <c r="K1461" s="323">
        <v>0</v>
      </c>
      <c r="L1461" s="323">
        <v>0</v>
      </c>
      <c r="M1461" s="323">
        <v>0</v>
      </c>
      <c r="N1461" s="323">
        <v>1919996.52</v>
      </c>
      <c r="O1461" s="323">
        <f>SUM(B1461:N1461)</f>
        <v>1831836.6300000001</v>
      </c>
    </row>
    <row r="1462" spans="1:15">
      <c r="A1462" s="204" t="s">
        <v>413</v>
      </c>
      <c r="B1462" s="254" t="s">
        <v>59</v>
      </c>
      <c r="C1462" s="323">
        <v>-88161.75</v>
      </c>
      <c r="D1462" s="323">
        <v>0</v>
      </c>
      <c r="E1462" s="323">
        <v>0</v>
      </c>
      <c r="F1462" s="323">
        <v>0</v>
      </c>
      <c r="G1462" s="323">
        <v>0</v>
      </c>
      <c r="H1462" s="323">
        <v>0</v>
      </c>
      <c r="I1462" s="323">
        <v>0</v>
      </c>
      <c r="J1462" s="323">
        <v>0</v>
      </c>
      <c r="K1462" s="323">
        <v>0</v>
      </c>
      <c r="L1462" s="323">
        <v>0</v>
      </c>
      <c r="M1462" s="323">
        <v>0</v>
      </c>
      <c r="N1462" s="323">
        <v>0</v>
      </c>
      <c r="O1462" s="323">
        <f>SUM(B1462:N1462)</f>
        <v>-88161.75</v>
      </c>
    </row>
    <row r="1463" spans="1:15">
      <c r="A1463" s="204" t="s">
        <v>414</v>
      </c>
      <c r="B1463" s="254" t="s">
        <v>59</v>
      </c>
      <c r="C1463" s="323">
        <v>0</v>
      </c>
      <c r="D1463" s="323">
        <v>0</v>
      </c>
      <c r="E1463" s="323">
        <v>0</v>
      </c>
      <c r="F1463" s="323">
        <v>0</v>
      </c>
      <c r="G1463" s="323">
        <v>0</v>
      </c>
      <c r="H1463" s="323">
        <v>0</v>
      </c>
      <c r="I1463" s="323">
        <v>0</v>
      </c>
      <c r="J1463" s="323">
        <v>0</v>
      </c>
      <c r="K1463" s="323">
        <v>0</v>
      </c>
      <c r="L1463" s="323">
        <v>0</v>
      </c>
      <c r="M1463" s="323">
        <v>0</v>
      </c>
      <c r="N1463" s="323">
        <v>0</v>
      </c>
      <c r="O1463" s="323">
        <f>SUM(B1463:N1463)</f>
        <v>0</v>
      </c>
    </row>
    <row r="1464" spans="1:15">
      <c r="A1464" s="205" t="s">
        <v>59</v>
      </c>
      <c r="B1464" s="254" t="s">
        <v>59</v>
      </c>
      <c r="C1464" s="323" t="s">
        <v>59</v>
      </c>
      <c r="D1464" s="323" t="s">
        <v>59</v>
      </c>
      <c r="E1464" s="323" t="s">
        <v>59</v>
      </c>
      <c r="F1464" s="323" t="s">
        <v>59</v>
      </c>
      <c r="G1464" s="323" t="s">
        <v>59</v>
      </c>
      <c r="H1464" s="323" t="s">
        <v>59</v>
      </c>
      <c r="I1464" s="323" t="s">
        <v>59</v>
      </c>
      <c r="J1464" s="323" t="s">
        <v>59</v>
      </c>
      <c r="K1464" s="323" t="s">
        <v>59</v>
      </c>
      <c r="L1464" s="323" t="s">
        <v>59</v>
      </c>
      <c r="M1464" s="323" t="s">
        <v>59</v>
      </c>
      <c r="N1464" s="323" t="s">
        <v>59</v>
      </c>
      <c r="O1464" s="323" t="s">
        <v>59</v>
      </c>
    </row>
    <row r="1465" spans="1:15">
      <c r="A1465" s="202" t="s">
        <v>415</v>
      </c>
      <c r="B1465" s="254">
        <v>107495932.20000002</v>
      </c>
      <c r="C1465" s="323">
        <v>107407772.31000002</v>
      </c>
      <c r="D1465" s="323">
        <v>107407772.31000002</v>
      </c>
      <c r="E1465" s="323">
        <v>107407772.31000002</v>
      </c>
      <c r="F1465" s="323">
        <v>107407772.31000002</v>
      </c>
      <c r="G1465" s="323">
        <v>107407772.31000002</v>
      </c>
      <c r="H1465" s="323">
        <v>107407772.31000002</v>
      </c>
      <c r="I1465" s="323">
        <v>107407772.31000002</v>
      </c>
      <c r="J1465" s="323">
        <v>107407772.31000002</v>
      </c>
      <c r="K1465" s="323">
        <v>107407772.31000002</v>
      </c>
      <c r="L1465" s="323">
        <v>107407772.31000002</v>
      </c>
      <c r="M1465" s="323">
        <v>107407772.31000002</v>
      </c>
      <c r="N1465" s="323">
        <v>109327768.83000001</v>
      </c>
      <c r="O1465" s="324"/>
    </row>
    <row r="1466" spans="1:15">
      <c r="A1466" s="202" t="s">
        <v>416</v>
      </c>
      <c r="B1466" s="254">
        <v>21614380.080000002</v>
      </c>
      <c r="C1466" s="323">
        <v>21864586.48</v>
      </c>
      <c r="D1466" s="323">
        <v>22114792.890000001</v>
      </c>
      <c r="E1466" s="323">
        <v>22364999.300000001</v>
      </c>
      <c r="F1466" s="323">
        <v>22615205.710000001</v>
      </c>
      <c r="G1466" s="323">
        <v>22865412.120000001</v>
      </c>
      <c r="H1466" s="323">
        <v>23115618.530000001</v>
      </c>
      <c r="I1466" s="323">
        <v>23365824.940000001</v>
      </c>
      <c r="J1466" s="323">
        <v>23616031.350000001</v>
      </c>
      <c r="K1466" s="323">
        <v>23866237.760000002</v>
      </c>
      <c r="L1466" s="323">
        <v>24116444.170000002</v>
      </c>
      <c r="M1466" s="323">
        <v>24366650.580000002</v>
      </c>
      <c r="N1466" s="323">
        <v>24619088.990000002</v>
      </c>
      <c r="O1466" s="324"/>
    </row>
    <row r="1467" spans="1:15">
      <c r="A1467" s="202" t="s">
        <v>417</v>
      </c>
      <c r="B1467" s="254">
        <v>0</v>
      </c>
      <c r="C1467" s="323">
        <v>-88161.75</v>
      </c>
      <c r="D1467" s="323">
        <v>-88161.75</v>
      </c>
      <c r="E1467" s="323">
        <v>-88161.75</v>
      </c>
      <c r="F1467" s="323">
        <v>-88161.75</v>
      </c>
      <c r="G1467" s="323">
        <v>-88161.75</v>
      </c>
      <c r="H1467" s="323">
        <v>-88161.75</v>
      </c>
      <c r="I1467" s="323">
        <v>-88161.75</v>
      </c>
      <c r="J1467" s="323">
        <v>-88161.75</v>
      </c>
      <c r="K1467" s="323">
        <v>-88161.75</v>
      </c>
      <c r="L1467" s="323">
        <v>-88161.75</v>
      </c>
      <c r="M1467" s="323">
        <v>-88161.75</v>
      </c>
      <c r="N1467" s="323">
        <v>-88161.75</v>
      </c>
      <c r="O1467" s="324"/>
    </row>
    <row r="1468" spans="1:15" ht="15.75" thickBot="1">
      <c r="A1468" s="202" t="s">
        <v>418</v>
      </c>
      <c r="B1468" s="254">
        <v>0</v>
      </c>
      <c r="C1468" s="323">
        <v>0</v>
      </c>
      <c r="D1468" s="323">
        <v>4.2100000000000461</v>
      </c>
      <c r="E1468" s="323">
        <v>82521.41</v>
      </c>
      <c r="F1468" s="323">
        <v>1097021.92</v>
      </c>
      <c r="G1468" s="323">
        <v>1255675.21</v>
      </c>
      <c r="H1468" s="323">
        <v>1679987.85</v>
      </c>
      <c r="I1468" s="323">
        <v>1788501.9000000001</v>
      </c>
      <c r="J1468" s="323">
        <v>1815984.87</v>
      </c>
      <c r="K1468" s="323">
        <v>1830028.7400000002</v>
      </c>
      <c r="L1468" s="323">
        <v>1933859.1400000001</v>
      </c>
      <c r="M1468" s="323">
        <v>1920471.9600000002</v>
      </c>
      <c r="N1468" s="323">
        <v>0</v>
      </c>
      <c r="O1468" s="324"/>
    </row>
    <row r="1469" spans="1:15" ht="15.75" thickBot="1">
      <c r="A1469" s="202" t="s">
        <v>60</v>
      </c>
      <c r="B1469" s="255">
        <v>85881552.12000002</v>
      </c>
      <c r="C1469" s="325">
        <v>85631347.580000013</v>
      </c>
      <c r="D1469" s="325">
        <v>85381145.38000001</v>
      </c>
      <c r="E1469" s="325">
        <v>85213456.170000017</v>
      </c>
      <c r="F1469" s="325">
        <v>85977750.270000026</v>
      </c>
      <c r="G1469" s="325">
        <v>85886197.150000006</v>
      </c>
      <c r="H1469" s="325">
        <v>86060303.38000001</v>
      </c>
      <c r="I1469" s="325">
        <v>85918611.020000026</v>
      </c>
      <c r="J1469" s="325">
        <v>85695887.580000013</v>
      </c>
      <c r="K1469" s="325">
        <v>85459725.040000007</v>
      </c>
      <c r="L1469" s="325">
        <v>85313349.030000016</v>
      </c>
      <c r="M1469" s="325">
        <v>85049755.440000013</v>
      </c>
      <c r="N1469" s="325">
        <v>84796841.590000004</v>
      </c>
      <c r="O1469" s="324"/>
    </row>
    <row r="1470" spans="1:15" ht="15.75" thickTop="1">
      <c r="A1470" s="205" t="s">
        <v>59</v>
      </c>
      <c r="B1470" s="254" t="s">
        <v>59</v>
      </c>
      <c r="C1470" s="254" t="s">
        <v>59</v>
      </c>
      <c r="D1470" s="254" t="s">
        <v>59</v>
      </c>
      <c r="E1470" s="254" t="s">
        <v>59</v>
      </c>
      <c r="F1470" s="254" t="s">
        <v>59</v>
      </c>
      <c r="G1470" s="254" t="s">
        <v>59</v>
      </c>
      <c r="H1470" s="254" t="s">
        <v>59</v>
      </c>
      <c r="I1470" s="254" t="s">
        <v>59</v>
      </c>
      <c r="J1470" s="254" t="s">
        <v>59</v>
      </c>
      <c r="K1470" s="254" t="s">
        <v>59</v>
      </c>
      <c r="L1470" s="254" t="s">
        <v>59</v>
      </c>
      <c r="M1470" s="254" t="s">
        <v>59</v>
      </c>
      <c r="N1470" s="254" t="s">
        <v>59</v>
      </c>
      <c r="O1470" s="258"/>
    </row>
    <row r="1471" spans="1:15">
      <c r="A1471" s="202" t="s">
        <v>419</v>
      </c>
      <c r="B1471" s="254" t="s">
        <v>59</v>
      </c>
      <c r="C1471" s="254">
        <v>85756449.850000024</v>
      </c>
      <c r="D1471" s="254">
        <v>85506246.480000019</v>
      </c>
      <c r="E1471" s="254">
        <v>85297300.775000006</v>
      </c>
      <c r="F1471" s="254">
        <v>85595603.220000029</v>
      </c>
      <c r="G1471" s="254">
        <v>85931973.710000008</v>
      </c>
      <c r="H1471" s="254">
        <v>85973250.265000015</v>
      </c>
      <c r="I1471" s="254">
        <v>85989457.200000018</v>
      </c>
      <c r="J1471" s="254">
        <v>85807249.300000012</v>
      </c>
      <c r="K1471" s="254">
        <v>85577806.310000002</v>
      </c>
      <c r="L1471" s="254">
        <v>85386537.035000011</v>
      </c>
      <c r="M1471" s="254">
        <v>85181552.235000014</v>
      </c>
      <c r="N1471" s="254">
        <v>84923298.515000015</v>
      </c>
      <c r="O1471" s="258"/>
    </row>
    <row r="1472" spans="1:15">
      <c r="A1472" s="205" t="s">
        <v>59</v>
      </c>
      <c r="B1472" s="254" t="s">
        <v>59</v>
      </c>
      <c r="C1472" s="254" t="s">
        <v>59</v>
      </c>
      <c r="D1472" s="254" t="s">
        <v>59</v>
      </c>
      <c r="E1472" s="254" t="s">
        <v>59</v>
      </c>
      <c r="F1472" s="254" t="s">
        <v>59</v>
      </c>
      <c r="G1472" s="254" t="s">
        <v>59</v>
      </c>
      <c r="H1472" s="254" t="s">
        <v>59</v>
      </c>
      <c r="I1472" s="254" t="s">
        <v>59</v>
      </c>
      <c r="J1472" s="254" t="s">
        <v>59</v>
      </c>
      <c r="K1472" s="254" t="s">
        <v>59</v>
      </c>
      <c r="L1472" s="254" t="s">
        <v>59</v>
      </c>
      <c r="M1472" s="254" t="s">
        <v>59</v>
      </c>
      <c r="N1472" s="254" t="s">
        <v>59</v>
      </c>
      <c r="O1472" s="254" t="s">
        <v>59</v>
      </c>
    </row>
    <row r="1473" spans="1:15">
      <c r="A1473" s="202" t="s">
        <v>61</v>
      </c>
      <c r="B1473" s="254" t="s">
        <v>59</v>
      </c>
      <c r="C1473" s="254" t="s">
        <v>59</v>
      </c>
      <c r="D1473" s="254" t="s">
        <v>59</v>
      </c>
      <c r="E1473" s="254" t="s">
        <v>59</v>
      </c>
      <c r="F1473" s="254" t="s">
        <v>59</v>
      </c>
      <c r="G1473" s="254" t="s">
        <v>59</v>
      </c>
      <c r="H1473" s="254" t="s">
        <v>59</v>
      </c>
      <c r="I1473" s="254" t="s">
        <v>59</v>
      </c>
      <c r="J1473" s="254" t="s">
        <v>59</v>
      </c>
      <c r="K1473" s="254" t="s">
        <v>59</v>
      </c>
      <c r="L1473" s="254" t="s">
        <v>59</v>
      </c>
      <c r="M1473" s="254" t="s">
        <v>59</v>
      </c>
      <c r="N1473" s="254" t="s">
        <v>59</v>
      </c>
      <c r="O1473" s="254" t="s">
        <v>59</v>
      </c>
    </row>
    <row r="1474" spans="1:15">
      <c r="A1474" s="204" t="s">
        <v>420</v>
      </c>
      <c r="B1474" s="254" t="s">
        <v>59</v>
      </c>
      <c r="C1474" s="254">
        <v>461882.13676493883</v>
      </c>
      <c r="D1474" s="254">
        <v>460534.54754729365</v>
      </c>
      <c r="E1474" s="254">
        <v>459409.17110199924</v>
      </c>
      <c r="F1474" s="254">
        <v>461015.82075855351</v>
      </c>
      <c r="G1474" s="254">
        <v>462827.50397232472</v>
      </c>
      <c r="H1474" s="254">
        <v>463049.81848575256</v>
      </c>
      <c r="I1474" s="254">
        <v>452632.46930391807</v>
      </c>
      <c r="J1474" s="254">
        <v>451673.36089238501</v>
      </c>
      <c r="K1474" s="254">
        <v>450465.61577443843</v>
      </c>
      <c r="L1474" s="254">
        <v>449458.8099744686</v>
      </c>
      <c r="M1474" s="254">
        <v>448379.80820826406</v>
      </c>
      <c r="N1474" s="254">
        <v>447020.40877958015</v>
      </c>
      <c r="O1474" s="254">
        <f>SUM(B1474:N1474)</f>
        <v>5468349.4715639176</v>
      </c>
    </row>
    <row r="1475" spans="1:15">
      <c r="A1475" s="204" t="s">
        <v>421</v>
      </c>
      <c r="B1475" s="254" t="s">
        <v>59</v>
      </c>
      <c r="C1475" s="254">
        <v>95858.559642330016</v>
      </c>
      <c r="D1475" s="254">
        <v>95578.882315344017</v>
      </c>
      <c r="E1475" s="254">
        <v>95345.322806295007</v>
      </c>
      <c r="F1475" s="254">
        <v>95678.765279316023</v>
      </c>
      <c r="G1475" s="254">
        <v>96054.760213038011</v>
      </c>
      <c r="H1475" s="254">
        <v>96100.899146217009</v>
      </c>
      <c r="I1475" s="254">
        <v>95284.917523320022</v>
      </c>
      <c r="J1475" s="254">
        <v>95083.012949330019</v>
      </c>
      <c r="K1475" s="254">
        <v>94828.767172111009</v>
      </c>
      <c r="L1475" s="254">
        <v>94616.821688483527</v>
      </c>
      <c r="M1475" s="254">
        <v>94389.678031603529</v>
      </c>
      <c r="N1475" s="254">
        <v>94103.507084471523</v>
      </c>
      <c r="O1475" s="254">
        <f>SUM(B1475:N1475)</f>
        <v>1142923.89385186</v>
      </c>
    </row>
    <row r="1476" spans="1:15">
      <c r="A1476" s="205" t="s">
        <v>59</v>
      </c>
      <c r="B1476" s="254" t="s">
        <v>59</v>
      </c>
      <c r="C1476" s="254" t="s">
        <v>59</v>
      </c>
      <c r="D1476" s="254" t="s">
        <v>59</v>
      </c>
      <c r="E1476" s="254" t="s">
        <v>59</v>
      </c>
      <c r="F1476" s="254" t="s">
        <v>59</v>
      </c>
      <c r="G1476" s="254" t="s">
        <v>59</v>
      </c>
      <c r="H1476" s="254" t="s">
        <v>59</v>
      </c>
      <c r="I1476" s="254" t="s">
        <v>59</v>
      </c>
      <c r="J1476" s="254" t="s">
        <v>59</v>
      </c>
      <c r="K1476" s="254" t="s">
        <v>59</v>
      </c>
      <c r="L1476" s="254" t="s">
        <v>59</v>
      </c>
      <c r="M1476" s="254" t="s">
        <v>59</v>
      </c>
      <c r="N1476" s="254" t="s">
        <v>59</v>
      </c>
      <c r="O1476" s="254" t="s">
        <v>59</v>
      </c>
    </row>
    <row r="1477" spans="1:15">
      <c r="A1477" s="202" t="s">
        <v>62</v>
      </c>
      <c r="B1477" s="254" t="s">
        <v>59</v>
      </c>
      <c r="C1477" s="254" t="s">
        <v>59</v>
      </c>
      <c r="D1477" s="254" t="s">
        <v>59</v>
      </c>
      <c r="E1477" s="254" t="s">
        <v>59</v>
      </c>
      <c r="F1477" s="254" t="s">
        <v>59</v>
      </c>
      <c r="G1477" s="254" t="s">
        <v>59</v>
      </c>
      <c r="H1477" s="254" t="s">
        <v>59</v>
      </c>
      <c r="I1477" s="254" t="s">
        <v>59</v>
      </c>
      <c r="J1477" s="254" t="s">
        <v>59</v>
      </c>
      <c r="K1477" s="254" t="s">
        <v>59</v>
      </c>
      <c r="L1477" s="254" t="s">
        <v>59</v>
      </c>
      <c r="M1477" s="254" t="s">
        <v>59</v>
      </c>
      <c r="N1477" s="254" t="s">
        <v>59</v>
      </c>
      <c r="O1477" s="254" t="s">
        <v>59</v>
      </c>
    </row>
    <row r="1478" spans="1:15">
      <c r="A1478" s="204" t="s">
        <v>422</v>
      </c>
      <c r="B1478" s="254" t="s">
        <v>59</v>
      </c>
      <c r="C1478" s="254">
        <v>250206.4</v>
      </c>
      <c r="D1478" s="254">
        <v>250206.41</v>
      </c>
      <c r="E1478" s="254">
        <v>250206.41</v>
      </c>
      <c r="F1478" s="254">
        <v>250206.41</v>
      </c>
      <c r="G1478" s="254">
        <v>250206.41</v>
      </c>
      <c r="H1478" s="254">
        <v>250206.41</v>
      </c>
      <c r="I1478" s="254">
        <v>250206.41</v>
      </c>
      <c r="J1478" s="254">
        <v>250206.41</v>
      </c>
      <c r="K1478" s="254">
        <v>250206.41</v>
      </c>
      <c r="L1478" s="254">
        <v>250206.41</v>
      </c>
      <c r="M1478" s="254">
        <v>250206.41</v>
      </c>
      <c r="N1478" s="254">
        <v>252438.41</v>
      </c>
      <c r="O1478" s="254">
        <f>SUM(B1478:N1478)</f>
        <v>3004708.91</v>
      </c>
    </row>
    <row r="1479" spans="1:15">
      <c r="A1479" s="204" t="s">
        <v>423</v>
      </c>
      <c r="B1479" s="254" t="s">
        <v>59</v>
      </c>
      <c r="C1479" s="254">
        <v>0</v>
      </c>
      <c r="D1479" s="254">
        <v>0</v>
      </c>
      <c r="E1479" s="254">
        <v>0</v>
      </c>
      <c r="F1479" s="254">
        <v>0</v>
      </c>
      <c r="G1479" s="254">
        <v>0</v>
      </c>
      <c r="H1479" s="254">
        <v>0</v>
      </c>
      <c r="I1479" s="254">
        <v>0</v>
      </c>
      <c r="J1479" s="254">
        <v>0</v>
      </c>
      <c r="K1479" s="254">
        <v>0</v>
      </c>
      <c r="L1479" s="254">
        <v>0</v>
      </c>
      <c r="M1479" s="254">
        <v>0</v>
      </c>
      <c r="N1479" s="254">
        <v>0</v>
      </c>
      <c r="O1479" s="254">
        <f>SUM(B1479:N1479)</f>
        <v>0</v>
      </c>
    </row>
    <row r="1480" spans="1:15">
      <c r="A1480" s="204" t="s">
        <v>424</v>
      </c>
      <c r="B1480" s="254" t="s">
        <v>59</v>
      </c>
      <c r="C1480" s="254">
        <v>0</v>
      </c>
      <c r="D1480" s="254">
        <v>0</v>
      </c>
      <c r="E1480" s="254">
        <v>0</v>
      </c>
      <c r="F1480" s="254">
        <v>0</v>
      </c>
      <c r="G1480" s="254">
        <v>0</v>
      </c>
      <c r="H1480" s="254">
        <v>0</v>
      </c>
      <c r="I1480" s="254">
        <v>0</v>
      </c>
      <c r="J1480" s="254">
        <v>0</v>
      </c>
      <c r="K1480" s="254">
        <v>0</v>
      </c>
      <c r="L1480" s="254">
        <v>0</v>
      </c>
      <c r="M1480" s="254">
        <v>0</v>
      </c>
      <c r="N1480" s="254">
        <v>0</v>
      </c>
      <c r="O1480" s="254">
        <f>SUM(B1480:N1480)</f>
        <v>0</v>
      </c>
    </row>
    <row r="1481" spans="1:15">
      <c r="A1481" s="204" t="s">
        <v>425</v>
      </c>
      <c r="B1481" s="254" t="s">
        <v>59</v>
      </c>
      <c r="C1481" s="254">
        <v>0</v>
      </c>
      <c r="D1481" s="254">
        <v>0</v>
      </c>
      <c r="E1481" s="254">
        <v>0</v>
      </c>
      <c r="F1481" s="254">
        <v>0</v>
      </c>
      <c r="G1481" s="254">
        <v>0</v>
      </c>
      <c r="H1481" s="254">
        <v>0</v>
      </c>
      <c r="I1481" s="254">
        <v>0</v>
      </c>
      <c r="J1481" s="254">
        <v>0</v>
      </c>
      <c r="K1481" s="254">
        <v>0</v>
      </c>
      <c r="L1481" s="254">
        <v>0</v>
      </c>
      <c r="M1481" s="254">
        <v>0</v>
      </c>
      <c r="N1481" s="254">
        <v>0</v>
      </c>
      <c r="O1481" s="254">
        <f>SUM(B1481:N1481)</f>
        <v>0</v>
      </c>
    </row>
    <row r="1482" spans="1:15">
      <c r="A1482" s="204" t="s">
        <v>426</v>
      </c>
      <c r="B1482" s="254" t="s">
        <v>59</v>
      </c>
      <c r="C1482" s="254">
        <v>0</v>
      </c>
      <c r="D1482" s="254">
        <v>0</v>
      </c>
      <c r="E1482" s="254">
        <v>0</v>
      </c>
      <c r="F1482" s="254">
        <v>0</v>
      </c>
      <c r="G1482" s="254">
        <v>0</v>
      </c>
      <c r="H1482" s="254">
        <v>0</v>
      </c>
      <c r="I1482" s="254">
        <v>0</v>
      </c>
      <c r="J1482" s="254">
        <v>0</v>
      </c>
      <c r="K1482" s="254">
        <v>0</v>
      </c>
      <c r="L1482" s="254">
        <v>0</v>
      </c>
      <c r="M1482" s="254">
        <v>0</v>
      </c>
      <c r="N1482" s="254">
        <v>0</v>
      </c>
      <c r="O1482" s="254">
        <f>SUM(B1482:N1482)</f>
        <v>0</v>
      </c>
    </row>
    <row r="1483" spans="1:15" ht="15.75" thickBot="1">
      <c r="A1483" s="205" t="s">
        <v>59</v>
      </c>
      <c r="B1483" s="254" t="s">
        <v>59</v>
      </c>
      <c r="C1483" s="254" t="s">
        <v>59</v>
      </c>
      <c r="D1483" s="254" t="s">
        <v>59</v>
      </c>
      <c r="E1483" s="254" t="s">
        <v>59</v>
      </c>
      <c r="F1483" s="254" t="s">
        <v>59</v>
      </c>
      <c r="G1483" s="254" t="s">
        <v>59</v>
      </c>
      <c r="H1483" s="254" t="s">
        <v>59</v>
      </c>
      <c r="I1483" s="254" t="s">
        <v>59</v>
      </c>
      <c r="J1483" s="254" t="s">
        <v>59</v>
      </c>
      <c r="K1483" s="254" t="s">
        <v>59</v>
      </c>
      <c r="L1483" s="254" t="s">
        <v>59</v>
      </c>
      <c r="M1483" s="254" t="s">
        <v>59</v>
      </c>
      <c r="N1483" s="254" t="s">
        <v>59</v>
      </c>
      <c r="O1483" s="254" t="s">
        <v>59</v>
      </c>
    </row>
    <row r="1484" spans="1:15" ht="15.75" thickBot="1">
      <c r="A1484" s="202" t="s">
        <v>427</v>
      </c>
      <c r="B1484" s="254" t="s">
        <v>59</v>
      </c>
      <c r="C1484" s="255">
        <f>SUM(C1473:C1481)</f>
        <v>807947.09640726889</v>
      </c>
      <c r="D1484" s="255">
        <f t="shared" ref="D1484:N1484" si="32">SUM(D1474:D1482)</f>
        <v>806319.83986263769</v>
      </c>
      <c r="E1484" s="255">
        <f t="shared" si="32"/>
        <v>804960.90390829428</v>
      </c>
      <c r="F1484" s="255">
        <f t="shared" si="32"/>
        <v>806900.9960378696</v>
      </c>
      <c r="G1484" s="255">
        <f t="shared" si="32"/>
        <v>809088.67418536276</v>
      </c>
      <c r="H1484" s="255">
        <f t="shared" si="32"/>
        <v>809357.12763196963</v>
      </c>
      <c r="I1484" s="255">
        <f t="shared" si="32"/>
        <v>798123.79682723817</v>
      </c>
      <c r="J1484" s="255">
        <f t="shared" si="32"/>
        <v>796962.78384171508</v>
      </c>
      <c r="K1484" s="255">
        <f t="shared" si="32"/>
        <v>795500.79294654948</v>
      </c>
      <c r="L1484" s="255">
        <f t="shared" si="32"/>
        <v>794282.04166295216</v>
      </c>
      <c r="M1484" s="255">
        <f t="shared" si="32"/>
        <v>792975.89623986767</v>
      </c>
      <c r="N1484" s="255">
        <f t="shared" si="32"/>
        <v>793562.3258640517</v>
      </c>
      <c r="O1484" s="255">
        <f>SUM(B1484:N1484)</f>
        <v>9615982.2754157782</v>
      </c>
    </row>
    <row r="1485" spans="1:15" ht="15.75" thickTop="1">
      <c r="A1485" s="205" t="s">
        <v>59</v>
      </c>
      <c r="B1485" s="256" t="s">
        <v>59</v>
      </c>
      <c r="C1485" s="256" t="s">
        <v>59</v>
      </c>
      <c r="D1485" s="256" t="s">
        <v>59</v>
      </c>
      <c r="E1485" s="256" t="s">
        <v>59</v>
      </c>
      <c r="F1485" s="256" t="s">
        <v>59</v>
      </c>
      <c r="G1485" s="256" t="s">
        <v>59</v>
      </c>
      <c r="H1485" s="256" t="s">
        <v>59</v>
      </c>
      <c r="I1485" s="256" t="s">
        <v>59</v>
      </c>
      <c r="J1485" s="256" t="s">
        <v>59</v>
      </c>
      <c r="K1485" s="256" t="s">
        <v>59</v>
      </c>
      <c r="L1485" s="256" t="s">
        <v>59</v>
      </c>
      <c r="M1485" s="256" t="s">
        <v>59</v>
      </c>
      <c r="N1485" s="256" t="s">
        <v>59</v>
      </c>
      <c r="O1485" s="256" t="s">
        <v>59</v>
      </c>
    </row>
    <row r="1486" spans="1:15">
      <c r="A1486" s="129" t="s">
        <v>449</v>
      </c>
      <c r="B1486" s="256"/>
      <c r="C1486" s="256"/>
      <c r="D1486" s="256"/>
      <c r="E1486" s="256"/>
      <c r="F1486" s="256"/>
      <c r="G1486" s="256"/>
      <c r="H1486" s="256"/>
      <c r="I1486" s="256"/>
      <c r="J1486" s="256"/>
      <c r="K1486" s="256"/>
      <c r="L1486" s="256"/>
      <c r="M1486" s="256"/>
      <c r="N1486" s="256"/>
      <c r="O1486" s="256"/>
    </row>
    <row r="1487" spans="1:15">
      <c r="A1487" s="294" t="s">
        <v>468</v>
      </c>
      <c r="B1487" s="256"/>
      <c r="C1487" s="256"/>
      <c r="D1487" s="256"/>
      <c r="E1487" s="256"/>
      <c r="F1487" s="256"/>
      <c r="G1487" s="256"/>
      <c r="H1487" s="256"/>
      <c r="I1487" s="256"/>
      <c r="J1487" s="256"/>
      <c r="K1487" s="256"/>
      <c r="L1487" s="256"/>
      <c r="M1487" s="256"/>
      <c r="N1487" s="256"/>
      <c r="O1487" s="256"/>
    </row>
    <row r="1488" spans="1:15">
      <c r="A1488" s="294" t="s">
        <v>450</v>
      </c>
      <c r="B1488" s="256"/>
      <c r="C1488" s="256"/>
      <c r="D1488" s="256"/>
      <c r="E1488" s="256"/>
      <c r="F1488" s="256"/>
      <c r="G1488" s="256"/>
      <c r="H1488" s="256"/>
      <c r="I1488" s="256"/>
      <c r="J1488" s="256"/>
      <c r="K1488" s="256"/>
      <c r="L1488" s="256"/>
      <c r="M1488" s="256"/>
      <c r="N1488" s="256"/>
      <c r="O1488" s="256"/>
    </row>
    <row r="1489" spans="1:15">
      <c r="A1489" s="294" t="s">
        <v>451</v>
      </c>
      <c r="B1489" s="256"/>
      <c r="C1489" s="256"/>
      <c r="D1489" s="256"/>
      <c r="E1489" s="256"/>
      <c r="F1489" s="256"/>
      <c r="G1489" s="256"/>
      <c r="H1489" s="256"/>
      <c r="I1489" s="256"/>
      <c r="J1489" s="256"/>
      <c r="K1489" s="256"/>
      <c r="L1489" s="256"/>
      <c r="M1489" s="256"/>
      <c r="N1489" s="256"/>
      <c r="O1489" s="256"/>
    </row>
    <row r="1490" spans="1:15">
      <c r="A1490" s="294" t="s">
        <v>452</v>
      </c>
      <c r="B1490" s="256"/>
      <c r="C1490" s="256"/>
      <c r="D1490" s="256"/>
      <c r="E1490" s="256"/>
      <c r="F1490" s="256"/>
      <c r="G1490" s="256"/>
      <c r="H1490" s="256"/>
      <c r="I1490" s="256"/>
      <c r="J1490" s="256"/>
      <c r="K1490" s="256"/>
      <c r="L1490" s="256"/>
      <c r="M1490" s="256"/>
      <c r="N1490" s="256"/>
      <c r="O1490" s="256"/>
    </row>
    <row r="1491" spans="1:15">
      <c r="A1491" s="294" t="s">
        <v>453</v>
      </c>
      <c r="B1491" s="256"/>
      <c r="C1491" s="256"/>
      <c r="D1491" s="256"/>
      <c r="E1491" s="256"/>
      <c r="F1491" s="256"/>
      <c r="G1491" s="256"/>
      <c r="H1491" s="256"/>
      <c r="I1491" s="256"/>
      <c r="J1491" s="256"/>
      <c r="K1491" s="256"/>
      <c r="L1491" s="256"/>
      <c r="M1491" s="256"/>
      <c r="N1491" s="256"/>
      <c r="O1491" s="256"/>
    </row>
    <row r="1492" spans="1:15">
      <c r="A1492" s="294" t="s">
        <v>469</v>
      </c>
      <c r="B1492" s="256"/>
      <c r="C1492" s="256"/>
      <c r="D1492" s="256"/>
      <c r="E1492" s="256"/>
      <c r="F1492" s="256"/>
      <c r="G1492" s="256"/>
      <c r="H1492" s="256"/>
      <c r="I1492" s="256"/>
      <c r="J1492" s="256"/>
      <c r="K1492" s="256"/>
      <c r="L1492" s="256"/>
      <c r="M1492" s="256"/>
      <c r="N1492" s="256"/>
      <c r="O1492" s="256"/>
    </row>
    <row r="1493" spans="1:15">
      <c r="A1493" s="294" t="s">
        <v>470</v>
      </c>
      <c r="B1493" s="256"/>
      <c r="C1493" s="256"/>
      <c r="D1493" s="256"/>
      <c r="E1493" s="256"/>
      <c r="F1493" s="256"/>
      <c r="G1493" s="256"/>
      <c r="H1493" s="256"/>
      <c r="I1493" s="256"/>
      <c r="J1493" s="256"/>
      <c r="K1493" s="256"/>
      <c r="L1493" s="256"/>
      <c r="M1493" s="256"/>
      <c r="N1493" s="256"/>
      <c r="O1493" s="256"/>
    </row>
    <row r="1494" spans="1:15">
      <c r="A1494" s="294" t="s">
        <v>454</v>
      </c>
      <c r="B1494" s="256"/>
      <c r="C1494" s="256"/>
      <c r="D1494" s="256"/>
      <c r="E1494" s="256"/>
      <c r="F1494" s="256"/>
      <c r="G1494" s="256"/>
      <c r="H1494" s="256"/>
      <c r="I1494" s="256"/>
      <c r="J1494" s="256"/>
      <c r="K1494" s="256"/>
      <c r="L1494" s="256"/>
      <c r="M1494" s="256"/>
      <c r="N1494" s="256"/>
      <c r="O1494" s="256"/>
    </row>
    <row r="1495" spans="1:15">
      <c r="A1495" s="294" t="s">
        <v>455</v>
      </c>
      <c r="B1495" s="256"/>
      <c r="C1495" s="256"/>
      <c r="D1495" s="256"/>
      <c r="E1495" s="256"/>
      <c r="F1495" s="256"/>
      <c r="G1495" s="256"/>
      <c r="H1495" s="256"/>
      <c r="I1495" s="256"/>
      <c r="J1495" s="256"/>
      <c r="K1495" s="256"/>
      <c r="L1495" s="256"/>
      <c r="M1495" s="256"/>
      <c r="N1495" s="256"/>
      <c r="O1495" s="256"/>
    </row>
    <row r="1496" spans="1:15">
      <c r="A1496" s="294" t="s">
        <v>456</v>
      </c>
      <c r="B1496" s="256"/>
      <c r="C1496" s="256"/>
      <c r="D1496" s="256"/>
      <c r="E1496" s="256"/>
      <c r="F1496" s="256"/>
      <c r="G1496" s="256"/>
      <c r="H1496" s="256"/>
      <c r="I1496" s="256"/>
      <c r="J1496" s="256"/>
      <c r="K1496" s="256"/>
      <c r="L1496" s="256"/>
      <c r="M1496" s="256"/>
      <c r="N1496" s="256"/>
      <c r="O1496" s="256"/>
    </row>
    <row r="1497" spans="1:15">
      <c r="A1497" s="294" t="s">
        <v>457</v>
      </c>
      <c r="B1497" s="256"/>
      <c r="C1497" s="256"/>
      <c r="D1497" s="256"/>
      <c r="E1497" s="256"/>
      <c r="F1497" s="256"/>
      <c r="G1497" s="256"/>
      <c r="H1497" s="256"/>
      <c r="I1497" s="256"/>
      <c r="J1497" s="256"/>
      <c r="K1497" s="256"/>
      <c r="L1497" s="256"/>
      <c r="M1497" s="256"/>
      <c r="N1497" s="256"/>
      <c r="O1497" s="256"/>
    </row>
    <row r="1498" spans="1:15">
      <c r="A1498" s="294" t="s">
        <v>458</v>
      </c>
      <c r="B1498" s="256"/>
      <c r="C1498" s="256"/>
      <c r="D1498" s="256"/>
      <c r="E1498" s="256"/>
      <c r="F1498" s="256"/>
      <c r="G1498" s="256"/>
      <c r="H1498" s="256"/>
      <c r="I1498" s="256"/>
      <c r="J1498" s="256"/>
      <c r="K1498" s="256"/>
      <c r="L1498" s="256"/>
      <c r="M1498" s="256"/>
      <c r="N1498" s="256"/>
      <c r="O1498" s="256"/>
    </row>
    <row r="1499" spans="1:15">
      <c r="A1499" s="295" t="s">
        <v>459</v>
      </c>
      <c r="B1499" s="256"/>
      <c r="C1499" s="256"/>
      <c r="D1499" s="256"/>
      <c r="E1499" s="256"/>
      <c r="F1499" s="256"/>
      <c r="G1499" s="256"/>
      <c r="H1499" s="256"/>
      <c r="I1499" s="256"/>
      <c r="J1499" s="256"/>
      <c r="K1499" s="256"/>
      <c r="L1499" s="256"/>
      <c r="M1499" s="256"/>
      <c r="N1499" s="256"/>
      <c r="O1499" s="256"/>
    </row>
    <row r="1500" spans="1:15">
      <c r="A1500" s="295" t="s">
        <v>460</v>
      </c>
      <c r="B1500" s="256"/>
      <c r="C1500" s="256"/>
      <c r="D1500" s="256"/>
      <c r="E1500" s="256"/>
      <c r="F1500" s="256"/>
      <c r="G1500" s="256"/>
      <c r="H1500" s="256"/>
      <c r="I1500" s="256"/>
      <c r="J1500" s="256"/>
      <c r="K1500" s="256"/>
      <c r="L1500" s="256"/>
      <c r="M1500" s="256"/>
      <c r="N1500" s="256"/>
      <c r="O1500" s="256"/>
    </row>
    <row r="1501" spans="1:15">
      <c r="A1501" s="295" t="s">
        <v>461</v>
      </c>
      <c r="B1501" s="256"/>
      <c r="C1501" s="256"/>
      <c r="D1501" s="256"/>
      <c r="E1501" s="256"/>
      <c r="F1501" s="256"/>
      <c r="G1501" s="256"/>
      <c r="H1501" s="256"/>
      <c r="I1501" s="256"/>
      <c r="J1501" s="256"/>
      <c r="K1501" s="256"/>
      <c r="L1501" s="256"/>
      <c r="M1501" s="256"/>
      <c r="N1501" s="256"/>
      <c r="O1501" s="256"/>
    </row>
    <row r="1502" spans="1:15">
      <c r="B1502" s="257"/>
      <c r="C1502" s="257"/>
      <c r="D1502" s="257"/>
      <c r="E1502" s="257"/>
      <c r="F1502" s="257"/>
      <c r="G1502" s="257"/>
      <c r="H1502" s="257"/>
      <c r="I1502" s="257"/>
      <c r="J1502" s="257"/>
      <c r="K1502" s="257"/>
      <c r="L1502" s="257"/>
      <c r="M1502" s="257"/>
      <c r="N1502" s="257"/>
      <c r="O1502" s="257"/>
    </row>
    <row r="1503" spans="1:15">
      <c r="A1503" s="109" t="s">
        <v>76</v>
      </c>
      <c r="B1503" s="254"/>
      <c r="C1503" s="254"/>
      <c r="D1503" s="254"/>
      <c r="E1503" s="254"/>
      <c r="F1503" s="254"/>
      <c r="G1503" s="254"/>
      <c r="H1503" s="254"/>
      <c r="I1503" s="254"/>
      <c r="J1503" s="254"/>
      <c r="K1503" s="254"/>
      <c r="L1503" s="254"/>
      <c r="M1503" s="254"/>
      <c r="N1503" s="254"/>
      <c r="O1503" s="254"/>
    </row>
    <row r="1504" spans="1:15">
      <c r="A1504" s="181" t="s">
        <v>378</v>
      </c>
      <c r="B1504" s="254"/>
      <c r="C1504" s="254"/>
      <c r="D1504" s="254"/>
      <c r="E1504" s="254"/>
      <c r="F1504" s="254"/>
      <c r="G1504" s="254"/>
      <c r="H1504" s="254"/>
      <c r="I1504" s="254"/>
      <c r="J1504" s="254"/>
      <c r="K1504" s="254"/>
      <c r="L1504" s="254"/>
      <c r="M1504" s="254"/>
      <c r="N1504" s="254"/>
      <c r="O1504" s="254"/>
    </row>
    <row r="1505" spans="1:15">
      <c r="A1505" s="202" t="s">
        <v>410</v>
      </c>
      <c r="B1505" s="254" t="s">
        <v>59</v>
      </c>
      <c r="C1505" s="254" t="s">
        <v>59</v>
      </c>
      <c r="D1505" s="254" t="s">
        <v>59</v>
      </c>
      <c r="E1505" s="254" t="s">
        <v>59</v>
      </c>
      <c r="F1505" s="254" t="s">
        <v>59</v>
      </c>
      <c r="G1505" s="254" t="s">
        <v>59</v>
      </c>
      <c r="H1505" s="254" t="s">
        <v>59</v>
      </c>
      <c r="I1505" s="254" t="s">
        <v>59</v>
      </c>
      <c r="J1505" s="254" t="s">
        <v>59</v>
      </c>
      <c r="K1505" s="254" t="s">
        <v>59</v>
      </c>
      <c r="L1505" s="254" t="s">
        <v>59</v>
      </c>
      <c r="M1505" s="254" t="s">
        <v>59</v>
      </c>
      <c r="N1505" s="254" t="s">
        <v>59</v>
      </c>
      <c r="O1505" s="254" t="s">
        <v>59</v>
      </c>
    </row>
    <row r="1506" spans="1:15">
      <c r="A1506" s="204" t="s">
        <v>411</v>
      </c>
      <c r="B1506" s="254" t="s">
        <v>59</v>
      </c>
      <c r="C1506" s="254">
        <v>0</v>
      </c>
      <c r="D1506" s="254">
        <v>0</v>
      </c>
      <c r="E1506" s="254">
        <v>0</v>
      </c>
      <c r="F1506" s="254">
        <v>2104.5</v>
      </c>
      <c r="G1506" s="254">
        <v>0</v>
      </c>
      <c r="H1506" s="323">
        <v>-50770</v>
      </c>
      <c r="I1506" s="323">
        <v>0</v>
      </c>
      <c r="J1506" s="323">
        <v>0</v>
      </c>
      <c r="K1506" s="323">
        <v>0</v>
      </c>
      <c r="L1506" s="323">
        <v>0</v>
      </c>
      <c r="M1506" s="323">
        <v>0</v>
      </c>
      <c r="N1506" s="323">
        <v>0</v>
      </c>
      <c r="O1506" s="323">
        <f>SUM(B1506:N1506)</f>
        <v>-48665.5</v>
      </c>
    </row>
    <row r="1507" spans="1:15">
      <c r="A1507" s="204" t="s">
        <v>412</v>
      </c>
      <c r="B1507" s="254" t="s">
        <v>59</v>
      </c>
      <c r="C1507" s="254">
        <v>0</v>
      </c>
      <c r="D1507" s="254">
        <v>0</v>
      </c>
      <c r="E1507" s="254">
        <v>0</v>
      </c>
      <c r="F1507" s="254">
        <v>0</v>
      </c>
      <c r="G1507" s="254">
        <v>0</v>
      </c>
      <c r="H1507" s="254">
        <v>0</v>
      </c>
      <c r="I1507" s="254">
        <v>0</v>
      </c>
      <c r="J1507" s="254">
        <v>0</v>
      </c>
      <c r="K1507" s="254">
        <v>0</v>
      </c>
      <c r="L1507" s="254">
        <v>0</v>
      </c>
      <c r="M1507" s="254">
        <v>0</v>
      </c>
      <c r="N1507" s="254">
        <v>0</v>
      </c>
      <c r="O1507" s="254">
        <f>SUM(B1507:N1507)</f>
        <v>0</v>
      </c>
    </row>
    <row r="1508" spans="1:15">
      <c r="A1508" s="204" t="s">
        <v>413</v>
      </c>
      <c r="B1508" s="254" t="s">
        <v>59</v>
      </c>
      <c r="C1508" s="254">
        <v>0</v>
      </c>
      <c r="D1508" s="254">
        <v>0</v>
      </c>
      <c r="E1508" s="254">
        <v>0</v>
      </c>
      <c r="F1508" s="254">
        <v>0</v>
      </c>
      <c r="G1508" s="254">
        <v>0</v>
      </c>
      <c r="H1508" s="254">
        <v>0</v>
      </c>
      <c r="I1508" s="254">
        <v>0</v>
      </c>
      <c r="J1508" s="254">
        <v>0</v>
      </c>
      <c r="K1508" s="254">
        <v>0</v>
      </c>
      <c r="L1508" s="254">
        <v>0</v>
      </c>
      <c r="M1508" s="254">
        <v>0</v>
      </c>
      <c r="N1508" s="254">
        <v>0</v>
      </c>
      <c r="O1508" s="254">
        <f>SUM(B1508:N1508)</f>
        <v>0</v>
      </c>
    </row>
    <row r="1509" spans="1:15">
      <c r="A1509" s="204" t="s">
        <v>414</v>
      </c>
      <c r="B1509" s="254" t="s">
        <v>59</v>
      </c>
      <c r="C1509" s="254">
        <v>0</v>
      </c>
      <c r="D1509" s="254">
        <v>0</v>
      </c>
      <c r="E1509" s="254">
        <v>0</v>
      </c>
      <c r="F1509" s="254">
        <v>0</v>
      </c>
      <c r="G1509" s="254">
        <v>0</v>
      </c>
      <c r="H1509" s="254">
        <v>0</v>
      </c>
      <c r="I1509" s="254">
        <v>0</v>
      </c>
      <c r="J1509" s="254">
        <v>0</v>
      </c>
      <c r="K1509" s="254">
        <v>0</v>
      </c>
      <c r="L1509" s="254">
        <v>0</v>
      </c>
      <c r="M1509" s="254">
        <v>0</v>
      </c>
      <c r="N1509" s="254">
        <v>0</v>
      </c>
      <c r="O1509" s="254">
        <f>SUM(B1509:N1509)</f>
        <v>0</v>
      </c>
    </row>
    <row r="1510" spans="1:15">
      <c r="A1510" s="205" t="s">
        <v>59</v>
      </c>
      <c r="B1510" s="254" t="s">
        <v>59</v>
      </c>
      <c r="C1510" s="254" t="s">
        <v>59</v>
      </c>
      <c r="D1510" s="254" t="s">
        <v>59</v>
      </c>
      <c r="E1510" s="254" t="s">
        <v>59</v>
      </c>
      <c r="F1510" s="254" t="s">
        <v>59</v>
      </c>
      <c r="G1510" s="254" t="s">
        <v>59</v>
      </c>
      <c r="H1510" s="254" t="s">
        <v>59</v>
      </c>
      <c r="I1510" s="254" t="s">
        <v>59</v>
      </c>
      <c r="J1510" s="254" t="s">
        <v>59</v>
      </c>
      <c r="K1510" s="254" t="s">
        <v>59</v>
      </c>
      <c r="L1510" s="254" t="s">
        <v>59</v>
      </c>
      <c r="M1510" s="254" t="s">
        <v>59</v>
      </c>
      <c r="N1510" s="254" t="s">
        <v>59</v>
      </c>
      <c r="O1510" s="254" t="s">
        <v>59</v>
      </c>
    </row>
    <row r="1511" spans="1:15">
      <c r="A1511" s="202" t="s">
        <v>415</v>
      </c>
      <c r="B1511" s="254">
        <v>0</v>
      </c>
      <c r="C1511" s="254">
        <v>0</v>
      </c>
      <c r="D1511" s="254">
        <v>0</v>
      </c>
      <c r="E1511" s="254">
        <v>0</v>
      </c>
      <c r="F1511" s="254">
        <v>0</v>
      </c>
      <c r="G1511" s="254">
        <v>0</v>
      </c>
      <c r="H1511" s="254">
        <v>0</v>
      </c>
      <c r="I1511" s="254">
        <v>0</v>
      </c>
      <c r="J1511" s="254">
        <v>0</v>
      </c>
      <c r="K1511" s="254">
        <v>0</v>
      </c>
      <c r="L1511" s="254">
        <v>0</v>
      </c>
      <c r="M1511" s="254">
        <v>0</v>
      </c>
      <c r="N1511" s="254">
        <v>0</v>
      </c>
      <c r="O1511" s="258"/>
    </row>
    <row r="1512" spans="1:15">
      <c r="A1512" s="202" t="s">
        <v>416</v>
      </c>
      <c r="B1512" s="254">
        <v>0</v>
      </c>
      <c r="C1512" s="254">
        <v>0</v>
      </c>
      <c r="D1512" s="254">
        <v>0</v>
      </c>
      <c r="E1512" s="254">
        <v>0</v>
      </c>
      <c r="F1512" s="254">
        <v>0</v>
      </c>
      <c r="G1512" s="254">
        <v>0</v>
      </c>
      <c r="H1512" s="254">
        <v>0</v>
      </c>
      <c r="I1512" s="254">
        <v>0</v>
      </c>
      <c r="J1512" s="254">
        <v>0</v>
      </c>
      <c r="K1512" s="254">
        <v>0</v>
      </c>
      <c r="L1512" s="254">
        <v>0</v>
      </c>
      <c r="M1512" s="254">
        <v>0</v>
      </c>
      <c r="N1512" s="254">
        <v>0</v>
      </c>
      <c r="O1512" s="258"/>
    </row>
    <row r="1513" spans="1:15" ht="15.75" thickBot="1">
      <c r="A1513" s="202" t="s">
        <v>418</v>
      </c>
      <c r="B1513" s="254">
        <v>4498509.1100000003</v>
      </c>
      <c r="C1513" s="254">
        <v>4498509.1100000003</v>
      </c>
      <c r="D1513" s="254">
        <v>4498509.1100000003</v>
      </c>
      <c r="E1513" s="254">
        <v>4498509.1100000003</v>
      </c>
      <c r="F1513" s="254">
        <v>4500613.6100000003</v>
      </c>
      <c r="G1513" s="254">
        <v>4500613.6100000003</v>
      </c>
      <c r="H1513" s="254">
        <v>4449843.6100000003</v>
      </c>
      <c r="I1513" s="254">
        <v>4449843.6100000003</v>
      </c>
      <c r="J1513" s="254">
        <v>4449843.6100000003</v>
      </c>
      <c r="K1513" s="254">
        <v>4449843.6100000003</v>
      </c>
      <c r="L1513" s="254">
        <v>4449843.6100000003</v>
      </c>
      <c r="M1513" s="254">
        <v>4449843.6100000003</v>
      </c>
      <c r="N1513" s="254">
        <v>4449843.6100000003</v>
      </c>
      <c r="O1513" s="258"/>
    </row>
    <row r="1514" spans="1:15" ht="15.75" thickBot="1">
      <c r="A1514" s="202" t="s">
        <v>60</v>
      </c>
      <c r="B1514" s="255">
        <v>4498509.1100000003</v>
      </c>
      <c r="C1514" s="255">
        <v>4498509.1100000003</v>
      </c>
      <c r="D1514" s="255">
        <v>4498509.1100000003</v>
      </c>
      <c r="E1514" s="255">
        <v>4498509.1100000003</v>
      </c>
      <c r="F1514" s="255">
        <v>4500613.6100000003</v>
      </c>
      <c r="G1514" s="255">
        <v>4500613.6100000003</v>
      </c>
      <c r="H1514" s="255">
        <v>4449843.6100000003</v>
      </c>
      <c r="I1514" s="255">
        <v>4449843.6100000003</v>
      </c>
      <c r="J1514" s="255">
        <v>4449843.6100000003</v>
      </c>
      <c r="K1514" s="255">
        <v>4449843.6100000003</v>
      </c>
      <c r="L1514" s="255">
        <v>4449843.6100000003</v>
      </c>
      <c r="M1514" s="255">
        <v>4449843.6100000003</v>
      </c>
      <c r="N1514" s="255">
        <v>4449843.6100000003</v>
      </c>
      <c r="O1514" s="258"/>
    </row>
    <row r="1515" spans="1:15" ht="15.75" thickTop="1">
      <c r="A1515" s="205" t="s">
        <v>59</v>
      </c>
      <c r="B1515" s="254" t="s">
        <v>59</v>
      </c>
      <c r="C1515" s="254" t="s">
        <v>59</v>
      </c>
      <c r="D1515" s="254" t="s">
        <v>59</v>
      </c>
      <c r="E1515" s="254" t="s">
        <v>59</v>
      </c>
      <c r="F1515" s="254" t="s">
        <v>59</v>
      </c>
      <c r="G1515" s="254" t="s">
        <v>59</v>
      </c>
      <c r="H1515" s="254" t="s">
        <v>59</v>
      </c>
      <c r="I1515" s="254" t="s">
        <v>59</v>
      </c>
      <c r="J1515" s="254" t="s">
        <v>59</v>
      </c>
      <c r="K1515" s="254" t="s">
        <v>59</v>
      </c>
      <c r="L1515" s="254" t="s">
        <v>59</v>
      </c>
      <c r="M1515" s="254" t="s">
        <v>59</v>
      </c>
      <c r="N1515" s="254" t="s">
        <v>59</v>
      </c>
      <c r="O1515" s="258"/>
    </row>
    <row r="1516" spans="1:15">
      <c r="A1516" s="202" t="s">
        <v>419</v>
      </c>
      <c r="B1516" s="254" t="s">
        <v>59</v>
      </c>
      <c r="C1516" s="254">
        <v>4498509.1100000003</v>
      </c>
      <c r="D1516" s="254">
        <v>4498509.1100000003</v>
      </c>
      <c r="E1516" s="254">
        <v>4498509.1100000003</v>
      </c>
      <c r="F1516" s="254">
        <v>4499561.3600000003</v>
      </c>
      <c r="G1516" s="254">
        <v>4500613.6100000003</v>
      </c>
      <c r="H1516" s="254">
        <v>4475228.6100000003</v>
      </c>
      <c r="I1516" s="254">
        <v>4449843.6100000003</v>
      </c>
      <c r="J1516" s="254">
        <v>4449843.6100000003</v>
      </c>
      <c r="K1516" s="254">
        <v>4449843.6100000003</v>
      </c>
      <c r="L1516" s="254">
        <v>4449843.6100000003</v>
      </c>
      <c r="M1516" s="254">
        <v>4449843.6100000003</v>
      </c>
      <c r="N1516" s="254">
        <v>4449843.6100000003</v>
      </c>
      <c r="O1516" s="258"/>
    </row>
    <row r="1517" spans="1:15">
      <c r="A1517" s="205" t="s">
        <v>59</v>
      </c>
      <c r="B1517" s="254" t="s">
        <v>59</v>
      </c>
      <c r="C1517" s="254" t="s">
        <v>59</v>
      </c>
      <c r="D1517" s="254" t="s">
        <v>59</v>
      </c>
      <c r="E1517" s="254" t="s">
        <v>59</v>
      </c>
      <c r="F1517" s="254" t="s">
        <v>59</v>
      </c>
      <c r="G1517" s="254" t="s">
        <v>59</v>
      </c>
      <c r="H1517" s="254" t="s">
        <v>59</v>
      </c>
      <c r="I1517" s="254" t="s">
        <v>59</v>
      </c>
      <c r="J1517" s="254" t="s">
        <v>59</v>
      </c>
      <c r="K1517" s="254" t="s">
        <v>59</v>
      </c>
      <c r="L1517" s="254" t="s">
        <v>59</v>
      </c>
      <c r="M1517" s="254" t="s">
        <v>59</v>
      </c>
      <c r="N1517" s="254" t="s">
        <v>59</v>
      </c>
      <c r="O1517" s="254" t="s">
        <v>59</v>
      </c>
    </row>
    <row r="1518" spans="1:15">
      <c r="A1518" s="202" t="s">
        <v>61</v>
      </c>
      <c r="B1518" s="254" t="s">
        <v>59</v>
      </c>
      <c r="C1518" s="254" t="s">
        <v>59</v>
      </c>
      <c r="D1518" s="254" t="s">
        <v>59</v>
      </c>
      <c r="E1518" s="254" t="s">
        <v>59</v>
      </c>
      <c r="F1518" s="254" t="s">
        <v>59</v>
      </c>
      <c r="G1518" s="254" t="s">
        <v>59</v>
      </c>
      <c r="H1518" s="254" t="s">
        <v>59</v>
      </c>
      <c r="I1518" s="254" t="s">
        <v>59</v>
      </c>
      <c r="J1518" s="254" t="s">
        <v>59</v>
      </c>
      <c r="K1518" s="254" t="s">
        <v>59</v>
      </c>
      <c r="L1518" s="254" t="s">
        <v>59</v>
      </c>
      <c r="M1518" s="254" t="s">
        <v>59</v>
      </c>
      <c r="N1518" s="254" t="s">
        <v>59</v>
      </c>
      <c r="O1518" s="254" t="s">
        <v>59</v>
      </c>
    </row>
    <row r="1519" spans="1:15">
      <c r="A1519" s="204" t="s">
        <v>420</v>
      </c>
      <c r="B1519" s="254" t="s">
        <v>59</v>
      </c>
      <c r="C1519" s="254">
        <v>24228.859795591725</v>
      </c>
      <c r="D1519" s="254">
        <v>24228.859795591725</v>
      </c>
      <c r="E1519" s="254">
        <v>24228.859795591725</v>
      </c>
      <c r="F1519" s="254">
        <v>24234.527188298172</v>
      </c>
      <c r="G1519" s="254">
        <v>24240.194581004624</v>
      </c>
      <c r="H1519" s="254">
        <v>24103.471593261002</v>
      </c>
      <c r="I1519" s="254">
        <v>23423.147055410889</v>
      </c>
      <c r="J1519" s="254">
        <v>23423.147055410889</v>
      </c>
      <c r="K1519" s="254">
        <v>23423.147055410889</v>
      </c>
      <c r="L1519" s="254">
        <v>23423.147055410889</v>
      </c>
      <c r="M1519" s="254">
        <v>23423.147055410889</v>
      </c>
      <c r="N1519" s="254">
        <v>23423.147055410889</v>
      </c>
      <c r="O1519" s="254">
        <f>SUM(B1519:N1519)</f>
        <v>285803.65508180432</v>
      </c>
    </row>
    <row r="1520" spans="1:15">
      <c r="A1520" s="204" t="s">
        <v>421</v>
      </c>
      <c r="B1520" s="254" t="s">
        <v>59</v>
      </c>
      <c r="C1520" s="254">
        <v>5028.4334831579999</v>
      </c>
      <c r="D1520" s="254">
        <v>5028.4334831579999</v>
      </c>
      <c r="E1520" s="254">
        <v>5028.4334831579999</v>
      </c>
      <c r="F1520" s="254">
        <v>5029.6096882080001</v>
      </c>
      <c r="G1520" s="254">
        <v>5030.7858932580002</v>
      </c>
      <c r="H1520" s="254">
        <v>5002.4105402579999</v>
      </c>
      <c r="I1520" s="254">
        <v>4930.8717042410008</v>
      </c>
      <c r="J1520" s="254">
        <v>4930.8717042410008</v>
      </c>
      <c r="K1520" s="254">
        <v>4930.8717042410008</v>
      </c>
      <c r="L1520" s="254">
        <v>4930.8717042410008</v>
      </c>
      <c r="M1520" s="254">
        <v>4930.8717042410008</v>
      </c>
      <c r="N1520" s="254">
        <v>4930.8717042410008</v>
      </c>
      <c r="O1520" s="254">
        <f>SUM(B1520:N1520)</f>
        <v>59733.336796643998</v>
      </c>
    </row>
    <row r="1521" spans="1:15">
      <c r="A1521" s="205" t="s">
        <v>59</v>
      </c>
      <c r="B1521" s="254" t="s">
        <v>59</v>
      </c>
      <c r="C1521" s="254" t="s">
        <v>59</v>
      </c>
      <c r="D1521" s="254" t="s">
        <v>59</v>
      </c>
      <c r="E1521" s="254" t="s">
        <v>59</v>
      </c>
      <c r="F1521" s="254" t="s">
        <v>59</v>
      </c>
      <c r="G1521" s="254" t="s">
        <v>59</v>
      </c>
      <c r="H1521" s="254" t="s">
        <v>59</v>
      </c>
      <c r="I1521" s="254" t="s">
        <v>59</v>
      </c>
      <c r="J1521" s="254" t="s">
        <v>59</v>
      </c>
      <c r="K1521" s="254" t="s">
        <v>59</v>
      </c>
      <c r="L1521" s="254" t="s">
        <v>59</v>
      </c>
      <c r="M1521" s="254" t="s">
        <v>59</v>
      </c>
      <c r="N1521" s="254" t="s">
        <v>59</v>
      </c>
      <c r="O1521" s="254" t="s">
        <v>59</v>
      </c>
    </row>
    <row r="1522" spans="1:15">
      <c r="A1522" s="202" t="s">
        <v>62</v>
      </c>
      <c r="B1522" s="254" t="s">
        <v>59</v>
      </c>
      <c r="C1522" s="254" t="s">
        <v>59</v>
      </c>
      <c r="D1522" s="254" t="s">
        <v>59</v>
      </c>
      <c r="E1522" s="254" t="s">
        <v>59</v>
      </c>
      <c r="F1522" s="254" t="s">
        <v>59</v>
      </c>
      <c r="G1522" s="254" t="s">
        <v>59</v>
      </c>
      <c r="H1522" s="254" t="s">
        <v>59</v>
      </c>
      <c r="I1522" s="254" t="s">
        <v>59</v>
      </c>
      <c r="J1522" s="254" t="s">
        <v>59</v>
      </c>
      <c r="K1522" s="254" t="s">
        <v>59</v>
      </c>
      <c r="L1522" s="254" t="s">
        <v>59</v>
      </c>
      <c r="M1522" s="254" t="s">
        <v>59</v>
      </c>
      <c r="N1522" s="254" t="s">
        <v>59</v>
      </c>
      <c r="O1522" s="254" t="s">
        <v>59</v>
      </c>
    </row>
    <row r="1523" spans="1:15">
      <c r="A1523" s="204" t="s">
        <v>422</v>
      </c>
      <c r="B1523" s="254" t="s">
        <v>59</v>
      </c>
      <c r="C1523" s="276">
        <v>0</v>
      </c>
      <c r="D1523" s="276">
        <v>0</v>
      </c>
      <c r="E1523" s="276">
        <v>0</v>
      </c>
      <c r="F1523" s="276">
        <v>0</v>
      </c>
      <c r="G1523" s="276">
        <v>0</v>
      </c>
      <c r="H1523" s="276">
        <v>0</v>
      </c>
      <c r="I1523" s="276">
        <v>0</v>
      </c>
      <c r="J1523" s="276">
        <v>0</v>
      </c>
      <c r="K1523" s="276">
        <v>0</v>
      </c>
      <c r="L1523" s="276">
        <v>0</v>
      </c>
      <c r="M1523" s="276">
        <v>0</v>
      </c>
      <c r="N1523" s="276">
        <v>0</v>
      </c>
      <c r="O1523" s="276">
        <f>SUM(B1523:N1523)</f>
        <v>0</v>
      </c>
    </row>
    <row r="1524" spans="1:15">
      <c r="A1524" s="204" t="s">
        <v>423</v>
      </c>
      <c r="B1524" s="254" t="s">
        <v>59</v>
      </c>
      <c r="C1524" s="254">
        <v>0</v>
      </c>
      <c r="D1524" s="254">
        <v>0</v>
      </c>
      <c r="E1524" s="254">
        <v>0</v>
      </c>
      <c r="F1524" s="254">
        <v>0</v>
      </c>
      <c r="G1524" s="254">
        <v>0</v>
      </c>
      <c r="H1524" s="254">
        <v>0</v>
      </c>
      <c r="I1524" s="254">
        <v>0</v>
      </c>
      <c r="J1524" s="254">
        <v>0</v>
      </c>
      <c r="K1524" s="254">
        <v>0</v>
      </c>
      <c r="L1524" s="254">
        <v>0</v>
      </c>
      <c r="M1524" s="254">
        <v>0</v>
      </c>
      <c r="N1524" s="254">
        <v>0</v>
      </c>
      <c r="O1524" s="254">
        <f>SUM(B1524:N1524)</f>
        <v>0</v>
      </c>
    </row>
    <row r="1525" spans="1:15">
      <c r="A1525" s="204" t="s">
        <v>424</v>
      </c>
      <c r="B1525" s="254" t="s">
        <v>59</v>
      </c>
      <c r="C1525" s="254">
        <v>0</v>
      </c>
      <c r="D1525" s="254">
        <v>0</v>
      </c>
      <c r="E1525" s="254">
        <v>0</v>
      </c>
      <c r="F1525" s="254">
        <v>0</v>
      </c>
      <c r="G1525" s="254">
        <v>0</v>
      </c>
      <c r="H1525" s="254">
        <v>0</v>
      </c>
      <c r="I1525" s="254">
        <v>0</v>
      </c>
      <c r="J1525" s="254">
        <v>0</v>
      </c>
      <c r="K1525" s="254">
        <v>0</v>
      </c>
      <c r="L1525" s="254">
        <v>0</v>
      </c>
      <c r="M1525" s="254">
        <v>0</v>
      </c>
      <c r="N1525" s="254">
        <v>0</v>
      </c>
      <c r="O1525" s="254">
        <f>SUM(B1525:N1525)</f>
        <v>0</v>
      </c>
    </row>
    <row r="1526" spans="1:15">
      <c r="A1526" s="204" t="s">
        <v>425</v>
      </c>
      <c r="B1526" s="254" t="s">
        <v>59</v>
      </c>
      <c r="C1526" s="254">
        <v>0</v>
      </c>
      <c r="D1526" s="254">
        <v>0</v>
      </c>
      <c r="E1526" s="254">
        <v>0</v>
      </c>
      <c r="F1526" s="254">
        <v>0</v>
      </c>
      <c r="G1526" s="254">
        <v>0</v>
      </c>
      <c r="H1526" s="254">
        <v>0</v>
      </c>
      <c r="I1526" s="254">
        <v>0</v>
      </c>
      <c r="J1526" s="254">
        <v>0</v>
      </c>
      <c r="K1526" s="254">
        <v>0</v>
      </c>
      <c r="L1526" s="254">
        <v>0</v>
      </c>
      <c r="M1526" s="254">
        <v>0</v>
      </c>
      <c r="N1526" s="254">
        <v>0</v>
      </c>
      <c r="O1526" s="254">
        <f>SUM(B1526:N1526)</f>
        <v>0</v>
      </c>
    </row>
    <row r="1527" spans="1:15">
      <c r="A1527" s="204" t="s">
        <v>426</v>
      </c>
      <c r="B1527" s="254" t="s">
        <v>59</v>
      </c>
      <c r="C1527" s="254">
        <v>0</v>
      </c>
      <c r="D1527" s="254">
        <v>0</v>
      </c>
      <c r="E1527" s="254">
        <v>0</v>
      </c>
      <c r="F1527" s="254">
        <v>0</v>
      </c>
      <c r="G1527" s="254">
        <v>0</v>
      </c>
      <c r="H1527" s="254">
        <v>0</v>
      </c>
      <c r="I1527" s="254">
        <v>0</v>
      </c>
      <c r="J1527" s="254">
        <v>0</v>
      </c>
      <c r="K1527" s="254">
        <v>0</v>
      </c>
      <c r="L1527" s="254">
        <v>0</v>
      </c>
      <c r="M1527" s="254">
        <v>0</v>
      </c>
      <c r="N1527" s="254">
        <v>0</v>
      </c>
      <c r="O1527" s="254">
        <f>SUM(B1527:N1527)</f>
        <v>0</v>
      </c>
    </row>
    <row r="1528" spans="1:15" ht="15.75" thickBot="1">
      <c r="A1528" s="205" t="s">
        <v>59</v>
      </c>
      <c r="B1528" s="254" t="s">
        <v>59</v>
      </c>
      <c r="C1528" s="254" t="s">
        <v>59</v>
      </c>
      <c r="D1528" s="254" t="s">
        <v>59</v>
      </c>
      <c r="E1528" s="254" t="s">
        <v>59</v>
      </c>
      <c r="F1528" s="254" t="s">
        <v>59</v>
      </c>
      <c r="G1528" s="254" t="s">
        <v>59</v>
      </c>
      <c r="H1528" s="254" t="s">
        <v>59</v>
      </c>
      <c r="I1528" s="254" t="s">
        <v>59</v>
      </c>
      <c r="J1528" s="254" t="s">
        <v>59</v>
      </c>
      <c r="K1528" s="254" t="s">
        <v>59</v>
      </c>
      <c r="L1528" s="254" t="s">
        <v>59</v>
      </c>
      <c r="M1528" s="254" t="s">
        <v>59</v>
      </c>
      <c r="N1528" s="254" t="s">
        <v>59</v>
      </c>
      <c r="O1528" s="254" t="s">
        <v>59</v>
      </c>
    </row>
    <row r="1529" spans="1:15" ht="15.75" thickBot="1">
      <c r="A1529" s="202" t="s">
        <v>427</v>
      </c>
      <c r="B1529" s="254" t="s">
        <v>59</v>
      </c>
      <c r="C1529" s="255">
        <f>SUM(C1518:C1526)</f>
        <v>29257.293278749727</v>
      </c>
      <c r="D1529" s="255">
        <f t="shared" ref="D1529:N1529" si="33">SUM(D1519:D1527)</f>
        <v>29257.293278749727</v>
      </c>
      <c r="E1529" s="255">
        <f t="shared" si="33"/>
        <v>29257.293278749727</v>
      </c>
      <c r="F1529" s="255">
        <f t="shared" si="33"/>
        <v>29264.136876506171</v>
      </c>
      <c r="G1529" s="255">
        <f t="shared" si="33"/>
        <v>29270.980474262622</v>
      </c>
      <c r="H1529" s="255">
        <f t="shared" si="33"/>
        <v>29105.882133519</v>
      </c>
      <c r="I1529" s="255">
        <f t="shared" si="33"/>
        <v>28354.018759651888</v>
      </c>
      <c r="J1529" s="255">
        <f t="shared" si="33"/>
        <v>28354.018759651888</v>
      </c>
      <c r="K1529" s="255">
        <f t="shared" si="33"/>
        <v>28354.018759651888</v>
      </c>
      <c r="L1529" s="255">
        <f t="shared" si="33"/>
        <v>28354.018759651888</v>
      </c>
      <c r="M1529" s="255">
        <f t="shared" si="33"/>
        <v>28354.018759651888</v>
      </c>
      <c r="N1529" s="255">
        <f t="shared" si="33"/>
        <v>28354.018759651888</v>
      </c>
      <c r="O1529" s="255">
        <f>SUM(B1529:N1529)</f>
        <v>345536.99187844829</v>
      </c>
    </row>
    <row r="1530" spans="1:15" ht="15.75" thickTop="1">
      <c r="A1530" s="205" t="s">
        <v>59</v>
      </c>
      <c r="B1530" s="256" t="s">
        <v>59</v>
      </c>
      <c r="C1530" s="256" t="s">
        <v>59</v>
      </c>
      <c r="D1530" s="256" t="s">
        <v>59</v>
      </c>
      <c r="E1530" s="256" t="s">
        <v>59</v>
      </c>
      <c r="F1530" s="256" t="s">
        <v>59</v>
      </c>
      <c r="G1530" s="256" t="s">
        <v>59</v>
      </c>
      <c r="H1530" s="256" t="s">
        <v>59</v>
      </c>
      <c r="I1530" s="256" t="s">
        <v>59</v>
      </c>
      <c r="J1530" s="256" t="s">
        <v>59</v>
      </c>
      <c r="K1530" s="256" t="s">
        <v>59</v>
      </c>
      <c r="L1530" s="256" t="s">
        <v>59</v>
      </c>
      <c r="M1530" s="256" t="s">
        <v>59</v>
      </c>
      <c r="N1530" s="256" t="s">
        <v>59</v>
      </c>
      <c r="O1530" s="256" t="s">
        <v>59</v>
      </c>
    </row>
    <row r="1531" spans="1:15">
      <c r="A1531" s="129" t="s">
        <v>449</v>
      </c>
      <c r="B1531" s="256"/>
      <c r="C1531" s="256"/>
      <c r="D1531" s="256"/>
      <c r="E1531" s="256"/>
      <c r="F1531" s="256"/>
      <c r="G1531" s="256"/>
      <c r="H1531" s="256"/>
      <c r="I1531" s="256"/>
      <c r="J1531" s="256"/>
      <c r="K1531" s="256"/>
      <c r="L1531" s="256"/>
      <c r="M1531" s="256"/>
      <c r="N1531" s="256"/>
      <c r="O1531" s="256"/>
    </row>
    <row r="1532" spans="1:15">
      <c r="A1532" s="294" t="s">
        <v>468</v>
      </c>
      <c r="B1532" s="256"/>
      <c r="C1532" s="256"/>
      <c r="D1532" s="256"/>
      <c r="E1532" s="256"/>
      <c r="F1532" s="256"/>
      <c r="G1532" s="256"/>
      <c r="H1532" s="256"/>
      <c r="I1532" s="256"/>
      <c r="J1532" s="256"/>
      <c r="K1532" s="256"/>
      <c r="L1532" s="256"/>
      <c r="M1532" s="256"/>
      <c r="N1532" s="256"/>
      <c r="O1532" s="256"/>
    </row>
    <row r="1533" spans="1:15">
      <c r="A1533" s="294" t="s">
        <v>450</v>
      </c>
      <c r="B1533" s="256"/>
      <c r="C1533" s="256"/>
      <c r="D1533" s="256"/>
      <c r="E1533" s="256"/>
      <c r="F1533" s="256"/>
      <c r="G1533" s="256"/>
      <c r="H1533" s="256"/>
      <c r="I1533" s="256"/>
      <c r="J1533" s="256"/>
      <c r="K1533" s="256"/>
      <c r="L1533" s="256"/>
      <c r="M1533" s="256"/>
      <c r="N1533" s="256"/>
      <c r="O1533" s="256"/>
    </row>
    <row r="1534" spans="1:15">
      <c r="A1534" s="294" t="s">
        <v>451</v>
      </c>
      <c r="B1534" s="256"/>
      <c r="C1534" s="256"/>
      <c r="D1534" s="256"/>
      <c r="E1534" s="256"/>
      <c r="F1534" s="256"/>
      <c r="G1534" s="256"/>
      <c r="H1534" s="256"/>
      <c r="I1534" s="256"/>
      <c r="J1534" s="256"/>
      <c r="K1534" s="256"/>
      <c r="L1534" s="256"/>
      <c r="M1534" s="256"/>
      <c r="N1534" s="256"/>
      <c r="O1534" s="256"/>
    </row>
    <row r="1535" spans="1:15">
      <c r="A1535" s="294" t="s">
        <v>452</v>
      </c>
      <c r="B1535" s="256"/>
      <c r="C1535" s="256"/>
      <c r="D1535" s="256"/>
      <c r="E1535" s="256"/>
      <c r="F1535" s="256"/>
      <c r="G1535" s="256"/>
      <c r="H1535" s="256"/>
      <c r="I1535" s="256"/>
      <c r="J1535" s="256"/>
      <c r="K1535" s="256"/>
      <c r="L1535" s="256"/>
      <c r="M1535" s="256"/>
      <c r="N1535" s="256"/>
      <c r="O1535" s="256"/>
    </row>
    <row r="1536" spans="1:15">
      <c r="A1536" s="294" t="s">
        <v>453</v>
      </c>
      <c r="B1536" s="256"/>
      <c r="C1536" s="256"/>
      <c r="D1536" s="256"/>
      <c r="E1536" s="256"/>
      <c r="F1536" s="256"/>
      <c r="G1536" s="256"/>
      <c r="H1536" s="256"/>
      <c r="I1536" s="256"/>
      <c r="J1536" s="256"/>
      <c r="K1536" s="256"/>
      <c r="L1536" s="256"/>
      <c r="M1536" s="256"/>
      <c r="N1536" s="256"/>
      <c r="O1536" s="256"/>
    </row>
    <row r="1537" spans="1:15">
      <c r="A1537" s="294" t="s">
        <v>469</v>
      </c>
      <c r="B1537" s="256"/>
      <c r="C1537" s="256"/>
      <c r="D1537" s="256"/>
      <c r="E1537" s="256"/>
      <c r="F1537" s="256"/>
      <c r="G1537" s="256"/>
      <c r="H1537" s="256"/>
      <c r="I1537" s="256"/>
      <c r="J1537" s="256"/>
      <c r="K1537" s="256"/>
      <c r="L1537" s="256"/>
      <c r="M1537" s="256"/>
      <c r="N1537" s="256"/>
      <c r="O1537" s="256"/>
    </row>
    <row r="1538" spans="1:15">
      <c r="A1538" s="294" t="s">
        <v>470</v>
      </c>
      <c r="B1538" s="256"/>
      <c r="C1538" s="256"/>
      <c r="D1538" s="256"/>
      <c r="E1538" s="256"/>
      <c r="F1538" s="256"/>
      <c r="G1538" s="256"/>
      <c r="H1538" s="256"/>
      <c r="I1538" s="256"/>
      <c r="J1538" s="256"/>
      <c r="K1538" s="256"/>
      <c r="L1538" s="256"/>
      <c r="M1538" s="256"/>
      <c r="N1538" s="256"/>
      <c r="O1538" s="256"/>
    </row>
    <row r="1539" spans="1:15">
      <c r="A1539" s="294" t="s">
        <v>454</v>
      </c>
      <c r="B1539" s="256"/>
      <c r="C1539" s="256"/>
      <c r="D1539" s="256"/>
      <c r="E1539" s="256"/>
      <c r="F1539" s="256"/>
      <c r="G1539" s="256"/>
      <c r="H1539" s="256"/>
      <c r="I1539" s="256"/>
      <c r="J1539" s="256"/>
      <c r="K1539" s="256"/>
      <c r="L1539" s="256"/>
      <c r="M1539" s="256"/>
      <c r="N1539" s="256"/>
      <c r="O1539" s="256"/>
    </row>
    <row r="1540" spans="1:15">
      <c r="A1540" s="294" t="s">
        <v>455</v>
      </c>
      <c r="B1540" s="256"/>
      <c r="C1540" s="256"/>
      <c r="D1540" s="256"/>
      <c r="E1540" s="256"/>
      <c r="F1540" s="256"/>
      <c r="G1540" s="256"/>
      <c r="H1540" s="256"/>
      <c r="I1540" s="256"/>
      <c r="J1540" s="256"/>
      <c r="K1540" s="256"/>
      <c r="L1540" s="256"/>
      <c r="M1540" s="256"/>
      <c r="N1540" s="256"/>
      <c r="O1540" s="256"/>
    </row>
    <row r="1541" spans="1:15">
      <c r="A1541" s="294" t="s">
        <v>456</v>
      </c>
      <c r="B1541" s="256"/>
      <c r="C1541" s="256"/>
      <c r="D1541" s="256"/>
      <c r="E1541" s="256"/>
      <c r="F1541" s="256"/>
      <c r="G1541" s="256"/>
      <c r="H1541" s="256"/>
      <c r="I1541" s="256"/>
      <c r="J1541" s="256"/>
      <c r="K1541" s="256"/>
      <c r="L1541" s="256"/>
      <c r="M1541" s="256"/>
      <c r="N1541" s="256"/>
      <c r="O1541" s="256"/>
    </row>
    <row r="1542" spans="1:15">
      <c r="A1542" s="294" t="s">
        <v>457</v>
      </c>
      <c r="B1542" s="256"/>
      <c r="C1542" s="256"/>
      <c r="D1542" s="256"/>
      <c r="E1542" s="256"/>
      <c r="F1542" s="256"/>
      <c r="G1542" s="256"/>
      <c r="H1542" s="256"/>
      <c r="I1542" s="256"/>
      <c r="J1542" s="256"/>
      <c r="K1542" s="256"/>
      <c r="L1542" s="256"/>
      <c r="M1542" s="256"/>
      <c r="N1542" s="256"/>
      <c r="O1542" s="256"/>
    </row>
    <row r="1543" spans="1:15">
      <c r="A1543" s="294" t="s">
        <v>458</v>
      </c>
      <c r="B1543" s="256"/>
      <c r="C1543" s="256"/>
      <c r="D1543" s="256"/>
      <c r="E1543" s="256"/>
      <c r="F1543" s="256"/>
      <c r="G1543" s="256"/>
      <c r="H1543" s="256"/>
      <c r="I1543" s="256"/>
      <c r="J1543" s="256"/>
      <c r="K1543" s="256"/>
      <c r="L1543" s="256"/>
      <c r="M1543" s="256"/>
      <c r="N1543" s="256"/>
      <c r="O1543" s="256"/>
    </row>
    <row r="1544" spans="1:15">
      <c r="A1544" s="295" t="s">
        <v>459</v>
      </c>
      <c r="B1544" s="256"/>
      <c r="C1544" s="256"/>
      <c r="D1544" s="256"/>
      <c r="E1544" s="256"/>
      <c r="F1544" s="256"/>
      <c r="G1544" s="256"/>
      <c r="H1544" s="256"/>
      <c r="I1544" s="256"/>
      <c r="J1544" s="256"/>
      <c r="K1544" s="256"/>
      <c r="L1544" s="256"/>
      <c r="M1544" s="256"/>
      <c r="N1544" s="256"/>
      <c r="O1544" s="256"/>
    </row>
    <row r="1545" spans="1:15">
      <c r="A1545" s="295" t="s">
        <v>460</v>
      </c>
      <c r="B1545" s="256"/>
      <c r="C1545" s="256"/>
      <c r="D1545" s="256"/>
      <c r="E1545" s="256"/>
      <c r="F1545" s="256"/>
      <c r="G1545" s="256"/>
      <c r="H1545" s="256"/>
      <c r="I1545" s="256"/>
      <c r="J1545" s="256"/>
      <c r="K1545" s="256"/>
      <c r="L1545" s="256"/>
      <c r="M1545" s="256"/>
      <c r="N1545" s="256"/>
      <c r="O1545" s="256"/>
    </row>
    <row r="1546" spans="1:15">
      <c r="A1546" s="295" t="s">
        <v>461</v>
      </c>
      <c r="B1546" s="256"/>
      <c r="C1546" s="256"/>
      <c r="D1546" s="256"/>
      <c r="E1546" s="256"/>
      <c r="F1546" s="256"/>
      <c r="G1546" s="256"/>
      <c r="H1546" s="256"/>
      <c r="I1546" s="256"/>
      <c r="J1546" s="256"/>
      <c r="K1546" s="256"/>
      <c r="L1546" s="256"/>
      <c r="M1546" s="256"/>
      <c r="N1546" s="256"/>
      <c r="O1546" s="256"/>
    </row>
    <row r="1547" spans="1:15">
      <c r="B1547" s="257"/>
      <c r="C1547" s="257"/>
      <c r="D1547" s="257"/>
      <c r="E1547" s="257"/>
      <c r="F1547" s="257"/>
      <c r="G1547" s="257"/>
      <c r="H1547" s="257"/>
      <c r="I1547" s="257"/>
      <c r="J1547" s="257"/>
      <c r="K1547" s="257"/>
      <c r="L1547" s="257"/>
      <c r="M1547" s="257"/>
      <c r="N1547" s="257"/>
      <c r="O1547" s="257"/>
    </row>
    <row r="1548" spans="1:15">
      <c r="A1548" s="109" t="s">
        <v>77</v>
      </c>
      <c r="B1548" s="254"/>
      <c r="C1548" s="254"/>
      <c r="D1548" s="254"/>
      <c r="E1548" s="254"/>
      <c r="F1548" s="254"/>
      <c r="G1548" s="254"/>
      <c r="H1548" s="254"/>
      <c r="I1548" s="254"/>
      <c r="J1548" s="254"/>
      <c r="K1548" s="254"/>
      <c r="L1548" s="254"/>
      <c r="M1548" s="254"/>
      <c r="N1548" s="254"/>
      <c r="O1548" s="254"/>
    </row>
    <row r="1549" spans="1:15">
      <c r="A1549" s="181" t="s">
        <v>379</v>
      </c>
      <c r="B1549" s="254"/>
      <c r="C1549" s="254"/>
      <c r="D1549" s="254"/>
      <c r="E1549" s="254"/>
      <c r="F1549" s="254"/>
      <c r="G1549" s="254"/>
      <c r="H1549" s="254"/>
      <c r="I1549" s="254"/>
      <c r="J1549" s="254"/>
      <c r="K1549" s="254"/>
      <c r="L1549" s="254"/>
      <c r="M1549" s="254"/>
      <c r="N1549" s="254"/>
      <c r="O1549" s="254"/>
    </row>
    <row r="1550" spans="1:15">
      <c r="A1550" s="202" t="s">
        <v>410</v>
      </c>
      <c r="B1550" s="254" t="s">
        <v>59</v>
      </c>
      <c r="C1550" s="254" t="s">
        <v>59</v>
      </c>
      <c r="D1550" s="254" t="s">
        <v>59</v>
      </c>
      <c r="E1550" s="254" t="s">
        <v>59</v>
      </c>
      <c r="F1550" s="254" t="s">
        <v>59</v>
      </c>
      <c r="G1550" s="254" t="s">
        <v>59</v>
      </c>
      <c r="H1550" s="254" t="s">
        <v>59</v>
      </c>
      <c r="I1550" s="254" t="s">
        <v>59</v>
      </c>
      <c r="J1550" s="254" t="s">
        <v>59</v>
      </c>
      <c r="K1550" s="254" t="s">
        <v>59</v>
      </c>
      <c r="L1550" s="254" t="s">
        <v>59</v>
      </c>
      <c r="M1550" s="254" t="s">
        <v>59</v>
      </c>
      <c r="N1550" s="254" t="s">
        <v>59</v>
      </c>
      <c r="O1550" s="254" t="s">
        <v>59</v>
      </c>
    </row>
    <row r="1551" spans="1:15">
      <c r="A1551" s="204" t="s">
        <v>411</v>
      </c>
      <c r="B1551" s="254" t="s">
        <v>59</v>
      </c>
      <c r="C1551" s="254">
        <v>0</v>
      </c>
      <c r="D1551" s="254">
        <v>0</v>
      </c>
      <c r="E1551" s="254">
        <v>0</v>
      </c>
      <c r="F1551" s="254">
        <v>0</v>
      </c>
      <c r="G1551" s="254">
        <v>0</v>
      </c>
      <c r="H1551" s="254">
        <v>0</v>
      </c>
      <c r="I1551" s="254">
        <v>0</v>
      </c>
      <c r="J1551" s="254">
        <v>0</v>
      </c>
      <c r="K1551" s="254">
        <v>0</v>
      </c>
      <c r="L1551" s="254">
        <v>0</v>
      </c>
      <c r="M1551" s="254">
        <v>0</v>
      </c>
      <c r="N1551" s="254">
        <v>0</v>
      </c>
      <c r="O1551" s="254">
        <f>SUM(B1551:N1551)</f>
        <v>0</v>
      </c>
    </row>
    <row r="1552" spans="1:15">
      <c r="A1552" s="204" t="s">
        <v>412</v>
      </c>
      <c r="B1552" s="254" t="s">
        <v>59</v>
      </c>
      <c r="C1552" s="254">
        <v>0</v>
      </c>
      <c r="D1552" s="254">
        <v>0</v>
      </c>
      <c r="E1552" s="254">
        <v>0</v>
      </c>
      <c r="F1552" s="254">
        <v>0</v>
      </c>
      <c r="G1552" s="254">
        <v>0</v>
      </c>
      <c r="H1552" s="254">
        <v>0</v>
      </c>
      <c r="I1552" s="254">
        <v>0</v>
      </c>
      <c r="J1552" s="254">
        <v>0</v>
      </c>
      <c r="K1552" s="254">
        <v>0</v>
      </c>
      <c r="L1552" s="254">
        <v>0</v>
      </c>
      <c r="M1552" s="254">
        <v>0</v>
      </c>
      <c r="N1552" s="323">
        <v>-134173.05239999999</v>
      </c>
      <c r="O1552" s="323">
        <f>SUM(B1552:N1552)</f>
        <v>-134173.05239999999</v>
      </c>
    </row>
    <row r="1553" spans="1:15">
      <c r="A1553" s="204" t="s">
        <v>413</v>
      </c>
      <c r="B1553" s="254" t="s">
        <v>59</v>
      </c>
      <c r="C1553" s="254">
        <v>0</v>
      </c>
      <c r="D1553" s="254">
        <v>0</v>
      </c>
      <c r="E1553" s="254">
        <v>0</v>
      </c>
      <c r="F1553" s="254">
        <v>0</v>
      </c>
      <c r="G1553" s="254">
        <v>0</v>
      </c>
      <c r="H1553" s="254">
        <v>0</v>
      </c>
      <c r="I1553" s="254">
        <v>0</v>
      </c>
      <c r="J1553" s="254">
        <v>0</v>
      </c>
      <c r="K1553" s="254">
        <v>0</v>
      </c>
      <c r="L1553" s="254">
        <v>0</v>
      </c>
      <c r="M1553" s="254">
        <v>0</v>
      </c>
      <c r="N1553" s="323">
        <v>-134173.05239999999</v>
      </c>
      <c r="O1553" s="323">
        <f>SUM(B1553:N1553)</f>
        <v>-134173.05239999999</v>
      </c>
    </row>
    <row r="1554" spans="1:15">
      <c r="A1554" s="204" t="s">
        <v>414</v>
      </c>
      <c r="B1554" s="254" t="s">
        <v>59</v>
      </c>
      <c r="C1554" s="254">
        <v>0</v>
      </c>
      <c r="D1554" s="254">
        <v>0</v>
      </c>
      <c r="E1554" s="254">
        <v>0</v>
      </c>
      <c r="F1554" s="254">
        <v>0</v>
      </c>
      <c r="G1554" s="254">
        <v>0</v>
      </c>
      <c r="H1554" s="254">
        <v>0</v>
      </c>
      <c r="I1554" s="254">
        <v>0</v>
      </c>
      <c r="J1554" s="254">
        <v>0</v>
      </c>
      <c r="K1554" s="254">
        <v>0</v>
      </c>
      <c r="L1554" s="254">
        <v>0</v>
      </c>
      <c r="M1554" s="254">
        <v>0</v>
      </c>
      <c r="N1554" s="323">
        <v>0</v>
      </c>
      <c r="O1554" s="323">
        <f>SUM(B1554:N1554)</f>
        <v>0</v>
      </c>
    </row>
    <row r="1555" spans="1:15">
      <c r="A1555" s="205" t="s">
        <v>59</v>
      </c>
      <c r="B1555" s="254" t="s">
        <v>59</v>
      </c>
      <c r="C1555" s="254" t="s">
        <v>59</v>
      </c>
      <c r="D1555" s="254" t="s">
        <v>59</v>
      </c>
      <c r="E1555" s="254" t="s">
        <v>59</v>
      </c>
      <c r="F1555" s="254" t="s">
        <v>59</v>
      </c>
      <c r="G1555" s="254" t="s">
        <v>59</v>
      </c>
      <c r="H1555" s="254" t="s">
        <v>59</v>
      </c>
      <c r="I1555" s="254" t="s">
        <v>59</v>
      </c>
      <c r="J1555" s="254" t="s">
        <v>59</v>
      </c>
      <c r="K1555" s="254" t="s">
        <v>59</v>
      </c>
      <c r="L1555" s="254" t="s">
        <v>59</v>
      </c>
      <c r="M1555" s="254" t="s">
        <v>59</v>
      </c>
      <c r="N1555" s="323" t="s">
        <v>59</v>
      </c>
      <c r="O1555" s="323" t="s">
        <v>59</v>
      </c>
    </row>
    <row r="1556" spans="1:15">
      <c r="A1556" s="202" t="s">
        <v>415</v>
      </c>
      <c r="B1556" s="254">
        <v>134173.05239999999</v>
      </c>
      <c r="C1556" s="254">
        <v>134173.05239999999</v>
      </c>
      <c r="D1556" s="254">
        <v>134173.05239999999</v>
      </c>
      <c r="E1556" s="254">
        <v>134173.05239999999</v>
      </c>
      <c r="F1556" s="254">
        <v>134173.05239999999</v>
      </c>
      <c r="G1556" s="254">
        <v>134173.05239999999</v>
      </c>
      <c r="H1556" s="254">
        <v>134173.05239999999</v>
      </c>
      <c r="I1556" s="254">
        <v>134173.05239999999</v>
      </c>
      <c r="J1556" s="254">
        <v>134173.05239999999</v>
      </c>
      <c r="K1556" s="254">
        <v>134173.05239999999</v>
      </c>
      <c r="L1556" s="254">
        <v>134173.05239999999</v>
      </c>
      <c r="M1556" s="254">
        <v>134173.05239999999</v>
      </c>
      <c r="N1556" s="323">
        <v>0</v>
      </c>
      <c r="O1556" s="324"/>
    </row>
    <row r="1557" spans="1:15">
      <c r="A1557" s="202" t="s">
        <v>416</v>
      </c>
      <c r="B1557" s="254">
        <v>25252.037399999997</v>
      </c>
      <c r="C1557" s="254">
        <v>25533.799799999997</v>
      </c>
      <c r="D1557" s="254">
        <v>25815.562199999997</v>
      </c>
      <c r="E1557" s="254">
        <v>26097.324599999996</v>
      </c>
      <c r="F1557" s="254">
        <v>26379.086999999996</v>
      </c>
      <c r="G1557" s="254">
        <v>26660.849399999996</v>
      </c>
      <c r="H1557" s="254">
        <v>26942.611799999995</v>
      </c>
      <c r="I1557" s="254">
        <v>27224.374199999995</v>
      </c>
      <c r="J1557" s="254">
        <v>27506.136599999994</v>
      </c>
      <c r="K1557" s="254">
        <v>27787.898999999994</v>
      </c>
      <c r="L1557" s="254">
        <v>28069.661399999994</v>
      </c>
      <c r="M1557" s="254">
        <v>28351.423799999993</v>
      </c>
      <c r="N1557" s="323">
        <v>-105680.74740000001</v>
      </c>
      <c r="O1557" s="324"/>
    </row>
    <row r="1558" spans="1:15" ht="15.75" thickBot="1">
      <c r="A1558" s="202" t="s">
        <v>418</v>
      </c>
      <c r="B1558" s="254">
        <v>0</v>
      </c>
      <c r="C1558" s="254">
        <v>0</v>
      </c>
      <c r="D1558" s="254">
        <v>0</v>
      </c>
      <c r="E1558" s="254">
        <v>0</v>
      </c>
      <c r="F1558" s="254">
        <v>0</v>
      </c>
      <c r="G1558" s="254">
        <v>0</v>
      </c>
      <c r="H1558" s="254">
        <v>0</v>
      </c>
      <c r="I1558" s="254">
        <v>0</v>
      </c>
      <c r="J1558" s="254">
        <v>0</v>
      </c>
      <c r="K1558" s="254">
        <v>0</v>
      </c>
      <c r="L1558" s="254">
        <v>0</v>
      </c>
      <c r="M1558" s="254">
        <v>0</v>
      </c>
      <c r="N1558" s="254">
        <v>0</v>
      </c>
      <c r="O1558" s="258"/>
    </row>
    <row r="1559" spans="1:15" ht="15.75" thickBot="1">
      <c r="A1559" s="202" t="s">
        <v>60</v>
      </c>
      <c r="B1559" s="255">
        <v>108921.01499999998</v>
      </c>
      <c r="C1559" s="255">
        <v>108639.25259999999</v>
      </c>
      <c r="D1559" s="255">
        <v>108357.49019999999</v>
      </c>
      <c r="E1559" s="255">
        <v>108075.72779999999</v>
      </c>
      <c r="F1559" s="255">
        <v>107793.96539999999</v>
      </c>
      <c r="G1559" s="255">
        <v>107512.20299999999</v>
      </c>
      <c r="H1559" s="255">
        <v>107230.44059999999</v>
      </c>
      <c r="I1559" s="255">
        <v>106948.67819999999</v>
      </c>
      <c r="J1559" s="255">
        <v>106666.91579999999</v>
      </c>
      <c r="K1559" s="255">
        <v>106385.1534</v>
      </c>
      <c r="L1559" s="255">
        <v>106103.39099999999</v>
      </c>
      <c r="M1559" s="255">
        <v>105821.6286</v>
      </c>
      <c r="N1559" s="255">
        <v>105680.74740000001</v>
      </c>
      <c r="O1559" s="258"/>
    </row>
    <row r="1560" spans="1:15" ht="15.75" thickTop="1">
      <c r="A1560" s="205" t="s">
        <v>59</v>
      </c>
      <c r="B1560" s="254" t="s">
        <v>59</v>
      </c>
      <c r="C1560" s="254" t="s">
        <v>59</v>
      </c>
      <c r="D1560" s="254" t="s">
        <v>59</v>
      </c>
      <c r="E1560" s="254" t="s">
        <v>59</v>
      </c>
      <c r="F1560" s="254" t="s">
        <v>59</v>
      </c>
      <c r="G1560" s="254" t="s">
        <v>59</v>
      </c>
      <c r="H1560" s="254" t="s">
        <v>59</v>
      </c>
      <c r="I1560" s="254" t="s">
        <v>59</v>
      </c>
      <c r="J1560" s="254" t="s">
        <v>59</v>
      </c>
      <c r="K1560" s="254" t="s">
        <v>59</v>
      </c>
      <c r="L1560" s="254" t="s">
        <v>59</v>
      </c>
      <c r="M1560" s="254" t="s">
        <v>59</v>
      </c>
      <c r="N1560" s="254" t="s">
        <v>59</v>
      </c>
      <c r="O1560" s="258"/>
    </row>
    <row r="1561" spans="1:15">
      <c r="A1561" s="202" t="s">
        <v>419</v>
      </c>
      <c r="B1561" s="254" t="s">
        <v>59</v>
      </c>
      <c r="C1561" s="254">
        <v>108780.13379999998</v>
      </c>
      <c r="D1561" s="254">
        <v>108498.37139999999</v>
      </c>
      <c r="E1561" s="254">
        <v>108216.609</v>
      </c>
      <c r="F1561" s="254">
        <v>107934.84659999999</v>
      </c>
      <c r="G1561" s="254">
        <v>107653.08419999998</v>
      </c>
      <c r="H1561" s="254">
        <v>107371.32179999999</v>
      </c>
      <c r="I1561" s="254">
        <v>107089.5594</v>
      </c>
      <c r="J1561" s="254">
        <v>106807.79699999999</v>
      </c>
      <c r="K1561" s="254">
        <v>106526.03459999998</v>
      </c>
      <c r="L1561" s="254">
        <v>106244.27219999999</v>
      </c>
      <c r="M1561" s="254">
        <v>105962.5098</v>
      </c>
      <c r="N1561" s="254">
        <v>105751.18799999999</v>
      </c>
      <c r="O1561" s="258"/>
    </row>
    <row r="1562" spans="1:15">
      <c r="A1562" s="205" t="s">
        <v>59</v>
      </c>
      <c r="B1562" s="254" t="s">
        <v>59</v>
      </c>
      <c r="C1562" s="254" t="s">
        <v>59</v>
      </c>
      <c r="D1562" s="254" t="s">
        <v>59</v>
      </c>
      <c r="E1562" s="254" t="s">
        <v>59</v>
      </c>
      <c r="F1562" s="254" t="s">
        <v>59</v>
      </c>
      <c r="G1562" s="254" t="s">
        <v>59</v>
      </c>
      <c r="H1562" s="254" t="s">
        <v>59</v>
      </c>
      <c r="I1562" s="254" t="s">
        <v>59</v>
      </c>
      <c r="J1562" s="254" t="s">
        <v>59</v>
      </c>
      <c r="K1562" s="254" t="s">
        <v>59</v>
      </c>
      <c r="L1562" s="254" t="s">
        <v>59</v>
      </c>
      <c r="M1562" s="254" t="s">
        <v>59</v>
      </c>
      <c r="N1562" s="254" t="s">
        <v>59</v>
      </c>
      <c r="O1562" s="254" t="s">
        <v>59</v>
      </c>
    </row>
    <row r="1563" spans="1:15">
      <c r="A1563" s="202" t="s">
        <v>61</v>
      </c>
      <c r="B1563" s="254" t="s">
        <v>59</v>
      </c>
      <c r="C1563" s="254" t="s">
        <v>59</v>
      </c>
      <c r="D1563" s="254" t="s">
        <v>59</v>
      </c>
      <c r="E1563" s="254" t="s">
        <v>59</v>
      </c>
      <c r="F1563" s="254" t="s">
        <v>59</v>
      </c>
      <c r="G1563" s="254" t="s">
        <v>59</v>
      </c>
      <c r="H1563" s="254" t="s">
        <v>59</v>
      </c>
      <c r="I1563" s="254" t="s">
        <v>59</v>
      </c>
      <c r="J1563" s="254" t="s">
        <v>59</v>
      </c>
      <c r="K1563" s="254" t="s">
        <v>59</v>
      </c>
      <c r="L1563" s="254" t="s">
        <v>59</v>
      </c>
      <c r="M1563" s="254" t="s">
        <v>59</v>
      </c>
      <c r="N1563" s="254" t="s">
        <v>59</v>
      </c>
      <c r="O1563" s="254" t="s">
        <v>59</v>
      </c>
    </row>
    <row r="1564" spans="1:15">
      <c r="A1564" s="204" t="s">
        <v>420</v>
      </c>
      <c r="B1564" s="254" t="s">
        <v>59</v>
      </c>
      <c r="C1564" s="254">
        <v>585.88713414562983</v>
      </c>
      <c r="D1564" s="254">
        <v>584.36956876600357</v>
      </c>
      <c r="E1564" s="254">
        <v>582.85200338637731</v>
      </c>
      <c r="F1564" s="254">
        <v>581.33443800675104</v>
      </c>
      <c r="G1564" s="254">
        <v>579.81687262712467</v>
      </c>
      <c r="H1564" s="254">
        <v>578.2993072474984</v>
      </c>
      <c r="I1564" s="254">
        <v>563.69947300807712</v>
      </c>
      <c r="J1564" s="254">
        <v>562.21632827124768</v>
      </c>
      <c r="K1564" s="254">
        <v>560.73318353441823</v>
      </c>
      <c r="L1564" s="254">
        <v>559.2500387975889</v>
      </c>
      <c r="M1564" s="254">
        <v>557.76689406075945</v>
      </c>
      <c r="N1564" s="254">
        <v>556.65453550813743</v>
      </c>
      <c r="O1564" s="254">
        <f>SUM(B1564:N1564)</f>
        <v>6852.8797773596134</v>
      </c>
    </row>
    <row r="1565" spans="1:15">
      <c r="A1565" s="204" t="s">
        <v>421</v>
      </c>
      <c r="B1565" s="254" t="s">
        <v>59</v>
      </c>
      <c r="C1565" s="254">
        <v>121.59443356163997</v>
      </c>
      <c r="D1565" s="254">
        <v>121.27947955091999</v>
      </c>
      <c r="E1565" s="254">
        <v>120.96452554019999</v>
      </c>
      <c r="F1565" s="254">
        <v>120.64957152947999</v>
      </c>
      <c r="G1565" s="254">
        <v>120.33461751875997</v>
      </c>
      <c r="H1565" s="254">
        <v>120.01966350803998</v>
      </c>
      <c r="I1565" s="254">
        <v>118.66594077114001</v>
      </c>
      <c r="J1565" s="254">
        <v>118.35371985570001</v>
      </c>
      <c r="K1565" s="254">
        <v>118.04149894026</v>
      </c>
      <c r="L1565" s="254">
        <v>117.72927802482</v>
      </c>
      <c r="M1565" s="254">
        <v>117.41705710938001</v>
      </c>
      <c r="N1565" s="254">
        <v>117.18289142280001</v>
      </c>
      <c r="O1565" s="254">
        <f>SUM(B1565:N1565)</f>
        <v>1432.2326773331397</v>
      </c>
    </row>
    <row r="1566" spans="1:15">
      <c r="A1566" s="205" t="s">
        <v>59</v>
      </c>
      <c r="B1566" s="254" t="s">
        <v>59</v>
      </c>
      <c r="C1566" s="254" t="s">
        <v>59</v>
      </c>
      <c r="D1566" s="254" t="s">
        <v>59</v>
      </c>
      <c r="E1566" s="254" t="s">
        <v>59</v>
      </c>
      <c r="F1566" s="254" t="s">
        <v>59</v>
      </c>
      <c r="G1566" s="254" t="s">
        <v>59</v>
      </c>
      <c r="H1566" s="254" t="s">
        <v>59</v>
      </c>
      <c r="I1566" s="254" t="s">
        <v>59</v>
      </c>
      <c r="J1566" s="254" t="s">
        <v>59</v>
      </c>
      <c r="K1566" s="254" t="s">
        <v>59</v>
      </c>
      <c r="L1566" s="254" t="s">
        <v>59</v>
      </c>
      <c r="M1566" s="254" t="s">
        <v>59</v>
      </c>
      <c r="N1566" s="254" t="s">
        <v>59</v>
      </c>
      <c r="O1566" s="254" t="s">
        <v>59</v>
      </c>
    </row>
    <row r="1567" spans="1:15">
      <c r="A1567" s="202" t="s">
        <v>62</v>
      </c>
      <c r="B1567" s="254" t="s">
        <v>59</v>
      </c>
      <c r="C1567" s="254" t="s">
        <v>59</v>
      </c>
      <c r="D1567" s="254" t="s">
        <v>59</v>
      </c>
      <c r="E1567" s="254" t="s">
        <v>59</v>
      </c>
      <c r="F1567" s="254" t="s">
        <v>59</v>
      </c>
      <c r="G1567" s="254" t="s">
        <v>59</v>
      </c>
      <c r="H1567" s="254" t="s">
        <v>59</v>
      </c>
      <c r="I1567" s="254" t="s">
        <v>59</v>
      </c>
      <c r="J1567" s="254" t="s">
        <v>59</v>
      </c>
      <c r="K1567" s="254" t="s">
        <v>59</v>
      </c>
      <c r="L1567" s="254" t="s">
        <v>59</v>
      </c>
      <c r="M1567" s="254" t="s">
        <v>59</v>
      </c>
      <c r="N1567" s="254" t="s">
        <v>59</v>
      </c>
      <c r="O1567" s="254" t="s">
        <v>59</v>
      </c>
    </row>
    <row r="1568" spans="1:15">
      <c r="A1568" s="204" t="s">
        <v>422</v>
      </c>
      <c r="B1568" s="254" t="s">
        <v>59</v>
      </c>
      <c r="C1568" s="254">
        <v>281.76240000000001</v>
      </c>
      <c r="D1568" s="254">
        <v>281.76240000000001</v>
      </c>
      <c r="E1568" s="254">
        <v>281.76240000000001</v>
      </c>
      <c r="F1568" s="254">
        <v>281.76240000000001</v>
      </c>
      <c r="G1568" s="254">
        <v>281.76240000000001</v>
      </c>
      <c r="H1568" s="254">
        <v>281.76240000000001</v>
      </c>
      <c r="I1568" s="254">
        <v>281.76240000000001</v>
      </c>
      <c r="J1568" s="254">
        <v>281.76240000000001</v>
      </c>
      <c r="K1568" s="254">
        <v>281.76240000000001</v>
      </c>
      <c r="L1568" s="254">
        <v>281.76240000000001</v>
      </c>
      <c r="M1568" s="254">
        <v>281.76240000000001</v>
      </c>
      <c r="N1568" s="254">
        <v>140.88120000000001</v>
      </c>
      <c r="O1568" s="254">
        <f>SUM(B1568:N1568)</f>
        <v>3240.2676000000001</v>
      </c>
    </row>
    <row r="1569" spans="1:15">
      <c r="A1569" s="204" t="s">
        <v>423</v>
      </c>
      <c r="B1569" s="254" t="s">
        <v>59</v>
      </c>
      <c r="C1569" s="254">
        <v>0</v>
      </c>
      <c r="D1569" s="254">
        <v>0</v>
      </c>
      <c r="E1569" s="254">
        <v>0</v>
      </c>
      <c r="F1569" s="254">
        <v>0</v>
      </c>
      <c r="G1569" s="254">
        <v>0</v>
      </c>
      <c r="H1569" s="254">
        <v>0</v>
      </c>
      <c r="I1569" s="254">
        <v>0</v>
      </c>
      <c r="J1569" s="254">
        <v>0</v>
      </c>
      <c r="K1569" s="254">
        <v>0</v>
      </c>
      <c r="L1569" s="254">
        <v>0</v>
      </c>
      <c r="M1569" s="254">
        <v>0</v>
      </c>
      <c r="N1569" s="254">
        <v>0</v>
      </c>
      <c r="O1569" s="254">
        <f>SUM(B1569:N1569)</f>
        <v>0</v>
      </c>
    </row>
    <row r="1570" spans="1:15">
      <c r="A1570" s="204" t="s">
        <v>424</v>
      </c>
      <c r="B1570" s="254" t="s">
        <v>59</v>
      </c>
      <c r="C1570" s="254">
        <v>0</v>
      </c>
      <c r="D1570" s="254">
        <v>0</v>
      </c>
      <c r="E1570" s="254">
        <v>0</v>
      </c>
      <c r="F1570" s="254">
        <v>0</v>
      </c>
      <c r="G1570" s="254">
        <v>0</v>
      </c>
      <c r="H1570" s="254">
        <v>0</v>
      </c>
      <c r="I1570" s="254">
        <v>0</v>
      </c>
      <c r="J1570" s="254">
        <v>0</v>
      </c>
      <c r="K1570" s="254">
        <v>0</v>
      </c>
      <c r="L1570" s="254">
        <v>0</v>
      </c>
      <c r="M1570" s="254">
        <v>0</v>
      </c>
      <c r="N1570" s="254">
        <v>0</v>
      </c>
      <c r="O1570" s="254">
        <f>SUM(B1570:N1570)</f>
        <v>0</v>
      </c>
    </row>
    <row r="1571" spans="1:15">
      <c r="A1571" s="204" t="s">
        <v>425</v>
      </c>
      <c r="B1571" s="254" t="s">
        <v>59</v>
      </c>
      <c r="C1571" s="254">
        <v>0</v>
      </c>
      <c r="D1571" s="254">
        <v>0</v>
      </c>
      <c r="E1571" s="254">
        <v>0</v>
      </c>
      <c r="F1571" s="254">
        <v>0</v>
      </c>
      <c r="G1571" s="254">
        <v>0</v>
      </c>
      <c r="H1571" s="254">
        <v>0</v>
      </c>
      <c r="I1571" s="254">
        <v>0</v>
      </c>
      <c r="J1571" s="254">
        <v>0</v>
      </c>
      <c r="K1571" s="254">
        <v>0</v>
      </c>
      <c r="L1571" s="254">
        <v>0</v>
      </c>
      <c r="M1571" s="254">
        <v>0</v>
      </c>
      <c r="N1571" s="254">
        <v>0</v>
      </c>
      <c r="O1571" s="254">
        <f>SUM(B1571:N1571)</f>
        <v>0</v>
      </c>
    </row>
    <row r="1572" spans="1:15">
      <c r="A1572" s="204" t="s">
        <v>426</v>
      </c>
      <c r="B1572" s="254" t="s">
        <v>59</v>
      </c>
      <c r="C1572" s="254">
        <v>0</v>
      </c>
      <c r="D1572" s="254">
        <v>0</v>
      </c>
      <c r="E1572" s="254">
        <v>0</v>
      </c>
      <c r="F1572" s="254">
        <v>0</v>
      </c>
      <c r="G1572" s="254">
        <v>0</v>
      </c>
      <c r="H1572" s="254">
        <v>0</v>
      </c>
      <c r="I1572" s="254">
        <v>0</v>
      </c>
      <c r="J1572" s="254">
        <v>0</v>
      </c>
      <c r="K1572" s="254">
        <v>0</v>
      </c>
      <c r="L1572" s="254">
        <v>0</v>
      </c>
      <c r="M1572" s="254">
        <v>0</v>
      </c>
      <c r="N1572" s="254">
        <v>0</v>
      </c>
      <c r="O1572" s="254">
        <f>SUM(B1572:N1572)</f>
        <v>0</v>
      </c>
    </row>
    <row r="1573" spans="1:15" ht="15.75" thickBot="1">
      <c r="A1573" s="205" t="s">
        <v>59</v>
      </c>
      <c r="B1573" s="254" t="s">
        <v>59</v>
      </c>
      <c r="C1573" s="254" t="s">
        <v>59</v>
      </c>
      <c r="D1573" s="254" t="s">
        <v>59</v>
      </c>
      <c r="E1573" s="254" t="s">
        <v>59</v>
      </c>
      <c r="F1573" s="254" t="s">
        <v>59</v>
      </c>
      <c r="G1573" s="254" t="s">
        <v>59</v>
      </c>
      <c r="H1573" s="254" t="s">
        <v>59</v>
      </c>
      <c r="I1573" s="254" t="s">
        <v>59</v>
      </c>
      <c r="J1573" s="254" t="s">
        <v>59</v>
      </c>
      <c r="K1573" s="254" t="s">
        <v>59</v>
      </c>
      <c r="L1573" s="254" t="s">
        <v>59</v>
      </c>
      <c r="M1573" s="254" t="s">
        <v>59</v>
      </c>
      <c r="N1573" s="254" t="s">
        <v>59</v>
      </c>
      <c r="O1573" s="254" t="s">
        <v>59</v>
      </c>
    </row>
    <row r="1574" spans="1:15" ht="15.75" thickBot="1">
      <c r="A1574" s="202" t="s">
        <v>427</v>
      </c>
      <c r="B1574" s="254" t="s">
        <v>59</v>
      </c>
      <c r="C1574" s="255">
        <f>SUM(C1563:C1571)</f>
        <v>989.2439677072698</v>
      </c>
      <c r="D1574" s="255">
        <f t="shared" ref="D1574:N1574" si="34">SUM(D1564:D1572)</f>
        <v>987.4114483169235</v>
      </c>
      <c r="E1574" s="255">
        <f t="shared" si="34"/>
        <v>985.57892892657742</v>
      </c>
      <c r="F1574" s="255">
        <f t="shared" si="34"/>
        <v>983.74640953623111</v>
      </c>
      <c r="G1574" s="255">
        <f t="shared" si="34"/>
        <v>981.91389014588458</v>
      </c>
      <c r="H1574" s="255">
        <f t="shared" si="34"/>
        <v>980.0813707555385</v>
      </c>
      <c r="I1574" s="255">
        <f t="shared" si="34"/>
        <v>964.12781377921715</v>
      </c>
      <c r="J1574" s="255">
        <f t="shared" si="34"/>
        <v>962.33244812694761</v>
      </c>
      <c r="K1574" s="255">
        <f t="shared" si="34"/>
        <v>960.5370824746783</v>
      </c>
      <c r="L1574" s="255">
        <f t="shared" si="34"/>
        <v>958.74171682240899</v>
      </c>
      <c r="M1574" s="255">
        <f t="shared" si="34"/>
        <v>956.94635117013945</v>
      </c>
      <c r="N1574" s="255">
        <f t="shared" si="34"/>
        <v>814.71862693093749</v>
      </c>
      <c r="O1574" s="255">
        <f>SUM(B1574:N1574)</f>
        <v>11525.380054692754</v>
      </c>
    </row>
    <row r="1575" spans="1:15" ht="15.75" thickTop="1">
      <c r="A1575" s="205" t="s">
        <v>59</v>
      </c>
      <c r="B1575" s="256" t="s">
        <v>59</v>
      </c>
      <c r="C1575" s="256" t="s">
        <v>59</v>
      </c>
      <c r="D1575" s="256" t="s">
        <v>59</v>
      </c>
      <c r="E1575" s="256" t="s">
        <v>59</v>
      </c>
      <c r="F1575" s="256" t="s">
        <v>59</v>
      </c>
      <c r="G1575" s="256" t="s">
        <v>59</v>
      </c>
      <c r="H1575" s="256" t="s">
        <v>59</v>
      </c>
      <c r="I1575" s="256" t="s">
        <v>59</v>
      </c>
      <c r="J1575" s="256" t="s">
        <v>59</v>
      </c>
      <c r="K1575" s="256" t="s">
        <v>59</v>
      </c>
      <c r="L1575" s="256" t="s">
        <v>59</v>
      </c>
      <c r="M1575" s="256" t="s">
        <v>59</v>
      </c>
      <c r="N1575" s="256" t="s">
        <v>59</v>
      </c>
      <c r="O1575" s="256" t="s">
        <v>59</v>
      </c>
    </row>
    <row r="1576" spans="1:15">
      <c r="A1576" s="129" t="s">
        <v>449</v>
      </c>
      <c r="B1576" s="256"/>
      <c r="C1576" s="256"/>
      <c r="D1576" s="256"/>
      <c r="E1576" s="256"/>
      <c r="F1576" s="256"/>
      <c r="G1576" s="256"/>
      <c r="H1576" s="256"/>
      <c r="I1576" s="256"/>
      <c r="J1576" s="256"/>
      <c r="K1576" s="256"/>
      <c r="L1576" s="256"/>
      <c r="M1576" s="256"/>
      <c r="N1576" s="256"/>
      <c r="O1576" s="256"/>
    </row>
    <row r="1577" spans="1:15">
      <c r="A1577" s="294" t="s">
        <v>468</v>
      </c>
      <c r="B1577" s="256"/>
      <c r="C1577" s="256"/>
      <c r="D1577" s="256"/>
      <c r="E1577" s="256"/>
      <c r="F1577" s="256"/>
      <c r="G1577" s="256"/>
      <c r="H1577" s="256"/>
      <c r="I1577" s="256"/>
      <c r="J1577" s="256"/>
      <c r="K1577" s="256"/>
      <c r="L1577" s="256"/>
      <c r="M1577" s="256"/>
      <c r="N1577" s="256"/>
      <c r="O1577" s="256"/>
    </row>
    <row r="1578" spans="1:15">
      <c r="A1578" s="294" t="s">
        <v>450</v>
      </c>
      <c r="B1578" s="256"/>
      <c r="C1578" s="256"/>
      <c r="D1578" s="256"/>
      <c r="E1578" s="256"/>
      <c r="F1578" s="256"/>
      <c r="G1578" s="256"/>
      <c r="H1578" s="256"/>
      <c r="I1578" s="256"/>
      <c r="J1578" s="256"/>
      <c r="K1578" s="256"/>
      <c r="L1578" s="256"/>
      <c r="M1578" s="256"/>
      <c r="N1578" s="256"/>
      <c r="O1578" s="256"/>
    </row>
    <row r="1579" spans="1:15">
      <c r="A1579" s="294" t="s">
        <v>451</v>
      </c>
      <c r="B1579" s="256"/>
      <c r="C1579" s="256"/>
      <c r="D1579" s="256"/>
      <c r="E1579" s="256"/>
      <c r="F1579" s="256"/>
      <c r="G1579" s="256"/>
      <c r="H1579" s="256"/>
      <c r="I1579" s="256"/>
      <c r="J1579" s="256"/>
      <c r="K1579" s="256"/>
      <c r="L1579" s="256"/>
      <c r="M1579" s="256"/>
      <c r="N1579" s="256"/>
      <c r="O1579" s="256"/>
    </row>
    <row r="1580" spans="1:15">
      <c r="A1580" s="294" t="s">
        <v>452</v>
      </c>
      <c r="B1580" s="256"/>
      <c r="C1580" s="256"/>
      <c r="D1580" s="256"/>
      <c r="E1580" s="256"/>
      <c r="F1580" s="256"/>
      <c r="G1580" s="256"/>
      <c r="H1580" s="256"/>
      <c r="I1580" s="256"/>
      <c r="J1580" s="256"/>
      <c r="K1580" s="256"/>
      <c r="L1580" s="256"/>
      <c r="M1580" s="256"/>
      <c r="N1580" s="256"/>
      <c r="O1580" s="256"/>
    </row>
    <row r="1581" spans="1:15">
      <c r="A1581" s="294" t="s">
        <v>453</v>
      </c>
      <c r="B1581" s="256"/>
      <c r="C1581" s="256"/>
      <c r="D1581" s="256"/>
      <c r="E1581" s="256"/>
      <c r="F1581" s="256"/>
      <c r="G1581" s="256"/>
      <c r="H1581" s="256"/>
      <c r="I1581" s="256"/>
      <c r="J1581" s="256"/>
      <c r="K1581" s="256"/>
      <c r="L1581" s="256"/>
      <c r="M1581" s="256"/>
      <c r="N1581" s="256"/>
      <c r="O1581" s="256"/>
    </row>
    <row r="1582" spans="1:15">
      <c r="A1582" s="294" t="s">
        <v>469</v>
      </c>
      <c r="B1582" s="256"/>
      <c r="C1582" s="256"/>
      <c r="D1582" s="256"/>
      <c r="E1582" s="256"/>
      <c r="F1582" s="256"/>
      <c r="G1582" s="256"/>
      <c r="H1582" s="256"/>
      <c r="I1582" s="256"/>
      <c r="J1582" s="256"/>
      <c r="K1582" s="256"/>
      <c r="L1582" s="256"/>
      <c r="M1582" s="256"/>
      <c r="N1582" s="256"/>
      <c r="O1582" s="256"/>
    </row>
    <row r="1583" spans="1:15">
      <c r="A1583" s="294" t="s">
        <v>470</v>
      </c>
      <c r="B1583" s="256"/>
      <c r="C1583" s="256"/>
      <c r="D1583" s="256"/>
      <c r="E1583" s="256"/>
      <c r="F1583" s="256"/>
      <c r="G1583" s="256"/>
      <c r="H1583" s="256"/>
      <c r="I1583" s="256"/>
      <c r="J1583" s="256"/>
      <c r="K1583" s="256"/>
      <c r="L1583" s="256"/>
      <c r="M1583" s="256"/>
      <c r="N1583" s="256"/>
      <c r="O1583" s="256"/>
    </row>
    <row r="1584" spans="1:15">
      <c r="A1584" s="294" t="s">
        <v>454</v>
      </c>
      <c r="B1584" s="256"/>
      <c r="C1584" s="256"/>
      <c r="D1584" s="256"/>
      <c r="E1584" s="256"/>
      <c r="F1584" s="256"/>
      <c r="G1584" s="256"/>
      <c r="H1584" s="256"/>
      <c r="I1584" s="256"/>
      <c r="J1584" s="256"/>
      <c r="K1584" s="256"/>
      <c r="L1584" s="256"/>
      <c r="M1584" s="256"/>
      <c r="N1584" s="256"/>
      <c r="O1584" s="256"/>
    </row>
    <row r="1585" spans="1:15">
      <c r="A1585" s="294" t="s">
        <v>455</v>
      </c>
      <c r="B1585" s="256"/>
      <c r="C1585" s="256"/>
      <c r="D1585" s="256"/>
      <c r="E1585" s="256"/>
      <c r="F1585" s="256"/>
      <c r="G1585" s="256"/>
      <c r="H1585" s="256"/>
      <c r="I1585" s="256"/>
      <c r="J1585" s="256"/>
      <c r="K1585" s="256"/>
      <c r="L1585" s="256"/>
      <c r="M1585" s="256"/>
      <c r="N1585" s="256"/>
      <c r="O1585" s="256"/>
    </row>
    <row r="1586" spans="1:15">
      <c r="A1586" s="294" t="s">
        <v>456</v>
      </c>
      <c r="B1586" s="256"/>
      <c r="C1586" s="256"/>
      <c r="D1586" s="256"/>
      <c r="E1586" s="256"/>
      <c r="F1586" s="256"/>
      <c r="G1586" s="256"/>
      <c r="H1586" s="256"/>
      <c r="I1586" s="256"/>
      <c r="J1586" s="256"/>
      <c r="K1586" s="256"/>
      <c r="L1586" s="256"/>
      <c r="M1586" s="256"/>
      <c r="N1586" s="256"/>
      <c r="O1586" s="256"/>
    </row>
    <row r="1587" spans="1:15">
      <c r="A1587" s="294" t="s">
        <v>457</v>
      </c>
      <c r="B1587" s="256"/>
      <c r="C1587" s="256"/>
      <c r="D1587" s="256"/>
      <c r="E1587" s="256"/>
      <c r="F1587" s="256"/>
      <c r="G1587" s="256"/>
      <c r="H1587" s="256"/>
      <c r="I1587" s="256"/>
      <c r="J1587" s="256"/>
      <c r="K1587" s="256"/>
      <c r="L1587" s="256"/>
      <c r="M1587" s="256"/>
      <c r="N1587" s="256"/>
      <c r="O1587" s="256"/>
    </row>
    <row r="1588" spans="1:15">
      <c r="A1588" s="294" t="s">
        <v>458</v>
      </c>
      <c r="B1588" s="256"/>
      <c r="C1588" s="256"/>
      <c r="D1588" s="256"/>
      <c r="E1588" s="256"/>
      <c r="F1588" s="256"/>
      <c r="G1588" s="256"/>
      <c r="H1588" s="256"/>
      <c r="I1588" s="256"/>
      <c r="J1588" s="256"/>
      <c r="K1588" s="256"/>
      <c r="L1588" s="256"/>
      <c r="M1588" s="256"/>
      <c r="N1588" s="256"/>
      <c r="O1588" s="256"/>
    </row>
    <row r="1589" spans="1:15">
      <c r="A1589" s="295" t="s">
        <v>459</v>
      </c>
      <c r="B1589" s="256"/>
      <c r="C1589" s="256"/>
      <c r="D1589" s="256"/>
      <c r="E1589" s="256"/>
      <c r="F1589" s="256"/>
      <c r="G1589" s="256"/>
      <c r="H1589" s="256"/>
      <c r="I1589" s="256"/>
      <c r="J1589" s="256"/>
      <c r="K1589" s="256"/>
      <c r="L1589" s="256"/>
      <c r="M1589" s="256"/>
      <c r="N1589" s="256"/>
      <c r="O1589" s="256"/>
    </row>
    <row r="1590" spans="1:15">
      <c r="A1590" s="295" t="s">
        <v>460</v>
      </c>
      <c r="B1590" s="256"/>
      <c r="C1590" s="256"/>
      <c r="D1590" s="256"/>
      <c r="E1590" s="256"/>
      <c r="F1590" s="256"/>
      <c r="G1590" s="256"/>
      <c r="H1590" s="256"/>
      <c r="I1590" s="256"/>
      <c r="J1590" s="256"/>
      <c r="K1590" s="256"/>
      <c r="L1590" s="256"/>
      <c r="M1590" s="256"/>
      <c r="N1590" s="256"/>
      <c r="O1590" s="256"/>
    </row>
    <row r="1591" spans="1:15">
      <c r="A1591" s="295" t="s">
        <v>461</v>
      </c>
      <c r="B1591" s="256"/>
      <c r="C1591" s="256"/>
      <c r="D1591" s="256"/>
      <c r="E1591" s="256"/>
      <c r="F1591" s="256"/>
      <c r="G1591" s="256"/>
      <c r="H1591" s="256"/>
      <c r="I1591" s="256"/>
      <c r="J1591" s="256"/>
      <c r="K1591" s="256"/>
      <c r="L1591" s="256"/>
      <c r="M1591" s="256"/>
      <c r="N1591" s="256"/>
      <c r="O1591" s="256"/>
    </row>
    <row r="1592" spans="1:15">
      <c r="A1592" s="205"/>
      <c r="B1592" s="256"/>
      <c r="C1592" s="256"/>
      <c r="D1592" s="256"/>
      <c r="E1592" s="256"/>
      <c r="F1592" s="256"/>
      <c r="G1592" s="256"/>
      <c r="H1592" s="256"/>
      <c r="I1592" s="256"/>
      <c r="J1592" s="256"/>
      <c r="K1592" s="256"/>
      <c r="L1592" s="256"/>
      <c r="M1592" s="256"/>
      <c r="N1592" s="256"/>
      <c r="O1592" s="256"/>
    </row>
    <row r="1593" spans="1:15">
      <c r="A1593" s="109" t="s">
        <v>77</v>
      </c>
      <c r="B1593" s="257"/>
      <c r="C1593" s="257"/>
      <c r="D1593" s="257"/>
      <c r="E1593" s="257"/>
      <c r="F1593" s="257"/>
      <c r="G1593" s="257"/>
      <c r="H1593" s="257"/>
      <c r="I1593" s="257"/>
      <c r="J1593" s="257"/>
      <c r="K1593" s="257"/>
      <c r="L1593" s="257"/>
      <c r="M1593" s="257"/>
      <c r="N1593" s="257"/>
      <c r="O1593" s="257"/>
    </row>
    <row r="1594" spans="1:15">
      <c r="A1594" s="181" t="s">
        <v>380</v>
      </c>
      <c r="B1594" s="254"/>
      <c r="C1594" s="254"/>
      <c r="D1594" s="254"/>
      <c r="E1594" s="254"/>
      <c r="F1594" s="254"/>
      <c r="G1594" s="254"/>
      <c r="H1594" s="254"/>
      <c r="I1594" s="254"/>
      <c r="J1594" s="254"/>
      <c r="K1594" s="254"/>
      <c r="L1594" s="254"/>
      <c r="M1594" s="254"/>
      <c r="N1594" s="254"/>
      <c r="O1594" s="254"/>
    </row>
    <row r="1595" spans="1:15">
      <c r="A1595" s="202" t="s">
        <v>410</v>
      </c>
      <c r="B1595" s="254" t="s">
        <v>59</v>
      </c>
      <c r="C1595" s="254" t="s">
        <v>59</v>
      </c>
      <c r="D1595" s="254" t="s">
        <v>59</v>
      </c>
      <c r="E1595" s="254" t="s">
        <v>59</v>
      </c>
      <c r="F1595" s="254" t="s">
        <v>59</v>
      </c>
      <c r="G1595" s="254" t="s">
        <v>59</v>
      </c>
      <c r="H1595" s="254" t="s">
        <v>59</v>
      </c>
      <c r="I1595" s="254" t="s">
        <v>59</v>
      </c>
      <c r="J1595" s="254" t="s">
        <v>59</v>
      </c>
      <c r="K1595" s="254" t="s">
        <v>59</v>
      </c>
      <c r="L1595" s="254" t="s">
        <v>59</v>
      </c>
      <c r="M1595" s="254" t="s">
        <v>59</v>
      </c>
      <c r="N1595" s="254" t="s">
        <v>59</v>
      </c>
      <c r="O1595" s="254" t="s">
        <v>59</v>
      </c>
    </row>
    <row r="1596" spans="1:15">
      <c r="A1596" s="204" t="s">
        <v>411</v>
      </c>
      <c r="B1596" s="254" t="s">
        <v>59</v>
      </c>
      <c r="C1596" s="254">
        <v>0</v>
      </c>
      <c r="D1596" s="254">
        <v>0</v>
      </c>
      <c r="E1596" s="254">
        <v>0</v>
      </c>
      <c r="F1596" s="254">
        <v>0</v>
      </c>
      <c r="G1596" s="254">
        <v>0</v>
      </c>
      <c r="H1596" s="254">
        <v>0</v>
      </c>
      <c r="I1596" s="254">
        <v>0</v>
      </c>
      <c r="J1596" s="254">
        <v>0</v>
      </c>
      <c r="K1596" s="254">
        <v>0</v>
      </c>
      <c r="L1596" s="254">
        <v>0</v>
      </c>
      <c r="M1596" s="254">
        <v>0</v>
      </c>
      <c r="N1596" s="254">
        <v>0</v>
      </c>
      <c r="O1596" s="254">
        <f>SUM(B1596:N1596)</f>
        <v>0</v>
      </c>
    </row>
    <row r="1597" spans="1:15">
      <c r="A1597" s="204" t="s">
        <v>412</v>
      </c>
      <c r="B1597" s="254" t="s">
        <v>59</v>
      </c>
      <c r="C1597" s="254">
        <v>0</v>
      </c>
      <c r="D1597" s="254">
        <v>0</v>
      </c>
      <c r="E1597" s="254">
        <v>0</v>
      </c>
      <c r="F1597" s="254">
        <v>0</v>
      </c>
      <c r="G1597" s="254">
        <v>0</v>
      </c>
      <c r="H1597" s="254">
        <v>0</v>
      </c>
      <c r="I1597" s="254">
        <v>0</v>
      </c>
      <c r="J1597" s="254">
        <v>0</v>
      </c>
      <c r="K1597" s="254">
        <v>0</v>
      </c>
      <c r="L1597" s="254">
        <v>0</v>
      </c>
      <c r="M1597" s="254">
        <v>0</v>
      </c>
      <c r="N1597" s="323">
        <v>-101218.26760000001</v>
      </c>
      <c r="O1597" s="323">
        <f>SUM(B1597:N1597)</f>
        <v>-101218.26760000001</v>
      </c>
    </row>
    <row r="1598" spans="1:15">
      <c r="A1598" s="204" t="s">
        <v>413</v>
      </c>
      <c r="B1598" s="254" t="s">
        <v>59</v>
      </c>
      <c r="C1598" s="254">
        <v>0</v>
      </c>
      <c r="D1598" s="254">
        <v>0</v>
      </c>
      <c r="E1598" s="254">
        <v>0</v>
      </c>
      <c r="F1598" s="254">
        <v>0</v>
      </c>
      <c r="G1598" s="254">
        <v>0</v>
      </c>
      <c r="H1598" s="254">
        <v>0</v>
      </c>
      <c r="I1598" s="254">
        <v>0</v>
      </c>
      <c r="J1598" s="254">
        <v>0</v>
      </c>
      <c r="K1598" s="254">
        <v>0</v>
      </c>
      <c r="L1598" s="254">
        <v>0</v>
      </c>
      <c r="M1598" s="254">
        <v>0</v>
      </c>
      <c r="N1598" s="323">
        <v>-101218.26760000001</v>
      </c>
      <c r="O1598" s="323">
        <f>SUM(B1598:N1598)</f>
        <v>-101218.26760000001</v>
      </c>
    </row>
    <row r="1599" spans="1:15">
      <c r="A1599" s="204" t="s">
        <v>414</v>
      </c>
      <c r="B1599" s="254" t="s">
        <v>59</v>
      </c>
      <c r="C1599" s="254">
        <v>0</v>
      </c>
      <c r="D1599" s="254">
        <v>0</v>
      </c>
      <c r="E1599" s="254">
        <v>0</v>
      </c>
      <c r="F1599" s="254">
        <v>0</v>
      </c>
      <c r="G1599" s="254">
        <v>0</v>
      </c>
      <c r="H1599" s="254">
        <v>0</v>
      </c>
      <c r="I1599" s="254">
        <v>0</v>
      </c>
      <c r="J1599" s="254">
        <v>0</v>
      </c>
      <c r="K1599" s="254">
        <v>0</v>
      </c>
      <c r="L1599" s="254">
        <v>0</v>
      </c>
      <c r="M1599" s="254">
        <v>0</v>
      </c>
      <c r="N1599" s="323">
        <v>0</v>
      </c>
      <c r="O1599" s="323">
        <f>SUM(B1599:N1599)</f>
        <v>0</v>
      </c>
    </row>
    <row r="1600" spans="1:15">
      <c r="A1600" s="205" t="s">
        <v>59</v>
      </c>
      <c r="B1600" s="254" t="s">
        <v>59</v>
      </c>
      <c r="C1600" s="254" t="s">
        <v>59</v>
      </c>
      <c r="D1600" s="254" t="s">
        <v>59</v>
      </c>
      <c r="E1600" s="254" t="s">
        <v>59</v>
      </c>
      <c r="F1600" s="254" t="s">
        <v>59</v>
      </c>
      <c r="G1600" s="254" t="s">
        <v>59</v>
      </c>
      <c r="H1600" s="254" t="s">
        <v>59</v>
      </c>
      <c r="I1600" s="254" t="s">
        <v>59</v>
      </c>
      <c r="J1600" s="254" t="s">
        <v>59</v>
      </c>
      <c r="K1600" s="254" t="s">
        <v>59</v>
      </c>
      <c r="L1600" s="254" t="s">
        <v>59</v>
      </c>
      <c r="M1600" s="254" t="s">
        <v>59</v>
      </c>
      <c r="N1600" s="323" t="s">
        <v>59</v>
      </c>
      <c r="O1600" s="323" t="s">
        <v>59</v>
      </c>
    </row>
    <row r="1601" spans="1:15">
      <c r="A1601" s="202" t="s">
        <v>415</v>
      </c>
      <c r="B1601" s="254">
        <v>101218.26760000001</v>
      </c>
      <c r="C1601" s="254">
        <v>101218.26760000001</v>
      </c>
      <c r="D1601" s="254">
        <v>101218.26760000001</v>
      </c>
      <c r="E1601" s="254">
        <v>101218.26760000001</v>
      </c>
      <c r="F1601" s="254">
        <v>101218.26760000001</v>
      </c>
      <c r="G1601" s="254">
        <v>101218.26760000001</v>
      </c>
      <c r="H1601" s="254">
        <v>101218.26760000001</v>
      </c>
      <c r="I1601" s="254">
        <v>101218.26760000001</v>
      </c>
      <c r="J1601" s="254">
        <v>101218.26760000001</v>
      </c>
      <c r="K1601" s="254">
        <v>101218.26760000001</v>
      </c>
      <c r="L1601" s="254">
        <v>101218.26760000001</v>
      </c>
      <c r="M1601" s="254">
        <v>101218.26760000001</v>
      </c>
      <c r="N1601" s="323">
        <v>0</v>
      </c>
      <c r="O1601" s="324"/>
    </row>
    <row r="1602" spans="1:15">
      <c r="A1602" s="202" t="s">
        <v>416</v>
      </c>
      <c r="B1602" s="254">
        <v>19049.782600000002</v>
      </c>
      <c r="C1602" s="254">
        <v>19262.340200000002</v>
      </c>
      <c r="D1602" s="254">
        <v>19474.897800000002</v>
      </c>
      <c r="E1602" s="254">
        <v>19687.455400000003</v>
      </c>
      <c r="F1602" s="254">
        <v>19900.013000000003</v>
      </c>
      <c r="G1602" s="254">
        <v>20112.570600000003</v>
      </c>
      <c r="H1602" s="254">
        <v>20325.128200000003</v>
      </c>
      <c r="I1602" s="254">
        <v>20537.685800000003</v>
      </c>
      <c r="J1602" s="254">
        <v>20750.243400000003</v>
      </c>
      <c r="K1602" s="254">
        <v>20962.801000000003</v>
      </c>
      <c r="L1602" s="254">
        <v>21175.358600000003</v>
      </c>
      <c r="M1602" s="254">
        <v>21387.916200000003</v>
      </c>
      <c r="N1602" s="323">
        <v>-79724.0726</v>
      </c>
      <c r="O1602" s="324"/>
    </row>
    <row r="1603" spans="1:15" ht="15.75" thickBot="1">
      <c r="A1603" s="202" t="s">
        <v>418</v>
      </c>
      <c r="B1603" s="254">
        <v>0</v>
      </c>
      <c r="C1603" s="254">
        <v>0</v>
      </c>
      <c r="D1603" s="254">
        <v>0</v>
      </c>
      <c r="E1603" s="254">
        <v>0</v>
      </c>
      <c r="F1603" s="254">
        <v>0</v>
      </c>
      <c r="G1603" s="254">
        <v>0</v>
      </c>
      <c r="H1603" s="254">
        <v>0</v>
      </c>
      <c r="I1603" s="254">
        <v>0</v>
      </c>
      <c r="J1603" s="254">
        <v>0</v>
      </c>
      <c r="K1603" s="254">
        <v>0</v>
      </c>
      <c r="L1603" s="254">
        <v>0</v>
      </c>
      <c r="M1603" s="254">
        <v>0</v>
      </c>
      <c r="N1603" s="254">
        <v>0</v>
      </c>
      <c r="O1603" s="258"/>
    </row>
    <row r="1604" spans="1:15" ht="15.75" thickBot="1">
      <c r="A1604" s="202" t="s">
        <v>60</v>
      </c>
      <c r="B1604" s="255">
        <v>82168.485000000001</v>
      </c>
      <c r="C1604" s="255">
        <v>81955.9274</v>
      </c>
      <c r="D1604" s="255">
        <v>81743.3698</v>
      </c>
      <c r="E1604" s="255">
        <v>81530.8122</v>
      </c>
      <c r="F1604" s="255">
        <v>81318.2546</v>
      </c>
      <c r="G1604" s="255">
        <v>81105.697</v>
      </c>
      <c r="H1604" s="255">
        <v>80893.1394</v>
      </c>
      <c r="I1604" s="255">
        <v>80680.5818</v>
      </c>
      <c r="J1604" s="255">
        <v>80468.0242</v>
      </c>
      <c r="K1604" s="255">
        <v>80255.4666</v>
      </c>
      <c r="L1604" s="255">
        <v>80042.909</v>
      </c>
      <c r="M1604" s="255">
        <v>79830.3514</v>
      </c>
      <c r="N1604" s="255">
        <v>79724.0726</v>
      </c>
      <c r="O1604" s="258"/>
    </row>
    <row r="1605" spans="1:15" ht="15.75" thickTop="1">
      <c r="A1605" s="205" t="s">
        <v>59</v>
      </c>
      <c r="B1605" s="254" t="s">
        <v>59</v>
      </c>
      <c r="C1605" s="254" t="s">
        <v>59</v>
      </c>
      <c r="D1605" s="254" t="s">
        <v>59</v>
      </c>
      <c r="E1605" s="254" t="s">
        <v>59</v>
      </c>
      <c r="F1605" s="254" t="s">
        <v>59</v>
      </c>
      <c r="G1605" s="254" t="s">
        <v>59</v>
      </c>
      <c r="H1605" s="254" t="s">
        <v>59</v>
      </c>
      <c r="I1605" s="254" t="s">
        <v>59</v>
      </c>
      <c r="J1605" s="254" t="s">
        <v>59</v>
      </c>
      <c r="K1605" s="254" t="s">
        <v>59</v>
      </c>
      <c r="L1605" s="254" t="s">
        <v>59</v>
      </c>
      <c r="M1605" s="254" t="s">
        <v>59</v>
      </c>
      <c r="N1605" s="254" t="s">
        <v>59</v>
      </c>
      <c r="O1605" s="258"/>
    </row>
    <row r="1606" spans="1:15">
      <c r="A1606" s="202" t="s">
        <v>419</v>
      </c>
      <c r="B1606" s="276"/>
      <c r="C1606" s="254">
        <v>82062.206200000001</v>
      </c>
      <c r="D1606" s="254">
        <v>81849.6486</v>
      </c>
      <c r="E1606" s="254">
        <v>81637.091</v>
      </c>
      <c r="F1606" s="254">
        <v>81424.5334</v>
      </c>
      <c r="G1606" s="254">
        <v>81211.9758</v>
      </c>
      <c r="H1606" s="254">
        <v>80999.4182</v>
      </c>
      <c r="I1606" s="254">
        <v>80786.8606</v>
      </c>
      <c r="J1606" s="254">
        <v>80574.303</v>
      </c>
      <c r="K1606" s="254">
        <v>80361.7454</v>
      </c>
      <c r="L1606" s="254">
        <v>80149.1878</v>
      </c>
      <c r="M1606" s="254">
        <v>79936.6302</v>
      </c>
      <c r="N1606" s="254">
        <v>79777.212</v>
      </c>
      <c r="O1606" s="258"/>
    </row>
    <row r="1607" spans="1:15">
      <c r="A1607" s="205" t="s">
        <v>59</v>
      </c>
      <c r="B1607" s="254" t="s">
        <v>59</v>
      </c>
      <c r="C1607" s="254" t="s">
        <v>59</v>
      </c>
      <c r="D1607" s="254" t="s">
        <v>59</v>
      </c>
      <c r="E1607" s="254" t="s">
        <v>59</v>
      </c>
      <c r="F1607" s="254" t="s">
        <v>59</v>
      </c>
      <c r="G1607" s="254" t="s">
        <v>59</v>
      </c>
      <c r="H1607" s="254" t="s">
        <v>59</v>
      </c>
      <c r="I1607" s="254" t="s">
        <v>59</v>
      </c>
      <c r="J1607" s="254" t="s">
        <v>59</v>
      </c>
      <c r="K1607" s="254" t="s">
        <v>59</v>
      </c>
      <c r="L1607" s="254" t="s">
        <v>59</v>
      </c>
      <c r="M1607" s="254" t="s">
        <v>59</v>
      </c>
      <c r="N1607" s="254" t="s">
        <v>59</v>
      </c>
      <c r="O1607" s="254" t="s">
        <v>59</v>
      </c>
    </row>
    <row r="1608" spans="1:15">
      <c r="A1608" s="202" t="s">
        <v>61</v>
      </c>
      <c r="B1608" s="254" t="s">
        <v>59</v>
      </c>
      <c r="C1608" s="254" t="s">
        <v>59</v>
      </c>
      <c r="D1608" s="254" t="s">
        <v>59</v>
      </c>
      <c r="E1608" s="254" t="s">
        <v>59</v>
      </c>
      <c r="F1608" s="254" t="s">
        <v>59</v>
      </c>
      <c r="G1608" s="254" t="s">
        <v>59</v>
      </c>
      <c r="H1608" s="254" t="s">
        <v>59</v>
      </c>
      <c r="I1608" s="254" t="s">
        <v>59</v>
      </c>
      <c r="J1608" s="254" t="s">
        <v>59</v>
      </c>
      <c r="K1608" s="254" t="s">
        <v>59</v>
      </c>
      <c r="L1608" s="254" t="s">
        <v>59</v>
      </c>
      <c r="M1608" s="254" t="s">
        <v>59</v>
      </c>
      <c r="N1608" s="254" t="s">
        <v>59</v>
      </c>
      <c r="O1608" s="254" t="s">
        <v>59</v>
      </c>
    </row>
    <row r="1609" spans="1:15">
      <c r="A1609" s="204" t="s">
        <v>420</v>
      </c>
      <c r="B1609" s="254" t="s">
        <v>59</v>
      </c>
      <c r="C1609" s="254">
        <v>441.98503102214187</v>
      </c>
      <c r="D1609" s="254">
        <v>440.84020099891501</v>
      </c>
      <c r="E1609" s="254">
        <v>439.69537097568815</v>
      </c>
      <c r="F1609" s="254">
        <v>438.55054095246135</v>
      </c>
      <c r="G1609" s="254">
        <v>437.40571092923449</v>
      </c>
      <c r="H1609" s="254">
        <v>436.26088090600763</v>
      </c>
      <c r="I1609" s="254">
        <v>425.24697086574241</v>
      </c>
      <c r="J1609" s="254">
        <v>424.12810729234479</v>
      </c>
      <c r="K1609" s="254">
        <v>423.00924371894712</v>
      </c>
      <c r="L1609" s="254">
        <v>421.8903801455495</v>
      </c>
      <c r="M1609" s="254">
        <v>420.77151657215188</v>
      </c>
      <c r="N1609" s="254">
        <v>419.93236889210368</v>
      </c>
      <c r="O1609" s="254">
        <f>SUM(B1609:N1609)</f>
        <v>5169.7163232712883</v>
      </c>
    </row>
    <row r="1610" spans="1:15">
      <c r="A1610" s="204" t="s">
        <v>421</v>
      </c>
      <c r="B1610" s="254" t="s">
        <v>59</v>
      </c>
      <c r="C1610" s="254">
        <v>91.729134090359992</v>
      </c>
      <c r="D1610" s="254">
        <v>91.491537205079993</v>
      </c>
      <c r="E1610" s="254">
        <v>91.253940319799995</v>
      </c>
      <c r="F1610" s="254">
        <v>91.016343434519996</v>
      </c>
      <c r="G1610" s="254">
        <v>90.778746549239997</v>
      </c>
      <c r="H1610" s="254">
        <v>90.541149663959999</v>
      </c>
      <c r="I1610" s="254">
        <v>89.519920230860009</v>
      </c>
      <c r="J1610" s="254">
        <v>89.284385154300011</v>
      </c>
      <c r="K1610" s="254">
        <v>89.048850077740013</v>
      </c>
      <c r="L1610" s="254">
        <v>88.813315001180001</v>
      </c>
      <c r="M1610" s="254">
        <v>88.577779924620003</v>
      </c>
      <c r="N1610" s="254">
        <v>88.401128617200001</v>
      </c>
      <c r="O1610" s="254">
        <f>SUM(B1610:N1610)</f>
        <v>1080.4562302688598</v>
      </c>
    </row>
    <row r="1611" spans="1:15">
      <c r="A1611" s="205" t="s">
        <v>59</v>
      </c>
      <c r="B1611" s="254" t="s">
        <v>59</v>
      </c>
      <c r="C1611" s="254" t="s">
        <v>59</v>
      </c>
      <c r="D1611" s="254" t="s">
        <v>59</v>
      </c>
      <c r="E1611" s="254" t="s">
        <v>59</v>
      </c>
      <c r="F1611" s="254" t="s">
        <v>59</v>
      </c>
      <c r="G1611" s="254" t="s">
        <v>59</v>
      </c>
      <c r="H1611" s="254" t="s">
        <v>59</v>
      </c>
      <c r="I1611" s="254" t="s">
        <v>59</v>
      </c>
      <c r="J1611" s="254" t="s">
        <v>59</v>
      </c>
      <c r="K1611" s="254" t="s">
        <v>59</v>
      </c>
      <c r="L1611" s="254" t="s">
        <v>59</v>
      </c>
      <c r="M1611" s="254" t="s">
        <v>59</v>
      </c>
      <c r="N1611" s="254" t="s">
        <v>59</v>
      </c>
      <c r="O1611" s="254" t="s">
        <v>59</v>
      </c>
    </row>
    <row r="1612" spans="1:15">
      <c r="A1612" s="202" t="s">
        <v>62</v>
      </c>
      <c r="B1612" s="254" t="s">
        <v>59</v>
      </c>
      <c r="C1612" s="254" t="s">
        <v>59</v>
      </c>
      <c r="D1612" s="254" t="s">
        <v>59</v>
      </c>
      <c r="E1612" s="254" t="s">
        <v>59</v>
      </c>
      <c r="F1612" s="254" t="s">
        <v>59</v>
      </c>
      <c r="G1612" s="254" t="s">
        <v>59</v>
      </c>
      <c r="H1612" s="254" t="s">
        <v>59</v>
      </c>
      <c r="I1612" s="254" t="s">
        <v>59</v>
      </c>
      <c r="J1612" s="254" t="s">
        <v>59</v>
      </c>
      <c r="K1612" s="254" t="s">
        <v>59</v>
      </c>
      <c r="L1612" s="254" t="s">
        <v>59</v>
      </c>
      <c r="M1612" s="254" t="s">
        <v>59</v>
      </c>
      <c r="N1612" s="254" t="s">
        <v>59</v>
      </c>
      <c r="O1612" s="254" t="s">
        <v>59</v>
      </c>
    </row>
    <row r="1613" spans="1:15">
      <c r="A1613" s="204" t="s">
        <v>422</v>
      </c>
      <c r="B1613" s="254" t="s">
        <v>59</v>
      </c>
      <c r="C1613" s="254">
        <v>212.55760000000001</v>
      </c>
      <c r="D1613" s="254">
        <v>212.55760000000001</v>
      </c>
      <c r="E1613" s="254">
        <v>212.55760000000001</v>
      </c>
      <c r="F1613" s="254">
        <v>212.55760000000001</v>
      </c>
      <c r="G1613" s="254">
        <v>212.55760000000001</v>
      </c>
      <c r="H1613" s="254">
        <v>212.55760000000001</v>
      </c>
      <c r="I1613" s="254">
        <v>212.55760000000001</v>
      </c>
      <c r="J1613" s="254">
        <v>212.55760000000001</v>
      </c>
      <c r="K1613" s="254">
        <v>212.55760000000001</v>
      </c>
      <c r="L1613" s="254">
        <v>212.55760000000001</v>
      </c>
      <c r="M1613" s="254">
        <v>212.55760000000001</v>
      </c>
      <c r="N1613" s="254">
        <v>106.2788</v>
      </c>
      <c r="O1613" s="254">
        <f>SUM(B1613:N1613)</f>
        <v>2444.4124000000006</v>
      </c>
    </row>
    <row r="1614" spans="1:15">
      <c r="A1614" s="204" t="s">
        <v>423</v>
      </c>
      <c r="B1614" s="254" t="s">
        <v>59</v>
      </c>
      <c r="C1614" s="254">
        <v>0</v>
      </c>
      <c r="D1614" s="254">
        <v>0</v>
      </c>
      <c r="E1614" s="254">
        <v>0</v>
      </c>
      <c r="F1614" s="254">
        <v>0</v>
      </c>
      <c r="G1614" s="254">
        <v>0</v>
      </c>
      <c r="H1614" s="254">
        <v>0</v>
      </c>
      <c r="I1614" s="254">
        <v>0</v>
      </c>
      <c r="J1614" s="254">
        <v>0</v>
      </c>
      <c r="K1614" s="254">
        <v>0</v>
      </c>
      <c r="L1614" s="254">
        <v>0</v>
      </c>
      <c r="M1614" s="254">
        <v>0</v>
      </c>
      <c r="N1614" s="254">
        <v>0</v>
      </c>
      <c r="O1614" s="254">
        <f>SUM(B1614:N1614)</f>
        <v>0</v>
      </c>
    </row>
    <row r="1615" spans="1:15">
      <c r="A1615" s="204" t="s">
        <v>424</v>
      </c>
      <c r="B1615" s="254" t="s">
        <v>59</v>
      </c>
      <c r="C1615" s="254">
        <v>0</v>
      </c>
      <c r="D1615" s="254">
        <v>0</v>
      </c>
      <c r="E1615" s="254">
        <v>0</v>
      </c>
      <c r="F1615" s="254">
        <v>0</v>
      </c>
      <c r="G1615" s="254">
        <v>0</v>
      </c>
      <c r="H1615" s="254">
        <v>0</v>
      </c>
      <c r="I1615" s="254">
        <v>0</v>
      </c>
      <c r="J1615" s="254">
        <v>0</v>
      </c>
      <c r="K1615" s="254">
        <v>0</v>
      </c>
      <c r="L1615" s="254">
        <v>0</v>
      </c>
      <c r="M1615" s="254">
        <v>0</v>
      </c>
      <c r="N1615" s="254">
        <v>0</v>
      </c>
      <c r="O1615" s="254">
        <f>SUM(B1615:N1615)</f>
        <v>0</v>
      </c>
    </row>
    <row r="1616" spans="1:15">
      <c r="A1616" s="204" t="s">
        <v>425</v>
      </c>
      <c r="B1616" s="254" t="s">
        <v>59</v>
      </c>
      <c r="C1616" s="254">
        <v>0</v>
      </c>
      <c r="D1616" s="254">
        <v>0</v>
      </c>
      <c r="E1616" s="254">
        <v>0</v>
      </c>
      <c r="F1616" s="254">
        <v>0</v>
      </c>
      <c r="G1616" s="254">
        <v>0</v>
      </c>
      <c r="H1616" s="254">
        <v>0</v>
      </c>
      <c r="I1616" s="254">
        <v>0</v>
      </c>
      <c r="J1616" s="254">
        <v>0</v>
      </c>
      <c r="K1616" s="254">
        <v>0</v>
      </c>
      <c r="L1616" s="254">
        <v>0</v>
      </c>
      <c r="M1616" s="254">
        <v>0</v>
      </c>
      <c r="N1616" s="254">
        <v>0</v>
      </c>
      <c r="O1616" s="254">
        <f>SUM(B1616:N1616)</f>
        <v>0</v>
      </c>
    </row>
    <row r="1617" spans="1:15">
      <c r="A1617" s="204" t="s">
        <v>426</v>
      </c>
      <c r="B1617" s="254" t="s">
        <v>59</v>
      </c>
      <c r="C1617" s="254">
        <v>0</v>
      </c>
      <c r="D1617" s="254">
        <v>0</v>
      </c>
      <c r="E1617" s="254">
        <v>0</v>
      </c>
      <c r="F1617" s="254">
        <v>0</v>
      </c>
      <c r="G1617" s="254">
        <v>0</v>
      </c>
      <c r="H1617" s="254">
        <v>0</v>
      </c>
      <c r="I1617" s="254">
        <v>0</v>
      </c>
      <c r="J1617" s="254">
        <v>0</v>
      </c>
      <c r="K1617" s="254">
        <v>0</v>
      </c>
      <c r="L1617" s="254">
        <v>0</v>
      </c>
      <c r="M1617" s="254">
        <v>0</v>
      </c>
      <c r="N1617" s="254">
        <v>0</v>
      </c>
      <c r="O1617" s="254">
        <f>SUM(B1617:N1617)</f>
        <v>0</v>
      </c>
    </row>
    <row r="1618" spans="1:15" ht="15.75" thickBot="1">
      <c r="A1618" s="205" t="s">
        <v>59</v>
      </c>
      <c r="B1618" s="254" t="s">
        <v>59</v>
      </c>
      <c r="C1618" s="254" t="s">
        <v>59</v>
      </c>
      <c r="D1618" s="254" t="s">
        <v>59</v>
      </c>
      <c r="E1618" s="254" t="s">
        <v>59</v>
      </c>
      <c r="F1618" s="254" t="s">
        <v>59</v>
      </c>
      <c r="G1618" s="254" t="s">
        <v>59</v>
      </c>
      <c r="H1618" s="254" t="s">
        <v>59</v>
      </c>
      <c r="I1618" s="254" t="s">
        <v>59</v>
      </c>
      <c r="J1618" s="254" t="s">
        <v>59</v>
      </c>
      <c r="K1618" s="254" t="s">
        <v>59</v>
      </c>
      <c r="L1618" s="254" t="s">
        <v>59</v>
      </c>
      <c r="M1618" s="254" t="s">
        <v>59</v>
      </c>
      <c r="N1618" s="254" t="s">
        <v>59</v>
      </c>
      <c r="O1618" s="254" t="s">
        <v>59</v>
      </c>
    </row>
    <row r="1619" spans="1:15" ht="15.75" thickBot="1">
      <c r="A1619" s="202" t="s">
        <v>427</v>
      </c>
      <c r="B1619" s="254" t="s">
        <v>59</v>
      </c>
      <c r="C1619" s="255">
        <f>SUM(C1608:C1616)</f>
        <v>746.27176511250184</v>
      </c>
      <c r="D1619" s="255">
        <f t="shared" ref="D1619:N1619" si="35">SUM(D1609:D1617)</f>
        <v>744.88933820399495</v>
      </c>
      <c r="E1619" s="255">
        <f t="shared" si="35"/>
        <v>743.50691129548807</v>
      </c>
      <c r="F1619" s="255">
        <f t="shared" si="35"/>
        <v>742.12448438698129</v>
      </c>
      <c r="G1619" s="255">
        <f t="shared" si="35"/>
        <v>740.74205747847452</v>
      </c>
      <c r="H1619" s="255">
        <f t="shared" si="35"/>
        <v>739.35963056996763</v>
      </c>
      <c r="I1619" s="255">
        <f t="shared" si="35"/>
        <v>727.3244910966024</v>
      </c>
      <c r="J1619" s="255">
        <f t="shared" si="35"/>
        <v>725.9700924466448</v>
      </c>
      <c r="K1619" s="255">
        <f t="shared" si="35"/>
        <v>724.61569379668708</v>
      </c>
      <c r="L1619" s="255">
        <f t="shared" si="35"/>
        <v>723.26129514672948</v>
      </c>
      <c r="M1619" s="255">
        <f t="shared" si="35"/>
        <v>721.90689649677188</v>
      </c>
      <c r="N1619" s="255">
        <f t="shared" si="35"/>
        <v>614.61229750930374</v>
      </c>
      <c r="O1619" s="255">
        <f>SUM(B1619:N1619)</f>
        <v>8694.5849535401485</v>
      </c>
    </row>
    <row r="1620" spans="1:15" ht="15.75" thickTop="1">
      <c r="A1620" s="205" t="s">
        <v>59</v>
      </c>
      <c r="B1620" s="256" t="s">
        <v>59</v>
      </c>
      <c r="C1620" s="256" t="s">
        <v>59</v>
      </c>
      <c r="D1620" s="256" t="s">
        <v>59</v>
      </c>
      <c r="E1620" s="256" t="s">
        <v>59</v>
      </c>
      <c r="F1620" s="256" t="s">
        <v>59</v>
      </c>
      <c r="G1620" s="256" t="s">
        <v>59</v>
      </c>
      <c r="H1620" s="256" t="s">
        <v>59</v>
      </c>
      <c r="I1620" s="256" t="s">
        <v>59</v>
      </c>
      <c r="J1620" s="256" t="s">
        <v>59</v>
      </c>
      <c r="K1620" s="256" t="s">
        <v>59</v>
      </c>
      <c r="L1620" s="256" t="s">
        <v>59</v>
      </c>
      <c r="M1620" s="256" t="s">
        <v>59</v>
      </c>
      <c r="N1620" s="256" t="s">
        <v>59</v>
      </c>
      <c r="O1620" s="256" t="s">
        <v>59</v>
      </c>
    </row>
    <row r="1621" spans="1:15">
      <c r="A1621" s="129" t="s">
        <v>449</v>
      </c>
      <c r="B1621" s="256"/>
      <c r="C1621" s="256"/>
      <c r="D1621" s="256"/>
      <c r="E1621" s="256"/>
      <c r="F1621" s="256"/>
      <c r="G1621" s="256"/>
      <c r="H1621" s="256"/>
      <c r="I1621" s="256"/>
      <c r="J1621" s="256"/>
      <c r="K1621" s="256"/>
      <c r="L1621" s="256"/>
      <c r="M1621" s="256"/>
      <c r="N1621" s="256"/>
      <c r="O1621" s="256"/>
    </row>
    <row r="1622" spans="1:15">
      <c r="A1622" s="294" t="s">
        <v>468</v>
      </c>
      <c r="B1622" s="256"/>
      <c r="C1622" s="256"/>
      <c r="D1622" s="256"/>
      <c r="E1622" s="256"/>
      <c r="F1622" s="256"/>
      <c r="G1622" s="256"/>
      <c r="H1622" s="256"/>
      <c r="I1622" s="256"/>
      <c r="J1622" s="256"/>
      <c r="K1622" s="256"/>
      <c r="L1622" s="256"/>
      <c r="M1622" s="256"/>
      <c r="N1622" s="256"/>
      <c r="O1622" s="256"/>
    </row>
    <row r="1623" spans="1:15">
      <c r="A1623" s="294" t="s">
        <v>450</v>
      </c>
      <c r="B1623" s="256"/>
      <c r="C1623" s="256"/>
      <c r="D1623" s="256"/>
      <c r="E1623" s="256"/>
      <c r="F1623" s="256"/>
      <c r="G1623" s="256"/>
      <c r="H1623" s="256"/>
      <c r="I1623" s="256"/>
      <c r="J1623" s="256"/>
      <c r="K1623" s="256"/>
      <c r="L1623" s="256"/>
      <c r="M1623" s="256"/>
      <c r="N1623" s="256"/>
      <c r="O1623" s="256"/>
    </row>
    <row r="1624" spans="1:15">
      <c r="A1624" s="294" t="s">
        <v>451</v>
      </c>
      <c r="B1624" s="256"/>
      <c r="C1624" s="256"/>
      <c r="D1624" s="256"/>
      <c r="E1624" s="256"/>
      <c r="F1624" s="256"/>
      <c r="G1624" s="256"/>
      <c r="H1624" s="256"/>
      <c r="I1624" s="256"/>
      <c r="J1624" s="256"/>
      <c r="K1624" s="256"/>
      <c r="L1624" s="256"/>
      <c r="M1624" s="256"/>
      <c r="N1624" s="256"/>
      <c r="O1624" s="256"/>
    </row>
    <row r="1625" spans="1:15">
      <c r="A1625" s="294" t="s">
        <v>452</v>
      </c>
      <c r="B1625" s="256"/>
      <c r="C1625" s="256"/>
      <c r="D1625" s="256"/>
      <c r="E1625" s="256"/>
      <c r="F1625" s="256"/>
      <c r="G1625" s="256"/>
      <c r="H1625" s="256"/>
      <c r="I1625" s="256"/>
      <c r="J1625" s="256"/>
      <c r="K1625" s="256"/>
      <c r="L1625" s="256"/>
      <c r="M1625" s="256"/>
      <c r="N1625" s="256"/>
      <c r="O1625" s="256"/>
    </row>
    <row r="1626" spans="1:15">
      <c r="A1626" s="294" t="s">
        <v>453</v>
      </c>
      <c r="B1626" s="256"/>
      <c r="C1626" s="256"/>
      <c r="D1626" s="256"/>
      <c r="E1626" s="256"/>
      <c r="F1626" s="256"/>
      <c r="G1626" s="256"/>
      <c r="H1626" s="256"/>
      <c r="I1626" s="256"/>
      <c r="J1626" s="256"/>
      <c r="K1626" s="256"/>
      <c r="L1626" s="256"/>
      <c r="M1626" s="256"/>
      <c r="N1626" s="256"/>
      <c r="O1626" s="256"/>
    </row>
    <row r="1627" spans="1:15">
      <c r="A1627" s="294" t="s">
        <v>469</v>
      </c>
      <c r="B1627" s="256"/>
      <c r="C1627" s="256"/>
      <c r="D1627" s="256"/>
      <c r="E1627" s="256"/>
      <c r="F1627" s="256"/>
      <c r="G1627" s="256"/>
      <c r="H1627" s="256"/>
      <c r="I1627" s="256"/>
      <c r="J1627" s="256"/>
      <c r="K1627" s="256"/>
      <c r="L1627" s="256"/>
      <c r="M1627" s="256"/>
      <c r="N1627" s="256"/>
      <c r="O1627" s="256"/>
    </row>
    <row r="1628" spans="1:15">
      <c r="A1628" s="294" t="s">
        <v>470</v>
      </c>
      <c r="B1628" s="256"/>
      <c r="C1628" s="256"/>
      <c r="D1628" s="256"/>
      <c r="E1628" s="256"/>
      <c r="F1628" s="256"/>
      <c r="G1628" s="256"/>
      <c r="H1628" s="256"/>
      <c r="I1628" s="256"/>
      <c r="J1628" s="256"/>
      <c r="K1628" s="256"/>
      <c r="L1628" s="256"/>
      <c r="M1628" s="256"/>
      <c r="N1628" s="256"/>
      <c r="O1628" s="256"/>
    </row>
    <row r="1629" spans="1:15">
      <c r="A1629" s="294" t="s">
        <v>454</v>
      </c>
      <c r="B1629" s="256"/>
      <c r="C1629" s="256"/>
      <c r="D1629" s="256"/>
      <c r="E1629" s="256"/>
      <c r="F1629" s="256"/>
      <c r="G1629" s="256"/>
      <c r="H1629" s="256"/>
      <c r="I1629" s="256"/>
      <c r="J1629" s="256"/>
      <c r="K1629" s="256"/>
      <c r="L1629" s="256"/>
      <c r="M1629" s="256"/>
      <c r="N1629" s="256"/>
      <c r="O1629" s="256"/>
    </row>
    <row r="1630" spans="1:15">
      <c r="A1630" s="294" t="s">
        <v>455</v>
      </c>
      <c r="B1630" s="256"/>
      <c r="C1630" s="256"/>
      <c r="D1630" s="256"/>
      <c r="E1630" s="256"/>
      <c r="F1630" s="256"/>
      <c r="G1630" s="256"/>
      <c r="H1630" s="256"/>
      <c r="I1630" s="256"/>
      <c r="J1630" s="256"/>
      <c r="K1630" s="256"/>
      <c r="L1630" s="256"/>
      <c r="M1630" s="256"/>
      <c r="N1630" s="256"/>
      <c r="O1630" s="256"/>
    </row>
    <row r="1631" spans="1:15">
      <c r="A1631" s="294" t="s">
        <v>456</v>
      </c>
      <c r="B1631" s="256"/>
      <c r="C1631" s="256"/>
      <c r="D1631" s="256"/>
      <c r="E1631" s="256"/>
      <c r="F1631" s="256"/>
      <c r="G1631" s="256"/>
      <c r="H1631" s="256"/>
      <c r="I1631" s="256"/>
      <c r="J1631" s="256"/>
      <c r="K1631" s="256"/>
      <c r="L1631" s="256"/>
      <c r="M1631" s="256"/>
      <c r="N1631" s="256"/>
      <c r="O1631" s="256"/>
    </row>
    <row r="1632" spans="1:15">
      <c r="A1632" s="294" t="s">
        <v>457</v>
      </c>
      <c r="B1632" s="256"/>
      <c r="C1632" s="256"/>
      <c r="D1632" s="256"/>
      <c r="E1632" s="256"/>
      <c r="F1632" s="256"/>
      <c r="G1632" s="256"/>
      <c r="H1632" s="256"/>
      <c r="I1632" s="256"/>
      <c r="J1632" s="256"/>
      <c r="K1632" s="256"/>
      <c r="L1632" s="256"/>
      <c r="M1632" s="256"/>
      <c r="N1632" s="256"/>
      <c r="O1632" s="256"/>
    </row>
    <row r="1633" spans="1:15">
      <c r="A1633" s="294" t="s">
        <v>458</v>
      </c>
      <c r="B1633" s="256"/>
      <c r="C1633" s="256"/>
      <c r="D1633" s="256"/>
      <c r="E1633" s="256"/>
      <c r="F1633" s="256"/>
      <c r="G1633" s="256"/>
      <c r="H1633" s="256"/>
      <c r="I1633" s="256"/>
      <c r="J1633" s="256"/>
      <c r="K1633" s="256"/>
      <c r="L1633" s="256"/>
      <c r="M1633" s="256"/>
      <c r="N1633" s="256"/>
      <c r="O1633" s="256"/>
    </row>
    <row r="1634" spans="1:15">
      <c r="A1634" s="295" t="s">
        <v>459</v>
      </c>
      <c r="B1634" s="256"/>
      <c r="C1634" s="256"/>
      <c r="D1634" s="256"/>
      <c r="E1634" s="256"/>
      <c r="F1634" s="256"/>
      <c r="G1634" s="256"/>
      <c r="H1634" s="256"/>
      <c r="I1634" s="256"/>
      <c r="J1634" s="256"/>
      <c r="K1634" s="256"/>
      <c r="L1634" s="256"/>
      <c r="M1634" s="256"/>
      <c r="N1634" s="256"/>
      <c r="O1634" s="256"/>
    </row>
    <row r="1635" spans="1:15">
      <c r="A1635" s="295" t="s">
        <v>460</v>
      </c>
      <c r="B1635" s="256"/>
      <c r="C1635" s="256"/>
      <c r="D1635" s="256"/>
      <c r="E1635" s="256"/>
      <c r="F1635" s="256"/>
      <c r="G1635" s="256"/>
      <c r="H1635" s="256"/>
      <c r="I1635" s="256"/>
      <c r="J1635" s="256"/>
      <c r="K1635" s="256"/>
      <c r="L1635" s="256"/>
      <c r="M1635" s="256"/>
      <c r="N1635" s="256"/>
      <c r="O1635" s="256"/>
    </row>
    <row r="1636" spans="1:15">
      <c r="A1636" s="295" t="s">
        <v>461</v>
      </c>
      <c r="B1636" s="256"/>
      <c r="C1636" s="256"/>
      <c r="D1636" s="256"/>
      <c r="E1636" s="256"/>
      <c r="F1636" s="256"/>
      <c r="G1636" s="256"/>
      <c r="H1636" s="256"/>
      <c r="I1636" s="256"/>
      <c r="J1636" s="256"/>
      <c r="K1636" s="256"/>
      <c r="L1636" s="256"/>
      <c r="M1636" s="256"/>
      <c r="N1636" s="256"/>
      <c r="O1636" s="256"/>
    </row>
    <row r="1637" spans="1:15">
      <c r="B1637" s="257"/>
      <c r="C1637" s="257"/>
      <c r="D1637" s="257"/>
      <c r="E1637" s="257"/>
      <c r="F1637" s="257"/>
      <c r="G1637" s="257"/>
      <c r="H1637" s="257"/>
      <c r="I1637" s="257"/>
      <c r="J1637" s="257"/>
      <c r="K1637" s="257"/>
      <c r="L1637" s="257"/>
      <c r="M1637" s="257"/>
      <c r="N1637" s="257"/>
      <c r="O1637" s="257"/>
    </row>
    <row r="1638" spans="1:15">
      <c r="A1638" s="109" t="s">
        <v>78</v>
      </c>
      <c r="B1638" s="254"/>
      <c r="C1638" s="254"/>
      <c r="D1638" s="254"/>
      <c r="E1638" s="254"/>
      <c r="F1638" s="254"/>
      <c r="G1638" s="254"/>
      <c r="H1638" s="254"/>
      <c r="I1638" s="254"/>
      <c r="J1638" s="254"/>
      <c r="K1638" s="254"/>
      <c r="L1638" s="254"/>
      <c r="M1638" s="254"/>
      <c r="N1638" s="254"/>
      <c r="O1638" s="254"/>
    </row>
    <row r="1639" spans="1:15">
      <c r="A1639" s="181" t="s">
        <v>378</v>
      </c>
      <c r="B1639" s="254"/>
      <c r="C1639" s="254"/>
      <c r="D1639" s="254"/>
      <c r="E1639" s="254"/>
      <c r="F1639" s="254"/>
      <c r="G1639" s="254"/>
      <c r="H1639" s="254"/>
      <c r="I1639" s="254"/>
      <c r="J1639" s="254"/>
      <c r="K1639" s="254"/>
      <c r="L1639" s="254"/>
      <c r="M1639" s="254"/>
      <c r="N1639" s="254"/>
      <c r="O1639" s="254"/>
    </row>
    <row r="1640" spans="1:15">
      <c r="A1640" s="202" t="s">
        <v>410</v>
      </c>
      <c r="B1640" s="254" t="s">
        <v>59</v>
      </c>
      <c r="C1640" s="254" t="s">
        <v>59</v>
      </c>
      <c r="D1640" s="254" t="s">
        <v>59</v>
      </c>
      <c r="E1640" s="254" t="s">
        <v>59</v>
      </c>
      <c r="F1640" s="254" t="s">
        <v>59</v>
      </c>
      <c r="G1640" s="254" t="s">
        <v>59</v>
      </c>
      <c r="H1640" s="254" t="s">
        <v>59</v>
      </c>
      <c r="I1640" s="254" t="s">
        <v>59</v>
      </c>
      <c r="J1640" s="254" t="s">
        <v>59</v>
      </c>
      <c r="K1640" s="254" t="s">
        <v>59</v>
      </c>
      <c r="L1640" s="254" t="s">
        <v>59</v>
      </c>
      <c r="M1640" s="254" t="s">
        <v>59</v>
      </c>
      <c r="N1640" s="254" t="s">
        <v>59</v>
      </c>
      <c r="O1640" s="254" t="s">
        <v>59</v>
      </c>
    </row>
    <row r="1641" spans="1:15">
      <c r="A1641" s="204" t="s">
        <v>411</v>
      </c>
      <c r="B1641" s="254" t="s">
        <v>59</v>
      </c>
      <c r="C1641" s="254">
        <v>0</v>
      </c>
      <c r="D1641" s="254">
        <v>0</v>
      </c>
      <c r="E1641" s="254">
        <v>0</v>
      </c>
      <c r="F1641" s="254">
        <v>0</v>
      </c>
      <c r="G1641" s="254">
        <v>0</v>
      </c>
      <c r="H1641" s="254">
        <v>0</v>
      </c>
      <c r="I1641" s="254">
        <v>0</v>
      </c>
      <c r="J1641" s="254">
        <v>0</v>
      </c>
      <c r="K1641" s="254">
        <v>0</v>
      </c>
      <c r="L1641" s="254">
        <v>0</v>
      </c>
      <c r="M1641" s="254">
        <v>0</v>
      </c>
      <c r="N1641" s="254">
        <v>0</v>
      </c>
      <c r="O1641" s="254">
        <f>SUM(B1641:N1641)</f>
        <v>0</v>
      </c>
    </row>
    <row r="1642" spans="1:15">
      <c r="A1642" s="204" t="s">
        <v>412</v>
      </c>
      <c r="B1642" s="254" t="s">
        <v>59</v>
      </c>
      <c r="C1642" s="254">
        <v>0</v>
      </c>
      <c r="D1642" s="254">
        <v>0</v>
      </c>
      <c r="E1642" s="254">
        <v>0</v>
      </c>
      <c r="F1642" s="254">
        <v>0</v>
      </c>
      <c r="G1642" s="254">
        <v>0</v>
      </c>
      <c r="H1642" s="254">
        <v>0</v>
      </c>
      <c r="I1642" s="254">
        <v>0</v>
      </c>
      <c r="J1642" s="254">
        <v>0</v>
      </c>
      <c r="K1642" s="254">
        <v>0</v>
      </c>
      <c r="L1642" s="254">
        <v>0</v>
      </c>
      <c r="M1642" s="254">
        <v>0</v>
      </c>
      <c r="N1642" s="254">
        <v>0</v>
      </c>
      <c r="O1642" s="254">
        <f>SUM(B1642:N1642)</f>
        <v>0</v>
      </c>
    </row>
    <row r="1643" spans="1:15">
      <c r="A1643" s="204" t="s">
        <v>413</v>
      </c>
      <c r="B1643" s="254" t="s">
        <v>59</v>
      </c>
      <c r="C1643" s="254">
        <v>0</v>
      </c>
      <c r="D1643" s="254">
        <v>0</v>
      </c>
      <c r="E1643" s="254">
        <v>0</v>
      </c>
      <c r="F1643" s="254">
        <v>0</v>
      </c>
      <c r="G1643" s="254">
        <v>0</v>
      </c>
      <c r="H1643" s="254">
        <v>0</v>
      </c>
      <c r="I1643" s="254">
        <v>0</v>
      </c>
      <c r="J1643" s="254">
        <v>0</v>
      </c>
      <c r="K1643" s="254">
        <v>0</v>
      </c>
      <c r="L1643" s="254">
        <v>0</v>
      </c>
      <c r="M1643" s="254">
        <v>0</v>
      </c>
      <c r="N1643" s="254">
        <v>0</v>
      </c>
      <c r="O1643" s="254">
        <f>SUM(B1643:N1643)</f>
        <v>0</v>
      </c>
    </row>
    <row r="1644" spans="1:15">
      <c r="A1644" s="204" t="s">
        <v>414</v>
      </c>
      <c r="B1644" s="254" t="s">
        <v>59</v>
      </c>
      <c r="C1644" s="254">
        <v>0</v>
      </c>
      <c r="D1644" s="254">
        <v>0</v>
      </c>
      <c r="E1644" s="254">
        <v>0</v>
      </c>
      <c r="F1644" s="254">
        <v>0</v>
      </c>
      <c r="G1644" s="254">
        <v>0</v>
      </c>
      <c r="H1644" s="254">
        <v>0</v>
      </c>
      <c r="I1644" s="254">
        <v>0</v>
      </c>
      <c r="J1644" s="254">
        <v>0</v>
      </c>
      <c r="K1644" s="254">
        <v>0</v>
      </c>
      <c r="L1644" s="254">
        <v>0</v>
      </c>
      <c r="M1644" s="254">
        <v>0</v>
      </c>
      <c r="N1644" s="254">
        <v>0</v>
      </c>
      <c r="O1644" s="254">
        <f>SUM(B1644:N1644)</f>
        <v>0</v>
      </c>
    </row>
    <row r="1645" spans="1:15">
      <c r="A1645" s="205" t="s">
        <v>59</v>
      </c>
      <c r="B1645" s="254" t="s">
        <v>59</v>
      </c>
      <c r="C1645" s="254" t="s">
        <v>59</v>
      </c>
      <c r="D1645" s="254" t="s">
        <v>59</v>
      </c>
      <c r="E1645" s="254" t="s">
        <v>59</v>
      </c>
      <c r="F1645" s="254" t="s">
        <v>59</v>
      </c>
      <c r="G1645" s="254" t="s">
        <v>59</v>
      </c>
      <c r="H1645" s="254" t="s">
        <v>59</v>
      </c>
      <c r="I1645" s="254" t="s">
        <v>59</v>
      </c>
      <c r="J1645" s="254" t="s">
        <v>59</v>
      </c>
      <c r="K1645" s="254" t="s">
        <v>59</v>
      </c>
      <c r="L1645" s="254" t="s">
        <v>59</v>
      </c>
      <c r="M1645" s="254" t="s">
        <v>59</v>
      </c>
      <c r="N1645" s="254" t="s">
        <v>59</v>
      </c>
      <c r="O1645" s="254" t="s">
        <v>59</v>
      </c>
    </row>
    <row r="1646" spans="1:15">
      <c r="A1646" s="202" t="s">
        <v>415</v>
      </c>
      <c r="B1646" s="254">
        <v>17456803.639999997</v>
      </c>
      <c r="C1646" s="254">
        <v>17456803.639999997</v>
      </c>
      <c r="D1646" s="254">
        <v>17456803.639999997</v>
      </c>
      <c r="E1646" s="254">
        <v>17456803.639999997</v>
      </c>
      <c r="F1646" s="254">
        <v>17456803.639999997</v>
      </c>
      <c r="G1646" s="254">
        <v>17456803.639999997</v>
      </c>
      <c r="H1646" s="254">
        <v>17456803.639999997</v>
      </c>
      <c r="I1646" s="254">
        <v>17456803.639999997</v>
      </c>
      <c r="J1646" s="254">
        <v>17456803.639999997</v>
      </c>
      <c r="K1646" s="254">
        <v>17456803.639999997</v>
      </c>
      <c r="L1646" s="254">
        <v>17456803.639999997</v>
      </c>
      <c r="M1646" s="254">
        <v>17456803.639999997</v>
      </c>
      <c r="N1646" s="254">
        <v>17456803.639999997</v>
      </c>
      <c r="O1646" s="258"/>
    </row>
    <row r="1647" spans="1:15">
      <c r="A1647" s="202" t="s">
        <v>416</v>
      </c>
      <c r="B1647" s="254">
        <v>1543536.4400000002</v>
      </c>
      <c r="C1647" s="254">
        <v>1583495.2400000002</v>
      </c>
      <c r="D1647" s="254">
        <v>1623454.0400000003</v>
      </c>
      <c r="E1647" s="254">
        <v>1663412.8400000003</v>
      </c>
      <c r="F1647" s="254">
        <v>1703371.6400000004</v>
      </c>
      <c r="G1647" s="254">
        <v>1743330.4400000004</v>
      </c>
      <c r="H1647" s="254">
        <v>1783289.2400000005</v>
      </c>
      <c r="I1647" s="254">
        <v>1823248.0400000005</v>
      </c>
      <c r="J1647" s="254">
        <v>1863206.8400000005</v>
      </c>
      <c r="K1647" s="254">
        <v>1903165.6400000006</v>
      </c>
      <c r="L1647" s="254">
        <v>1943124.4400000006</v>
      </c>
      <c r="M1647" s="254">
        <v>1983083.2400000007</v>
      </c>
      <c r="N1647" s="254">
        <v>2023042.040000001</v>
      </c>
      <c r="O1647" s="258"/>
    </row>
    <row r="1648" spans="1:15" ht="15.75" thickBot="1">
      <c r="A1648" s="202" t="s">
        <v>418</v>
      </c>
      <c r="B1648" s="254">
        <v>0</v>
      </c>
      <c r="C1648" s="254">
        <v>0</v>
      </c>
      <c r="D1648" s="254">
        <v>0</v>
      </c>
      <c r="E1648" s="254">
        <v>0</v>
      </c>
      <c r="F1648" s="254">
        <v>0</v>
      </c>
      <c r="G1648" s="254">
        <v>0</v>
      </c>
      <c r="H1648" s="254">
        <v>0</v>
      </c>
      <c r="I1648" s="254">
        <v>0</v>
      </c>
      <c r="J1648" s="254">
        <v>0</v>
      </c>
      <c r="K1648" s="254">
        <v>0</v>
      </c>
      <c r="L1648" s="254">
        <v>0</v>
      </c>
      <c r="M1648" s="254">
        <v>0</v>
      </c>
      <c r="N1648" s="254">
        <v>0</v>
      </c>
      <c r="O1648" s="258"/>
    </row>
    <row r="1649" spans="1:15" ht="15.75" thickBot="1">
      <c r="A1649" s="202" t="s">
        <v>60</v>
      </c>
      <c r="B1649" s="255">
        <v>15913267.199999997</v>
      </c>
      <c r="C1649" s="255">
        <v>15873308.399999997</v>
      </c>
      <c r="D1649" s="255">
        <v>15833349.599999996</v>
      </c>
      <c r="E1649" s="255">
        <v>15793390.799999997</v>
      </c>
      <c r="F1649" s="255">
        <v>15753431.999999996</v>
      </c>
      <c r="G1649" s="255">
        <v>15713473.199999996</v>
      </c>
      <c r="H1649" s="255">
        <v>15673514.399999997</v>
      </c>
      <c r="I1649" s="255">
        <v>15633555.599999996</v>
      </c>
      <c r="J1649" s="255">
        <v>15593596.799999997</v>
      </c>
      <c r="K1649" s="255">
        <v>15553637.999999996</v>
      </c>
      <c r="L1649" s="255">
        <v>15513679.199999996</v>
      </c>
      <c r="M1649" s="255">
        <v>15473720.399999997</v>
      </c>
      <c r="N1649" s="255">
        <v>15433761.599999996</v>
      </c>
      <c r="O1649" s="258"/>
    </row>
    <row r="1650" spans="1:15" ht="15.75" thickTop="1">
      <c r="A1650" s="205" t="s">
        <v>59</v>
      </c>
      <c r="B1650" s="254" t="s">
        <v>59</v>
      </c>
      <c r="C1650" s="254" t="s">
        <v>59</v>
      </c>
      <c r="D1650" s="254" t="s">
        <v>59</v>
      </c>
      <c r="E1650" s="254" t="s">
        <v>59</v>
      </c>
      <c r="F1650" s="254" t="s">
        <v>59</v>
      </c>
      <c r="G1650" s="254" t="s">
        <v>59</v>
      </c>
      <c r="H1650" s="254" t="s">
        <v>59</v>
      </c>
      <c r="I1650" s="254" t="s">
        <v>59</v>
      </c>
      <c r="J1650" s="254" t="s">
        <v>59</v>
      </c>
      <c r="K1650" s="254" t="s">
        <v>59</v>
      </c>
      <c r="L1650" s="254" t="s">
        <v>59</v>
      </c>
      <c r="M1650" s="254" t="s">
        <v>59</v>
      </c>
      <c r="N1650" s="254" t="s">
        <v>59</v>
      </c>
      <c r="O1650" s="258"/>
    </row>
    <row r="1651" spans="1:15">
      <c r="A1651" s="202" t="s">
        <v>419</v>
      </c>
      <c r="B1651" s="254" t="s">
        <v>59</v>
      </c>
      <c r="C1651" s="254">
        <v>15893287.799999997</v>
      </c>
      <c r="D1651" s="254">
        <v>15853328.999999996</v>
      </c>
      <c r="E1651" s="254">
        <v>15813370.199999996</v>
      </c>
      <c r="F1651" s="254">
        <v>15773411.399999997</v>
      </c>
      <c r="G1651" s="254">
        <v>15733452.599999996</v>
      </c>
      <c r="H1651" s="254">
        <v>15693493.799999997</v>
      </c>
      <c r="I1651" s="254">
        <v>15653534.999999996</v>
      </c>
      <c r="J1651" s="254">
        <v>15613576.199999996</v>
      </c>
      <c r="K1651" s="254">
        <v>15573617.399999997</v>
      </c>
      <c r="L1651" s="254">
        <v>15533658.599999996</v>
      </c>
      <c r="M1651" s="254">
        <v>15493699.799999997</v>
      </c>
      <c r="N1651" s="254">
        <v>15453740.999999996</v>
      </c>
      <c r="O1651" s="258"/>
    </row>
    <row r="1652" spans="1:15">
      <c r="A1652" s="205" t="s">
        <v>59</v>
      </c>
      <c r="B1652" s="254" t="s">
        <v>59</v>
      </c>
      <c r="C1652" s="254" t="s">
        <v>59</v>
      </c>
      <c r="D1652" s="254" t="s">
        <v>59</v>
      </c>
      <c r="E1652" s="254" t="s">
        <v>59</v>
      </c>
      <c r="F1652" s="254" t="s">
        <v>59</v>
      </c>
      <c r="G1652" s="254" t="s">
        <v>59</v>
      </c>
      <c r="H1652" s="254" t="s">
        <v>59</v>
      </c>
      <c r="I1652" s="254" t="s">
        <v>59</v>
      </c>
      <c r="J1652" s="254" t="s">
        <v>59</v>
      </c>
      <c r="K1652" s="254" t="s">
        <v>59</v>
      </c>
      <c r="L1652" s="254" t="s">
        <v>59</v>
      </c>
      <c r="M1652" s="254" t="s">
        <v>59</v>
      </c>
      <c r="N1652" s="254" t="s">
        <v>59</v>
      </c>
      <c r="O1652" s="254" t="s">
        <v>59</v>
      </c>
    </row>
    <row r="1653" spans="1:15">
      <c r="A1653" s="202" t="s">
        <v>61</v>
      </c>
      <c r="B1653" s="254" t="s">
        <v>59</v>
      </c>
      <c r="C1653" s="254" t="s">
        <v>59</v>
      </c>
      <c r="D1653" s="254" t="s">
        <v>59</v>
      </c>
      <c r="E1653" s="254" t="s">
        <v>59</v>
      </c>
      <c r="F1653" s="254" t="s">
        <v>59</v>
      </c>
      <c r="G1653" s="254" t="s">
        <v>59</v>
      </c>
      <c r="H1653" s="254" t="s">
        <v>59</v>
      </c>
      <c r="I1653" s="254" t="s">
        <v>59</v>
      </c>
      <c r="J1653" s="254" t="s">
        <v>59</v>
      </c>
      <c r="K1653" s="254" t="s">
        <v>59</v>
      </c>
      <c r="L1653" s="254" t="s">
        <v>59</v>
      </c>
      <c r="M1653" s="254" t="s">
        <v>59</v>
      </c>
      <c r="N1653" s="254" t="s">
        <v>59</v>
      </c>
      <c r="O1653" s="254" t="s">
        <v>59</v>
      </c>
    </row>
    <row r="1654" spans="1:15">
      <c r="A1654" s="204" t="s">
        <v>420</v>
      </c>
      <c r="B1654" s="254" t="s">
        <v>59</v>
      </c>
      <c r="C1654" s="254">
        <v>85600.858502471354</v>
      </c>
      <c r="D1654" s="254">
        <v>85385.641385171766</v>
      </c>
      <c r="E1654" s="254">
        <v>85170.424267872193</v>
      </c>
      <c r="F1654" s="254">
        <v>84955.20715057262</v>
      </c>
      <c r="G1654" s="254">
        <v>84739.990033273032</v>
      </c>
      <c r="H1654" s="254">
        <v>84524.772915973459</v>
      </c>
      <c r="I1654" s="254">
        <v>82397.28951778177</v>
      </c>
      <c r="J1654" s="254">
        <v>82186.953845207929</v>
      </c>
      <c r="K1654" s="254">
        <v>81976.618172634102</v>
      </c>
      <c r="L1654" s="254">
        <v>81766.282500060246</v>
      </c>
      <c r="M1654" s="254">
        <v>81555.946827486419</v>
      </c>
      <c r="N1654" s="254">
        <v>81345.611154912578</v>
      </c>
      <c r="O1654" s="254">
        <f>SUM(B1654:N1654)</f>
        <v>1001605.5962734175</v>
      </c>
    </row>
    <row r="1655" spans="1:15">
      <c r="A1655" s="204" t="s">
        <v>421</v>
      </c>
      <c r="B1655" s="254" t="s">
        <v>59</v>
      </c>
      <c r="C1655" s="254">
        <v>17765.517102839996</v>
      </c>
      <c r="D1655" s="254">
        <v>17720.851156199995</v>
      </c>
      <c r="E1655" s="254">
        <v>17676.185209559993</v>
      </c>
      <c r="F1655" s="254">
        <v>17631.519262919996</v>
      </c>
      <c r="G1655" s="254">
        <v>17586.853316279994</v>
      </c>
      <c r="H1655" s="254">
        <v>17542.187369639996</v>
      </c>
      <c r="I1655" s="254">
        <v>17345.682133499999</v>
      </c>
      <c r="J1655" s="254">
        <v>17301.403787219995</v>
      </c>
      <c r="K1655" s="254">
        <v>17257.125440939999</v>
      </c>
      <c r="L1655" s="254">
        <v>17212.847094659995</v>
      </c>
      <c r="M1655" s="254">
        <v>17168.568748379999</v>
      </c>
      <c r="N1655" s="254">
        <v>17124.290402099996</v>
      </c>
      <c r="O1655" s="254">
        <f>SUM(B1655:N1655)</f>
        <v>209333.03102423996</v>
      </c>
    </row>
    <row r="1656" spans="1:15">
      <c r="A1656" s="205" t="s">
        <v>59</v>
      </c>
      <c r="B1656" s="254" t="s">
        <v>59</v>
      </c>
      <c r="C1656" s="254" t="s">
        <v>59</v>
      </c>
      <c r="D1656" s="254" t="s">
        <v>59</v>
      </c>
      <c r="E1656" s="254" t="s">
        <v>59</v>
      </c>
      <c r="F1656" s="254" t="s">
        <v>59</v>
      </c>
      <c r="G1656" s="254" t="s">
        <v>59</v>
      </c>
      <c r="H1656" s="254" t="s">
        <v>59</v>
      </c>
      <c r="I1656" s="254" t="s">
        <v>59</v>
      </c>
      <c r="J1656" s="254" t="s">
        <v>59</v>
      </c>
      <c r="K1656" s="254" t="s">
        <v>59</v>
      </c>
      <c r="L1656" s="254" t="s">
        <v>59</v>
      </c>
      <c r="M1656" s="254" t="s">
        <v>59</v>
      </c>
      <c r="N1656" s="254" t="s">
        <v>59</v>
      </c>
      <c r="O1656" s="254" t="s">
        <v>59</v>
      </c>
    </row>
    <row r="1657" spans="1:15">
      <c r="A1657" s="202" t="s">
        <v>62</v>
      </c>
      <c r="B1657" s="254" t="s">
        <v>59</v>
      </c>
      <c r="C1657" s="254" t="s">
        <v>59</v>
      </c>
      <c r="D1657" s="254" t="s">
        <v>59</v>
      </c>
      <c r="E1657" s="254" t="s">
        <v>59</v>
      </c>
      <c r="F1657" s="254" t="s">
        <v>59</v>
      </c>
      <c r="G1657" s="254" t="s">
        <v>59</v>
      </c>
      <c r="H1657" s="254" t="s">
        <v>59</v>
      </c>
      <c r="I1657" s="254" t="s">
        <v>59</v>
      </c>
      <c r="J1657" s="254" t="s">
        <v>59</v>
      </c>
      <c r="K1657" s="254" t="s">
        <v>59</v>
      </c>
      <c r="L1657" s="254" t="s">
        <v>59</v>
      </c>
      <c r="M1657" s="254" t="s">
        <v>59</v>
      </c>
      <c r="N1657" s="254" t="s">
        <v>59</v>
      </c>
      <c r="O1657" s="254" t="s">
        <v>59</v>
      </c>
    </row>
    <row r="1658" spans="1:15">
      <c r="A1658" s="204" t="s">
        <v>422</v>
      </c>
      <c r="B1658" s="254" t="s">
        <v>59</v>
      </c>
      <c r="C1658" s="254">
        <v>39958.799999999996</v>
      </c>
      <c r="D1658" s="254">
        <v>39958.799999999996</v>
      </c>
      <c r="E1658" s="254">
        <v>39958.799999999996</v>
      </c>
      <c r="F1658" s="254">
        <v>39958.799999999996</v>
      </c>
      <c r="G1658" s="254">
        <v>39958.799999999996</v>
      </c>
      <c r="H1658" s="254">
        <v>39958.799999999996</v>
      </c>
      <c r="I1658" s="254">
        <v>39958.799999999996</v>
      </c>
      <c r="J1658" s="254">
        <v>39958.799999999996</v>
      </c>
      <c r="K1658" s="254">
        <v>39958.799999999996</v>
      </c>
      <c r="L1658" s="254">
        <v>39958.799999999996</v>
      </c>
      <c r="M1658" s="254">
        <v>39958.799999999996</v>
      </c>
      <c r="N1658" s="254">
        <v>39958.799999999996</v>
      </c>
      <c r="O1658" s="254">
        <f>SUM(B1658:N1658)</f>
        <v>479505.59999999992</v>
      </c>
    </row>
    <row r="1659" spans="1:15">
      <c r="A1659" s="204" t="s">
        <v>423</v>
      </c>
      <c r="B1659" s="254" t="s">
        <v>59</v>
      </c>
      <c r="C1659" s="254">
        <v>0</v>
      </c>
      <c r="D1659" s="254">
        <v>0</v>
      </c>
      <c r="E1659" s="254">
        <v>0</v>
      </c>
      <c r="F1659" s="254">
        <v>0</v>
      </c>
      <c r="G1659" s="254">
        <v>0</v>
      </c>
      <c r="H1659" s="254">
        <v>0</v>
      </c>
      <c r="I1659" s="254">
        <v>0</v>
      </c>
      <c r="J1659" s="254">
        <v>0</v>
      </c>
      <c r="K1659" s="254">
        <v>0</v>
      </c>
      <c r="L1659" s="254">
        <v>0</v>
      </c>
      <c r="M1659" s="254">
        <v>0</v>
      </c>
      <c r="N1659" s="254">
        <v>0</v>
      </c>
      <c r="O1659" s="254">
        <f>SUM(B1659:N1659)</f>
        <v>0</v>
      </c>
    </row>
    <row r="1660" spans="1:15">
      <c r="A1660" s="204" t="s">
        <v>424</v>
      </c>
      <c r="B1660" s="254" t="s">
        <v>59</v>
      </c>
      <c r="C1660" s="254">
        <v>0</v>
      </c>
      <c r="D1660" s="254">
        <v>0</v>
      </c>
      <c r="E1660" s="254">
        <v>0</v>
      </c>
      <c r="F1660" s="254">
        <v>0</v>
      </c>
      <c r="G1660" s="254">
        <v>0</v>
      </c>
      <c r="H1660" s="254">
        <v>0</v>
      </c>
      <c r="I1660" s="254">
        <v>0</v>
      </c>
      <c r="J1660" s="254">
        <v>0</v>
      </c>
      <c r="K1660" s="254">
        <v>0</v>
      </c>
      <c r="L1660" s="254">
        <v>0</v>
      </c>
      <c r="M1660" s="254">
        <v>0</v>
      </c>
      <c r="N1660" s="254">
        <v>0</v>
      </c>
      <c r="O1660" s="254">
        <f>SUM(B1660:N1660)</f>
        <v>0</v>
      </c>
    </row>
    <row r="1661" spans="1:15">
      <c r="A1661" s="204" t="s">
        <v>425</v>
      </c>
      <c r="B1661" s="254" t="s">
        <v>59</v>
      </c>
      <c r="C1661" s="254">
        <v>0</v>
      </c>
      <c r="D1661" s="254">
        <v>0</v>
      </c>
      <c r="E1661" s="254">
        <v>0</v>
      </c>
      <c r="F1661" s="254">
        <v>0</v>
      </c>
      <c r="G1661" s="254">
        <v>0</v>
      </c>
      <c r="H1661" s="254">
        <v>0</v>
      </c>
      <c r="I1661" s="254">
        <v>0</v>
      </c>
      <c r="J1661" s="254">
        <v>0</v>
      </c>
      <c r="K1661" s="254">
        <v>0</v>
      </c>
      <c r="L1661" s="254">
        <v>0</v>
      </c>
      <c r="M1661" s="254">
        <v>0</v>
      </c>
      <c r="N1661" s="254">
        <v>0</v>
      </c>
      <c r="O1661" s="254">
        <f>SUM(B1661:N1661)</f>
        <v>0</v>
      </c>
    </row>
    <row r="1662" spans="1:15">
      <c r="A1662" s="204" t="s">
        <v>426</v>
      </c>
      <c r="B1662" s="254" t="s">
        <v>59</v>
      </c>
      <c r="C1662" s="254">
        <v>0</v>
      </c>
      <c r="D1662" s="254">
        <v>0</v>
      </c>
      <c r="E1662" s="254">
        <v>0</v>
      </c>
      <c r="F1662" s="254">
        <v>0</v>
      </c>
      <c r="G1662" s="254">
        <v>0</v>
      </c>
      <c r="H1662" s="254">
        <v>0</v>
      </c>
      <c r="I1662" s="254">
        <v>0</v>
      </c>
      <c r="J1662" s="254">
        <v>0</v>
      </c>
      <c r="K1662" s="254">
        <v>0</v>
      </c>
      <c r="L1662" s="254">
        <v>0</v>
      </c>
      <c r="M1662" s="254">
        <v>0</v>
      </c>
      <c r="N1662" s="254">
        <v>0</v>
      </c>
      <c r="O1662" s="254">
        <f>SUM(B1662:N1662)</f>
        <v>0</v>
      </c>
    </row>
    <row r="1663" spans="1:15" ht="15.75" thickBot="1">
      <c r="A1663" s="205" t="s">
        <v>59</v>
      </c>
      <c r="B1663" s="254" t="s">
        <v>59</v>
      </c>
      <c r="C1663" s="254" t="s">
        <v>59</v>
      </c>
      <c r="D1663" s="254" t="s">
        <v>59</v>
      </c>
      <c r="E1663" s="254" t="s">
        <v>59</v>
      </c>
      <c r="F1663" s="254" t="s">
        <v>59</v>
      </c>
      <c r="G1663" s="254" t="s">
        <v>59</v>
      </c>
      <c r="H1663" s="254" t="s">
        <v>59</v>
      </c>
      <c r="I1663" s="254" t="s">
        <v>59</v>
      </c>
      <c r="J1663" s="254" t="s">
        <v>59</v>
      </c>
      <c r="K1663" s="254" t="s">
        <v>59</v>
      </c>
      <c r="L1663" s="254" t="s">
        <v>59</v>
      </c>
      <c r="M1663" s="254" t="s">
        <v>59</v>
      </c>
      <c r="N1663" s="254" t="s">
        <v>59</v>
      </c>
      <c r="O1663" s="254" t="s">
        <v>59</v>
      </c>
    </row>
    <row r="1664" spans="1:15" ht="15.75" thickBot="1">
      <c r="A1664" s="202" t="s">
        <v>427</v>
      </c>
      <c r="B1664" s="254" t="s">
        <v>59</v>
      </c>
      <c r="C1664" s="255">
        <f>SUM(C1653:C1661)</f>
        <v>143325.17560531135</v>
      </c>
      <c r="D1664" s="255">
        <f t="shared" ref="D1664:N1664" si="36">SUM(D1654:D1662)</f>
        <v>143065.29254137175</v>
      </c>
      <c r="E1664" s="255">
        <f t="shared" si="36"/>
        <v>142805.40947743217</v>
      </c>
      <c r="F1664" s="255">
        <f t="shared" si="36"/>
        <v>142545.5264134926</v>
      </c>
      <c r="G1664" s="255">
        <f t="shared" si="36"/>
        <v>142285.64334955302</v>
      </c>
      <c r="H1664" s="255">
        <f t="shared" si="36"/>
        <v>142025.76028561345</v>
      </c>
      <c r="I1664" s="255">
        <f t="shared" si="36"/>
        <v>139701.77165128177</v>
      </c>
      <c r="J1664" s="255">
        <f t="shared" si="36"/>
        <v>139447.15763242793</v>
      </c>
      <c r="K1664" s="255">
        <f t="shared" si="36"/>
        <v>139192.54361357409</v>
      </c>
      <c r="L1664" s="255">
        <f t="shared" si="36"/>
        <v>138937.92959472025</v>
      </c>
      <c r="M1664" s="255">
        <f t="shared" si="36"/>
        <v>138683.31557586641</v>
      </c>
      <c r="N1664" s="255">
        <f t="shared" si="36"/>
        <v>138428.70155701257</v>
      </c>
      <c r="O1664" s="255">
        <f>SUM(B1664:N1664)</f>
        <v>1690444.2272976572</v>
      </c>
    </row>
    <row r="1665" spans="1:15" ht="15.75" thickTop="1">
      <c r="A1665" s="205" t="s">
        <v>59</v>
      </c>
      <c r="B1665" s="256" t="s">
        <v>59</v>
      </c>
      <c r="C1665" s="256" t="s">
        <v>59</v>
      </c>
      <c r="D1665" s="256" t="s">
        <v>59</v>
      </c>
      <c r="E1665" s="256" t="s">
        <v>59</v>
      </c>
      <c r="F1665" s="256" t="s">
        <v>59</v>
      </c>
      <c r="G1665" s="256" t="s">
        <v>59</v>
      </c>
      <c r="H1665" s="256" t="s">
        <v>59</v>
      </c>
      <c r="I1665" s="256" t="s">
        <v>59</v>
      </c>
      <c r="J1665" s="256" t="s">
        <v>59</v>
      </c>
      <c r="K1665" s="256" t="s">
        <v>59</v>
      </c>
      <c r="L1665" s="256" t="s">
        <v>59</v>
      </c>
      <c r="M1665" s="256" t="s">
        <v>59</v>
      </c>
      <c r="N1665" s="256" t="s">
        <v>59</v>
      </c>
      <c r="O1665" s="256" t="s">
        <v>59</v>
      </c>
    </row>
    <row r="1666" spans="1:15">
      <c r="A1666" s="129" t="s">
        <v>449</v>
      </c>
      <c r="B1666" s="256"/>
      <c r="C1666" s="256"/>
      <c r="D1666" s="256"/>
      <c r="E1666" s="256"/>
      <c r="F1666" s="256"/>
      <c r="G1666" s="256"/>
      <c r="H1666" s="256"/>
      <c r="I1666" s="256"/>
      <c r="J1666" s="256"/>
      <c r="K1666" s="256"/>
      <c r="L1666" s="256"/>
      <c r="M1666" s="256"/>
      <c r="N1666" s="256"/>
      <c r="O1666" s="256"/>
    </row>
    <row r="1667" spans="1:15">
      <c r="A1667" s="294" t="s">
        <v>468</v>
      </c>
      <c r="B1667" s="256"/>
      <c r="C1667" s="256"/>
      <c r="D1667" s="256"/>
      <c r="E1667" s="256"/>
      <c r="F1667" s="256"/>
      <c r="G1667" s="256"/>
      <c r="H1667" s="256"/>
      <c r="I1667" s="256"/>
      <c r="J1667" s="256"/>
      <c r="K1667" s="256"/>
      <c r="L1667" s="256"/>
      <c r="M1667" s="256"/>
      <c r="N1667" s="256"/>
      <c r="O1667" s="256"/>
    </row>
    <row r="1668" spans="1:15">
      <c r="A1668" s="294" t="s">
        <v>450</v>
      </c>
      <c r="B1668" s="256"/>
      <c r="C1668" s="256"/>
      <c r="D1668" s="256"/>
      <c r="E1668" s="256"/>
      <c r="F1668" s="256"/>
      <c r="G1668" s="256"/>
      <c r="H1668" s="256"/>
      <c r="I1668" s="256"/>
      <c r="J1668" s="256"/>
      <c r="K1668" s="256"/>
      <c r="L1668" s="256"/>
      <c r="M1668" s="256"/>
      <c r="N1668" s="256"/>
      <c r="O1668" s="256"/>
    </row>
    <row r="1669" spans="1:15">
      <c r="A1669" s="294" t="s">
        <v>451</v>
      </c>
      <c r="B1669" s="256"/>
      <c r="C1669" s="256"/>
      <c r="D1669" s="256"/>
      <c r="E1669" s="256"/>
      <c r="F1669" s="256"/>
      <c r="G1669" s="256"/>
      <c r="H1669" s="256"/>
      <c r="I1669" s="256"/>
      <c r="J1669" s="256"/>
      <c r="K1669" s="256"/>
      <c r="L1669" s="256"/>
      <c r="M1669" s="256"/>
      <c r="N1669" s="256"/>
      <c r="O1669" s="256"/>
    </row>
    <row r="1670" spans="1:15">
      <c r="A1670" s="294" t="s">
        <v>452</v>
      </c>
      <c r="B1670" s="256"/>
      <c r="C1670" s="256"/>
      <c r="D1670" s="256"/>
      <c r="E1670" s="256"/>
      <c r="F1670" s="256"/>
      <c r="G1670" s="256"/>
      <c r="H1670" s="256"/>
      <c r="I1670" s="256"/>
      <c r="J1670" s="256"/>
      <c r="K1670" s="256"/>
      <c r="L1670" s="256"/>
      <c r="M1670" s="256"/>
      <c r="N1670" s="256"/>
      <c r="O1670" s="256"/>
    </row>
    <row r="1671" spans="1:15">
      <c r="A1671" s="294" t="s">
        <v>453</v>
      </c>
      <c r="B1671" s="256"/>
      <c r="C1671" s="256"/>
      <c r="D1671" s="256"/>
      <c r="E1671" s="256"/>
      <c r="F1671" s="256"/>
      <c r="G1671" s="256"/>
      <c r="H1671" s="256"/>
      <c r="I1671" s="256"/>
      <c r="J1671" s="256"/>
      <c r="K1671" s="256"/>
      <c r="L1671" s="256"/>
      <c r="M1671" s="256"/>
      <c r="N1671" s="256"/>
      <c r="O1671" s="256"/>
    </row>
    <row r="1672" spans="1:15">
      <c r="A1672" s="294" t="s">
        <v>469</v>
      </c>
      <c r="B1672" s="256"/>
      <c r="C1672" s="256"/>
      <c r="D1672" s="256"/>
      <c r="E1672" s="256"/>
      <c r="F1672" s="256"/>
      <c r="G1672" s="256"/>
      <c r="H1672" s="256"/>
      <c r="I1672" s="256"/>
      <c r="J1672" s="256"/>
      <c r="K1672" s="256"/>
      <c r="L1672" s="256"/>
      <c r="M1672" s="256"/>
      <c r="N1672" s="256"/>
      <c r="O1672" s="256"/>
    </row>
    <row r="1673" spans="1:15">
      <c r="A1673" s="294" t="s">
        <v>470</v>
      </c>
      <c r="B1673" s="256"/>
      <c r="C1673" s="256"/>
      <c r="D1673" s="256"/>
      <c r="E1673" s="256"/>
      <c r="F1673" s="256"/>
      <c r="G1673" s="256"/>
      <c r="H1673" s="256"/>
      <c r="I1673" s="256"/>
      <c r="J1673" s="256"/>
      <c r="K1673" s="256"/>
      <c r="L1673" s="256"/>
      <c r="M1673" s="256"/>
      <c r="N1673" s="256"/>
      <c r="O1673" s="256"/>
    </row>
    <row r="1674" spans="1:15">
      <c r="A1674" s="294" t="s">
        <v>454</v>
      </c>
      <c r="B1674" s="256"/>
      <c r="C1674" s="256"/>
      <c r="D1674" s="256"/>
      <c r="E1674" s="256"/>
      <c r="F1674" s="256"/>
      <c r="G1674" s="256"/>
      <c r="H1674" s="256"/>
      <c r="I1674" s="256"/>
      <c r="J1674" s="256"/>
      <c r="K1674" s="256"/>
      <c r="L1674" s="256"/>
      <c r="M1674" s="256"/>
      <c r="N1674" s="256"/>
      <c r="O1674" s="256"/>
    </row>
    <row r="1675" spans="1:15">
      <c r="A1675" s="294" t="s">
        <v>455</v>
      </c>
      <c r="B1675" s="256"/>
      <c r="C1675" s="256"/>
      <c r="D1675" s="256"/>
      <c r="E1675" s="256"/>
      <c r="F1675" s="256"/>
      <c r="G1675" s="256"/>
      <c r="H1675" s="256"/>
      <c r="I1675" s="256"/>
      <c r="J1675" s="256"/>
      <c r="K1675" s="256"/>
      <c r="L1675" s="256"/>
      <c r="M1675" s="256"/>
      <c r="N1675" s="256"/>
      <c r="O1675" s="256"/>
    </row>
    <row r="1676" spans="1:15">
      <c r="A1676" s="294" t="s">
        <v>456</v>
      </c>
      <c r="B1676" s="256"/>
      <c r="C1676" s="256"/>
      <c r="D1676" s="256"/>
      <c r="E1676" s="256"/>
      <c r="F1676" s="256"/>
      <c r="G1676" s="256"/>
      <c r="H1676" s="256"/>
      <c r="I1676" s="256"/>
      <c r="J1676" s="256"/>
      <c r="K1676" s="256"/>
      <c r="L1676" s="256"/>
      <c r="M1676" s="256"/>
      <c r="N1676" s="256"/>
      <c r="O1676" s="256"/>
    </row>
    <row r="1677" spans="1:15">
      <c r="A1677" s="294" t="s">
        <v>457</v>
      </c>
      <c r="B1677" s="256"/>
      <c r="C1677" s="256"/>
      <c r="D1677" s="256"/>
      <c r="E1677" s="256"/>
      <c r="F1677" s="256"/>
      <c r="G1677" s="256"/>
      <c r="H1677" s="256"/>
      <c r="I1677" s="256"/>
      <c r="J1677" s="256"/>
      <c r="K1677" s="256"/>
      <c r="L1677" s="256"/>
      <c r="M1677" s="256"/>
      <c r="N1677" s="256"/>
      <c r="O1677" s="256"/>
    </row>
    <row r="1678" spans="1:15">
      <c r="A1678" s="294" t="s">
        <v>458</v>
      </c>
      <c r="B1678" s="256"/>
      <c r="C1678" s="256"/>
      <c r="D1678" s="256"/>
      <c r="E1678" s="256"/>
      <c r="F1678" s="256"/>
      <c r="G1678" s="256"/>
      <c r="H1678" s="256"/>
      <c r="I1678" s="256"/>
      <c r="J1678" s="256"/>
      <c r="K1678" s="256"/>
      <c r="L1678" s="256"/>
      <c r="M1678" s="256"/>
      <c r="N1678" s="256"/>
      <c r="O1678" s="256"/>
    </row>
    <row r="1679" spans="1:15">
      <c r="A1679" s="295" t="s">
        <v>459</v>
      </c>
      <c r="B1679" s="256"/>
      <c r="C1679" s="256"/>
      <c r="D1679" s="256"/>
      <c r="E1679" s="256"/>
      <c r="F1679" s="256"/>
      <c r="G1679" s="256"/>
      <c r="H1679" s="256"/>
      <c r="I1679" s="256"/>
      <c r="J1679" s="256"/>
      <c r="K1679" s="256"/>
      <c r="L1679" s="256"/>
      <c r="M1679" s="256"/>
      <c r="N1679" s="256"/>
      <c r="O1679" s="256"/>
    </row>
    <row r="1680" spans="1:15">
      <c r="A1680" s="295" t="s">
        <v>460</v>
      </c>
      <c r="B1680" s="256"/>
      <c r="C1680" s="256"/>
      <c r="D1680" s="256"/>
      <c r="E1680" s="256"/>
      <c r="F1680" s="256"/>
      <c r="G1680" s="256"/>
      <c r="H1680" s="256"/>
      <c r="I1680" s="256"/>
      <c r="J1680" s="256"/>
      <c r="K1680" s="256"/>
      <c r="L1680" s="256"/>
      <c r="M1680" s="256"/>
      <c r="N1680" s="256"/>
      <c r="O1680" s="256"/>
    </row>
    <row r="1681" spans="1:15">
      <c r="A1681" s="295" t="s">
        <v>461</v>
      </c>
      <c r="B1681" s="256"/>
      <c r="C1681" s="256"/>
      <c r="D1681" s="256"/>
      <c r="E1681" s="256"/>
      <c r="F1681" s="256"/>
      <c r="G1681" s="256"/>
      <c r="H1681" s="256"/>
      <c r="I1681" s="256"/>
      <c r="J1681" s="256"/>
      <c r="K1681" s="256"/>
      <c r="L1681" s="256"/>
      <c r="M1681" s="256"/>
      <c r="N1681" s="256"/>
      <c r="O1681" s="256"/>
    </row>
    <row r="1682" spans="1:15">
      <c r="B1682" s="257"/>
      <c r="C1682" s="257"/>
      <c r="D1682" s="257"/>
      <c r="E1682" s="257"/>
      <c r="F1682" s="257"/>
      <c r="G1682" s="257"/>
      <c r="H1682" s="257"/>
      <c r="I1682" s="257"/>
      <c r="J1682" s="257"/>
      <c r="K1682" s="257"/>
      <c r="L1682" s="257"/>
      <c r="M1682" s="257"/>
      <c r="N1682" s="257"/>
      <c r="O1682" s="257"/>
    </row>
    <row r="1683" spans="1:15">
      <c r="A1683" s="109" t="s">
        <v>79</v>
      </c>
      <c r="B1683" s="254"/>
      <c r="C1683" s="254"/>
      <c r="D1683" s="254"/>
      <c r="E1683" s="254"/>
      <c r="F1683" s="254"/>
      <c r="G1683" s="254"/>
      <c r="H1683" s="254"/>
      <c r="I1683" s="254"/>
      <c r="J1683" s="254"/>
      <c r="K1683" s="254"/>
      <c r="L1683" s="254"/>
      <c r="M1683" s="254"/>
      <c r="N1683" s="254"/>
      <c r="O1683" s="254"/>
    </row>
    <row r="1684" spans="1:15">
      <c r="A1684" s="181" t="s">
        <v>383</v>
      </c>
      <c r="B1684" s="254"/>
      <c r="C1684" s="254"/>
      <c r="D1684" s="254"/>
      <c r="E1684" s="254"/>
      <c r="F1684" s="254"/>
      <c r="G1684" s="254"/>
      <c r="H1684" s="254"/>
      <c r="I1684" s="254"/>
      <c r="J1684" s="254"/>
      <c r="K1684" s="254"/>
      <c r="L1684" s="254"/>
      <c r="M1684" s="254"/>
      <c r="N1684" s="254"/>
      <c r="O1684" s="254"/>
    </row>
    <row r="1685" spans="1:15">
      <c r="A1685" s="202" t="s">
        <v>410</v>
      </c>
      <c r="B1685" s="254" t="s">
        <v>59</v>
      </c>
      <c r="C1685" s="254" t="s">
        <v>59</v>
      </c>
      <c r="D1685" s="254" t="s">
        <v>59</v>
      </c>
      <c r="E1685" s="254" t="s">
        <v>59</v>
      </c>
      <c r="F1685" s="254" t="s">
        <v>59</v>
      </c>
      <c r="G1685" s="254" t="s">
        <v>59</v>
      </c>
      <c r="H1685" s="254" t="s">
        <v>59</v>
      </c>
      <c r="I1685" s="254" t="s">
        <v>59</v>
      </c>
      <c r="J1685" s="254" t="s">
        <v>59</v>
      </c>
      <c r="K1685" s="254" t="s">
        <v>59</v>
      </c>
      <c r="L1685" s="254" t="s">
        <v>59</v>
      </c>
      <c r="M1685" s="254" t="s">
        <v>59</v>
      </c>
      <c r="N1685" s="254" t="s">
        <v>59</v>
      </c>
      <c r="O1685" s="254" t="s">
        <v>59</v>
      </c>
    </row>
    <row r="1686" spans="1:15">
      <c r="A1686" s="204" t="s">
        <v>411</v>
      </c>
      <c r="B1686" s="254" t="s">
        <v>59</v>
      </c>
      <c r="C1686" s="254">
        <v>0</v>
      </c>
      <c r="D1686" s="254">
        <v>0</v>
      </c>
      <c r="E1686" s="254">
        <v>0</v>
      </c>
      <c r="F1686" s="254">
        <v>0</v>
      </c>
      <c r="G1686" s="254">
        <v>0</v>
      </c>
      <c r="H1686" s="254">
        <v>0</v>
      </c>
      <c r="I1686" s="254">
        <v>0</v>
      </c>
      <c r="J1686" s="254">
        <v>0</v>
      </c>
      <c r="K1686" s="254">
        <v>0</v>
      </c>
      <c r="L1686" s="254">
        <v>0</v>
      </c>
      <c r="M1686" s="254">
        <v>0</v>
      </c>
      <c r="N1686" s="254">
        <v>0</v>
      </c>
      <c r="O1686" s="254">
        <f>SUM(B1686:N1686)</f>
        <v>0</v>
      </c>
    </row>
    <row r="1687" spans="1:15">
      <c r="A1687" s="204" t="s">
        <v>412</v>
      </c>
      <c r="B1687" s="254" t="s">
        <v>59</v>
      </c>
      <c r="C1687" s="254">
        <v>514.79</v>
      </c>
      <c r="D1687" s="323">
        <v>-407.91</v>
      </c>
      <c r="E1687" s="323">
        <v>0</v>
      </c>
      <c r="F1687" s="323">
        <v>480.98</v>
      </c>
      <c r="G1687" s="323">
        <v>-5432.98</v>
      </c>
      <c r="H1687" s="323">
        <v>-4064.17</v>
      </c>
      <c r="I1687" s="323">
        <v>1457.44</v>
      </c>
      <c r="J1687" s="323">
        <v>492.87</v>
      </c>
      <c r="K1687" s="323">
        <v>67.709999999999994</v>
      </c>
      <c r="L1687" s="323">
        <v>3334.79</v>
      </c>
      <c r="M1687" s="323">
        <v>0</v>
      </c>
      <c r="N1687" s="323">
        <v>0</v>
      </c>
      <c r="O1687" s="323">
        <f>SUM(B1687:N1687)</f>
        <v>-3556.4800000000005</v>
      </c>
    </row>
    <row r="1688" spans="1:15">
      <c r="A1688" s="204" t="s">
        <v>413</v>
      </c>
      <c r="B1688" s="254" t="s">
        <v>59</v>
      </c>
      <c r="C1688" s="254">
        <v>0</v>
      </c>
      <c r="D1688" s="323">
        <v>0</v>
      </c>
      <c r="E1688" s="323">
        <v>0</v>
      </c>
      <c r="F1688" s="323">
        <v>0</v>
      </c>
      <c r="G1688" s="323">
        <v>-5432.98</v>
      </c>
      <c r="H1688" s="323">
        <v>-4064.17</v>
      </c>
      <c r="I1688" s="323">
        <v>0</v>
      </c>
      <c r="J1688" s="323">
        <v>0</v>
      </c>
      <c r="K1688" s="323">
        <v>0</v>
      </c>
      <c r="L1688" s="323">
        <v>0</v>
      </c>
      <c r="M1688" s="323">
        <v>0</v>
      </c>
      <c r="N1688" s="323">
        <v>0</v>
      </c>
      <c r="O1688" s="323">
        <f>SUM(B1688:N1688)</f>
        <v>-9497.15</v>
      </c>
    </row>
    <row r="1689" spans="1:15">
      <c r="A1689" s="204" t="s">
        <v>414</v>
      </c>
      <c r="B1689" s="254" t="s">
        <v>59</v>
      </c>
      <c r="C1689" s="254">
        <v>15.15</v>
      </c>
      <c r="D1689" s="254">
        <v>0</v>
      </c>
      <c r="E1689" s="254">
        <v>0</v>
      </c>
      <c r="F1689" s="254">
        <v>0</v>
      </c>
      <c r="G1689" s="254">
        <v>0</v>
      </c>
      <c r="H1689" s="254">
        <v>0</v>
      </c>
      <c r="I1689" s="254">
        <v>0</v>
      </c>
      <c r="J1689" s="254">
        <v>0</v>
      </c>
      <c r="K1689" s="254">
        <v>0</v>
      </c>
      <c r="L1689" s="254">
        <v>0</v>
      </c>
      <c r="M1689" s="254">
        <v>0</v>
      </c>
      <c r="N1689" s="254">
        <v>0</v>
      </c>
      <c r="O1689" s="254">
        <f>SUM(B1689:N1689)</f>
        <v>15.15</v>
      </c>
    </row>
    <row r="1690" spans="1:15">
      <c r="A1690" s="205" t="s">
        <v>59</v>
      </c>
      <c r="B1690" s="254" t="s">
        <v>59</v>
      </c>
      <c r="C1690" s="254" t="s">
        <v>59</v>
      </c>
      <c r="D1690" s="254" t="s">
        <v>59</v>
      </c>
      <c r="E1690" s="254" t="s">
        <v>59</v>
      </c>
      <c r="F1690" s="254" t="s">
        <v>59</v>
      </c>
      <c r="G1690" s="254" t="s">
        <v>59</v>
      </c>
      <c r="H1690" s="254" t="s">
        <v>59</v>
      </c>
      <c r="I1690" s="254" t="s">
        <v>59</v>
      </c>
      <c r="J1690" s="254" t="s">
        <v>59</v>
      </c>
      <c r="K1690" s="254" t="s">
        <v>59</v>
      </c>
      <c r="L1690" s="254" t="s">
        <v>59</v>
      </c>
      <c r="M1690" s="254" t="s">
        <v>59</v>
      </c>
      <c r="N1690" s="254" t="s">
        <v>59</v>
      </c>
      <c r="O1690" s="254" t="s">
        <v>59</v>
      </c>
    </row>
    <row r="1691" spans="1:15">
      <c r="A1691" s="202" t="s">
        <v>415</v>
      </c>
      <c r="B1691" s="254">
        <v>153531697.89999998</v>
      </c>
      <c r="C1691" s="254">
        <v>153532212.68999997</v>
      </c>
      <c r="D1691" s="254">
        <v>153531804.77999997</v>
      </c>
      <c r="E1691" s="254">
        <v>153531804.77999997</v>
      </c>
      <c r="F1691" s="254">
        <v>153532285.75999996</v>
      </c>
      <c r="G1691" s="254">
        <v>153526852.77999997</v>
      </c>
      <c r="H1691" s="254">
        <v>153522788.60999998</v>
      </c>
      <c r="I1691" s="254">
        <v>153524246.04999998</v>
      </c>
      <c r="J1691" s="254">
        <v>153524738.91999999</v>
      </c>
      <c r="K1691" s="254">
        <v>153524806.63</v>
      </c>
      <c r="L1691" s="254">
        <v>153528141.41999999</v>
      </c>
      <c r="M1691" s="254">
        <v>153528141.41999999</v>
      </c>
      <c r="N1691" s="254">
        <v>153528141.41999999</v>
      </c>
      <c r="O1691" s="258"/>
    </row>
    <row r="1692" spans="1:15">
      <c r="A1692" s="202" t="s">
        <v>416</v>
      </c>
      <c r="B1692" s="254">
        <v>41402608.770000011</v>
      </c>
      <c r="C1692" s="254">
        <v>41847900.480000012</v>
      </c>
      <c r="D1692" s="254">
        <v>42293181.850000009</v>
      </c>
      <c r="E1692" s="254">
        <v>42738462.640000008</v>
      </c>
      <c r="F1692" s="254">
        <v>43183744.110000007</v>
      </c>
      <c r="G1692" s="254">
        <v>43623560.930000007</v>
      </c>
      <c r="H1692" s="254">
        <v>44064690.030000009</v>
      </c>
      <c r="I1692" s="254">
        <v>44509879.350000009</v>
      </c>
      <c r="J1692" s="254">
        <v>44955095.760000005</v>
      </c>
      <c r="K1692" s="254">
        <v>45400319.960000008</v>
      </c>
      <c r="L1692" s="254">
        <v>45845564.95000001</v>
      </c>
      <c r="M1692" s="254">
        <v>46290829.790000014</v>
      </c>
      <c r="N1692" s="254">
        <v>46736094.630000018</v>
      </c>
      <c r="O1692" s="258"/>
    </row>
    <row r="1693" spans="1:15" ht="15.75" thickBot="1">
      <c r="A1693" s="202" t="s">
        <v>418</v>
      </c>
      <c r="B1693" s="254">
        <v>0.55000000039115549</v>
      </c>
      <c r="C1693" s="254">
        <v>0.55000000039115549</v>
      </c>
      <c r="D1693" s="254">
        <v>0.55000000039115549</v>
      </c>
      <c r="E1693" s="254">
        <v>0.55000000039115549</v>
      </c>
      <c r="F1693" s="254">
        <v>0.55000000039115549</v>
      </c>
      <c r="G1693" s="254">
        <v>0.55000000039115549</v>
      </c>
      <c r="H1693" s="254">
        <v>0.55000000039115549</v>
      </c>
      <c r="I1693" s="254">
        <v>0.55000000039115549</v>
      </c>
      <c r="J1693" s="254">
        <v>0.55000000039115549</v>
      </c>
      <c r="K1693" s="254">
        <v>0.55000000039115549</v>
      </c>
      <c r="L1693" s="254">
        <v>0.55000000039115549</v>
      </c>
      <c r="M1693" s="254">
        <v>0.55000000039115549</v>
      </c>
      <c r="N1693" s="254">
        <v>0.55000000039115549</v>
      </c>
      <c r="O1693" s="258"/>
    </row>
    <row r="1694" spans="1:15" ht="15.75" thickBot="1">
      <c r="A1694" s="202" t="s">
        <v>60</v>
      </c>
      <c r="B1694" s="255">
        <v>112129089.67999996</v>
      </c>
      <c r="C1694" s="255">
        <v>111684312.75999995</v>
      </c>
      <c r="D1694" s="255">
        <v>111238623.47999996</v>
      </c>
      <c r="E1694" s="255">
        <v>110793342.68999995</v>
      </c>
      <c r="F1694" s="255">
        <v>110348542.19999994</v>
      </c>
      <c r="G1694" s="255">
        <v>109903292.39999996</v>
      </c>
      <c r="H1694" s="255">
        <v>109458099.12999998</v>
      </c>
      <c r="I1694" s="255">
        <v>109014367.24999997</v>
      </c>
      <c r="J1694" s="255">
        <v>108569643.70999998</v>
      </c>
      <c r="K1694" s="255">
        <v>108124487.21999998</v>
      </c>
      <c r="L1694" s="255">
        <v>107682577.01999997</v>
      </c>
      <c r="M1694" s="255">
        <v>107237312.17999996</v>
      </c>
      <c r="N1694" s="255">
        <v>106792047.33999996</v>
      </c>
      <c r="O1694" s="258"/>
    </row>
    <row r="1695" spans="1:15" ht="15.75" thickTop="1">
      <c r="A1695" s="205" t="s">
        <v>59</v>
      </c>
      <c r="B1695" s="254" t="s">
        <v>59</v>
      </c>
      <c r="C1695" s="254" t="s">
        <v>59</v>
      </c>
      <c r="D1695" s="254" t="s">
        <v>59</v>
      </c>
      <c r="E1695" s="254" t="s">
        <v>59</v>
      </c>
      <c r="F1695" s="254" t="s">
        <v>59</v>
      </c>
      <c r="G1695" s="254" t="s">
        <v>59</v>
      </c>
      <c r="H1695" s="254" t="s">
        <v>59</v>
      </c>
      <c r="I1695" s="254" t="s">
        <v>59</v>
      </c>
      <c r="J1695" s="254" t="s">
        <v>59</v>
      </c>
      <c r="K1695" s="254" t="s">
        <v>59</v>
      </c>
      <c r="L1695" s="254" t="s">
        <v>59</v>
      </c>
      <c r="M1695" s="254" t="s">
        <v>59</v>
      </c>
      <c r="N1695" s="254" t="s">
        <v>59</v>
      </c>
      <c r="O1695" s="258"/>
    </row>
    <row r="1696" spans="1:15">
      <c r="A1696" s="202" t="s">
        <v>419</v>
      </c>
      <c r="B1696" s="276"/>
      <c r="C1696" s="254">
        <v>111906701.21999995</v>
      </c>
      <c r="D1696" s="254">
        <v>111461468.11999995</v>
      </c>
      <c r="E1696" s="254">
        <v>111015983.08499995</v>
      </c>
      <c r="F1696" s="254">
        <v>110570942.44499995</v>
      </c>
      <c r="G1696" s="254">
        <v>110125917.29999995</v>
      </c>
      <c r="H1696" s="254">
        <v>109680695.76499997</v>
      </c>
      <c r="I1696" s="254">
        <v>109236233.18999997</v>
      </c>
      <c r="J1696" s="254">
        <v>108792005.47999997</v>
      </c>
      <c r="K1696" s="254">
        <v>108347065.46499997</v>
      </c>
      <c r="L1696" s="254">
        <v>107903532.11999997</v>
      </c>
      <c r="M1696" s="254">
        <v>107459944.59999996</v>
      </c>
      <c r="N1696" s="254">
        <v>107014679.75999996</v>
      </c>
      <c r="O1696" s="258"/>
    </row>
    <row r="1697" spans="1:15">
      <c r="A1697" s="204" t="s">
        <v>80</v>
      </c>
      <c r="B1697" s="276"/>
      <c r="C1697" s="254">
        <v>31920369</v>
      </c>
      <c r="D1697" s="254">
        <v>31798303</v>
      </c>
      <c r="E1697" s="254">
        <v>31676237</v>
      </c>
      <c r="F1697" s="254">
        <v>31554171</v>
      </c>
      <c r="G1697" s="254">
        <v>31432105</v>
      </c>
      <c r="H1697" s="254">
        <v>31310039</v>
      </c>
      <c r="I1697" s="254">
        <v>31187973</v>
      </c>
      <c r="J1697" s="254">
        <v>31065907</v>
      </c>
      <c r="K1697" s="254">
        <v>30943841</v>
      </c>
      <c r="L1697" s="254">
        <v>30821775</v>
      </c>
      <c r="M1697" s="254">
        <v>30699709</v>
      </c>
      <c r="N1697" s="254">
        <v>30577643</v>
      </c>
      <c r="O1697" s="258"/>
    </row>
    <row r="1698" spans="1:15">
      <c r="A1698" s="205" t="s">
        <v>59</v>
      </c>
      <c r="B1698" s="254" t="s">
        <v>59</v>
      </c>
      <c r="C1698" s="254" t="s">
        <v>59</v>
      </c>
      <c r="D1698" s="254" t="s">
        <v>59</v>
      </c>
      <c r="E1698" s="254" t="s">
        <v>59</v>
      </c>
      <c r="F1698" s="254" t="s">
        <v>59</v>
      </c>
      <c r="G1698" s="254" t="s">
        <v>59</v>
      </c>
      <c r="H1698" s="254" t="s">
        <v>59</v>
      </c>
      <c r="I1698" s="254" t="s">
        <v>59</v>
      </c>
      <c r="J1698" s="254" t="s">
        <v>59</v>
      </c>
      <c r="K1698" s="254" t="s">
        <v>59</v>
      </c>
      <c r="L1698" s="254" t="s">
        <v>59</v>
      </c>
      <c r="M1698" s="254" t="s">
        <v>59</v>
      </c>
      <c r="N1698" s="254" t="s">
        <v>59</v>
      </c>
      <c r="O1698" s="254" t="s">
        <v>59</v>
      </c>
    </row>
    <row r="1699" spans="1:15">
      <c r="A1699" s="202" t="s">
        <v>61</v>
      </c>
      <c r="B1699" s="254" t="s">
        <v>59</v>
      </c>
      <c r="C1699" s="254" t="s">
        <v>59</v>
      </c>
      <c r="D1699" s="254" t="s">
        <v>59</v>
      </c>
      <c r="E1699" s="254" t="s">
        <v>59</v>
      </c>
      <c r="F1699" s="254" t="s">
        <v>59</v>
      </c>
      <c r="G1699" s="254" t="s">
        <v>59</v>
      </c>
      <c r="H1699" s="254" t="s">
        <v>59</v>
      </c>
      <c r="I1699" s="254" t="s">
        <v>59</v>
      </c>
      <c r="J1699" s="254" t="s">
        <v>59</v>
      </c>
      <c r="K1699" s="254" t="s">
        <v>59</v>
      </c>
      <c r="L1699" s="254" t="s">
        <v>59</v>
      </c>
      <c r="M1699" s="254" t="s">
        <v>59</v>
      </c>
      <c r="N1699" s="254" t="s">
        <v>59</v>
      </c>
      <c r="O1699" s="254" t="s">
        <v>59</v>
      </c>
    </row>
    <row r="1700" spans="1:15">
      <c r="A1700" s="204" t="s">
        <v>420</v>
      </c>
      <c r="B1700" s="254" t="s">
        <v>59</v>
      </c>
      <c r="C1700" s="254">
        <v>664438.18031370675</v>
      </c>
      <c r="D1700" s="254">
        <v>661804.17638953554</v>
      </c>
      <c r="E1700" s="254">
        <v>659168.81554962997</v>
      </c>
      <c r="F1700" s="254">
        <v>656535.84821030102</v>
      </c>
      <c r="G1700" s="254">
        <v>653902.96432666236</v>
      </c>
      <c r="H1700" s="254">
        <v>651269.02269129781</v>
      </c>
      <c r="I1700" s="254">
        <v>636422.61371461104</v>
      </c>
      <c r="J1700" s="254">
        <v>633843.87783384346</v>
      </c>
      <c r="K1700" s="254">
        <v>631261.39251237072</v>
      </c>
      <c r="L1700" s="254">
        <v>628686.31163949356</v>
      </c>
      <c r="M1700" s="254">
        <v>626110.94559951755</v>
      </c>
      <c r="N1700" s="254">
        <v>623526.75045981095</v>
      </c>
      <c r="O1700" s="254">
        <f>SUM(B1700:N1700)</f>
        <v>7726970.8992407806</v>
      </c>
    </row>
    <row r="1701" spans="1:15">
      <c r="A1701" s="204" t="s">
        <v>421</v>
      </c>
      <c r="B1701" s="254" t="s">
        <v>59</v>
      </c>
      <c r="C1701" s="254">
        <v>135054.84982551594</v>
      </c>
      <c r="D1701" s="254">
        <v>134519.05926113593</v>
      </c>
      <c r="E1701" s="254">
        <v>133982.98708381294</v>
      </c>
      <c r="F1701" s="254">
        <v>133447.41165122093</v>
      </c>
      <c r="G1701" s="254">
        <v>132911.85353893993</v>
      </c>
      <c r="H1701" s="254">
        <v>132376.07590191698</v>
      </c>
      <c r="I1701" s="254">
        <v>129889.57914063898</v>
      </c>
      <c r="J1701" s="254">
        <v>129362.71249758799</v>
      </c>
      <c r="K1701" s="254">
        <v>128835.05654936648</v>
      </c>
      <c r="L1701" s="254">
        <v>128308.95933217199</v>
      </c>
      <c r="M1701" s="254">
        <v>127782.80208365998</v>
      </c>
      <c r="N1701" s="254">
        <v>127254.78619685597</v>
      </c>
      <c r="O1701" s="254">
        <f>SUM(B1701:N1701)</f>
        <v>1573726.1330628241</v>
      </c>
    </row>
    <row r="1702" spans="1:15">
      <c r="A1702" s="205" t="s">
        <v>59</v>
      </c>
      <c r="B1702" s="254" t="s">
        <v>59</v>
      </c>
      <c r="C1702" s="254" t="s">
        <v>59</v>
      </c>
      <c r="D1702" s="254" t="s">
        <v>59</v>
      </c>
      <c r="E1702" s="254" t="s">
        <v>59</v>
      </c>
      <c r="F1702" s="254" t="s">
        <v>59</v>
      </c>
      <c r="G1702" s="254" t="s">
        <v>59</v>
      </c>
      <c r="H1702" s="254" t="s">
        <v>59</v>
      </c>
      <c r="I1702" s="254" t="s">
        <v>59</v>
      </c>
      <c r="J1702" s="254" t="s">
        <v>59</v>
      </c>
      <c r="K1702" s="254" t="s">
        <v>59</v>
      </c>
      <c r="L1702" s="254" t="s">
        <v>59</v>
      </c>
      <c r="M1702" s="254" t="s">
        <v>59</v>
      </c>
      <c r="N1702" s="254" t="s">
        <v>59</v>
      </c>
      <c r="O1702" s="254" t="s">
        <v>59</v>
      </c>
    </row>
    <row r="1703" spans="1:15">
      <c r="A1703" s="202" t="s">
        <v>62</v>
      </c>
      <c r="B1703" s="254" t="s">
        <v>59</v>
      </c>
      <c r="C1703" s="254" t="s">
        <v>59</v>
      </c>
      <c r="D1703" s="254" t="s">
        <v>59</v>
      </c>
      <c r="E1703" s="254" t="s">
        <v>59</v>
      </c>
      <c r="F1703" s="254" t="s">
        <v>59</v>
      </c>
      <c r="G1703" s="254" t="s">
        <v>59</v>
      </c>
      <c r="H1703" s="254" t="s">
        <v>59</v>
      </c>
      <c r="I1703" s="254" t="s">
        <v>59</v>
      </c>
      <c r="J1703" s="254" t="s">
        <v>59</v>
      </c>
      <c r="K1703" s="254" t="s">
        <v>59</v>
      </c>
      <c r="L1703" s="254" t="s">
        <v>59</v>
      </c>
      <c r="M1703" s="254" t="s">
        <v>59</v>
      </c>
      <c r="N1703" s="254" t="s">
        <v>59</v>
      </c>
      <c r="O1703" s="254" t="s">
        <v>59</v>
      </c>
    </row>
    <row r="1704" spans="1:15">
      <c r="A1704" s="204" t="s">
        <v>422</v>
      </c>
      <c r="B1704" s="254" t="s">
        <v>59</v>
      </c>
      <c r="C1704" s="254">
        <v>433089.56</v>
      </c>
      <c r="D1704" s="254">
        <v>433094.37000000005</v>
      </c>
      <c r="E1704" s="254">
        <v>433093.79</v>
      </c>
      <c r="F1704" s="254">
        <v>433094.47000000003</v>
      </c>
      <c r="G1704" s="254">
        <v>433062.8</v>
      </c>
      <c r="H1704" s="254">
        <v>433006.26999999996</v>
      </c>
      <c r="I1704" s="254">
        <v>433002.32</v>
      </c>
      <c r="J1704" s="254">
        <v>433029.41</v>
      </c>
      <c r="K1704" s="254">
        <v>433037.2</v>
      </c>
      <c r="L1704" s="254">
        <v>433057.98999999993</v>
      </c>
      <c r="M1704" s="254">
        <v>433077.83999999991</v>
      </c>
      <c r="N1704" s="254">
        <v>433077.83999999991</v>
      </c>
      <c r="O1704" s="254">
        <f>SUM(B1704:N1704)</f>
        <v>5196723.8599999994</v>
      </c>
    </row>
    <row r="1705" spans="1:15">
      <c r="A1705" s="204" t="s">
        <v>423</v>
      </c>
      <c r="B1705" s="254" t="s">
        <v>59</v>
      </c>
      <c r="C1705" s="254">
        <v>0</v>
      </c>
      <c r="D1705" s="254">
        <v>0</v>
      </c>
      <c r="E1705" s="254">
        <v>0</v>
      </c>
      <c r="F1705" s="254">
        <v>0</v>
      </c>
      <c r="G1705" s="254">
        <v>0</v>
      </c>
      <c r="H1705" s="254">
        <v>0</v>
      </c>
      <c r="I1705" s="254">
        <v>0</v>
      </c>
      <c r="J1705" s="254">
        <v>0</v>
      </c>
      <c r="K1705" s="254">
        <v>0</v>
      </c>
      <c r="L1705" s="254">
        <v>0</v>
      </c>
      <c r="M1705" s="254">
        <v>0</v>
      </c>
      <c r="N1705" s="254">
        <v>0</v>
      </c>
      <c r="O1705" s="254">
        <f>SUM(B1705:N1705)</f>
        <v>0</v>
      </c>
    </row>
    <row r="1706" spans="1:15">
      <c r="A1706" s="204" t="s">
        <v>424</v>
      </c>
      <c r="B1706" s="254" t="s">
        <v>59</v>
      </c>
      <c r="C1706" s="276">
        <v>12187</v>
      </c>
      <c r="D1706" s="276">
        <v>12187</v>
      </c>
      <c r="E1706" s="276">
        <v>12187</v>
      </c>
      <c r="F1706" s="276">
        <v>12187</v>
      </c>
      <c r="G1706" s="276">
        <v>12187</v>
      </c>
      <c r="H1706" s="276">
        <v>12187</v>
      </c>
      <c r="I1706" s="276">
        <v>12187</v>
      </c>
      <c r="J1706" s="276">
        <v>12187</v>
      </c>
      <c r="K1706" s="276">
        <v>12187</v>
      </c>
      <c r="L1706" s="276">
        <v>12187</v>
      </c>
      <c r="M1706" s="276">
        <v>12187</v>
      </c>
      <c r="N1706" s="276">
        <v>12187</v>
      </c>
      <c r="O1706" s="276">
        <f>SUM(B1706:N1706)</f>
        <v>146244</v>
      </c>
    </row>
    <row r="1707" spans="1:15">
      <c r="A1707" s="204" t="s">
        <v>425</v>
      </c>
      <c r="B1707" s="254" t="s">
        <v>59</v>
      </c>
      <c r="C1707" s="254">
        <v>0</v>
      </c>
      <c r="D1707" s="254">
        <v>0</v>
      </c>
      <c r="E1707" s="254">
        <v>0</v>
      </c>
      <c r="F1707" s="254">
        <v>0</v>
      </c>
      <c r="G1707" s="254">
        <v>0</v>
      </c>
      <c r="H1707" s="254">
        <v>0</v>
      </c>
      <c r="I1707" s="254">
        <v>0</v>
      </c>
      <c r="J1707" s="254">
        <v>0</v>
      </c>
      <c r="K1707" s="254">
        <v>0</v>
      </c>
      <c r="L1707" s="254">
        <v>0</v>
      </c>
      <c r="M1707" s="254">
        <v>0</v>
      </c>
      <c r="N1707" s="254">
        <v>0</v>
      </c>
      <c r="O1707" s="254">
        <f>SUM(B1707:N1707)</f>
        <v>0</v>
      </c>
    </row>
    <row r="1708" spans="1:15">
      <c r="A1708" s="204" t="s">
        <v>426</v>
      </c>
      <c r="B1708" s="254" t="s">
        <v>59</v>
      </c>
      <c r="C1708" s="323">
        <v>-160395</v>
      </c>
      <c r="D1708" s="323">
        <v>-160395</v>
      </c>
      <c r="E1708" s="323">
        <v>-160395</v>
      </c>
      <c r="F1708" s="323">
        <v>-160395</v>
      </c>
      <c r="G1708" s="323">
        <v>-160395</v>
      </c>
      <c r="H1708" s="323">
        <v>-160395</v>
      </c>
      <c r="I1708" s="323">
        <v>-160395</v>
      </c>
      <c r="J1708" s="323">
        <v>-160395</v>
      </c>
      <c r="K1708" s="323">
        <v>-160395</v>
      </c>
      <c r="L1708" s="323">
        <v>-160395</v>
      </c>
      <c r="M1708" s="323">
        <v>-160395</v>
      </c>
      <c r="N1708" s="323">
        <v>-160395</v>
      </c>
      <c r="O1708" s="323">
        <f>SUM(B1708:N1708)</f>
        <v>-1924740</v>
      </c>
    </row>
    <row r="1709" spans="1:15" ht="15.75" thickBot="1">
      <c r="A1709" s="205" t="s">
        <v>59</v>
      </c>
      <c r="B1709" s="254" t="s">
        <v>59</v>
      </c>
      <c r="C1709" s="254" t="s">
        <v>59</v>
      </c>
      <c r="D1709" s="254" t="s">
        <v>59</v>
      </c>
      <c r="E1709" s="254" t="s">
        <v>59</v>
      </c>
      <c r="F1709" s="254" t="s">
        <v>59</v>
      </c>
      <c r="G1709" s="254" t="s">
        <v>59</v>
      </c>
      <c r="H1709" s="254" t="s">
        <v>59</v>
      </c>
      <c r="I1709" s="254" t="s">
        <v>59</v>
      </c>
      <c r="J1709" s="254" t="s">
        <v>59</v>
      </c>
      <c r="K1709" s="254" t="s">
        <v>59</v>
      </c>
      <c r="L1709" s="254" t="s">
        <v>59</v>
      </c>
      <c r="M1709" s="254" t="s">
        <v>59</v>
      </c>
      <c r="N1709" s="254" t="s">
        <v>59</v>
      </c>
      <c r="O1709" s="254" t="s">
        <v>59</v>
      </c>
    </row>
    <row r="1710" spans="1:15" ht="15.75" thickBot="1">
      <c r="A1710" s="202" t="s">
        <v>427</v>
      </c>
      <c r="B1710" s="254" t="s">
        <v>59</v>
      </c>
      <c r="C1710" s="255">
        <f>SUM(C1700:C1708)</f>
        <v>1084374.5901392228</v>
      </c>
      <c r="D1710" s="255">
        <f t="shared" ref="D1710:N1710" si="37">SUM(D1700:D1708)</f>
        <v>1081209.6056506715</v>
      </c>
      <c r="E1710" s="255">
        <f t="shared" si="37"/>
        <v>1078037.592633443</v>
      </c>
      <c r="F1710" s="255">
        <f t="shared" si="37"/>
        <v>1074869.7298615219</v>
      </c>
      <c r="G1710" s="255">
        <f t="shared" si="37"/>
        <v>1071669.6178656023</v>
      </c>
      <c r="H1710" s="255">
        <f t="shared" si="37"/>
        <v>1068443.3685932148</v>
      </c>
      <c r="I1710" s="255">
        <f t="shared" si="37"/>
        <v>1051106.5128552499</v>
      </c>
      <c r="J1710" s="255">
        <f t="shared" si="37"/>
        <v>1048028.0003314314</v>
      </c>
      <c r="K1710" s="255">
        <f t="shared" si="37"/>
        <v>1044925.6490617371</v>
      </c>
      <c r="L1710" s="255">
        <f t="shared" si="37"/>
        <v>1041845.2609716654</v>
      </c>
      <c r="M1710" s="255">
        <f t="shared" si="37"/>
        <v>1038763.5876831773</v>
      </c>
      <c r="N1710" s="255">
        <f t="shared" si="37"/>
        <v>1035651.3766566669</v>
      </c>
      <c r="O1710" s="255">
        <f>SUM(B1710:N1710)</f>
        <v>12718924.892303605</v>
      </c>
    </row>
    <row r="1711" spans="1:15" ht="15.75" thickTop="1">
      <c r="A1711" s="205" t="s">
        <v>59</v>
      </c>
      <c r="B1711" s="256" t="s">
        <v>59</v>
      </c>
      <c r="C1711" s="256" t="s">
        <v>59</v>
      </c>
      <c r="D1711" s="256" t="s">
        <v>59</v>
      </c>
      <c r="E1711" s="256" t="s">
        <v>59</v>
      </c>
      <c r="F1711" s="256" t="s">
        <v>59</v>
      </c>
      <c r="G1711" s="256" t="s">
        <v>59</v>
      </c>
      <c r="H1711" s="256" t="s">
        <v>59</v>
      </c>
      <c r="I1711" s="256" t="s">
        <v>59</v>
      </c>
      <c r="J1711" s="256" t="s">
        <v>59</v>
      </c>
      <c r="K1711" s="256" t="s">
        <v>59</v>
      </c>
      <c r="L1711" s="256" t="s">
        <v>59</v>
      </c>
      <c r="M1711" s="256" t="s">
        <v>59</v>
      </c>
      <c r="N1711" s="256" t="s">
        <v>59</v>
      </c>
      <c r="O1711" s="256" t="s">
        <v>59</v>
      </c>
    </row>
    <row r="1712" spans="1:15">
      <c r="A1712" s="129" t="s">
        <v>449</v>
      </c>
      <c r="B1712" s="256"/>
      <c r="C1712" s="256"/>
      <c r="D1712" s="256"/>
      <c r="E1712" s="256"/>
      <c r="F1712" s="256"/>
      <c r="G1712" s="256"/>
      <c r="H1712" s="256"/>
      <c r="I1712" s="256"/>
      <c r="J1712" s="256"/>
      <c r="K1712" s="256"/>
      <c r="L1712" s="256"/>
      <c r="M1712" s="256"/>
      <c r="N1712" s="256"/>
      <c r="O1712" s="256"/>
    </row>
    <row r="1713" spans="1:15">
      <c r="A1713" s="294" t="s">
        <v>468</v>
      </c>
      <c r="B1713" s="256"/>
      <c r="C1713" s="256"/>
      <c r="D1713" s="256"/>
      <c r="E1713" s="256"/>
      <c r="F1713" s="256"/>
      <c r="G1713" s="256"/>
      <c r="H1713" s="256"/>
      <c r="I1713" s="256"/>
      <c r="J1713" s="256"/>
      <c r="K1713" s="256"/>
      <c r="L1713" s="256"/>
      <c r="M1713" s="256"/>
      <c r="N1713" s="256"/>
      <c r="O1713" s="256"/>
    </row>
    <row r="1714" spans="1:15">
      <c r="A1714" s="294" t="s">
        <v>450</v>
      </c>
      <c r="B1714" s="256"/>
      <c r="C1714" s="256"/>
      <c r="D1714" s="256"/>
      <c r="E1714" s="256"/>
      <c r="F1714" s="256"/>
      <c r="G1714" s="256"/>
      <c r="H1714" s="256"/>
      <c r="I1714" s="256"/>
      <c r="J1714" s="256"/>
      <c r="K1714" s="256"/>
      <c r="L1714" s="256"/>
      <c r="M1714" s="256"/>
      <c r="N1714" s="256"/>
      <c r="O1714" s="256"/>
    </row>
    <row r="1715" spans="1:15">
      <c r="A1715" s="294" t="s">
        <v>451</v>
      </c>
      <c r="B1715" s="256"/>
      <c r="C1715" s="256"/>
      <c r="D1715" s="256"/>
      <c r="E1715" s="256"/>
      <c r="F1715" s="256"/>
      <c r="G1715" s="256"/>
      <c r="H1715" s="256"/>
      <c r="I1715" s="256"/>
      <c r="J1715" s="256"/>
      <c r="K1715" s="256"/>
      <c r="L1715" s="256"/>
      <c r="M1715" s="256"/>
      <c r="N1715" s="256"/>
      <c r="O1715" s="256"/>
    </row>
    <row r="1716" spans="1:15">
      <c r="A1716" s="294" t="s">
        <v>452</v>
      </c>
      <c r="B1716" s="256"/>
      <c r="C1716" s="256"/>
      <c r="D1716" s="256"/>
      <c r="E1716" s="256"/>
      <c r="F1716" s="256"/>
      <c r="G1716" s="256"/>
      <c r="H1716" s="256"/>
      <c r="I1716" s="256"/>
      <c r="J1716" s="256"/>
      <c r="K1716" s="256"/>
      <c r="L1716" s="256"/>
      <c r="M1716" s="256"/>
      <c r="N1716" s="256"/>
      <c r="O1716" s="256"/>
    </row>
    <row r="1717" spans="1:15">
      <c r="A1717" s="294" t="s">
        <v>453</v>
      </c>
      <c r="B1717" s="256"/>
      <c r="C1717" s="256"/>
      <c r="D1717" s="256"/>
      <c r="E1717" s="256"/>
      <c r="F1717" s="256"/>
      <c r="G1717" s="256"/>
      <c r="H1717" s="256"/>
      <c r="I1717" s="256"/>
      <c r="J1717" s="256"/>
      <c r="K1717" s="256"/>
      <c r="L1717" s="256"/>
      <c r="M1717" s="256"/>
      <c r="N1717" s="256"/>
      <c r="O1717" s="256"/>
    </row>
    <row r="1718" spans="1:15">
      <c r="A1718" s="294" t="s">
        <v>469</v>
      </c>
      <c r="B1718" s="256"/>
      <c r="C1718" s="256"/>
      <c r="D1718" s="256"/>
      <c r="E1718" s="256"/>
      <c r="F1718" s="256"/>
      <c r="G1718" s="256"/>
      <c r="H1718" s="256"/>
      <c r="I1718" s="256"/>
      <c r="J1718" s="256"/>
      <c r="K1718" s="256"/>
      <c r="L1718" s="256"/>
      <c r="M1718" s="256"/>
      <c r="N1718" s="256"/>
      <c r="O1718" s="256"/>
    </row>
    <row r="1719" spans="1:15">
      <c r="A1719" s="294" t="s">
        <v>470</v>
      </c>
      <c r="B1719" s="256"/>
      <c r="C1719" s="256"/>
      <c r="D1719" s="256"/>
      <c r="E1719" s="256"/>
      <c r="F1719" s="256"/>
      <c r="G1719" s="256"/>
      <c r="H1719" s="256"/>
      <c r="I1719" s="256"/>
      <c r="J1719" s="256"/>
      <c r="K1719" s="256"/>
      <c r="L1719" s="256"/>
      <c r="M1719" s="256"/>
      <c r="N1719" s="256"/>
      <c r="O1719" s="256"/>
    </row>
    <row r="1720" spans="1:15">
      <c r="A1720" s="294" t="s">
        <v>454</v>
      </c>
      <c r="B1720" s="256"/>
      <c r="C1720" s="256"/>
      <c r="D1720" s="256"/>
      <c r="E1720" s="256"/>
      <c r="F1720" s="256"/>
      <c r="G1720" s="256"/>
      <c r="H1720" s="256"/>
      <c r="I1720" s="256"/>
      <c r="J1720" s="256"/>
      <c r="K1720" s="256"/>
      <c r="L1720" s="256"/>
      <c r="M1720" s="256"/>
      <c r="N1720" s="256"/>
      <c r="O1720" s="256"/>
    </row>
    <row r="1721" spans="1:15">
      <c r="A1721" s="294" t="s">
        <v>455</v>
      </c>
      <c r="B1721" s="256"/>
      <c r="C1721" s="256"/>
      <c r="D1721" s="256"/>
      <c r="E1721" s="256"/>
      <c r="F1721" s="256"/>
      <c r="G1721" s="256"/>
      <c r="H1721" s="256"/>
      <c r="I1721" s="256"/>
      <c r="J1721" s="256"/>
      <c r="K1721" s="256"/>
      <c r="L1721" s="256"/>
      <c r="M1721" s="256"/>
      <c r="N1721" s="256"/>
      <c r="O1721" s="256"/>
    </row>
    <row r="1722" spans="1:15">
      <c r="A1722" s="294" t="s">
        <v>456</v>
      </c>
      <c r="B1722" s="256"/>
      <c r="C1722" s="256"/>
      <c r="D1722" s="256"/>
      <c r="E1722" s="256"/>
      <c r="F1722" s="256"/>
      <c r="G1722" s="256"/>
      <c r="H1722" s="256"/>
      <c r="I1722" s="256"/>
      <c r="J1722" s="256"/>
      <c r="K1722" s="256"/>
      <c r="L1722" s="256"/>
      <c r="M1722" s="256"/>
      <c r="N1722" s="256"/>
      <c r="O1722" s="256"/>
    </row>
    <row r="1723" spans="1:15">
      <c r="A1723" s="294" t="s">
        <v>457</v>
      </c>
      <c r="B1723" s="256"/>
      <c r="C1723" s="256"/>
      <c r="D1723" s="256"/>
      <c r="E1723" s="256"/>
      <c r="F1723" s="256"/>
      <c r="G1723" s="256"/>
      <c r="H1723" s="256"/>
      <c r="I1723" s="256"/>
      <c r="J1723" s="256"/>
      <c r="K1723" s="256"/>
      <c r="L1723" s="256"/>
      <c r="M1723" s="256"/>
      <c r="N1723" s="256"/>
      <c r="O1723" s="256"/>
    </row>
    <row r="1724" spans="1:15">
      <c r="A1724" s="294" t="s">
        <v>458</v>
      </c>
      <c r="B1724" s="256"/>
      <c r="C1724" s="256"/>
      <c r="D1724" s="256"/>
      <c r="E1724" s="256"/>
      <c r="F1724" s="256"/>
      <c r="G1724" s="256"/>
      <c r="H1724" s="256"/>
      <c r="I1724" s="256"/>
      <c r="J1724" s="256"/>
      <c r="K1724" s="256"/>
      <c r="L1724" s="256"/>
      <c r="M1724" s="256"/>
      <c r="N1724" s="256"/>
      <c r="O1724" s="256"/>
    </row>
    <row r="1725" spans="1:15">
      <c r="A1725" s="295" t="s">
        <v>459</v>
      </c>
      <c r="B1725" s="256"/>
      <c r="C1725" s="256"/>
      <c r="D1725" s="256"/>
      <c r="E1725" s="256"/>
      <c r="F1725" s="256"/>
      <c r="G1725" s="256"/>
      <c r="H1725" s="256"/>
      <c r="I1725" s="256"/>
      <c r="J1725" s="256"/>
      <c r="K1725" s="256"/>
      <c r="L1725" s="256"/>
      <c r="M1725" s="256"/>
      <c r="N1725" s="256"/>
      <c r="O1725" s="256"/>
    </row>
    <row r="1726" spans="1:15">
      <c r="A1726" s="295" t="s">
        <v>460</v>
      </c>
      <c r="B1726" s="256"/>
      <c r="C1726" s="256"/>
      <c r="D1726" s="256"/>
      <c r="E1726" s="256"/>
      <c r="F1726" s="256"/>
      <c r="G1726" s="256"/>
      <c r="H1726" s="256"/>
      <c r="I1726" s="256"/>
      <c r="J1726" s="256"/>
      <c r="K1726" s="256"/>
      <c r="L1726" s="256"/>
      <c r="M1726" s="256"/>
      <c r="N1726" s="256"/>
      <c r="O1726" s="256"/>
    </row>
    <row r="1727" spans="1:15">
      <c r="A1727" s="295" t="s">
        <v>461</v>
      </c>
      <c r="B1727" s="256"/>
      <c r="C1727" s="256"/>
      <c r="D1727" s="256"/>
      <c r="E1727" s="256"/>
      <c r="F1727" s="256"/>
      <c r="G1727" s="256"/>
      <c r="H1727" s="256"/>
      <c r="I1727" s="256"/>
      <c r="J1727" s="256"/>
      <c r="K1727" s="256"/>
      <c r="L1727" s="256"/>
      <c r="M1727" s="256"/>
      <c r="N1727" s="256"/>
      <c r="O1727" s="256"/>
    </row>
    <row r="1728" spans="1:15">
      <c r="B1728" s="257"/>
      <c r="C1728" s="257"/>
      <c r="D1728" s="257"/>
      <c r="E1728" s="257"/>
      <c r="F1728" s="257"/>
      <c r="G1728" s="257"/>
      <c r="H1728" s="257"/>
      <c r="I1728" s="257"/>
      <c r="J1728" s="257"/>
      <c r="K1728" s="257"/>
      <c r="L1728" s="257"/>
      <c r="M1728" s="257"/>
      <c r="N1728" s="257"/>
      <c r="O1728" s="257"/>
    </row>
    <row r="1729" spans="1:15">
      <c r="A1729" s="109" t="s">
        <v>81</v>
      </c>
      <c r="B1729" s="254"/>
      <c r="C1729" s="254"/>
      <c r="D1729" s="254"/>
      <c r="E1729" s="254"/>
      <c r="F1729" s="254"/>
      <c r="G1729" s="254"/>
      <c r="H1729" s="254"/>
      <c r="I1729" s="254"/>
      <c r="J1729" s="254"/>
      <c r="K1729" s="254"/>
      <c r="L1729" s="254"/>
      <c r="M1729" s="254"/>
      <c r="N1729" s="254"/>
      <c r="O1729" s="254"/>
    </row>
    <row r="1730" spans="1:15">
      <c r="A1730" s="181" t="s">
        <v>383</v>
      </c>
      <c r="B1730" s="254"/>
      <c r="C1730" s="254"/>
      <c r="D1730" s="254"/>
      <c r="E1730" s="254"/>
      <c r="F1730" s="254"/>
      <c r="G1730" s="254"/>
      <c r="H1730" s="254"/>
      <c r="I1730" s="254"/>
      <c r="J1730" s="254"/>
      <c r="K1730" s="254"/>
      <c r="L1730" s="254"/>
      <c r="M1730" s="254"/>
      <c r="N1730" s="254"/>
      <c r="O1730" s="254"/>
    </row>
    <row r="1731" spans="1:15">
      <c r="A1731" s="202" t="s">
        <v>410</v>
      </c>
      <c r="B1731" s="254" t="s">
        <v>59</v>
      </c>
      <c r="C1731" s="254" t="s">
        <v>59</v>
      </c>
      <c r="D1731" s="254" t="s">
        <v>59</v>
      </c>
      <c r="E1731" s="254" t="s">
        <v>59</v>
      </c>
      <c r="F1731" s="254" t="s">
        <v>59</v>
      </c>
      <c r="G1731" s="254" t="s">
        <v>59</v>
      </c>
      <c r="H1731" s="254" t="s">
        <v>59</v>
      </c>
      <c r="I1731" s="254" t="s">
        <v>59</v>
      </c>
      <c r="J1731" s="254" t="s">
        <v>59</v>
      </c>
      <c r="K1731" s="254" t="s">
        <v>59</v>
      </c>
      <c r="L1731" s="254" t="s">
        <v>59</v>
      </c>
      <c r="M1731" s="254" t="s">
        <v>59</v>
      </c>
      <c r="N1731" s="254" t="s">
        <v>59</v>
      </c>
      <c r="O1731" s="254" t="s">
        <v>59</v>
      </c>
    </row>
    <row r="1732" spans="1:15">
      <c r="A1732" s="204" t="s">
        <v>411</v>
      </c>
      <c r="B1732" s="254" t="s">
        <v>59</v>
      </c>
      <c r="C1732" s="254">
        <v>0</v>
      </c>
      <c r="D1732" s="254">
        <v>0</v>
      </c>
      <c r="E1732" s="254">
        <v>0</v>
      </c>
      <c r="F1732" s="254">
        <v>0</v>
      </c>
      <c r="G1732" s="254">
        <v>0</v>
      </c>
      <c r="H1732" s="254">
        <v>0</v>
      </c>
      <c r="I1732" s="254">
        <v>0</v>
      </c>
      <c r="J1732" s="254">
        <v>0</v>
      </c>
      <c r="K1732" s="254">
        <v>0</v>
      </c>
      <c r="L1732" s="254">
        <v>0</v>
      </c>
      <c r="M1732" s="254">
        <v>0</v>
      </c>
      <c r="N1732" s="254">
        <v>0</v>
      </c>
      <c r="O1732" s="254">
        <f>SUM(B1732:N1732)</f>
        <v>0</v>
      </c>
    </row>
    <row r="1733" spans="1:15">
      <c r="A1733" s="204" t="s">
        <v>412</v>
      </c>
      <c r="B1733" s="254" t="s">
        <v>59</v>
      </c>
      <c r="C1733" s="254">
        <v>0</v>
      </c>
      <c r="D1733" s="254">
        <v>0</v>
      </c>
      <c r="E1733" s="254">
        <v>0</v>
      </c>
      <c r="F1733" s="323">
        <v>-14105.66</v>
      </c>
      <c r="G1733" s="323">
        <v>0</v>
      </c>
      <c r="H1733" s="323">
        <v>3766.79</v>
      </c>
      <c r="I1733" s="323">
        <v>0</v>
      </c>
      <c r="J1733" s="323">
        <v>0</v>
      </c>
      <c r="K1733" s="323">
        <v>0</v>
      </c>
      <c r="L1733" s="323">
        <v>0</v>
      </c>
      <c r="M1733" s="323">
        <v>0</v>
      </c>
      <c r="N1733" s="323">
        <v>0</v>
      </c>
      <c r="O1733" s="323">
        <f>SUM(B1733:N1733)</f>
        <v>-10338.869999999999</v>
      </c>
    </row>
    <row r="1734" spans="1:15">
      <c r="A1734" s="204" t="s">
        <v>413</v>
      </c>
      <c r="B1734" s="254" t="s">
        <v>59</v>
      </c>
      <c r="C1734" s="254">
        <v>0</v>
      </c>
      <c r="D1734" s="254">
        <v>0</v>
      </c>
      <c r="E1734" s="254">
        <v>0</v>
      </c>
      <c r="F1734" s="323">
        <v>-14105.66</v>
      </c>
      <c r="G1734" s="323">
        <v>0</v>
      </c>
      <c r="H1734" s="323">
        <v>0</v>
      </c>
      <c r="I1734" s="323">
        <v>0</v>
      </c>
      <c r="J1734" s="323">
        <v>0</v>
      </c>
      <c r="K1734" s="323">
        <v>0</v>
      </c>
      <c r="L1734" s="323">
        <v>0</v>
      </c>
      <c r="M1734" s="323">
        <v>0</v>
      </c>
      <c r="N1734" s="323">
        <v>0</v>
      </c>
      <c r="O1734" s="323">
        <f>SUM(B1734:N1734)</f>
        <v>-14105.66</v>
      </c>
    </row>
    <row r="1735" spans="1:15">
      <c r="A1735" s="204" t="s">
        <v>414</v>
      </c>
      <c r="B1735" s="254" t="s">
        <v>59</v>
      </c>
      <c r="C1735" s="254">
        <v>0</v>
      </c>
      <c r="D1735" s="254">
        <v>0</v>
      </c>
      <c r="E1735" s="254">
        <v>0</v>
      </c>
      <c r="F1735" s="323">
        <v>0</v>
      </c>
      <c r="G1735" s="323">
        <v>0</v>
      </c>
      <c r="H1735" s="323">
        <v>3766.79</v>
      </c>
      <c r="I1735" s="323">
        <v>0</v>
      </c>
      <c r="J1735" s="323">
        <v>0</v>
      </c>
      <c r="K1735" s="323">
        <v>0</v>
      </c>
      <c r="L1735" s="323">
        <v>0</v>
      </c>
      <c r="M1735" s="323">
        <v>0</v>
      </c>
      <c r="N1735" s="323">
        <v>0</v>
      </c>
      <c r="O1735" s="323">
        <f>SUM(B1735:N1735)</f>
        <v>3766.79</v>
      </c>
    </row>
    <row r="1736" spans="1:15">
      <c r="A1736" s="205" t="s">
        <v>59</v>
      </c>
      <c r="B1736" s="254" t="s">
        <v>59</v>
      </c>
      <c r="C1736" s="254" t="s">
        <v>59</v>
      </c>
      <c r="D1736" s="254" t="s">
        <v>59</v>
      </c>
      <c r="E1736" s="254" t="s">
        <v>59</v>
      </c>
      <c r="F1736" s="254" t="s">
        <v>59</v>
      </c>
      <c r="G1736" s="254" t="s">
        <v>59</v>
      </c>
      <c r="H1736" s="254" t="s">
        <v>59</v>
      </c>
      <c r="I1736" s="254" t="s">
        <v>59</v>
      </c>
      <c r="J1736" s="254" t="s">
        <v>59</v>
      </c>
      <c r="K1736" s="254" t="s">
        <v>59</v>
      </c>
      <c r="L1736" s="254" t="s">
        <v>59</v>
      </c>
      <c r="M1736" s="254" t="s">
        <v>59</v>
      </c>
      <c r="N1736" s="254" t="s">
        <v>59</v>
      </c>
      <c r="O1736" s="254" t="s">
        <v>59</v>
      </c>
    </row>
    <row r="1737" spans="1:15">
      <c r="A1737" s="202" t="s">
        <v>415</v>
      </c>
      <c r="B1737" s="254">
        <v>70601750.030000001</v>
      </c>
      <c r="C1737" s="254">
        <v>70601750.030000001</v>
      </c>
      <c r="D1737" s="254">
        <v>70601750.030000001</v>
      </c>
      <c r="E1737" s="254">
        <v>70601750.030000001</v>
      </c>
      <c r="F1737" s="254">
        <v>70587644.370000005</v>
      </c>
      <c r="G1737" s="254">
        <v>70587644.370000005</v>
      </c>
      <c r="H1737" s="254">
        <v>70591411.160000011</v>
      </c>
      <c r="I1737" s="254">
        <v>70591411.160000011</v>
      </c>
      <c r="J1737" s="254">
        <v>70591411.160000011</v>
      </c>
      <c r="K1737" s="254">
        <v>70591411.160000011</v>
      </c>
      <c r="L1737" s="254">
        <v>70591411.160000011</v>
      </c>
      <c r="M1737" s="254">
        <v>70591411.160000011</v>
      </c>
      <c r="N1737" s="254">
        <v>70591411.160000011</v>
      </c>
      <c r="O1737" s="258"/>
    </row>
    <row r="1738" spans="1:15">
      <c r="A1738" s="202" t="s">
        <v>416</v>
      </c>
      <c r="B1738" s="254">
        <v>18268753.480000004</v>
      </c>
      <c r="C1738" s="254">
        <v>18468794.370000005</v>
      </c>
      <c r="D1738" s="254">
        <v>18668835.240000006</v>
      </c>
      <c r="E1738" s="254">
        <v>18868876.110000007</v>
      </c>
      <c r="F1738" s="254">
        <v>19054727.370000008</v>
      </c>
      <c r="G1738" s="254">
        <v>19254600.31000001</v>
      </c>
      <c r="H1738" s="254">
        <v>19458245.480000012</v>
      </c>
      <c r="I1738" s="254">
        <v>19658129.240000013</v>
      </c>
      <c r="J1738" s="254">
        <v>19858013.040000014</v>
      </c>
      <c r="K1738" s="254">
        <v>20057896.810000014</v>
      </c>
      <c r="L1738" s="254">
        <v>20257780.600000013</v>
      </c>
      <c r="M1738" s="254">
        <v>20457664.380000014</v>
      </c>
      <c r="N1738" s="254">
        <v>20657548.140000015</v>
      </c>
      <c r="O1738" s="258"/>
    </row>
    <row r="1739" spans="1:15" ht="15.75" thickBot="1">
      <c r="A1739" s="202" t="s">
        <v>418</v>
      </c>
      <c r="B1739" s="254">
        <v>0</v>
      </c>
      <c r="C1739" s="254">
        <v>0</v>
      </c>
      <c r="D1739" s="254">
        <v>0</v>
      </c>
      <c r="E1739" s="254">
        <v>0</v>
      </c>
      <c r="F1739" s="254">
        <v>0</v>
      </c>
      <c r="G1739" s="254">
        <v>0</v>
      </c>
      <c r="H1739" s="254">
        <v>0</v>
      </c>
      <c r="I1739" s="254">
        <v>0</v>
      </c>
      <c r="J1739" s="254">
        <v>0</v>
      </c>
      <c r="K1739" s="254">
        <v>0</v>
      </c>
      <c r="L1739" s="254">
        <v>0</v>
      </c>
      <c r="M1739" s="254">
        <v>0</v>
      </c>
      <c r="N1739" s="254">
        <v>0</v>
      </c>
      <c r="O1739" s="258"/>
    </row>
    <row r="1740" spans="1:15" ht="15.75" thickBot="1">
      <c r="A1740" s="202" t="s">
        <v>60</v>
      </c>
      <c r="B1740" s="255">
        <v>52332996.549999997</v>
      </c>
      <c r="C1740" s="255">
        <v>52132955.659999996</v>
      </c>
      <c r="D1740" s="255">
        <v>51932914.789999992</v>
      </c>
      <c r="E1740" s="255">
        <v>51732873.919999994</v>
      </c>
      <c r="F1740" s="255">
        <v>51532917</v>
      </c>
      <c r="G1740" s="255">
        <v>51333044.059999995</v>
      </c>
      <c r="H1740" s="255">
        <v>51133165.68</v>
      </c>
      <c r="I1740" s="255">
        <v>50933281.920000002</v>
      </c>
      <c r="J1740" s="255">
        <v>50733398.119999997</v>
      </c>
      <c r="K1740" s="255">
        <v>50533514.349999994</v>
      </c>
      <c r="L1740" s="255">
        <v>50333630.560000002</v>
      </c>
      <c r="M1740" s="255">
        <v>50133746.780000001</v>
      </c>
      <c r="N1740" s="255">
        <v>49933863.019999996</v>
      </c>
      <c r="O1740" s="258"/>
    </row>
    <row r="1741" spans="1:15" ht="15.75" thickTop="1">
      <c r="A1741" s="205" t="s">
        <v>59</v>
      </c>
      <c r="B1741" s="254" t="s">
        <v>59</v>
      </c>
      <c r="C1741" s="254" t="s">
        <v>59</v>
      </c>
      <c r="D1741" s="254" t="s">
        <v>59</v>
      </c>
      <c r="E1741" s="254" t="s">
        <v>59</v>
      </c>
      <c r="F1741" s="254" t="s">
        <v>59</v>
      </c>
      <c r="G1741" s="254" t="s">
        <v>59</v>
      </c>
      <c r="H1741" s="254" t="s">
        <v>59</v>
      </c>
      <c r="I1741" s="254" t="s">
        <v>59</v>
      </c>
      <c r="J1741" s="254" t="s">
        <v>59</v>
      </c>
      <c r="K1741" s="254" t="s">
        <v>59</v>
      </c>
      <c r="L1741" s="254" t="s">
        <v>59</v>
      </c>
      <c r="M1741" s="254" t="s">
        <v>59</v>
      </c>
      <c r="N1741" s="254" t="s">
        <v>59</v>
      </c>
      <c r="O1741" s="258"/>
    </row>
    <row r="1742" spans="1:15">
      <c r="A1742" s="202" t="s">
        <v>419</v>
      </c>
      <c r="B1742" s="276"/>
      <c r="C1742" s="254">
        <v>52232976.104999997</v>
      </c>
      <c r="D1742" s="254">
        <v>52032935.224999994</v>
      </c>
      <c r="E1742" s="254">
        <v>51832894.354999989</v>
      </c>
      <c r="F1742" s="254">
        <v>51632895.459999993</v>
      </c>
      <c r="G1742" s="254">
        <v>51432980.530000001</v>
      </c>
      <c r="H1742" s="254">
        <v>51233104.869999997</v>
      </c>
      <c r="I1742" s="254">
        <v>51033223.799999997</v>
      </c>
      <c r="J1742" s="254">
        <v>50833340.019999996</v>
      </c>
      <c r="K1742" s="254">
        <v>50633456.234999999</v>
      </c>
      <c r="L1742" s="254">
        <v>50433572.454999998</v>
      </c>
      <c r="M1742" s="254">
        <v>50233688.670000002</v>
      </c>
      <c r="N1742" s="254">
        <v>50033804.899999999</v>
      </c>
      <c r="O1742" s="258"/>
    </row>
    <row r="1743" spans="1:15">
      <c r="A1743" s="204" t="s">
        <v>80</v>
      </c>
      <c r="B1743" s="276"/>
      <c r="C1743" s="254">
        <v>13667330.5</v>
      </c>
      <c r="D1743" s="254">
        <v>13616141.5</v>
      </c>
      <c r="E1743" s="254">
        <v>13564952.5</v>
      </c>
      <c r="F1743" s="254">
        <v>13513763.5</v>
      </c>
      <c r="G1743" s="254">
        <v>13462574.5</v>
      </c>
      <c r="H1743" s="254">
        <v>13411385.5</v>
      </c>
      <c r="I1743" s="254">
        <v>13360196.5</v>
      </c>
      <c r="J1743" s="254">
        <v>13309007.5</v>
      </c>
      <c r="K1743" s="254">
        <v>13257818.5</v>
      </c>
      <c r="L1743" s="254">
        <v>13206629.5</v>
      </c>
      <c r="M1743" s="254">
        <v>13155440.5</v>
      </c>
      <c r="N1743" s="254">
        <v>13104251.5</v>
      </c>
      <c r="O1743" s="258"/>
    </row>
    <row r="1744" spans="1:15">
      <c r="A1744" s="205" t="s">
        <v>59</v>
      </c>
      <c r="B1744" s="254" t="s">
        <v>59</v>
      </c>
      <c r="C1744" s="254" t="s">
        <v>59</v>
      </c>
      <c r="D1744" s="254" t="s">
        <v>59</v>
      </c>
      <c r="E1744" s="254" t="s">
        <v>59</v>
      </c>
      <c r="F1744" s="254" t="s">
        <v>59</v>
      </c>
      <c r="G1744" s="254" t="s">
        <v>59</v>
      </c>
      <c r="H1744" s="254" t="s">
        <v>59</v>
      </c>
      <c r="I1744" s="254" t="s">
        <v>59</v>
      </c>
      <c r="J1744" s="254" t="s">
        <v>59</v>
      </c>
      <c r="K1744" s="254" t="s">
        <v>59</v>
      </c>
      <c r="L1744" s="254" t="s">
        <v>59</v>
      </c>
      <c r="M1744" s="254" t="s">
        <v>59</v>
      </c>
      <c r="N1744" s="254" t="s">
        <v>59</v>
      </c>
      <c r="O1744" s="254" t="s">
        <v>59</v>
      </c>
    </row>
    <row r="1745" spans="1:15">
      <c r="A1745" s="202" t="s">
        <v>61</v>
      </c>
      <c r="B1745" s="254" t="s">
        <v>59</v>
      </c>
      <c r="C1745" s="254" t="s">
        <v>59</v>
      </c>
      <c r="D1745" s="254" t="s">
        <v>59</v>
      </c>
      <c r="E1745" s="254" t="s">
        <v>59</v>
      </c>
      <c r="F1745" s="254" t="s">
        <v>59</v>
      </c>
      <c r="G1745" s="254" t="s">
        <v>59</v>
      </c>
      <c r="H1745" s="254" t="s">
        <v>59</v>
      </c>
      <c r="I1745" s="254" t="s">
        <v>59</v>
      </c>
      <c r="J1745" s="254" t="s">
        <v>59</v>
      </c>
      <c r="K1745" s="254" t="s">
        <v>59</v>
      </c>
      <c r="L1745" s="254" t="s">
        <v>59</v>
      </c>
      <c r="M1745" s="254" t="s">
        <v>59</v>
      </c>
      <c r="N1745" s="254" t="s">
        <v>59</v>
      </c>
      <c r="O1745" s="254" t="s">
        <v>59</v>
      </c>
    </row>
    <row r="1746" spans="1:15">
      <c r="A1746" s="204" t="s">
        <v>420</v>
      </c>
      <c r="B1746" s="254" t="s">
        <v>59</v>
      </c>
      <c r="C1746" s="254">
        <v>307748.48534089408</v>
      </c>
      <c r="D1746" s="254">
        <v>306572.10672179016</v>
      </c>
      <c r="E1746" s="254">
        <v>305395.72815654601</v>
      </c>
      <c r="F1746" s="254">
        <v>304219.57566762302</v>
      </c>
      <c r="G1746" s="254">
        <v>303043.87541213178</v>
      </c>
      <c r="H1746" s="254">
        <v>301868.38666389789</v>
      </c>
      <c r="I1746" s="254">
        <v>294941.74064806104</v>
      </c>
      <c r="J1746" s="254">
        <v>293788.775036962</v>
      </c>
      <c r="K1746" s="254">
        <v>292635.80939954391</v>
      </c>
      <c r="L1746" s="254">
        <v>291482.84378844482</v>
      </c>
      <c r="M1746" s="254">
        <v>290329.87815102673</v>
      </c>
      <c r="N1746" s="254">
        <v>289176.91259256576</v>
      </c>
      <c r="O1746" s="254">
        <f>SUM(B1746:N1746)</f>
        <v>3581204.1175794867</v>
      </c>
    </row>
    <row r="1747" spans="1:15">
      <c r="A1747" s="204" t="s">
        <v>421</v>
      </c>
      <c r="B1747" s="254" t="s">
        <v>59</v>
      </c>
      <c r="C1747" s="254">
        <v>62652.961272268993</v>
      </c>
      <c r="D1747" s="254">
        <v>62413.374370804995</v>
      </c>
      <c r="E1747" s="254">
        <v>62173.787480518986</v>
      </c>
      <c r="F1747" s="254">
        <v>61934.247509887988</v>
      </c>
      <c r="G1747" s="254">
        <v>61694.801395333998</v>
      </c>
      <c r="H1747" s="254">
        <v>61455.399176785999</v>
      </c>
      <c r="I1747" s="254">
        <v>60338.867020180005</v>
      </c>
      <c r="J1747" s="254">
        <v>60102.858603162007</v>
      </c>
      <c r="K1747" s="254">
        <v>59866.850180603506</v>
      </c>
      <c r="L1747" s="254">
        <v>59630.8417635855</v>
      </c>
      <c r="M1747" s="254">
        <v>59394.833341027006</v>
      </c>
      <c r="N1747" s="254">
        <v>59158.824935090001</v>
      </c>
      <c r="O1747" s="254">
        <f>SUM(B1747:N1747)</f>
        <v>730817.64704924892</v>
      </c>
    </row>
    <row r="1748" spans="1:15">
      <c r="A1748" s="205" t="s">
        <v>59</v>
      </c>
      <c r="B1748" s="254" t="s">
        <v>59</v>
      </c>
      <c r="C1748" s="254" t="s">
        <v>59</v>
      </c>
      <c r="D1748" s="254" t="s">
        <v>59</v>
      </c>
      <c r="E1748" s="254" t="s">
        <v>59</v>
      </c>
      <c r="F1748" s="254" t="s">
        <v>59</v>
      </c>
      <c r="G1748" s="254" t="s">
        <v>59</v>
      </c>
      <c r="H1748" s="254" t="s">
        <v>59</v>
      </c>
      <c r="I1748" s="254" t="s">
        <v>59</v>
      </c>
      <c r="J1748" s="254" t="s">
        <v>59</v>
      </c>
      <c r="K1748" s="254" t="s">
        <v>59</v>
      </c>
      <c r="L1748" s="254" t="s">
        <v>59</v>
      </c>
      <c r="M1748" s="254" t="s">
        <v>59</v>
      </c>
      <c r="N1748" s="254" t="s">
        <v>59</v>
      </c>
      <c r="O1748" s="254" t="s">
        <v>59</v>
      </c>
    </row>
    <row r="1749" spans="1:15">
      <c r="A1749" s="202" t="s">
        <v>62</v>
      </c>
      <c r="B1749" s="254" t="s">
        <v>59</v>
      </c>
      <c r="C1749" s="254" t="s">
        <v>59</v>
      </c>
      <c r="D1749" s="254" t="s">
        <v>59</v>
      </c>
      <c r="E1749" s="254" t="s">
        <v>59</v>
      </c>
      <c r="F1749" s="254" t="s">
        <v>59</v>
      </c>
      <c r="G1749" s="254" t="s">
        <v>59</v>
      </c>
      <c r="H1749" s="254" t="s">
        <v>59</v>
      </c>
      <c r="I1749" s="254" t="s">
        <v>59</v>
      </c>
      <c r="J1749" s="254" t="s">
        <v>59</v>
      </c>
      <c r="K1749" s="254" t="s">
        <v>59</v>
      </c>
      <c r="L1749" s="254" t="s">
        <v>59</v>
      </c>
      <c r="M1749" s="254" t="s">
        <v>59</v>
      </c>
      <c r="N1749" s="254" t="s">
        <v>59</v>
      </c>
      <c r="O1749" s="254" t="s">
        <v>59</v>
      </c>
    </row>
    <row r="1750" spans="1:15">
      <c r="A1750" s="204" t="s">
        <v>422</v>
      </c>
      <c r="B1750" s="254" t="s">
        <v>59</v>
      </c>
      <c r="C1750" s="254">
        <v>195648.88999999998</v>
      </c>
      <c r="D1750" s="254">
        <v>195648.87</v>
      </c>
      <c r="E1750" s="254">
        <v>195648.87</v>
      </c>
      <c r="F1750" s="254">
        <v>195564.91999999998</v>
      </c>
      <c r="G1750" s="254">
        <v>195480.94</v>
      </c>
      <c r="H1750" s="254">
        <v>195486.37999999998</v>
      </c>
      <c r="I1750" s="254">
        <v>195491.75999999998</v>
      </c>
      <c r="J1750" s="254">
        <v>195491.8</v>
      </c>
      <c r="K1750" s="254">
        <v>195491.77</v>
      </c>
      <c r="L1750" s="254">
        <v>195491.78999999998</v>
      </c>
      <c r="M1750" s="254">
        <v>195491.78</v>
      </c>
      <c r="N1750" s="254">
        <v>195491.75999999998</v>
      </c>
      <c r="O1750" s="254">
        <f>SUM(B1750:N1750)</f>
        <v>2346429.5299999998</v>
      </c>
    </row>
    <row r="1751" spans="1:15">
      <c r="A1751" s="204" t="s">
        <v>423</v>
      </c>
      <c r="B1751" s="254" t="s">
        <v>59</v>
      </c>
      <c r="C1751" s="254">
        <v>0</v>
      </c>
      <c r="D1751" s="254">
        <v>0</v>
      </c>
      <c r="E1751" s="254">
        <v>0</v>
      </c>
      <c r="F1751" s="254">
        <v>0</v>
      </c>
      <c r="G1751" s="254">
        <v>0</v>
      </c>
      <c r="H1751" s="254">
        <v>0</v>
      </c>
      <c r="I1751" s="254">
        <v>0</v>
      </c>
      <c r="J1751" s="254">
        <v>0</v>
      </c>
      <c r="K1751" s="254">
        <v>0</v>
      </c>
      <c r="L1751" s="254">
        <v>0</v>
      </c>
      <c r="M1751" s="254">
        <v>0</v>
      </c>
      <c r="N1751" s="254">
        <v>0</v>
      </c>
      <c r="O1751" s="254">
        <f>SUM(B1751:N1751)</f>
        <v>0</v>
      </c>
    </row>
    <row r="1752" spans="1:15">
      <c r="A1752" s="204" t="s">
        <v>424</v>
      </c>
      <c r="B1752" s="254" t="s">
        <v>59</v>
      </c>
      <c r="C1752" s="276">
        <v>4392</v>
      </c>
      <c r="D1752" s="276">
        <v>4392</v>
      </c>
      <c r="E1752" s="276">
        <v>4392</v>
      </c>
      <c r="F1752" s="276">
        <v>4392</v>
      </c>
      <c r="G1752" s="276">
        <v>4392</v>
      </c>
      <c r="H1752" s="276">
        <v>4392</v>
      </c>
      <c r="I1752" s="276">
        <v>4392</v>
      </c>
      <c r="J1752" s="276">
        <v>4392</v>
      </c>
      <c r="K1752" s="276">
        <v>4392</v>
      </c>
      <c r="L1752" s="276">
        <v>4392</v>
      </c>
      <c r="M1752" s="276">
        <v>4392</v>
      </c>
      <c r="N1752" s="276">
        <v>4392</v>
      </c>
      <c r="O1752" s="276">
        <f>SUM(B1752:N1752)</f>
        <v>52704</v>
      </c>
    </row>
    <row r="1753" spans="1:15">
      <c r="A1753" s="204" t="s">
        <v>425</v>
      </c>
      <c r="B1753" s="254" t="s">
        <v>59</v>
      </c>
      <c r="C1753" s="254">
        <v>0</v>
      </c>
      <c r="D1753" s="254">
        <v>0</v>
      </c>
      <c r="E1753" s="254">
        <v>0</v>
      </c>
      <c r="F1753" s="254">
        <v>0</v>
      </c>
      <c r="G1753" s="254">
        <v>0</v>
      </c>
      <c r="H1753" s="254">
        <v>0</v>
      </c>
      <c r="I1753" s="254">
        <v>0</v>
      </c>
      <c r="J1753" s="254">
        <v>0</v>
      </c>
      <c r="K1753" s="254">
        <v>0</v>
      </c>
      <c r="L1753" s="254">
        <v>0</v>
      </c>
      <c r="M1753" s="254">
        <v>0</v>
      </c>
      <c r="N1753" s="254">
        <v>0</v>
      </c>
      <c r="O1753" s="254">
        <f>SUM(B1753:N1753)</f>
        <v>0</v>
      </c>
    </row>
    <row r="1754" spans="1:15">
      <c r="A1754" s="204" t="s">
        <v>426</v>
      </c>
      <c r="B1754" s="254" t="s">
        <v>59</v>
      </c>
      <c r="C1754" s="323">
        <v>-67263</v>
      </c>
      <c r="D1754" s="323">
        <v>-67263</v>
      </c>
      <c r="E1754" s="323">
        <v>-67263</v>
      </c>
      <c r="F1754" s="323">
        <v>-67263</v>
      </c>
      <c r="G1754" s="323">
        <v>-67263</v>
      </c>
      <c r="H1754" s="323">
        <v>-67263</v>
      </c>
      <c r="I1754" s="323">
        <v>-67263</v>
      </c>
      <c r="J1754" s="323">
        <v>-67263</v>
      </c>
      <c r="K1754" s="323">
        <v>-67263</v>
      </c>
      <c r="L1754" s="323">
        <v>-67263</v>
      </c>
      <c r="M1754" s="323">
        <v>-67263</v>
      </c>
      <c r="N1754" s="323">
        <v>-67263</v>
      </c>
      <c r="O1754" s="323">
        <f>SUM(B1754:N1754)</f>
        <v>-807156</v>
      </c>
    </row>
    <row r="1755" spans="1:15" ht="15.75" thickBot="1">
      <c r="A1755" s="205" t="s">
        <v>59</v>
      </c>
      <c r="B1755" s="254" t="s">
        <v>59</v>
      </c>
      <c r="C1755" s="254" t="s">
        <v>59</v>
      </c>
      <c r="D1755" s="254" t="s">
        <v>59</v>
      </c>
      <c r="E1755" s="254" t="s">
        <v>59</v>
      </c>
      <c r="F1755" s="254" t="s">
        <v>59</v>
      </c>
      <c r="G1755" s="254" t="s">
        <v>59</v>
      </c>
      <c r="H1755" s="254" t="s">
        <v>59</v>
      </c>
      <c r="I1755" s="254" t="s">
        <v>59</v>
      </c>
      <c r="J1755" s="254" t="s">
        <v>59</v>
      </c>
      <c r="K1755" s="254" t="s">
        <v>59</v>
      </c>
      <c r="L1755" s="254" t="s">
        <v>59</v>
      </c>
      <c r="M1755" s="254" t="s">
        <v>59</v>
      </c>
      <c r="N1755" s="254" t="s">
        <v>59</v>
      </c>
      <c r="O1755" s="254" t="s">
        <v>59</v>
      </c>
    </row>
    <row r="1756" spans="1:15" ht="15.75" thickBot="1">
      <c r="A1756" s="202" t="s">
        <v>427</v>
      </c>
      <c r="B1756" s="254" t="s">
        <v>59</v>
      </c>
      <c r="C1756" s="255">
        <f>SUM(C1746:C1754)</f>
        <v>503179.33661316312</v>
      </c>
      <c r="D1756" s="255">
        <f t="shared" ref="D1756:N1756" si="38">SUM(D1746:D1754)</f>
        <v>501763.35109259514</v>
      </c>
      <c r="E1756" s="255">
        <f t="shared" si="38"/>
        <v>500347.38563706493</v>
      </c>
      <c r="F1756" s="255">
        <f t="shared" si="38"/>
        <v>498847.74317751103</v>
      </c>
      <c r="G1756" s="255">
        <f t="shared" si="38"/>
        <v>497348.61680746579</v>
      </c>
      <c r="H1756" s="255">
        <f t="shared" si="38"/>
        <v>495939.16584068385</v>
      </c>
      <c r="I1756" s="255">
        <f t="shared" si="38"/>
        <v>487901.36766824103</v>
      </c>
      <c r="J1756" s="255">
        <f t="shared" si="38"/>
        <v>486512.43364012404</v>
      </c>
      <c r="K1756" s="255">
        <f t="shared" si="38"/>
        <v>485123.42958014738</v>
      </c>
      <c r="L1756" s="255">
        <f t="shared" si="38"/>
        <v>483734.47555203037</v>
      </c>
      <c r="M1756" s="255">
        <f t="shared" si="38"/>
        <v>482345.49149205373</v>
      </c>
      <c r="N1756" s="255">
        <f t="shared" si="38"/>
        <v>480956.4975276558</v>
      </c>
      <c r="O1756" s="255">
        <f>SUM(B1756:N1756)</f>
        <v>5903999.2946287366</v>
      </c>
    </row>
    <row r="1757" spans="1:15" ht="15.75" thickTop="1">
      <c r="A1757" s="205" t="s">
        <v>59</v>
      </c>
      <c r="B1757" s="256" t="s">
        <v>59</v>
      </c>
      <c r="C1757" s="256" t="s">
        <v>59</v>
      </c>
      <c r="D1757" s="256" t="s">
        <v>59</v>
      </c>
      <c r="E1757" s="256" t="s">
        <v>59</v>
      </c>
      <c r="F1757" s="256" t="s">
        <v>59</v>
      </c>
      <c r="G1757" s="256" t="s">
        <v>59</v>
      </c>
      <c r="H1757" s="256" t="s">
        <v>59</v>
      </c>
      <c r="I1757" s="256" t="s">
        <v>59</v>
      </c>
      <c r="J1757" s="256" t="s">
        <v>59</v>
      </c>
      <c r="K1757" s="256" t="s">
        <v>59</v>
      </c>
      <c r="L1757" s="256" t="s">
        <v>59</v>
      </c>
      <c r="M1757" s="256" t="s">
        <v>59</v>
      </c>
      <c r="N1757" s="256" t="s">
        <v>59</v>
      </c>
      <c r="O1757" s="256" t="s">
        <v>59</v>
      </c>
    </row>
    <row r="1758" spans="1:15">
      <c r="A1758" s="129" t="s">
        <v>449</v>
      </c>
      <c r="B1758" s="256"/>
      <c r="C1758" s="256"/>
      <c r="D1758" s="256"/>
      <c r="E1758" s="256"/>
      <c r="F1758" s="256"/>
      <c r="G1758" s="256"/>
      <c r="H1758" s="256"/>
      <c r="I1758" s="256"/>
      <c r="J1758" s="256"/>
      <c r="K1758" s="256"/>
      <c r="L1758" s="256"/>
      <c r="M1758" s="256"/>
      <c r="N1758" s="256"/>
      <c r="O1758" s="256"/>
    </row>
    <row r="1759" spans="1:15">
      <c r="A1759" s="294" t="s">
        <v>468</v>
      </c>
      <c r="B1759" s="256"/>
      <c r="C1759" s="256"/>
      <c r="D1759" s="256"/>
      <c r="E1759" s="256"/>
      <c r="F1759" s="256"/>
      <c r="G1759" s="256"/>
      <c r="H1759" s="256"/>
      <c r="I1759" s="256"/>
      <c r="J1759" s="256"/>
      <c r="K1759" s="256"/>
      <c r="L1759" s="256"/>
      <c r="M1759" s="256"/>
      <c r="N1759" s="256"/>
      <c r="O1759" s="256"/>
    </row>
    <row r="1760" spans="1:15">
      <c r="A1760" s="294" t="s">
        <v>450</v>
      </c>
      <c r="B1760" s="256"/>
      <c r="C1760" s="256"/>
      <c r="D1760" s="256"/>
      <c r="E1760" s="256"/>
      <c r="F1760" s="256"/>
      <c r="G1760" s="256"/>
      <c r="H1760" s="256"/>
      <c r="I1760" s="256"/>
      <c r="J1760" s="256"/>
      <c r="K1760" s="256"/>
      <c r="L1760" s="256"/>
      <c r="M1760" s="256"/>
      <c r="N1760" s="256"/>
      <c r="O1760" s="256"/>
    </row>
    <row r="1761" spans="1:15">
      <c r="A1761" s="294" t="s">
        <v>451</v>
      </c>
      <c r="B1761" s="256"/>
      <c r="C1761" s="256"/>
      <c r="D1761" s="256"/>
      <c r="E1761" s="256"/>
      <c r="F1761" s="256"/>
      <c r="G1761" s="256"/>
      <c r="H1761" s="256"/>
      <c r="I1761" s="256"/>
      <c r="J1761" s="256"/>
      <c r="K1761" s="256"/>
      <c r="L1761" s="256"/>
      <c r="M1761" s="256"/>
      <c r="N1761" s="256"/>
      <c r="O1761" s="256"/>
    </row>
    <row r="1762" spans="1:15">
      <c r="A1762" s="294" t="s">
        <v>452</v>
      </c>
      <c r="B1762" s="256"/>
      <c r="C1762" s="256"/>
      <c r="D1762" s="256"/>
      <c r="E1762" s="256"/>
      <c r="F1762" s="256"/>
      <c r="G1762" s="256"/>
      <c r="H1762" s="256"/>
      <c r="I1762" s="256"/>
      <c r="J1762" s="256"/>
      <c r="K1762" s="256"/>
      <c r="L1762" s="256"/>
      <c r="M1762" s="256"/>
      <c r="N1762" s="256"/>
      <c r="O1762" s="256"/>
    </row>
    <row r="1763" spans="1:15">
      <c r="A1763" s="294" t="s">
        <v>453</v>
      </c>
      <c r="B1763" s="256"/>
      <c r="C1763" s="256"/>
      <c r="D1763" s="256"/>
      <c r="E1763" s="256"/>
      <c r="F1763" s="256"/>
      <c r="G1763" s="256"/>
      <c r="H1763" s="256"/>
      <c r="I1763" s="256"/>
      <c r="J1763" s="256"/>
      <c r="K1763" s="256"/>
      <c r="L1763" s="256"/>
      <c r="M1763" s="256"/>
      <c r="N1763" s="256"/>
      <c r="O1763" s="256"/>
    </row>
    <row r="1764" spans="1:15">
      <c r="A1764" s="294" t="s">
        <v>469</v>
      </c>
      <c r="B1764" s="256"/>
      <c r="C1764" s="256"/>
      <c r="D1764" s="256"/>
      <c r="E1764" s="256"/>
      <c r="F1764" s="256"/>
      <c r="G1764" s="256"/>
      <c r="H1764" s="256"/>
      <c r="I1764" s="256"/>
      <c r="J1764" s="256"/>
      <c r="K1764" s="256"/>
      <c r="L1764" s="256"/>
      <c r="M1764" s="256"/>
      <c r="N1764" s="256"/>
      <c r="O1764" s="256"/>
    </row>
    <row r="1765" spans="1:15">
      <c r="A1765" s="294" t="s">
        <v>470</v>
      </c>
      <c r="B1765" s="256"/>
      <c r="C1765" s="256"/>
      <c r="D1765" s="256"/>
      <c r="E1765" s="256"/>
      <c r="F1765" s="256"/>
      <c r="G1765" s="256"/>
      <c r="H1765" s="256"/>
      <c r="I1765" s="256"/>
      <c r="J1765" s="256"/>
      <c r="K1765" s="256"/>
      <c r="L1765" s="256"/>
      <c r="M1765" s="256"/>
      <c r="N1765" s="256"/>
      <c r="O1765" s="256"/>
    </row>
    <row r="1766" spans="1:15">
      <c r="A1766" s="294" t="s">
        <v>454</v>
      </c>
      <c r="B1766" s="256"/>
      <c r="C1766" s="256"/>
      <c r="D1766" s="256"/>
      <c r="E1766" s="256"/>
      <c r="F1766" s="256"/>
      <c r="G1766" s="256"/>
      <c r="H1766" s="256"/>
      <c r="I1766" s="256"/>
      <c r="J1766" s="256"/>
      <c r="K1766" s="256"/>
      <c r="L1766" s="256"/>
      <c r="M1766" s="256"/>
      <c r="N1766" s="256"/>
      <c r="O1766" s="256"/>
    </row>
    <row r="1767" spans="1:15">
      <c r="A1767" s="294" t="s">
        <v>455</v>
      </c>
      <c r="B1767" s="256"/>
      <c r="C1767" s="256"/>
      <c r="D1767" s="256"/>
      <c r="E1767" s="256"/>
      <c r="F1767" s="256"/>
      <c r="G1767" s="256"/>
      <c r="H1767" s="256"/>
      <c r="I1767" s="256"/>
      <c r="J1767" s="256"/>
      <c r="K1767" s="256"/>
      <c r="L1767" s="256"/>
      <c r="M1767" s="256"/>
      <c r="N1767" s="256"/>
      <c r="O1767" s="256"/>
    </row>
    <row r="1768" spans="1:15">
      <c r="A1768" s="294" t="s">
        <v>456</v>
      </c>
      <c r="B1768" s="256"/>
      <c r="C1768" s="256"/>
      <c r="D1768" s="256"/>
      <c r="E1768" s="256"/>
      <c r="F1768" s="256"/>
      <c r="G1768" s="256"/>
      <c r="H1768" s="256"/>
      <c r="I1768" s="256"/>
      <c r="J1768" s="256"/>
      <c r="K1768" s="256"/>
      <c r="L1768" s="256"/>
      <c r="M1768" s="256"/>
      <c r="N1768" s="256"/>
      <c r="O1768" s="256"/>
    </row>
    <row r="1769" spans="1:15">
      <c r="A1769" s="294" t="s">
        <v>457</v>
      </c>
      <c r="B1769" s="256"/>
      <c r="C1769" s="256"/>
      <c r="D1769" s="256"/>
      <c r="E1769" s="256"/>
      <c r="F1769" s="256"/>
      <c r="G1769" s="256"/>
      <c r="H1769" s="256"/>
      <c r="I1769" s="256"/>
      <c r="J1769" s="256"/>
      <c r="K1769" s="256"/>
      <c r="L1769" s="256"/>
      <c r="M1769" s="256"/>
      <c r="N1769" s="256"/>
      <c r="O1769" s="256"/>
    </row>
    <row r="1770" spans="1:15">
      <c r="A1770" s="294" t="s">
        <v>458</v>
      </c>
      <c r="B1770" s="256"/>
      <c r="C1770" s="256"/>
      <c r="D1770" s="256"/>
      <c r="E1770" s="256"/>
      <c r="F1770" s="256"/>
      <c r="G1770" s="256"/>
      <c r="H1770" s="256"/>
      <c r="I1770" s="256"/>
      <c r="J1770" s="256"/>
      <c r="K1770" s="256"/>
      <c r="L1770" s="256"/>
      <c r="M1770" s="256"/>
      <c r="N1770" s="256"/>
      <c r="O1770" s="256"/>
    </row>
    <row r="1771" spans="1:15">
      <c r="A1771" s="295" t="s">
        <v>459</v>
      </c>
      <c r="B1771" s="256"/>
      <c r="C1771" s="256"/>
      <c r="D1771" s="256"/>
      <c r="E1771" s="256"/>
      <c r="F1771" s="256"/>
      <c r="G1771" s="256"/>
      <c r="H1771" s="256"/>
      <c r="I1771" s="256"/>
      <c r="J1771" s="256"/>
      <c r="K1771" s="256"/>
      <c r="L1771" s="256"/>
      <c r="M1771" s="256"/>
      <c r="N1771" s="256"/>
      <c r="O1771" s="256"/>
    </row>
    <row r="1772" spans="1:15">
      <c r="A1772" s="295" t="s">
        <v>460</v>
      </c>
      <c r="B1772" s="256"/>
      <c r="C1772" s="256"/>
      <c r="D1772" s="256"/>
      <c r="E1772" s="256"/>
      <c r="F1772" s="256"/>
      <c r="G1772" s="256"/>
      <c r="H1772" s="256"/>
      <c r="I1772" s="256"/>
      <c r="J1772" s="256"/>
      <c r="K1772" s="256"/>
      <c r="L1772" s="256"/>
      <c r="M1772" s="256"/>
      <c r="N1772" s="256"/>
      <c r="O1772" s="256"/>
    </row>
    <row r="1773" spans="1:15">
      <c r="A1773" s="295" t="s">
        <v>461</v>
      </c>
      <c r="B1773" s="256"/>
      <c r="C1773" s="256"/>
      <c r="D1773" s="256"/>
      <c r="E1773" s="256"/>
      <c r="F1773" s="256"/>
      <c r="G1773" s="256"/>
      <c r="H1773" s="256"/>
      <c r="I1773" s="256"/>
      <c r="J1773" s="256"/>
      <c r="K1773" s="256"/>
      <c r="L1773" s="256"/>
      <c r="M1773" s="256"/>
      <c r="N1773" s="256"/>
      <c r="O1773" s="256"/>
    </row>
    <row r="1774" spans="1:15">
      <c r="B1774" s="257"/>
      <c r="C1774" s="257"/>
      <c r="D1774" s="257"/>
      <c r="E1774" s="257"/>
      <c r="F1774" s="257"/>
      <c r="G1774" s="257"/>
      <c r="H1774" s="257"/>
      <c r="I1774" s="257"/>
      <c r="J1774" s="257"/>
      <c r="K1774" s="257"/>
      <c r="L1774" s="257"/>
      <c r="M1774" s="257"/>
      <c r="N1774" s="257"/>
      <c r="O1774" s="257"/>
    </row>
    <row r="1775" spans="1:15">
      <c r="A1775" s="109" t="s">
        <v>82</v>
      </c>
      <c r="B1775" s="254"/>
      <c r="C1775" s="254"/>
      <c r="D1775" s="254"/>
      <c r="E1775" s="254"/>
      <c r="F1775" s="254"/>
      <c r="G1775" s="254"/>
      <c r="H1775" s="254"/>
      <c r="I1775" s="254"/>
      <c r="J1775" s="254"/>
      <c r="K1775" s="254"/>
      <c r="L1775" s="254"/>
      <c r="M1775" s="254"/>
      <c r="N1775" s="254"/>
      <c r="O1775" s="254"/>
    </row>
    <row r="1776" spans="1:15">
      <c r="A1776" s="181" t="s">
        <v>379</v>
      </c>
      <c r="B1776" s="254"/>
      <c r="C1776" s="254"/>
      <c r="D1776" s="254"/>
      <c r="E1776" s="254"/>
      <c r="F1776" s="254"/>
      <c r="G1776" s="254"/>
      <c r="H1776" s="254"/>
      <c r="I1776" s="254"/>
      <c r="J1776" s="254"/>
      <c r="K1776" s="254"/>
      <c r="L1776" s="254"/>
      <c r="M1776" s="254"/>
      <c r="N1776" s="254"/>
      <c r="O1776" s="254"/>
    </row>
    <row r="1777" spans="1:15">
      <c r="A1777" s="202" t="s">
        <v>410</v>
      </c>
      <c r="B1777" s="254" t="s">
        <v>59</v>
      </c>
      <c r="C1777" s="254" t="s">
        <v>59</v>
      </c>
      <c r="D1777" s="254" t="s">
        <v>59</v>
      </c>
      <c r="E1777" s="254" t="s">
        <v>59</v>
      </c>
      <c r="F1777" s="254" t="s">
        <v>59</v>
      </c>
      <c r="G1777" s="254" t="s">
        <v>59</v>
      </c>
      <c r="H1777" s="254" t="s">
        <v>59</v>
      </c>
      <c r="I1777" s="254" t="s">
        <v>59</v>
      </c>
      <c r="J1777" s="254" t="s">
        <v>59</v>
      </c>
      <c r="K1777" s="254" t="s">
        <v>59</v>
      </c>
      <c r="L1777" s="254" t="s">
        <v>59</v>
      </c>
      <c r="M1777" s="254" t="s">
        <v>59</v>
      </c>
      <c r="N1777" s="254" t="s">
        <v>59</v>
      </c>
      <c r="O1777" s="254" t="s">
        <v>59</v>
      </c>
    </row>
    <row r="1778" spans="1:15">
      <c r="A1778" s="204" t="s">
        <v>411</v>
      </c>
      <c r="B1778" s="254" t="s">
        <v>59</v>
      </c>
      <c r="C1778" s="323">
        <v>-1389457.0799999901</v>
      </c>
      <c r="D1778" s="323">
        <v>194011.80000000002</v>
      </c>
      <c r="E1778" s="323">
        <v>62948.93</v>
      </c>
      <c r="F1778" s="323">
        <v>165322.49</v>
      </c>
      <c r="G1778" s="323">
        <v>107699.62000000001</v>
      </c>
      <c r="H1778" s="323">
        <v>167887.53</v>
      </c>
      <c r="I1778" s="323">
        <v>132746.65000000002</v>
      </c>
      <c r="J1778" s="323">
        <v>183833.40999999997</v>
      </c>
      <c r="K1778" s="323">
        <v>101366.78</v>
      </c>
      <c r="L1778" s="323">
        <v>562727.39</v>
      </c>
      <c r="M1778" s="323">
        <v>272318.39</v>
      </c>
      <c r="N1778" s="323">
        <v>-1211564.4700000002</v>
      </c>
      <c r="O1778" s="323">
        <f>SUM(B1778:N1778)</f>
        <v>-650158.55999999028</v>
      </c>
    </row>
    <row r="1779" spans="1:15">
      <c r="A1779" s="204" t="s">
        <v>412</v>
      </c>
      <c r="B1779" s="254" t="s">
        <v>59</v>
      </c>
      <c r="C1779" s="323">
        <v>479622.0199999999</v>
      </c>
      <c r="D1779" s="323">
        <v>-171343.5</v>
      </c>
      <c r="E1779" s="323">
        <v>0</v>
      </c>
      <c r="F1779" s="323">
        <v>-20728.64</v>
      </c>
      <c r="G1779" s="323">
        <v>0</v>
      </c>
      <c r="H1779" s="323">
        <v>0</v>
      </c>
      <c r="I1779" s="323">
        <v>-412.54000000000087</v>
      </c>
      <c r="J1779" s="323">
        <v>45299.799999999996</v>
      </c>
      <c r="K1779" s="323">
        <v>0</v>
      </c>
      <c r="L1779" s="323">
        <v>1057.6600000000001</v>
      </c>
      <c r="M1779" s="323">
        <v>46355.72</v>
      </c>
      <c r="N1779" s="323">
        <v>1120668.3900000001</v>
      </c>
      <c r="O1779" s="323">
        <f>SUM(B1779:N1779)</f>
        <v>1500518.9100000001</v>
      </c>
    </row>
    <row r="1780" spans="1:15">
      <c r="A1780" s="204" t="s">
        <v>413</v>
      </c>
      <c r="B1780" s="254" t="s">
        <v>59</v>
      </c>
      <c r="C1780" s="323">
        <v>-1010742.63</v>
      </c>
      <c r="D1780" s="323">
        <v>0</v>
      </c>
      <c r="E1780" s="323">
        <v>0</v>
      </c>
      <c r="F1780" s="323">
        <v>-18107.95</v>
      </c>
      <c r="G1780" s="323">
        <v>0</v>
      </c>
      <c r="H1780" s="323">
        <v>0</v>
      </c>
      <c r="I1780" s="323">
        <v>-11177.7</v>
      </c>
      <c r="J1780" s="323">
        <v>-4910.32</v>
      </c>
      <c r="K1780" s="323">
        <v>0</v>
      </c>
      <c r="L1780" s="323">
        <v>0</v>
      </c>
      <c r="M1780" s="323">
        <v>0</v>
      </c>
      <c r="N1780" s="323">
        <v>-424603</v>
      </c>
      <c r="O1780" s="323">
        <f>SUM(B1780:N1780)</f>
        <v>-1469541.5999999999</v>
      </c>
    </row>
    <row r="1781" spans="1:15">
      <c r="A1781" s="204" t="s">
        <v>414</v>
      </c>
      <c r="B1781" s="254" t="s">
        <v>59</v>
      </c>
      <c r="C1781" s="323">
        <v>54994.03</v>
      </c>
      <c r="D1781" s="323">
        <v>-85.33</v>
      </c>
      <c r="E1781" s="323">
        <v>-7014.93</v>
      </c>
      <c r="F1781" s="323">
        <v>-9973.65</v>
      </c>
      <c r="G1781" s="323">
        <v>-5599.88</v>
      </c>
      <c r="H1781" s="323">
        <v>-7295.49</v>
      </c>
      <c r="I1781" s="323">
        <v>-9826.39</v>
      </c>
      <c r="J1781" s="323">
        <v>-12617.210000000001</v>
      </c>
      <c r="K1781" s="323">
        <v>-3752.88</v>
      </c>
      <c r="L1781" s="323">
        <v>-23825.37</v>
      </c>
      <c r="M1781" s="323">
        <v>-56798.91</v>
      </c>
      <c r="N1781" s="323">
        <v>-28475.66</v>
      </c>
      <c r="O1781" s="323">
        <f>SUM(B1781:N1781)</f>
        <v>-110271.67000000001</v>
      </c>
    </row>
    <row r="1782" spans="1:15">
      <c r="A1782" s="205" t="s">
        <v>59</v>
      </c>
      <c r="B1782" s="254" t="s">
        <v>59</v>
      </c>
      <c r="C1782" s="254" t="s">
        <v>59</v>
      </c>
      <c r="D1782" s="254" t="s">
        <v>59</v>
      </c>
      <c r="E1782" s="254" t="s">
        <v>59</v>
      </c>
      <c r="F1782" s="254" t="s">
        <v>59</v>
      </c>
      <c r="G1782" s="254" t="s">
        <v>59</v>
      </c>
      <c r="H1782" s="254" t="s">
        <v>59</v>
      </c>
      <c r="I1782" s="254" t="s">
        <v>59</v>
      </c>
      <c r="J1782" s="254" t="s">
        <v>59</v>
      </c>
      <c r="K1782" s="254" t="s">
        <v>59</v>
      </c>
      <c r="L1782" s="254" t="s">
        <v>59</v>
      </c>
      <c r="M1782" s="254" t="s">
        <v>59</v>
      </c>
      <c r="N1782" s="254" t="s">
        <v>59</v>
      </c>
      <c r="O1782" s="254" t="s">
        <v>59</v>
      </c>
    </row>
    <row r="1783" spans="1:15">
      <c r="A1783" s="202" t="s">
        <v>415</v>
      </c>
      <c r="B1783" s="254">
        <v>424394815.45000005</v>
      </c>
      <c r="C1783" s="254">
        <v>424874437.47000003</v>
      </c>
      <c r="D1783" s="254">
        <v>424703093.97000003</v>
      </c>
      <c r="E1783" s="254">
        <v>424703093.97000003</v>
      </c>
      <c r="F1783" s="254">
        <v>424682365.33000004</v>
      </c>
      <c r="G1783" s="254">
        <v>424682365.33000004</v>
      </c>
      <c r="H1783" s="254">
        <v>424682365.33000004</v>
      </c>
      <c r="I1783" s="254">
        <v>424681952.79000002</v>
      </c>
      <c r="J1783" s="254">
        <v>424727252.59000003</v>
      </c>
      <c r="K1783" s="254">
        <v>424727252.59000003</v>
      </c>
      <c r="L1783" s="254">
        <v>424728310.25000006</v>
      </c>
      <c r="M1783" s="254">
        <v>424774665.97000009</v>
      </c>
      <c r="N1783" s="254">
        <v>425895334.36000007</v>
      </c>
      <c r="O1783" s="258"/>
    </row>
    <row r="1784" spans="1:15">
      <c r="A1784" s="202" t="s">
        <v>416</v>
      </c>
      <c r="B1784" s="254">
        <v>91249930.920000002</v>
      </c>
      <c r="C1784" s="254">
        <v>91366656.769999996</v>
      </c>
      <c r="D1784" s="254">
        <v>92439415.829999998</v>
      </c>
      <c r="E1784" s="254">
        <v>93505039.679999992</v>
      </c>
      <c r="F1784" s="254">
        <v>94549485.929999992</v>
      </c>
      <c r="G1784" s="254">
        <v>95616302.969999999</v>
      </c>
      <c r="H1784" s="254">
        <v>96681424.400000006</v>
      </c>
      <c r="I1784" s="254">
        <v>97732757.49000001</v>
      </c>
      <c r="J1784" s="254">
        <v>98787518.420000017</v>
      </c>
      <c r="K1784" s="254">
        <v>99856085.030000016</v>
      </c>
      <c r="L1784" s="254">
        <v>100904580.41000001</v>
      </c>
      <c r="M1784" s="254">
        <v>101920158.56000002</v>
      </c>
      <c r="N1784" s="254">
        <v>102540856.69000001</v>
      </c>
      <c r="O1784" s="258"/>
    </row>
    <row r="1785" spans="1:15" ht="15.75" thickBot="1">
      <c r="A1785" s="202" t="s">
        <v>418</v>
      </c>
      <c r="B1785" s="254">
        <v>1854923.6699999997</v>
      </c>
      <c r="C1785" s="254">
        <v>465466.59000000963</v>
      </c>
      <c r="D1785" s="254">
        <v>659478.39000000968</v>
      </c>
      <c r="E1785" s="254">
        <v>722427.32000000973</v>
      </c>
      <c r="F1785" s="254">
        <v>887749.81000000972</v>
      </c>
      <c r="G1785" s="254">
        <v>995449.43000000971</v>
      </c>
      <c r="H1785" s="254">
        <v>1163336.9600000097</v>
      </c>
      <c r="I1785" s="254">
        <v>1296083.6100000096</v>
      </c>
      <c r="J1785" s="254">
        <v>1479917.0200000096</v>
      </c>
      <c r="K1785" s="254">
        <v>1581283.8000000096</v>
      </c>
      <c r="L1785" s="254">
        <v>2144011.1900000097</v>
      </c>
      <c r="M1785" s="254">
        <v>2416329.5800000099</v>
      </c>
      <c r="N1785" s="254">
        <v>1204765.1100000096</v>
      </c>
      <c r="O1785" s="258"/>
    </row>
    <row r="1786" spans="1:15" ht="15.75" thickBot="1">
      <c r="A1786" s="202" t="s">
        <v>60</v>
      </c>
      <c r="B1786" s="255">
        <v>334999808.20000005</v>
      </c>
      <c r="C1786" s="255">
        <v>333973247.29000008</v>
      </c>
      <c r="D1786" s="255">
        <v>332923156.53000003</v>
      </c>
      <c r="E1786" s="255">
        <v>331920481.61000001</v>
      </c>
      <c r="F1786" s="255">
        <v>331020629.21000004</v>
      </c>
      <c r="G1786" s="255">
        <v>330061511.79000002</v>
      </c>
      <c r="H1786" s="255">
        <v>329164277.8900001</v>
      </c>
      <c r="I1786" s="255">
        <v>328245278.91000003</v>
      </c>
      <c r="J1786" s="255">
        <v>327419651.19</v>
      </c>
      <c r="K1786" s="255">
        <v>326452451.36000001</v>
      </c>
      <c r="L1786" s="255">
        <v>325967741.03000003</v>
      </c>
      <c r="M1786" s="255">
        <v>325270836.99000007</v>
      </c>
      <c r="N1786" s="255">
        <v>324559242.78000009</v>
      </c>
      <c r="O1786" s="258"/>
    </row>
    <row r="1787" spans="1:15" ht="15.75" thickTop="1">
      <c r="A1787" s="205" t="s">
        <v>59</v>
      </c>
      <c r="B1787" s="254" t="s">
        <v>59</v>
      </c>
      <c r="C1787" s="254" t="s">
        <v>59</v>
      </c>
      <c r="D1787" s="254" t="s">
        <v>59</v>
      </c>
      <c r="E1787" s="254" t="s">
        <v>59</v>
      </c>
      <c r="F1787" s="254" t="s">
        <v>59</v>
      </c>
      <c r="G1787" s="254" t="s">
        <v>59</v>
      </c>
      <c r="H1787" s="254" t="s">
        <v>59</v>
      </c>
      <c r="I1787" s="254" t="s">
        <v>59</v>
      </c>
      <c r="J1787" s="254" t="s">
        <v>59</v>
      </c>
      <c r="K1787" s="254" t="s">
        <v>59</v>
      </c>
      <c r="L1787" s="254" t="s">
        <v>59</v>
      </c>
      <c r="M1787" s="254" t="s">
        <v>59</v>
      </c>
      <c r="N1787" s="254" t="s">
        <v>59</v>
      </c>
      <c r="O1787" s="258"/>
    </row>
    <row r="1788" spans="1:15">
      <c r="A1788" s="202" t="s">
        <v>419</v>
      </c>
      <c r="B1788" s="254" t="s">
        <v>59</v>
      </c>
      <c r="C1788" s="254">
        <v>334486527.74500006</v>
      </c>
      <c r="D1788" s="254">
        <v>333448201.91000009</v>
      </c>
      <c r="E1788" s="254">
        <v>332421819.07000005</v>
      </c>
      <c r="F1788" s="254">
        <v>331470555.41000003</v>
      </c>
      <c r="G1788" s="254">
        <v>330541070.5</v>
      </c>
      <c r="H1788" s="254">
        <v>329612894.84000003</v>
      </c>
      <c r="I1788" s="254">
        <v>328704778.4000001</v>
      </c>
      <c r="J1788" s="254">
        <v>327832465.05000001</v>
      </c>
      <c r="K1788" s="254">
        <v>326936051.27499998</v>
      </c>
      <c r="L1788" s="254">
        <v>326210096.19500005</v>
      </c>
      <c r="M1788" s="254">
        <v>325619289.01000005</v>
      </c>
      <c r="N1788" s="254">
        <v>324915039.88500011</v>
      </c>
      <c r="O1788" s="258"/>
    </row>
    <row r="1789" spans="1:15">
      <c r="A1789" s="204" t="s">
        <v>80</v>
      </c>
      <c r="B1789" s="276"/>
      <c r="C1789" s="254">
        <v>94472353</v>
      </c>
      <c r="D1789" s="254">
        <v>94128555</v>
      </c>
      <c r="E1789" s="254">
        <v>93784757</v>
      </c>
      <c r="F1789" s="254">
        <v>93440959</v>
      </c>
      <c r="G1789" s="254">
        <v>93097161</v>
      </c>
      <c r="H1789" s="254">
        <v>92753363</v>
      </c>
      <c r="I1789" s="254">
        <v>92409565</v>
      </c>
      <c r="J1789" s="254">
        <v>92065767</v>
      </c>
      <c r="K1789" s="254">
        <v>91721969</v>
      </c>
      <c r="L1789" s="254">
        <v>91378171</v>
      </c>
      <c r="M1789" s="254">
        <v>91034373</v>
      </c>
      <c r="N1789" s="254">
        <v>90690575</v>
      </c>
      <c r="O1789" s="258"/>
    </row>
    <row r="1790" spans="1:15">
      <c r="A1790" s="205" t="s">
        <v>59</v>
      </c>
      <c r="B1790" s="254" t="s">
        <v>59</v>
      </c>
      <c r="C1790" s="254" t="s">
        <v>59</v>
      </c>
      <c r="D1790" s="254" t="s">
        <v>59</v>
      </c>
      <c r="E1790" s="254" t="s">
        <v>59</v>
      </c>
      <c r="F1790" s="254" t="s">
        <v>59</v>
      </c>
      <c r="G1790" s="254" t="s">
        <v>59</v>
      </c>
      <c r="H1790" s="254" t="s">
        <v>59</v>
      </c>
      <c r="I1790" s="254" t="s">
        <v>59</v>
      </c>
      <c r="J1790" s="254" t="s">
        <v>59</v>
      </c>
      <c r="K1790" s="254" t="s">
        <v>59</v>
      </c>
      <c r="L1790" s="254" t="s">
        <v>59</v>
      </c>
      <c r="M1790" s="254" t="s">
        <v>59</v>
      </c>
      <c r="N1790" s="254" t="s">
        <v>59</v>
      </c>
      <c r="O1790" s="254" t="s">
        <v>59</v>
      </c>
    </row>
    <row r="1791" spans="1:15">
      <c r="A1791" s="202" t="s">
        <v>61</v>
      </c>
      <c r="B1791" s="254" t="s">
        <v>59</v>
      </c>
      <c r="C1791" s="254" t="s">
        <v>59</v>
      </c>
      <c r="D1791" s="254" t="s">
        <v>59</v>
      </c>
      <c r="E1791" s="254" t="s">
        <v>59</v>
      </c>
      <c r="F1791" s="254" t="s">
        <v>59</v>
      </c>
      <c r="G1791" s="254" t="s">
        <v>59</v>
      </c>
      <c r="H1791" s="254" t="s">
        <v>59</v>
      </c>
      <c r="I1791" s="254" t="s">
        <v>59</v>
      </c>
      <c r="J1791" s="254" t="s">
        <v>59</v>
      </c>
      <c r="K1791" s="254" t="s">
        <v>59</v>
      </c>
      <c r="L1791" s="254" t="s">
        <v>59</v>
      </c>
      <c r="M1791" s="254" t="s">
        <v>59</v>
      </c>
      <c r="N1791" s="254" t="s">
        <v>59</v>
      </c>
      <c r="O1791" s="254" t="s">
        <v>59</v>
      </c>
    </row>
    <row r="1792" spans="1:15">
      <c r="A1792" s="204" t="s">
        <v>420</v>
      </c>
      <c r="B1792" s="254" t="s">
        <v>59</v>
      </c>
      <c r="C1792" s="254">
        <v>1984178.992023</v>
      </c>
      <c r="D1792" s="254">
        <v>1977921.9322100587</v>
      </c>
      <c r="E1792" s="254">
        <v>1971729.1970754312</v>
      </c>
      <c r="F1792" s="254">
        <v>1965941.0520029054</v>
      </c>
      <c r="G1792" s="254">
        <v>1960270.2067440224</v>
      </c>
      <c r="H1792" s="254">
        <v>1954606.4130735463</v>
      </c>
      <c r="I1792" s="254">
        <v>1912237.5609108303</v>
      </c>
      <c r="J1792" s="254">
        <v>1906968.7698440626</v>
      </c>
      <c r="K1792" s="254">
        <v>1901573.1186338053</v>
      </c>
      <c r="L1792" s="254">
        <v>1897074.7302106912</v>
      </c>
      <c r="M1792" s="254">
        <v>1893287.7351074908</v>
      </c>
      <c r="N1792" s="254">
        <v>1888903.6027842541</v>
      </c>
      <c r="O1792" s="254">
        <f>SUM(B1792:N1792)</f>
        <v>23214693.310620099</v>
      </c>
    </row>
    <row r="1793" spans="1:15">
      <c r="A1793" s="204" t="s">
        <v>421</v>
      </c>
      <c r="B1793" s="254" t="s">
        <v>59</v>
      </c>
      <c r="C1793" s="254">
        <v>403383.30931996106</v>
      </c>
      <c r="D1793" s="254">
        <v>402115.33496599807</v>
      </c>
      <c r="E1793" s="254">
        <v>400860.71049184608</v>
      </c>
      <c r="F1793" s="254">
        <v>399690.05423709803</v>
      </c>
      <c r="G1793" s="254">
        <v>398543.74226909998</v>
      </c>
      <c r="H1793" s="254">
        <v>397398.89378075203</v>
      </c>
      <c r="I1793" s="254">
        <v>390445.11757904012</v>
      </c>
      <c r="J1793" s="254">
        <v>389381.00604310504</v>
      </c>
      <c r="K1793" s="254">
        <v>388290.1888262275</v>
      </c>
      <c r="L1793" s="254">
        <v>387388.25688927958</v>
      </c>
      <c r="M1793" s="254">
        <v>386636.08233478107</v>
      </c>
      <c r="N1793" s="254">
        <v>385758.20276656863</v>
      </c>
      <c r="O1793" s="254">
        <f>SUM(B1793:N1793)</f>
        <v>4729890.8995037572</v>
      </c>
    </row>
    <row r="1794" spans="1:15">
      <c r="A1794" s="205" t="s">
        <v>59</v>
      </c>
      <c r="B1794" s="254" t="s">
        <v>59</v>
      </c>
      <c r="C1794" s="254" t="s">
        <v>59</v>
      </c>
      <c r="D1794" s="254" t="s">
        <v>59</v>
      </c>
      <c r="E1794" s="254" t="s">
        <v>59</v>
      </c>
      <c r="F1794" s="254" t="s">
        <v>59</v>
      </c>
      <c r="G1794" s="254" t="s">
        <v>59</v>
      </c>
      <c r="H1794" s="254" t="s">
        <v>59</v>
      </c>
      <c r="I1794" s="254" t="s">
        <v>59</v>
      </c>
      <c r="J1794" s="254" t="s">
        <v>59</v>
      </c>
      <c r="K1794" s="254" t="s">
        <v>59</v>
      </c>
      <c r="L1794" s="254" t="s">
        <v>59</v>
      </c>
      <c r="M1794" s="254" t="s">
        <v>59</v>
      </c>
      <c r="N1794" s="254" t="s">
        <v>59</v>
      </c>
      <c r="O1794" s="254" t="s">
        <v>59</v>
      </c>
    </row>
    <row r="1795" spans="1:15">
      <c r="A1795" s="202" t="s">
        <v>62</v>
      </c>
      <c r="B1795" s="254" t="s">
        <v>59</v>
      </c>
      <c r="C1795" s="254" t="s">
        <v>59</v>
      </c>
      <c r="D1795" s="254" t="s">
        <v>59</v>
      </c>
      <c r="E1795" s="254" t="s">
        <v>59</v>
      </c>
      <c r="F1795" s="254" t="s">
        <v>59</v>
      </c>
      <c r="G1795" s="254" t="s">
        <v>59</v>
      </c>
      <c r="H1795" s="254" t="s">
        <v>59</v>
      </c>
      <c r="I1795" s="254" t="s">
        <v>59</v>
      </c>
      <c r="J1795" s="254" t="s">
        <v>59</v>
      </c>
      <c r="K1795" s="254" t="s">
        <v>59</v>
      </c>
      <c r="L1795" s="254" t="s">
        <v>59</v>
      </c>
      <c r="M1795" s="254" t="s">
        <v>59</v>
      </c>
      <c r="N1795" s="254" t="s">
        <v>59</v>
      </c>
      <c r="O1795" s="254" t="s">
        <v>59</v>
      </c>
    </row>
    <row r="1796" spans="1:15">
      <c r="A1796" s="204" t="s">
        <v>422</v>
      </c>
      <c r="B1796" s="254" t="s">
        <v>59</v>
      </c>
      <c r="C1796" s="254">
        <v>1022919.45</v>
      </c>
      <c r="D1796" s="254">
        <v>1023289.39</v>
      </c>
      <c r="E1796" s="254">
        <v>1023083.78</v>
      </c>
      <c r="F1796" s="254">
        <v>1022972.8500000001</v>
      </c>
      <c r="G1796" s="254">
        <v>1022861.92</v>
      </c>
      <c r="H1796" s="254">
        <v>1022861.92</v>
      </c>
      <c r="I1796" s="254">
        <v>1022782.18</v>
      </c>
      <c r="J1796" s="254">
        <v>1022733.4600000001</v>
      </c>
      <c r="K1796" s="254">
        <v>1022764.4900000001</v>
      </c>
      <c r="L1796" s="254">
        <v>1022765.7500000001</v>
      </c>
      <c r="M1796" s="254">
        <v>1022822.0599999999</v>
      </c>
      <c r="N1796" s="254">
        <v>1024221.79</v>
      </c>
      <c r="O1796" s="254">
        <f>SUM(B1796:N1796)</f>
        <v>12276079.039999999</v>
      </c>
    </row>
    <row r="1797" spans="1:15">
      <c r="A1797" s="204" t="s">
        <v>423</v>
      </c>
      <c r="B1797" s="254" t="s">
        <v>59</v>
      </c>
      <c r="C1797" s="254">
        <v>0</v>
      </c>
      <c r="D1797" s="254">
        <v>0</v>
      </c>
      <c r="E1797" s="254">
        <v>0</v>
      </c>
      <c r="F1797" s="254">
        <v>0</v>
      </c>
      <c r="G1797" s="254">
        <v>0</v>
      </c>
      <c r="H1797" s="254">
        <v>0</v>
      </c>
      <c r="I1797" s="254">
        <v>0</v>
      </c>
      <c r="J1797" s="254">
        <v>0</v>
      </c>
      <c r="K1797" s="254">
        <v>0</v>
      </c>
      <c r="L1797" s="254">
        <v>0</v>
      </c>
      <c r="M1797" s="254">
        <v>0</v>
      </c>
      <c r="N1797" s="254">
        <v>0</v>
      </c>
      <c r="O1797" s="254">
        <f>SUM(B1797:N1797)</f>
        <v>0</v>
      </c>
    </row>
    <row r="1798" spans="1:15">
      <c r="A1798" s="204" t="s">
        <v>424</v>
      </c>
      <c r="B1798" s="254" t="s">
        <v>59</v>
      </c>
      <c r="C1798" s="276">
        <v>49555</v>
      </c>
      <c r="D1798" s="276">
        <v>49555</v>
      </c>
      <c r="E1798" s="276">
        <v>49555</v>
      </c>
      <c r="F1798" s="276">
        <v>49555</v>
      </c>
      <c r="G1798" s="276">
        <v>49555</v>
      </c>
      <c r="H1798" s="276">
        <v>49555</v>
      </c>
      <c r="I1798" s="276">
        <v>49555</v>
      </c>
      <c r="J1798" s="276">
        <v>49555</v>
      </c>
      <c r="K1798" s="276">
        <v>49555</v>
      </c>
      <c r="L1798" s="276">
        <v>49555</v>
      </c>
      <c r="M1798" s="276">
        <v>49555</v>
      </c>
      <c r="N1798" s="276">
        <v>49555</v>
      </c>
      <c r="O1798" s="276">
        <f>SUM(B1798:N1798)</f>
        <v>594660</v>
      </c>
    </row>
    <row r="1799" spans="1:15">
      <c r="A1799" s="204" t="s">
        <v>425</v>
      </c>
      <c r="B1799" s="254" t="s">
        <v>59</v>
      </c>
      <c r="C1799" s="254">
        <v>0</v>
      </c>
      <c r="D1799" s="254">
        <v>0</v>
      </c>
      <c r="E1799" s="254">
        <v>0</v>
      </c>
      <c r="F1799" s="254">
        <v>0</v>
      </c>
      <c r="G1799" s="254">
        <v>0</v>
      </c>
      <c r="H1799" s="254">
        <v>0</v>
      </c>
      <c r="I1799" s="254">
        <v>0</v>
      </c>
      <c r="J1799" s="254">
        <v>0</v>
      </c>
      <c r="K1799" s="254">
        <v>0</v>
      </c>
      <c r="L1799" s="254">
        <v>0</v>
      </c>
      <c r="M1799" s="254">
        <v>0</v>
      </c>
      <c r="N1799" s="254">
        <v>0</v>
      </c>
      <c r="O1799" s="254">
        <f>SUM(B1799:N1799)</f>
        <v>0</v>
      </c>
    </row>
    <row r="1800" spans="1:15">
      <c r="A1800" s="204" t="s">
        <v>426</v>
      </c>
      <c r="B1800" s="254" t="s">
        <v>59</v>
      </c>
      <c r="C1800" s="323">
        <v>-451751</v>
      </c>
      <c r="D1800" s="323">
        <v>-451751</v>
      </c>
      <c r="E1800" s="323">
        <v>-451751</v>
      </c>
      <c r="F1800" s="323">
        <v>-451751</v>
      </c>
      <c r="G1800" s="323">
        <v>-451751</v>
      </c>
      <c r="H1800" s="323">
        <v>-451751</v>
      </c>
      <c r="I1800" s="323">
        <v>-451751</v>
      </c>
      <c r="J1800" s="323">
        <v>-451751</v>
      </c>
      <c r="K1800" s="323">
        <v>-451751</v>
      </c>
      <c r="L1800" s="323">
        <v>-451751</v>
      </c>
      <c r="M1800" s="323">
        <v>-451751</v>
      </c>
      <c r="N1800" s="323">
        <v>-451751</v>
      </c>
      <c r="O1800" s="323">
        <f>SUM(B1800:N1800)</f>
        <v>-5421012</v>
      </c>
    </row>
    <row r="1801" spans="1:15" ht="15.75" thickBot="1">
      <c r="A1801" s="205" t="s">
        <v>59</v>
      </c>
      <c r="B1801" s="254" t="s">
        <v>59</v>
      </c>
      <c r="C1801" s="254" t="s">
        <v>59</v>
      </c>
      <c r="D1801" s="254" t="s">
        <v>59</v>
      </c>
      <c r="E1801" s="254" t="s">
        <v>59</v>
      </c>
      <c r="F1801" s="254" t="s">
        <v>59</v>
      </c>
      <c r="G1801" s="254" t="s">
        <v>59</v>
      </c>
      <c r="H1801" s="254" t="s">
        <v>59</v>
      </c>
      <c r="I1801" s="254" t="s">
        <v>59</v>
      </c>
      <c r="J1801" s="254" t="s">
        <v>59</v>
      </c>
      <c r="K1801" s="254" t="s">
        <v>59</v>
      </c>
      <c r="L1801" s="254" t="s">
        <v>59</v>
      </c>
      <c r="M1801" s="254" t="s">
        <v>59</v>
      </c>
      <c r="N1801" s="254" t="s">
        <v>59</v>
      </c>
      <c r="O1801" s="254" t="s">
        <v>59</v>
      </c>
    </row>
    <row r="1802" spans="1:15" ht="15.75" thickBot="1">
      <c r="A1802" s="202" t="s">
        <v>427</v>
      </c>
      <c r="B1802" s="254" t="s">
        <v>59</v>
      </c>
      <c r="C1802" s="255">
        <f>SUM(C1792:C1800)</f>
        <v>3008285.7513429606</v>
      </c>
      <c r="D1802" s="255">
        <f t="shared" ref="D1802:N1802" si="39">SUM(D1792:D1800)</f>
        <v>3001130.6571760569</v>
      </c>
      <c r="E1802" s="255">
        <f t="shared" si="39"/>
        <v>2993477.6875672778</v>
      </c>
      <c r="F1802" s="255">
        <f t="shared" si="39"/>
        <v>2986407.9562400035</v>
      </c>
      <c r="G1802" s="255">
        <f t="shared" si="39"/>
        <v>2979479.8690131223</v>
      </c>
      <c r="H1802" s="255">
        <f t="shared" si="39"/>
        <v>2972671.2268542983</v>
      </c>
      <c r="I1802" s="255">
        <f t="shared" si="39"/>
        <v>2923268.8584898706</v>
      </c>
      <c r="J1802" s="255">
        <f t="shared" si="39"/>
        <v>2916887.2358871675</v>
      </c>
      <c r="K1802" s="255">
        <f t="shared" si="39"/>
        <v>2910431.7974600331</v>
      </c>
      <c r="L1802" s="255">
        <f t="shared" si="39"/>
        <v>2905032.7370999707</v>
      </c>
      <c r="M1802" s="255">
        <f t="shared" si="39"/>
        <v>2900549.8774422719</v>
      </c>
      <c r="N1802" s="255">
        <f t="shared" si="39"/>
        <v>2896687.595550823</v>
      </c>
      <c r="O1802" s="255">
        <f>SUM(B1802:N1802)</f>
        <v>35394311.250123858</v>
      </c>
    </row>
    <row r="1803" spans="1:15" ht="15.75" thickTop="1">
      <c r="A1803" s="205" t="s">
        <v>59</v>
      </c>
      <c r="B1803" s="256" t="s">
        <v>59</v>
      </c>
      <c r="C1803" s="256" t="s">
        <v>59</v>
      </c>
      <c r="D1803" s="256" t="s">
        <v>59</v>
      </c>
      <c r="E1803" s="256" t="s">
        <v>59</v>
      </c>
      <c r="F1803" s="256" t="s">
        <v>59</v>
      </c>
      <c r="G1803" s="256" t="s">
        <v>59</v>
      </c>
      <c r="H1803" s="256" t="s">
        <v>59</v>
      </c>
      <c r="I1803" s="256" t="s">
        <v>59</v>
      </c>
      <c r="J1803" s="256" t="s">
        <v>59</v>
      </c>
      <c r="K1803" s="256" t="s">
        <v>59</v>
      </c>
      <c r="L1803" s="256" t="s">
        <v>59</v>
      </c>
      <c r="M1803" s="256" t="s">
        <v>59</v>
      </c>
      <c r="N1803" s="256" t="s">
        <v>59</v>
      </c>
      <c r="O1803" s="256" t="s">
        <v>59</v>
      </c>
    </row>
    <row r="1804" spans="1:15">
      <c r="A1804" s="129" t="s">
        <v>449</v>
      </c>
      <c r="B1804" s="256"/>
      <c r="C1804" s="256"/>
      <c r="D1804" s="256"/>
      <c r="E1804" s="256"/>
      <c r="F1804" s="256"/>
      <c r="G1804" s="256"/>
      <c r="H1804" s="256"/>
      <c r="I1804" s="256"/>
      <c r="J1804" s="256"/>
      <c r="K1804" s="256"/>
      <c r="L1804" s="256"/>
      <c r="M1804" s="256"/>
      <c r="N1804" s="256"/>
      <c r="O1804" s="256"/>
    </row>
    <row r="1805" spans="1:15">
      <c r="A1805" s="294" t="s">
        <v>468</v>
      </c>
      <c r="B1805" s="256"/>
      <c r="C1805" s="256"/>
      <c r="D1805" s="256"/>
      <c r="E1805" s="256"/>
      <c r="F1805" s="256"/>
      <c r="G1805" s="256"/>
      <c r="H1805" s="256"/>
      <c r="I1805" s="256"/>
      <c r="J1805" s="256"/>
      <c r="K1805" s="256"/>
      <c r="L1805" s="256"/>
      <c r="M1805" s="256"/>
      <c r="N1805" s="256"/>
      <c r="O1805" s="256"/>
    </row>
    <row r="1806" spans="1:15">
      <c r="A1806" s="294" t="s">
        <v>450</v>
      </c>
      <c r="B1806" s="256"/>
      <c r="C1806" s="256"/>
      <c r="D1806" s="256"/>
      <c r="E1806" s="256"/>
      <c r="F1806" s="256"/>
      <c r="G1806" s="256"/>
      <c r="H1806" s="256"/>
      <c r="I1806" s="256"/>
      <c r="J1806" s="256"/>
      <c r="K1806" s="256"/>
      <c r="L1806" s="256"/>
      <c r="M1806" s="256"/>
      <c r="N1806" s="256"/>
      <c r="O1806" s="256"/>
    </row>
    <row r="1807" spans="1:15">
      <c r="A1807" s="294" t="s">
        <v>451</v>
      </c>
      <c r="B1807" s="256"/>
      <c r="C1807" s="256"/>
      <c r="D1807" s="256"/>
      <c r="E1807" s="256"/>
      <c r="F1807" s="256"/>
      <c r="G1807" s="256"/>
      <c r="H1807" s="256"/>
      <c r="I1807" s="256"/>
      <c r="J1807" s="256"/>
      <c r="K1807" s="256"/>
      <c r="L1807" s="256"/>
      <c r="M1807" s="256"/>
      <c r="N1807" s="256"/>
      <c r="O1807" s="256"/>
    </row>
    <row r="1808" spans="1:15">
      <c r="A1808" s="294" t="s">
        <v>452</v>
      </c>
      <c r="B1808" s="256"/>
      <c r="C1808" s="256"/>
      <c r="D1808" s="256"/>
      <c r="E1808" s="256"/>
      <c r="F1808" s="256"/>
      <c r="G1808" s="256"/>
      <c r="H1808" s="256"/>
      <c r="I1808" s="256"/>
      <c r="J1808" s="256"/>
      <c r="K1808" s="256"/>
      <c r="L1808" s="256"/>
      <c r="M1808" s="256"/>
      <c r="N1808" s="256"/>
      <c r="O1808" s="256"/>
    </row>
    <row r="1809" spans="1:15">
      <c r="A1809" s="294" t="s">
        <v>453</v>
      </c>
      <c r="B1809" s="256"/>
      <c r="C1809" s="256"/>
      <c r="D1809" s="256"/>
      <c r="E1809" s="256"/>
      <c r="F1809" s="256"/>
      <c r="G1809" s="256"/>
      <c r="H1809" s="256"/>
      <c r="I1809" s="256"/>
      <c r="J1809" s="256"/>
      <c r="K1809" s="256"/>
      <c r="L1809" s="256"/>
      <c r="M1809" s="256"/>
      <c r="N1809" s="256"/>
      <c r="O1809" s="256"/>
    </row>
    <row r="1810" spans="1:15">
      <c r="A1810" s="294" t="s">
        <v>469</v>
      </c>
      <c r="B1810" s="256"/>
      <c r="C1810" s="256"/>
      <c r="D1810" s="256"/>
      <c r="E1810" s="256"/>
      <c r="F1810" s="256"/>
      <c r="G1810" s="256"/>
      <c r="H1810" s="256"/>
      <c r="I1810" s="256"/>
      <c r="J1810" s="256"/>
      <c r="K1810" s="256"/>
      <c r="L1810" s="256"/>
      <c r="M1810" s="256"/>
      <c r="N1810" s="256"/>
      <c r="O1810" s="256"/>
    </row>
    <row r="1811" spans="1:15">
      <c r="A1811" s="294" t="s">
        <v>470</v>
      </c>
      <c r="B1811" s="256"/>
      <c r="C1811" s="256"/>
      <c r="D1811" s="256"/>
      <c r="E1811" s="256"/>
      <c r="F1811" s="256"/>
      <c r="G1811" s="256"/>
      <c r="H1811" s="256"/>
      <c r="I1811" s="256"/>
      <c r="J1811" s="256"/>
      <c r="K1811" s="256"/>
      <c r="L1811" s="256"/>
      <c r="M1811" s="256"/>
      <c r="N1811" s="256"/>
      <c r="O1811" s="256"/>
    </row>
    <row r="1812" spans="1:15">
      <c r="A1812" s="294" t="s">
        <v>454</v>
      </c>
      <c r="B1812" s="256"/>
      <c r="C1812" s="256"/>
      <c r="D1812" s="256"/>
      <c r="E1812" s="256"/>
      <c r="F1812" s="256"/>
      <c r="G1812" s="256"/>
      <c r="H1812" s="256"/>
      <c r="I1812" s="256"/>
      <c r="J1812" s="256"/>
      <c r="K1812" s="256"/>
      <c r="L1812" s="256"/>
      <c r="M1812" s="256"/>
      <c r="N1812" s="256"/>
      <c r="O1812" s="256"/>
    </row>
    <row r="1813" spans="1:15">
      <c r="A1813" s="294" t="s">
        <v>455</v>
      </c>
      <c r="B1813" s="256"/>
      <c r="C1813" s="256"/>
      <c r="D1813" s="256"/>
      <c r="E1813" s="256"/>
      <c r="F1813" s="256"/>
      <c r="G1813" s="256"/>
      <c r="H1813" s="256"/>
      <c r="I1813" s="256"/>
      <c r="J1813" s="256"/>
      <c r="K1813" s="256"/>
      <c r="L1813" s="256"/>
      <c r="M1813" s="256"/>
      <c r="N1813" s="256"/>
      <c r="O1813" s="256"/>
    </row>
    <row r="1814" spans="1:15">
      <c r="A1814" s="294" t="s">
        <v>456</v>
      </c>
      <c r="B1814" s="256"/>
      <c r="C1814" s="256"/>
      <c r="D1814" s="256"/>
      <c r="E1814" s="256"/>
      <c r="F1814" s="256"/>
      <c r="G1814" s="256"/>
      <c r="H1814" s="256"/>
      <c r="I1814" s="256"/>
      <c r="J1814" s="256"/>
      <c r="K1814" s="256"/>
      <c r="L1814" s="256"/>
      <c r="M1814" s="256"/>
      <c r="N1814" s="256"/>
      <c r="O1814" s="256"/>
    </row>
    <row r="1815" spans="1:15">
      <c r="A1815" s="294" t="s">
        <v>457</v>
      </c>
      <c r="B1815" s="256"/>
      <c r="C1815" s="256"/>
      <c r="D1815" s="256"/>
      <c r="E1815" s="256"/>
      <c r="F1815" s="256"/>
      <c r="G1815" s="256"/>
      <c r="H1815" s="256"/>
      <c r="I1815" s="256"/>
      <c r="J1815" s="256"/>
      <c r="K1815" s="256"/>
      <c r="L1815" s="256"/>
      <c r="M1815" s="256"/>
      <c r="N1815" s="256"/>
      <c r="O1815" s="256"/>
    </row>
    <row r="1816" spans="1:15">
      <c r="A1816" s="294" t="s">
        <v>458</v>
      </c>
      <c r="B1816" s="256"/>
      <c r="C1816" s="256"/>
      <c r="D1816" s="256"/>
      <c r="E1816" s="256"/>
      <c r="F1816" s="256"/>
      <c r="G1816" s="256"/>
      <c r="H1816" s="256"/>
      <c r="I1816" s="256"/>
      <c r="J1816" s="256"/>
      <c r="K1816" s="256"/>
      <c r="L1816" s="256"/>
      <c r="M1816" s="256"/>
      <c r="N1816" s="256"/>
      <c r="O1816" s="256"/>
    </row>
    <row r="1817" spans="1:15">
      <c r="A1817" s="295" t="s">
        <v>459</v>
      </c>
      <c r="B1817" s="256"/>
      <c r="C1817" s="256"/>
      <c r="D1817" s="256"/>
      <c r="E1817" s="256"/>
      <c r="F1817" s="256"/>
      <c r="G1817" s="256"/>
      <c r="H1817" s="256"/>
      <c r="I1817" s="256"/>
      <c r="J1817" s="256"/>
      <c r="K1817" s="256"/>
      <c r="L1817" s="256"/>
      <c r="M1817" s="256"/>
      <c r="N1817" s="256"/>
      <c r="O1817" s="256"/>
    </row>
    <row r="1818" spans="1:15">
      <c r="A1818" s="295" t="s">
        <v>460</v>
      </c>
      <c r="B1818" s="257"/>
      <c r="C1818" s="257"/>
      <c r="D1818" s="257"/>
      <c r="E1818" s="257"/>
      <c r="F1818" s="257"/>
      <c r="G1818" s="257"/>
      <c r="H1818" s="257"/>
      <c r="I1818" s="257"/>
      <c r="J1818" s="257"/>
      <c r="K1818" s="257"/>
      <c r="L1818" s="257"/>
      <c r="M1818" s="257"/>
      <c r="N1818" s="257"/>
      <c r="O1818" s="257"/>
    </row>
    <row r="1819" spans="1:15">
      <c r="A1819" s="295" t="s">
        <v>461</v>
      </c>
      <c r="B1819" s="256" t="s">
        <v>59</v>
      </c>
      <c r="C1819" s="256" t="s">
        <v>59</v>
      </c>
      <c r="D1819" s="256" t="s">
        <v>59</v>
      </c>
      <c r="E1819" s="256" t="s">
        <v>59</v>
      </c>
      <c r="F1819" s="256" t="s">
        <v>59</v>
      </c>
      <c r="G1819" s="256" t="s">
        <v>59</v>
      </c>
      <c r="H1819" s="256" t="s">
        <v>59</v>
      </c>
      <c r="I1819" s="256" t="s">
        <v>59</v>
      </c>
      <c r="J1819" s="256" t="s">
        <v>59</v>
      </c>
      <c r="K1819" s="256" t="s">
        <v>59</v>
      </c>
      <c r="L1819" s="256" t="s">
        <v>59</v>
      </c>
      <c r="M1819" s="256" t="s">
        <v>59</v>
      </c>
      <c r="N1819" s="256" t="s">
        <v>59</v>
      </c>
      <c r="O1819" s="256" t="s">
        <v>59</v>
      </c>
    </row>
    <row r="1820" spans="1:15">
      <c r="B1820" s="257"/>
      <c r="C1820" s="257"/>
      <c r="D1820" s="257"/>
      <c r="E1820" s="257"/>
      <c r="F1820" s="257"/>
      <c r="G1820" s="257"/>
      <c r="H1820" s="257"/>
      <c r="I1820" s="257"/>
      <c r="J1820" s="257"/>
      <c r="K1820" s="257"/>
      <c r="L1820" s="257"/>
      <c r="M1820" s="257"/>
      <c r="N1820" s="257"/>
      <c r="O1820" s="257"/>
    </row>
    <row r="1821" spans="1:15">
      <c r="A1821" s="109" t="s">
        <v>83</v>
      </c>
      <c r="B1821" s="254"/>
      <c r="C1821" s="254"/>
      <c r="D1821" s="254"/>
      <c r="E1821" s="254"/>
      <c r="F1821" s="254"/>
      <c r="G1821" s="254"/>
      <c r="H1821" s="254"/>
      <c r="I1821" s="254"/>
      <c r="J1821" s="254"/>
      <c r="K1821" s="254"/>
      <c r="L1821" s="254"/>
      <c r="M1821" s="254"/>
      <c r="N1821" s="254"/>
      <c r="O1821" s="254"/>
    </row>
    <row r="1822" spans="1:15">
      <c r="A1822" s="181" t="s">
        <v>381</v>
      </c>
      <c r="B1822" s="254"/>
      <c r="C1822" s="254"/>
      <c r="D1822" s="254"/>
      <c r="E1822" s="254"/>
      <c r="F1822" s="254"/>
      <c r="G1822" s="254"/>
      <c r="H1822" s="254"/>
      <c r="I1822" s="254"/>
      <c r="J1822" s="254"/>
      <c r="K1822" s="254"/>
      <c r="L1822" s="254"/>
      <c r="M1822" s="254"/>
      <c r="N1822" s="254"/>
      <c r="O1822" s="254"/>
    </row>
    <row r="1823" spans="1:15">
      <c r="A1823" s="202" t="s">
        <v>410</v>
      </c>
      <c r="B1823" s="254" t="s">
        <v>59</v>
      </c>
      <c r="C1823" s="254" t="s">
        <v>59</v>
      </c>
      <c r="D1823" s="254" t="s">
        <v>59</v>
      </c>
      <c r="E1823" s="254" t="s">
        <v>59</v>
      </c>
      <c r="F1823" s="254" t="s">
        <v>59</v>
      </c>
      <c r="G1823" s="254" t="s">
        <v>59</v>
      </c>
      <c r="H1823" s="254" t="s">
        <v>59</v>
      </c>
      <c r="I1823" s="254" t="s">
        <v>59</v>
      </c>
      <c r="J1823" s="254" t="s">
        <v>59</v>
      </c>
      <c r="K1823" s="254" t="s">
        <v>59</v>
      </c>
      <c r="L1823" s="254" t="s">
        <v>59</v>
      </c>
      <c r="M1823" s="254" t="s">
        <v>59</v>
      </c>
      <c r="N1823" s="254" t="s">
        <v>59</v>
      </c>
      <c r="O1823" s="254" t="s">
        <v>59</v>
      </c>
    </row>
    <row r="1824" spans="1:15">
      <c r="A1824" s="204" t="s">
        <v>411</v>
      </c>
      <c r="B1824" s="254" t="s">
        <v>59</v>
      </c>
      <c r="C1824" s="254">
        <v>0</v>
      </c>
      <c r="D1824" s="254">
        <v>0</v>
      </c>
      <c r="E1824" s="254">
        <v>0</v>
      </c>
      <c r="F1824" s="254">
        <v>0</v>
      </c>
      <c r="G1824" s="254">
        <v>0</v>
      </c>
      <c r="H1824" s="254">
        <v>0</v>
      </c>
      <c r="I1824" s="254">
        <v>0</v>
      </c>
      <c r="J1824" s="254">
        <v>0</v>
      </c>
      <c r="K1824" s="254">
        <v>0</v>
      </c>
      <c r="L1824" s="254">
        <v>0</v>
      </c>
      <c r="M1824" s="254">
        <v>0</v>
      </c>
      <c r="N1824" s="254">
        <v>0</v>
      </c>
      <c r="O1824" s="254">
        <f>SUM(B1824:N1824)</f>
        <v>0</v>
      </c>
    </row>
    <row r="1825" spans="1:15">
      <c r="A1825" s="204" t="s">
        <v>412</v>
      </c>
      <c r="B1825" s="254" t="s">
        <v>59</v>
      </c>
      <c r="C1825" s="254">
        <v>0</v>
      </c>
      <c r="D1825" s="254">
        <v>0</v>
      </c>
      <c r="E1825" s="254">
        <v>0</v>
      </c>
      <c r="F1825" s="254">
        <v>0</v>
      </c>
      <c r="G1825" s="254">
        <v>0</v>
      </c>
      <c r="H1825" s="254">
        <v>0</v>
      </c>
      <c r="I1825" s="254">
        <v>0</v>
      </c>
      <c r="J1825" s="254">
        <v>0</v>
      </c>
      <c r="K1825" s="254">
        <v>0</v>
      </c>
      <c r="L1825" s="254">
        <v>0</v>
      </c>
      <c r="M1825" s="254">
        <v>0</v>
      </c>
      <c r="N1825" s="254">
        <v>0</v>
      </c>
      <c r="O1825" s="254">
        <f>SUM(B1825:N1825)</f>
        <v>0</v>
      </c>
    </row>
    <row r="1826" spans="1:15">
      <c r="A1826" s="204" t="s">
        <v>413</v>
      </c>
      <c r="B1826" s="254" t="s">
        <v>59</v>
      </c>
      <c r="C1826" s="254">
        <v>0</v>
      </c>
      <c r="D1826" s="254">
        <v>0</v>
      </c>
      <c r="E1826" s="254">
        <v>0</v>
      </c>
      <c r="F1826" s="254">
        <v>0</v>
      </c>
      <c r="G1826" s="254">
        <v>0</v>
      </c>
      <c r="H1826" s="254">
        <v>0</v>
      </c>
      <c r="I1826" s="254">
        <v>0</v>
      </c>
      <c r="J1826" s="254">
        <v>0</v>
      </c>
      <c r="K1826" s="254">
        <v>0</v>
      </c>
      <c r="L1826" s="254">
        <v>0</v>
      </c>
      <c r="M1826" s="254">
        <v>0</v>
      </c>
      <c r="N1826" s="254">
        <v>0</v>
      </c>
      <c r="O1826" s="254">
        <f>SUM(B1826:N1826)</f>
        <v>0</v>
      </c>
    </row>
    <row r="1827" spans="1:15">
      <c r="A1827" s="204" t="s">
        <v>414</v>
      </c>
      <c r="B1827" s="254" t="s">
        <v>59</v>
      </c>
      <c r="C1827" s="254">
        <v>0</v>
      </c>
      <c r="D1827" s="254">
        <v>0</v>
      </c>
      <c r="E1827" s="254">
        <v>0</v>
      </c>
      <c r="F1827" s="254">
        <v>0</v>
      </c>
      <c r="G1827" s="254">
        <v>0</v>
      </c>
      <c r="H1827" s="254">
        <v>0</v>
      </c>
      <c r="I1827" s="254">
        <v>0</v>
      </c>
      <c r="J1827" s="254">
        <v>0</v>
      </c>
      <c r="K1827" s="254">
        <v>0</v>
      </c>
      <c r="L1827" s="254">
        <v>0</v>
      </c>
      <c r="M1827" s="254">
        <v>0</v>
      </c>
      <c r="N1827" s="254">
        <v>0</v>
      </c>
      <c r="O1827" s="254">
        <f>SUM(B1827:N1827)</f>
        <v>0</v>
      </c>
    </row>
    <row r="1828" spans="1:15">
      <c r="A1828" s="205" t="s">
        <v>59</v>
      </c>
      <c r="B1828" s="254" t="s">
        <v>59</v>
      </c>
      <c r="C1828" s="254" t="s">
        <v>59</v>
      </c>
      <c r="D1828" s="254" t="s">
        <v>59</v>
      </c>
      <c r="E1828" s="254" t="s">
        <v>59</v>
      </c>
      <c r="F1828" s="254" t="s">
        <v>59</v>
      </c>
      <c r="G1828" s="254" t="s">
        <v>59</v>
      </c>
      <c r="H1828" s="254" t="s">
        <v>59</v>
      </c>
      <c r="I1828" s="254" t="s">
        <v>59</v>
      </c>
      <c r="J1828" s="254" t="s">
        <v>59</v>
      </c>
      <c r="K1828" s="254" t="s">
        <v>59</v>
      </c>
      <c r="L1828" s="254" t="s">
        <v>59</v>
      </c>
      <c r="M1828" s="254" t="s">
        <v>59</v>
      </c>
      <c r="N1828" s="254" t="s">
        <v>59</v>
      </c>
      <c r="O1828" s="254" t="s">
        <v>59</v>
      </c>
    </row>
    <row r="1829" spans="1:15">
      <c r="A1829" s="202" t="s">
        <v>415</v>
      </c>
      <c r="B1829" s="254">
        <v>1417014.6600000001</v>
      </c>
      <c r="C1829" s="254">
        <v>1417014.6600000001</v>
      </c>
      <c r="D1829" s="254">
        <v>1417014.6600000001</v>
      </c>
      <c r="E1829" s="254">
        <v>1417014.6600000001</v>
      </c>
      <c r="F1829" s="254">
        <v>1417014.6600000001</v>
      </c>
      <c r="G1829" s="254">
        <v>1417014.6600000001</v>
      </c>
      <c r="H1829" s="254">
        <v>1417014.6600000001</v>
      </c>
      <c r="I1829" s="254">
        <v>1417014.6600000001</v>
      </c>
      <c r="J1829" s="254">
        <v>1417014.6600000001</v>
      </c>
      <c r="K1829" s="254">
        <v>1417014.6600000001</v>
      </c>
      <c r="L1829" s="254">
        <v>1417014.6600000001</v>
      </c>
      <c r="M1829" s="254">
        <v>1417014.6600000001</v>
      </c>
      <c r="N1829" s="254">
        <v>1417014.6600000001</v>
      </c>
      <c r="O1829" s="258"/>
    </row>
    <row r="1830" spans="1:15">
      <c r="A1830" s="202" t="s">
        <v>416</v>
      </c>
      <c r="B1830" s="254">
        <v>1189310.02</v>
      </c>
      <c r="C1830" s="254">
        <v>1189310.02</v>
      </c>
      <c r="D1830" s="254">
        <v>1189310.02</v>
      </c>
      <c r="E1830" s="254">
        <v>1189310.02</v>
      </c>
      <c r="F1830" s="254">
        <v>1189310.02</v>
      </c>
      <c r="G1830" s="254">
        <v>1189310.02</v>
      </c>
      <c r="H1830" s="254">
        <v>1189310.02</v>
      </c>
      <c r="I1830" s="254">
        <v>1189310.02</v>
      </c>
      <c r="J1830" s="254">
        <v>1189310.02</v>
      </c>
      <c r="K1830" s="254">
        <v>1189310.02</v>
      </c>
      <c r="L1830" s="254">
        <v>1189310.02</v>
      </c>
      <c r="M1830" s="254">
        <v>1189310.02</v>
      </c>
      <c r="N1830" s="254">
        <v>1189310.02</v>
      </c>
      <c r="O1830" s="258"/>
    </row>
    <row r="1831" spans="1:15" ht="15.75" thickBot="1">
      <c r="A1831" s="202" t="s">
        <v>418</v>
      </c>
      <c r="B1831" s="254">
        <v>0</v>
      </c>
      <c r="C1831" s="254">
        <v>0</v>
      </c>
      <c r="D1831" s="254">
        <v>0</v>
      </c>
      <c r="E1831" s="254">
        <v>0</v>
      </c>
      <c r="F1831" s="254">
        <v>0</v>
      </c>
      <c r="G1831" s="254">
        <v>0</v>
      </c>
      <c r="H1831" s="254">
        <v>0</v>
      </c>
      <c r="I1831" s="254">
        <v>0</v>
      </c>
      <c r="J1831" s="254">
        <v>0</v>
      </c>
      <c r="K1831" s="254">
        <v>0</v>
      </c>
      <c r="L1831" s="254">
        <v>0</v>
      </c>
      <c r="M1831" s="254">
        <v>0</v>
      </c>
      <c r="N1831" s="254">
        <v>0</v>
      </c>
      <c r="O1831" s="258"/>
    </row>
    <row r="1832" spans="1:15" ht="15.75" thickBot="1">
      <c r="A1832" s="202" t="s">
        <v>60</v>
      </c>
      <c r="B1832" s="255">
        <v>227704.64000000013</v>
      </c>
      <c r="C1832" s="255">
        <v>227704.64000000013</v>
      </c>
      <c r="D1832" s="255">
        <v>227704.64000000013</v>
      </c>
      <c r="E1832" s="255">
        <v>227704.64000000013</v>
      </c>
      <c r="F1832" s="255">
        <v>227704.64000000013</v>
      </c>
      <c r="G1832" s="255">
        <v>227704.64000000013</v>
      </c>
      <c r="H1832" s="255">
        <v>227704.64000000013</v>
      </c>
      <c r="I1832" s="255">
        <v>227704.64000000013</v>
      </c>
      <c r="J1832" s="255">
        <v>227704.64000000013</v>
      </c>
      <c r="K1832" s="255">
        <v>227704.64000000013</v>
      </c>
      <c r="L1832" s="255">
        <v>227704.64000000013</v>
      </c>
      <c r="M1832" s="255">
        <v>227704.64000000013</v>
      </c>
      <c r="N1832" s="255">
        <v>227704.64000000013</v>
      </c>
      <c r="O1832" s="258"/>
    </row>
    <row r="1833" spans="1:15" ht="15.75" thickTop="1">
      <c r="A1833" s="205" t="s">
        <v>59</v>
      </c>
      <c r="B1833" s="254" t="s">
        <v>59</v>
      </c>
      <c r="C1833" s="254" t="s">
        <v>59</v>
      </c>
      <c r="D1833" s="254" t="s">
        <v>59</v>
      </c>
      <c r="E1833" s="254" t="s">
        <v>59</v>
      </c>
      <c r="F1833" s="254" t="s">
        <v>59</v>
      </c>
      <c r="G1833" s="254" t="s">
        <v>59</v>
      </c>
      <c r="H1833" s="254" t="s">
        <v>59</v>
      </c>
      <c r="I1833" s="254" t="s">
        <v>59</v>
      </c>
      <c r="J1833" s="254" t="s">
        <v>59</v>
      </c>
      <c r="K1833" s="254" t="s">
        <v>59</v>
      </c>
      <c r="L1833" s="254" t="s">
        <v>59</v>
      </c>
      <c r="M1833" s="254" t="s">
        <v>59</v>
      </c>
      <c r="N1833" s="254" t="s">
        <v>59</v>
      </c>
      <c r="O1833" s="258"/>
    </row>
    <row r="1834" spans="1:15">
      <c r="A1834" s="202" t="s">
        <v>419</v>
      </c>
      <c r="B1834" s="276"/>
      <c r="C1834" s="254">
        <v>227704.64000000013</v>
      </c>
      <c r="D1834" s="254">
        <v>227704.64000000013</v>
      </c>
      <c r="E1834" s="254">
        <v>227704.64000000013</v>
      </c>
      <c r="F1834" s="254">
        <v>227704.64000000013</v>
      </c>
      <c r="G1834" s="254">
        <v>227704.64000000013</v>
      </c>
      <c r="H1834" s="254">
        <v>227704.64000000013</v>
      </c>
      <c r="I1834" s="254">
        <v>227704.64000000013</v>
      </c>
      <c r="J1834" s="254">
        <v>227704.64000000013</v>
      </c>
      <c r="K1834" s="254">
        <v>227704.64000000013</v>
      </c>
      <c r="L1834" s="254">
        <v>227704.64000000013</v>
      </c>
      <c r="M1834" s="254">
        <v>227704.64000000013</v>
      </c>
      <c r="N1834" s="254">
        <v>227704.64000000013</v>
      </c>
      <c r="O1834" s="258"/>
    </row>
    <row r="1835" spans="1:15">
      <c r="A1835" s="205" t="s">
        <v>59</v>
      </c>
      <c r="B1835" s="254" t="s">
        <v>59</v>
      </c>
      <c r="C1835" s="254" t="s">
        <v>59</v>
      </c>
      <c r="D1835" s="254" t="s">
        <v>59</v>
      </c>
      <c r="E1835" s="254" t="s">
        <v>59</v>
      </c>
      <c r="F1835" s="254" t="s">
        <v>59</v>
      </c>
      <c r="G1835" s="254" t="s">
        <v>59</v>
      </c>
      <c r="H1835" s="254" t="s">
        <v>59</v>
      </c>
      <c r="I1835" s="254" t="s">
        <v>59</v>
      </c>
      <c r="J1835" s="254" t="s">
        <v>59</v>
      </c>
      <c r="K1835" s="254" t="s">
        <v>59</v>
      </c>
      <c r="L1835" s="254" t="s">
        <v>59</v>
      </c>
      <c r="M1835" s="254" t="s">
        <v>59</v>
      </c>
      <c r="N1835" s="254" t="s">
        <v>59</v>
      </c>
      <c r="O1835" s="254" t="s">
        <v>59</v>
      </c>
    </row>
    <row r="1836" spans="1:15">
      <c r="A1836" s="202" t="s">
        <v>61</v>
      </c>
      <c r="B1836" s="254" t="s">
        <v>59</v>
      </c>
      <c r="C1836" s="254" t="s">
        <v>59</v>
      </c>
      <c r="D1836" s="254" t="s">
        <v>59</v>
      </c>
      <c r="E1836" s="254" t="s">
        <v>59</v>
      </c>
      <c r="F1836" s="254" t="s">
        <v>59</v>
      </c>
      <c r="G1836" s="254" t="s">
        <v>59</v>
      </c>
      <c r="H1836" s="254" t="s">
        <v>59</v>
      </c>
      <c r="I1836" s="254" t="s">
        <v>59</v>
      </c>
      <c r="J1836" s="254" t="s">
        <v>59</v>
      </c>
      <c r="K1836" s="254" t="s">
        <v>59</v>
      </c>
      <c r="L1836" s="254" t="s">
        <v>59</v>
      </c>
      <c r="M1836" s="254" t="s">
        <v>59</v>
      </c>
      <c r="N1836" s="254" t="s">
        <v>59</v>
      </c>
      <c r="O1836" s="254" t="s">
        <v>59</v>
      </c>
    </row>
    <row r="1837" spans="1:15">
      <c r="A1837" s="204" t="s">
        <v>420</v>
      </c>
      <c r="B1837" s="254" t="s">
        <v>59</v>
      </c>
      <c r="C1837" s="254">
        <v>1226.4116093711077</v>
      </c>
      <c r="D1837" s="254">
        <v>1226.4116093711077</v>
      </c>
      <c r="E1837" s="254">
        <v>1226.4116093711077</v>
      </c>
      <c r="F1837" s="254">
        <v>1226.4116093711077</v>
      </c>
      <c r="G1837" s="254">
        <v>1226.4116093711077</v>
      </c>
      <c r="H1837" s="254">
        <v>1226.4116093711077</v>
      </c>
      <c r="I1837" s="254">
        <v>1198.5947676753071</v>
      </c>
      <c r="J1837" s="254">
        <v>1198.5947676753071</v>
      </c>
      <c r="K1837" s="254">
        <v>1198.5947676753071</v>
      </c>
      <c r="L1837" s="254">
        <v>1198.5947676753071</v>
      </c>
      <c r="M1837" s="254">
        <v>1198.5947676753071</v>
      </c>
      <c r="N1837" s="254">
        <v>1198.5947676753071</v>
      </c>
      <c r="O1837" s="254">
        <f>SUM(B1837:N1837)</f>
        <v>14550.038262278491</v>
      </c>
    </row>
    <row r="1838" spans="1:15">
      <c r="A1838" s="204" t="s">
        <v>421</v>
      </c>
      <c r="B1838" s="254" t="s">
        <v>59</v>
      </c>
      <c r="C1838" s="254">
        <v>254.52824659200013</v>
      </c>
      <c r="D1838" s="254">
        <v>254.52824659200013</v>
      </c>
      <c r="E1838" s="254">
        <v>254.52824659200013</v>
      </c>
      <c r="F1838" s="254">
        <v>254.52824659200013</v>
      </c>
      <c r="G1838" s="254">
        <v>254.52824659200013</v>
      </c>
      <c r="H1838" s="254">
        <v>254.52824659200013</v>
      </c>
      <c r="I1838" s="254">
        <v>252.31951158400017</v>
      </c>
      <c r="J1838" s="254">
        <v>252.31951158400017</v>
      </c>
      <c r="K1838" s="254">
        <v>252.31951158400017</v>
      </c>
      <c r="L1838" s="254">
        <v>252.31951158400017</v>
      </c>
      <c r="M1838" s="254">
        <v>252.31951158400017</v>
      </c>
      <c r="N1838" s="254">
        <v>252.31951158400017</v>
      </c>
      <c r="O1838" s="254">
        <f>SUM(B1838:N1838)</f>
        <v>3041.0865490560022</v>
      </c>
    </row>
    <row r="1839" spans="1:15">
      <c r="A1839" s="205" t="s">
        <v>59</v>
      </c>
      <c r="B1839" s="254" t="s">
        <v>59</v>
      </c>
      <c r="C1839" s="254" t="s">
        <v>59</v>
      </c>
      <c r="D1839" s="254" t="s">
        <v>59</v>
      </c>
      <c r="E1839" s="254" t="s">
        <v>59</v>
      </c>
      <c r="F1839" s="254" t="s">
        <v>59</v>
      </c>
      <c r="G1839" s="254" t="s">
        <v>59</v>
      </c>
      <c r="H1839" s="254" t="s">
        <v>59</v>
      </c>
      <c r="I1839" s="254" t="s">
        <v>59</v>
      </c>
      <c r="J1839" s="254" t="s">
        <v>59</v>
      </c>
      <c r="K1839" s="254" t="s">
        <v>59</v>
      </c>
      <c r="L1839" s="254" t="s">
        <v>59</v>
      </c>
      <c r="M1839" s="254" t="s">
        <v>59</v>
      </c>
      <c r="N1839" s="254" t="s">
        <v>59</v>
      </c>
      <c r="O1839" s="254" t="s">
        <v>59</v>
      </c>
    </row>
    <row r="1840" spans="1:15">
      <c r="A1840" s="202" t="s">
        <v>62</v>
      </c>
      <c r="B1840" s="254" t="s">
        <v>59</v>
      </c>
      <c r="C1840" s="254" t="s">
        <v>59</v>
      </c>
      <c r="D1840" s="254" t="s">
        <v>59</v>
      </c>
      <c r="E1840" s="254" t="s">
        <v>59</v>
      </c>
      <c r="F1840" s="254" t="s">
        <v>59</v>
      </c>
      <c r="G1840" s="254" t="s">
        <v>59</v>
      </c>
      <c r="H1840" s="254" t="s">
        <v>59</v>
      </c>
      <c r="I1840" s="254" t="s">
        <v>59</v>
      </c>
      <c r="J1840" s="254" t="s">
        <v>59</v>
      </c>
      <c r="K1840" s="254" t="s">
        <v>59</v>
      </c>
      <c r="L1840" s="254" t="s">
        <v>59</v>
      </c>
      <c r="M1840" s="254" t="s">
        <v>59</v>
      </c>
      <c r="N1840" s="254" t="s">
        <v>59</v>
      </c>
      <c r="O1840" s="254" t="s">
        <v>59</v>
      </c>
    </row>
    <row r="1841" spans="1:15">
      <c r="A1841" s="204" t="s">
        <v>422</v>
      </c>
      <c r="B1841" s="254" t="s">
        <v>59</v>
      </c>
      <c r="C1841" s="276">
        <v>0</v>
      </c>
      <c r="D1841" s="276">
        <v>0</v>
      </c>
      <c r="E1841" s="276">
        <v>0</v>
      </c>
      <c r="F1841" s="276">
        <v>0</v>
      </c>
      <c r="G1841" s="276">
        <v>0</v>
      </c>
      <c r="H1841" s="276">
        <v>0</v>
      </c>
      <c r="I1841" s="276">
        <v>0</v>
      </c>
      <c r="J1841" s="276">
        <v>0</v>
      </c>
      <c r="K1841" s="276">
        <v>0</v>
      </c>
      <c r="L1841" s="276">
        <v>0</v>
      </c>
      <c r="M1841" s="276">
        <v>0</v>
      </c>
      <c r="N1841" s="276">
        <v>0</v>
      </c>
      <c r="O1841" s="276">
        <f>SUM(B1841:N1841)</f>
        <v>0</v>
      </c>
    </row>
    <row r="1842" spans="1:15">
      <c r="A1842" s="204" t="s">
        <v>423</v>
      </c>
      <c r="B1842" s="254" t="s">
        <v>59</v>
      </c>
      <c r="C1842" s="254">
        <v>0</v>
      </c>
      <c r="D1842" s="254">
        <v>0</v>
      </c>
      <c r="E1842" s="254">
        <v>0</v>
      </c>
      <c r="F1842" s="254">
        <v>0</v>
      </c>
      <c r="G1842" s="254">
        <v>0</v>
      </c>
      <c r="H1842" s="254">
        <v>0</v>
      </c>
      <c r="I1842" s="254">
        <v>0</v>
      </c>
      <c r="J1842" s="254">
        <v>0</v>
      </c>
      <c r="K1842" s="254">
        <v>0</v>
      </c>
      <c r="L1842" s="254">
        <v>0</v>
      </c>
      <c r="M1842" s="254">
        <v>0</v>
      </c>
      <c r="N1842" s="254">
        <v>0</v>
      </c>
      <c r="O1842" s="254">
        <f>SUM(B1842:N1842)</f>
        <v>0</v>
      </c>
    </row>
    <row r="1843" spans="1:15">
      <c r="A1843" s="204" t="s">
        <v>424</v>
      </c>
      <c r="B1843" s="254" t="s">
        <v>59</v>
      </c>
      <c r="C1843" s="254">
        <v>0</v>
      </c>
      <c r="D1843" s="254">
        <v>0</v>
      </c>
      <c r="E1843" s="254">
        <v>0</v>
      </c>
      <c r="F1843" s="254">
        <v>0</v>
      </c>
      <c r="G1843" s="254">
        <v>0</v>
      </c>
      <c r="H1843" s="254">
        <v>0</v>
      </c>
      <c r="I1843" s="254">
        <v>0</v>
      </c>
      <c r="J1843" s="254">
        <v>0</v>
      </c>
      <c r="K1843" s="254">
        <v>0</v>
      </c>
      <c r="L1843" s="254">
        <v>0</v>
      </c>
      <c r="M1843" s="254">
        <v>0</v>
      </c>
      <c r="N1843" s="254">
        <v>0</v>
      </c>
      <c r="O1843" s="254">
        <f>SUM(B1843:N1843)</f>
        <v>0</v>
      </c>
    </row>
    <row r="1844" spans="1:15">
      <c r="A1844" s="204" t="s">
        <v>425</v>
      </c>
      <c r="B1844" s="254" t="s">
        <v>59</v>
      </c>
      <c r="C1844" s="254">
        <v>0</v>
      </c>
      <c r="D1844" s="254">
        <v>0</v>
      </c>
      <c r="E1844" s="254">
        <v>0</v>
      </c>
      <c r="F1844" s="254">
        <v>0</v>
      </c>
      <c r="G1844" s="254">
        <v>0</v>
      </c>
      <c r="H1844" s="254">
        <v>0</v>
      </c>
      <c r="I1844" s="254">
        <v>0</v>
      </c>
      <c r="J1844" s="254">
        <v>0</v>
      </c>
      <c r="K1844" s="254">
        <v>0</v>
      </c>
      <c r="L1844" s="254">
        <v>0</v>
      </c>
      <c r="M1844" s="254">
        <v>0</v>
      </c>
      <c r="N1844" s="254">
        <v>0</v>
      </c>
      <c r="O1844" s="254">
        <f>SUM(B1844:N1844)</f>
        <v>0</v>
      </c>
    </row>
    <row r="1845" spans="1:15">
      <c r="A1845" s="204" t="s">
        <v>426</v>
      </c>
      <c r="B1845" s="254" t="s">
        <v>59</v>
      </c>
      <c r="C1845" s="254">
        <v>0</v>
      </c>
      <c r="D1845" s="254">
        <v>0</v>
      </c>
      <c r="E1845" s="254">
        <v>0</v>
      </c>
      <c r="F1845" s="254">
        <v>0</v>
      </c>
      <c r="G1845" s="254">
        <v>0</v>
      </c>
      <c r="H1845" s="254">
        <v>0</v>
      </c>
      <c r="I1845" s="254">
        <v>0</v>
      </c>
      <c r="J1845" s="254">
        <v>0</v>
      </c>
      <c r="K1845" s="254">
        <v>0</v>
      </c>
      <c r="L1845" s="254">
        <v>0</v>
      </c>
      <c r="M1845" s="254">
        <v>0</v>
      </c>
      <c r="N1845" s="254">
        <v>0</v>
      </c>
      <c r="O1845" s="254">
        <f>SUM(B1845:N1845)</f>
        <v>0</v>
      </c>
    </row>
    <row r="1846" spans="1:15" ht="15.75" thickBot="1">
      <c r="A1846" s="205" t="s">
        <v>59</v>
      </c>
      <c r="B1846" s="254" t="s">
        <v>59</v>
      </c>
      <c r="C1846" s="254" t="s">
        <v>59</v>
      </c>
      <c r="D1846" s="254" t="s">
        <v>59</v>
      </c>
      <c r="E1846" s="254" t="s">
        <v>59</v>
      </c>
      <c r="F1846" s="254" t="s">
        <v>59</v>
      </c>
      <c r="G1846" s="254" t="s">
        <v>59</v>
      </c>
      <c r="H1846" s="254" t="s">
        <v>59</v>
      </c>
      <c r="I1846" s="254" t="s">
        <v>59</v>
      </c>
      <c r="J1846" s="254" t="s">
        <v>59</v>
      </c>
      <c r="K1846" s="254" t="s">
        <v>59</v>
      </c>
      <c r="L1846" s="254" t="s">
        <v>59</v>
      </c>
      <c r="M1846" s="254" t="s">
        <v>59</v>
      </c>
      <c r="N1846" s="254" t="s">
        <v>59</v>
      </c>
      <c r="O1846" s="254" t="s">
        <v>59</v>
      </c>
    </row>
    <row r="1847" spans="1:15" ht="15.75" thickBot="1">
      <c r="A1847" s="202" t="s">
        <v>427</v>
      </c>
      <c r="B1847" s="254" t="s">
        <v>59</v>
      </c>
      <c r="C1847" s="255">
        <f>SUM(C1837:C1845)</f>
        <v>1480.9398559631079</v>
      </c>
      <c r="D1847" s="255">
        <f t="shared" ref="D1847:N1847" si="40">SUM(D1837:D1845)</f>
        <v>1480.9398559631079</v>
      </c>
      <c r="E1847" s="255">
        <f t="shared" si="40"/>
        <v>1480.9398559631079</v>
      </c>
      <c r="F1847" s="255">
        <f t="shared" si="40"/>
        <v>1480.9398559631079</v>
      </c>
      <c r="G1847" s="255">
        <f t="shared" si="40"/>
        <v>1480.9398559631079</v>
      </c>
      <c r="H1847" s="255">
        <f t="shared" si="40"/>
        <v>1480.9398559631079</v>
      </c>
      <c r="I1847" s="255">
        <f t="shared" si="40"/>
        <v>1450.9142792593072</v>
      </c>
      <c r="J1847" s="255">
        <f t="shared" si="40"/>
        <v>1450.9142792593072</v>
      </c>
      <c r="K1847" s="255">
        <f t="shared" si="40"/>
        <v>1450.9142792593072</v>
      </c>
      <c r="L1847" s="255">
        <f t="shared" si="40"/>
        <v>1450.9142792593072</v>
      </c>
      <c r="M1847" s="255">
        <f t="shared" si="40"/>
        <v>1450.9142792593072</v>
      </c>
      <c r="N1847" s="255">
        <f t="shared" si="40"/>
        <v>1450.9142792593072</v>
      </c>
      <c r="O1847" s="255">
        <f>SUM(B1847:N1847)</f>
        <v>17591.124811334488</v>
      </c>
    </row>
    <row r="1848" spans="1:15" ht="15.75" thickTop="1">
      <c r="A1848" s="205" t="s">
        <v>59</v>
      </c>
      <c r="B1848" s="256" t="s">
        <v>59</v>
      </c>
      <c r="C1848" s="256" t="s">
        <v>59</v>
      </c>
      <c r="D1848" s="256" t="s">
        <v>59</v>
      </c>
      <c r="E1848" s="256" t="s">
        <v>59</v>
      </c>
      <c r="F1848" s="256" t="s">
        <v>59</v>
      </c>
      <c r="G1848" s="256" t="s">
        <v>59</v>
      </c>
      <c r="H1848" s="256" t="s">
        <v>59</v>
      </c>
      <c r="I1848" s="256" t="s">
        <v>59</v>
      </c>
      <c r="J1848" s="256" t="s">
        <v>59</v>
      </c>
      <c r="K1848" s="256" t="s">
        <v>59</v>
      </c>
      <c r="L1848" s="256" t="s">
        <v>59</v>
      </c>
      <c r="M1848" s="256" t="s">
        <v>59</v>
      </c>
      <c r="N1848" s="256" t="s">
        <v>59</v>
      </c>
      <c r="O1848" s="256" t="s">
        <v>59</v>
      </c>
    </row>
    <row r="1849" spans="1:15">
      <c r="A1849" s="129" t="s">
        <v>449</v>
      </c>
      <c r="B1849" s="256"/>
      <c r="C1849" s="256"/>
      <c r="D1849" s="256"/>
      <c r="E1849" s="256"/>
      <c r="F1849" s="256"/>
      <c r="G1849" s="256"/>
      <c r="H1849" s="256"/>
      <c r="I1849" s="256"/>
      <c r="J1849" s="256"/>
      <c r="K1849" s="256"/>
      <c r="L1849" s="256"/>
      <c r="M1849" s="256"/>
      <c r="N1849" s="256"/>
      <c r="O1849" s="256"/>
    </row>
    <row r="1850" spans="1:15">
      <c r="A1850" s="294" t="s">
        <v>468</v>
      </c>
      <c r="B1850" s="256"/>
      <c r="C1850" s="256"/>
      <c r="D1850" s="256"/>
      <c r="E1850" s="256"/>
      <c r="F1850" s="256"/>
      <c r="G1850" s="256"/>
      <c r="H1850" s="256"/>
      <c r="I1850" s="256"/>
      <c r="J1850" s="256"/>
      <c r="K1850" s="256"/>
      <c r="L1850" s="256"/>
      <c r="M1850" s="256"/>
      <c r="N1850" s="256"/>
      <c r="O1850" s="256"/>
    </row>
    <row r="1851" spans="1:15">
      <c r="A1851" s="294" t="s">
        <v>450</v>
      </c>
      <c r="B1851" s="256"/>
      <c r="C1851" s="256"/>
      <c r="D1851" s="256"/>
      <c r="E1851" s="256"/>
      <c r="F1851" s="256"/>
      <c r="G1851" s="256"/>
      <c r="H1851" s="256"/>
      <c r="I1851" s="256"/>
      <c r="J1851" s="256"/>
      <c r="K1851" s="256"/>
      <c r="L1851" s="256"/>
      <c r="M1851" s="256"/>
      <c r="N1851" s="256"/>
      <c r="O1851" s="256"/>
    </row>
    <row r="1852" spans="1:15">
      <c r="A1852" s="294" t="s">
        <v>451</v>
      </c>
      <c r="B1852" s="256"/>
      <c r="C1852" s="256"/>
      <c r="D1852" s="256"/>
      <c r="E1852" s="256"/>
      <c r="F1852" s="256"/>
      <c r="G1852" s="256"/>
      <c r="H1852" s="256"/>
      <c r="I1852" s="256"/>
      <c r="J1852" s="256"/>
      <c r="K1852" s="256"/>
      <c r="L1852" s="256"/>
      <c r="M1852" s="256"/>
      <c r="N1852" s="256"/>
      <c r="O1852" s="256"/>
    </row>
    <row r="1853" spans="1:15">
      <c r="A1853" s="294" t="s">
        <v>452</v>
      </c>
      <c r="B1853" s="256"/>
      <c r="C1853" s="256"/>
      <c r="D1853" s="256"/>
      <c r="E1853" s="256"/>
      <c r="F1853" s="256"/>
      <c r="G1853" s="256"/>
      <c r="H1853" s="256"/>
      <c r="I1853" s="256"/>
      <c r="J1853" s="256"/>
      <c r="K1853" s="256"/>
      <c r="L1853" s="256"/>
      <c r="M1853" s="256"/>
      <c r="N1853" s="256"/>
      <c r="O1853" s="256"/>
    </row>
    <row r="1854" spans="1:15">
      <c r="A1854" s="294" t="s">
        <v>453</v>
      </c>
      <c r="B1854" s="256"/>
      <c r="C1854" s="256"/>
      <c r="D1854" s="256"/>
      <c r="E1854" s="256"/>
      <c r="F1854" s="256"/>
      <c r="G1854" s="256"/>
      <c r="H1854" s="256"/>
      <c r="I1854" s="256"/>
      <c r="J1854" s="256"/>
      <c r="K1854" s="256"/>
      <c r="L1854" s="256"/>
      <c r="M1854" s="256"/>
      <c r="N1854" s="256"/>
      <c r="O1854" s="256"/>
    </row>
    <row r="1855" spans="1:15">
      <c r="A1855" s="294" t="s">
        <v>469</v>
      </c>
      <c r="B1855" s="256"/>
      <c r="C1855" s="256"/>
      <c r="D1855" s="256"/>
      <c r="E1855" s="256"/>
      <c r="F1855" s="256"/>
      <c r="G1855" s="256"/>
      <c r="H1855" s="256"/>
      <c r="I1855" s="256"/>
      <c r="J1855" s="256"/>
      <c r="K1855" s="256"/>
      <c r="L1855" s="256"/>
      <c r="M1855" s="256"/>
      <c r="N1855" s="256"/>
      <c r="O1855" s="256"/>
    </row>
    <row r="1856" spans="1:15">
      <c r="A1856" s="294" t="s">
        <v>470</v>
      </c>
      <c r="B1856" s="256"/>
      <c r="C1856" s="256"/>
      <c r="D1856" s="256"/>
      <c r="E1856" s="256"/>
      <c r="F1856" s="256"/>
      <c r="G1856" s="256"/>
      <c r="H1856" s="256"/>
      <c r="I1856" s="256"/>
      <c r="J1856" s="256"/>
      <c r="K1856" s="256"/>
      <c r="L1856" s="256"/>
      <c r="M1856" s="256"/>
      <c r="N1856" s="256"/>
      <c r="O1856" s="256"/>
    </row>
    <row r="1857" spans="1:15">
      <c r="A1857" s="294" t="s">
        <v>454</v>
      </c>
      <c r="B1857" s="256"/>
      <c r="C1857" s="256"/>
      <c r="D1857" s="256"/>
      <c r="E1857" s="256"/>
      <c r="F1857" s="256"/>
      <c r="G1857" s="256"/>
      <c r="H1857" s="256"/>
      <c r="I1857" s="256"/>
      <c r="J1857" s="256"/>
      <c r="K1857" s="256"/>
      <c r="L1857" s="256"/>
      <c r="M1857" s="256"/>
      <c r="N1857" s="256"/>
      <c r="O1857" s="256"/>
    </row>
    <row r="1858" spans="1:15">
      <c r="A1858" s="294" t="s">
        <v>455</v>
      </c>
      <c r="B1858" s="256"/>
      <c r="C1858" s="256"/>
      <c r="D1858" s="256"/>
      <c r="E1858" s="256"/>
      <c r="F1858" s="256"/>
      <c r="G1858" s="256"/>
      <c r="H1858" s="256"/>
      <c r="I1858" s="256"/>
      <c r="J1858" s="256"/>
      <c r="K1858" s="256"/>
      <c r="L1858" s="256"/>
      <c r="M1858" s="256"/>
      <c r="N1858" s="256"/>
      <c r="O1858" s="256"/>
    </row>
    <row r="1859" spans="1:15">
      <c r="A1859" s="294" t="s">
        <v>456</v>
      </c>
      <c r="B1859" s="256"/>
      <c r="C1859" s="256"/>
      <c r="D1859" s="256"/>
      <c r="E1859" s="256"/>
      <c r="F1859" s="256"/>
      <c r="G1859" s="256"/>
      <c r="H1859" s="256"/>
      <c r="I1859" s="256"/>
      <c r="J1859" s="256"/>
      <c r="K1859" s="256"/>
      <c r="L1859" s="256"/>
      <c r="M1859" s="256"/>
      <c r="N1859" s="256"/>
      <c r="O1859" s="256"/>
    </row>
    <row r="1860" spans="1:15">
      <c r="A1860" s="294" t="s">
        <v>457</v>
      </c>
      <c r="B1860" s="256"/>
      <c r="C1860" s="256"/>
      <c r="D1860" s="256"/>
      <c r="E1860" s="256"/>
      <c r="F1860" s="256"/>
      <c r="G1860" s="256"/>
      <c r="H1860" s="256"/>
      <c r="I1860" s="256"/>
      <c r="J1860" s="256"/>
      <c r="K1860" s="256"/>
      <c r="L1860" s="256"/>
      <c r="M1860" s="256"/>
      <c r="N1860" s="256"/>
      <c r="O1860" s="256"/>
    </row>
    <row r="1861" spans="1:15">
      <c r="A1861" s="294" t="s">
        <v>458</v>
      </c>
      <c r="B1861" s="256"/>
      <c r="C1861" s="256"/>
      <c r="D1861" s="256"/>
      <c r="E1861" s="256"/>
      <c r="F1861" s="256"/>
      <c r="G1861" s="256"/>
      <c r="H1861" s="256"/>
      <c r="I1861" s="256"/>
      <c r="J1861" s="256"/>
      <c r="K1861" s="256"/>
      <c r="L1861" s="256"/>
      <c r="M1861" s="256"/>
      <c r="N1861" s="256"/>
      <c r="O1861" s="256"/>
    </row>
    <row r="1862" spans="1:15">
      <c r="A1862" s="295" t="s">
        <v>459</v>
      </c>
      <c r="B1862" s="256"/>
      <c r="C1862" s="256"/>
      <c r="D1862" s="256"/>
      <c r="E1862" s="256"/>
      <c r="F1862" s="256"/>
      <c r="G1862" s="256"/>
      <c r="H1862" s="256"/>
      <c r="I1862" s="256"/>
      <c r="J1862" s="256"/>
      <c r="K1862" s="256"/>
      <c r="L1862" s="256"/>
      <c r="M1862" s="256"/>
      <c r="N1862" s="256"/>
      <c r="O1862" s="256"/>
    </row>
    <row r="1863" spans="1:15">
      <c r="A1863" s="295" t="s">
        <v>460</v>
      </c>
      <c r="B1863" s="256"/>
      <c r="C1863" s="256"/>
      <c r="D1863" s="256"/>
      <c r="E1863" s="256"/>
      <c r="F1863" s="256"/>
      <c r="G1863" s="256"/>
      <c r="H1863" s="256"/>
      <c r="I1863" s="256"/>
      <c r="J1863" s="256"/>
      <c r="K1863" s="256"/>
      <c r="L1863" s="256"/>
      <c r="M1863" s="256"/>
      <c r="N1863" s="256"/>
      <c r="O1863" s="256"/>
    </row>
    <row r="1864" spans="1:15">
      <c r="A1864" s="295" t="s">
        <v>461</v>
      </c>
      <c r="B1864" s="256"/>
      <c r="C1864" s="256"/>
      <c r="D1864" s="256"/>
      <c r="E1864" s="256"/>
      <c r="F1864" s="256"/>
      <c r="G1864" s="256"/>
      <c r="H1864" s="256"/>
      <c r="I1864" s="256"/>
      <c r="J1864" s="256"/>
      <c r="K1864" s="256"/>
      <c r="L1864" s="256"/>
      <c r="M1864" s="256"/>
      <c r="N1864" s="256"/>
      <c r="O1864" s="256"/>
    </row>
    <row r="1865" spans="1:15">
      <c r="A1865" s="205"/>
      <c r="B1865" s="256"/>
      <c r="C1865" s="256"/>
      <c r="D1865" s="256"/>
      <c r="E1865" s="256"/>
      <c r="F1865" s="256"/>
      <c r="G1865" s="256"/>
      <c r="H1865" s="256"/>
      <c r="I1865" s="256"/>
      <c r="J1865" s="256"/>
      <c r="K1865" s="256"/>
      <c r="L1865" s="256"/>
      <c r="M1865" s="256"/>
      <c r="N1865" s="256"/>
      <c r="O1865" s="256"/>
    </row>
    <row r="1866" spans="1:15">
      <c r="A1866" s="109" t="s">
        <v>83</v>
      </c>
      <c r="B1866" s="257"/>
      <c r="C1866" s="257"/>
      <c r="D1866" s="257"/>
      <c r="E1866" s="257"/>
      <c r="F1866" s="257"/>
      <c r="G1866" s="257"/>
      <c r="H1866" s="257"/>
      <c r="I1866" s="257"/>
      <c r="J1866" s="257"/>
      <c r="K1866" s="257"/>
      <c r="L1866" s="257"/>
      <c r="M1866" s="257"/>
      <c r="N1866" s="257"/>
      <c r="O1866" s="257"/>
    </row>
    <row r="1867" spans="1:15">
      <c r="A1867" s="181" t="s">
        <v>379</v>
      </c>
      <c r="B1867" s="254"/>
      <c r="C1867" s="254"/>
      <c r="D1867" s="254"/>
      <c r="E1867" s="254"/>
      <c r="F1867" s="254"/>
      <c r="G1867" s="254"/>
      <c r="H1867" s="254"/>
      <c r="I1867" s="254"/>
      <c r="J1867" s="254"/>
      <c r="K1867" s="254"/>
      <c r="L1867" s="254"/>
      <c r="M1867" s="254"/>
      <c r="N1867" s="254"/>
      <c r="O1867" s="254"/>
    </row>
    <row r="1868" spans="1:15">
      <c r="A1868" s="202" t="s">
        <v>410</v>
      </c>
      <c r="B1868" s="254" t="s">
        <v>59</v>
      </c>
      <c r="C1868" s="254" t="s">
        <v>59</v>
      </c>
      <c r="D1868" s="254" t="s">
        <v>59</v>
      </c>
      <c r="E1868" s="254" t="s">
        <v>59</v>
      </c>
      <c r="F1868" s="254" t="s">
        <v>59</v>
      </c>
      <c r="G1868" s="254" t="s">
        <v>59</v>
      </c>
      <c r="H1868" s="254" t="s">
        <v>59</v>
      </c>
      <c r="I1868" s="254" t="s">
        <v>59</v>
      </c>
      <c r="J1868" s="254" t="s">
        <v>59</v>
      </c>
      <c r="K1868" s="254" t="s">
        <v>59</v>
      </c>
      <c r="L1868" s="254" t="s">
        <v>59</v>
      </c>
      <c r="M1868" s="254" t="s">
        <v>59</v>
      </c>
      <c r="N1868" s="254" t="s">
        <v>59</v>
      </c>
      <c r="O1868" s="254" t="s">
        <v>59</v>
      </c>
    </row>
    <row r="1869" spans="1:15">
      <c r="A1869" s="204" t="s">
        <v>411</v>
      </c>
      <c r="B1869" s="254" t="s">
        <v>59</v>
      </c>
      <c r="C1869" s="254">
        <v>37435.410000000003</v>
      </c>
      <c r="D1869" s="254">
        <v>724744.11</v>
      </c>
      <c r="E1869" s="254">
        <v>263183.38</v>
      </c>
      <c r="F1869" s="254">
        <v>470973.66000000003</v>
      </c>
      <c r="G1869" s="254">
        <v>527001.1</v>
      </c>
      <c r="H1869" s="254">
        <v>1023892.67</v>
      </c>
      <c r="I1869" s="254">
        <v>782856.72</v>
      </c>
      <c r="J1869" s="254">
        <v>747081.73</v>
      </c>
      <c r="K1869" s="254">
        <v>1996767.3599999999</v>
      </c>
      <c r="L1869" s="254">
        <v>175067.27</v>
      </c>
      <c r="M1869" s="254">
        <v>491787.22000000003</v>
      </c>
      <c r="N1869" s="254">
        <v>2916093.6999999997</v>
      </c>
      <c r="O1869" s="254">
        <f>SUM(B1869:N1869)</f>
        <v>10156884.329999998</v>
      </c>
    </row>
    <row r="1870" spans="1:15">
      <c r="A1870" s="204" t="s">
        <v>412</v>
      </c>
      <c r="B1870" s="254" t="s">
        <v>59</v>
      </c>
      <c r="C1870" s="254">
        <v>0</v>
      </c>
      <c r="D1870" s="254">
        <v>0</v>
      </c>
      <c r="E1870" s="254">
        <v>0</v>
      </c>
      <c r="F1870" s="254">
        <v>0</v>
      </c>
      <c r="G1870" s="254">
        <v>0</v>
      </c>
      <c r="H1870" s="254">
        <v>0</v>
      </c>
      <c r="I1870" s="254">
        <v>0</v>
      </c>
      <c r="J1870" s="254">
        <v>0</v>
      </c>
      <c r="K1870" s="254">
        <v>0</v>
      </c>
      <c r="L1870" s="254">
        <v>0</v>
      </c>
      <c r="M1870" s="254">
        <v>0</v>
      </c>
      <c r="N1870" s="254">
        <v>0</v>
      </c>
      <c r="O1870" s="254">
        <f>SUM(B1870:N1870)</f>
        <v>0</v>
      </c>
    </row>
    <row r="1871" spans="1:15">
      <c r="A1871" s="204" t="s">
        <v>413</v>
      </c>
      <c r="B1871" s="254" t="s">
        <v>59</v>
      </c>
      <c r="C1871" s="254">
        <v>0</v>
      </c>
      <c r="D1871" s="254">
        <v>0</v>
      </c>
      <c r="E1871" s="254">
        <v>0</v>
      </c>
      <c r="F1871" s="254">
        <v>0</v>
      </c>
      <c r="G1871" s="254">
        <v>0</v>
      </c>
      <c r="H1871" s="254">
        <v>0</v>
      </c>
      <c r="I1871" s="254">
        <v>0</v>
      </c>
      <c r="J1871" s="254">
        <v>0</v>
      </c>
      <c r="K1871" s="254">
        <v>0</v>
      </c>
      <c r="L1871" s="254">
        <v>0</v>
      </c>
      <c r="M1871" s="254">
        <v>0</v>
      </c>
      <c r="N1871" s="254">
        <v>0</v>
      </c>
      <c r="O1871" s="254">
        <f>SUM(B1871:N1871)</f>
        <v>0</v>
      </c>
    </row>
    <row r="1872" spans="1:15">
      <c r="A1872" s="204" t="s">
        <v>414</v>
      </c>
      <c r="B1872" s="254" t="s">
        <v>59</v>
      </c>
      <c r="C1872" s="254">
        <v>0</v>
      </c>
      <c r="D1872" s="254">
        <v>0</v>
      </c>
      <c r="E1872" s="254">
        <v>0</v>
      </c>
      <c r="F1872" s="254">
        <v>0</v>
      </c>
      <c r="G1872" s="254">
        <v>0</v>
      </c>
      <c r="H1872" s="254">
        <v>0</v>
      </c>
      <c r="I1872" s="254">
        <v>0</v>
      </c>
      <c r="J1872" s="254">
        <v>0</v>
      </c>
      <c r="K1872" s="254">
        <v>0</v>
      </c>
      <c r="L1872" s="254">
        <v>0</v>
      </c>
      <c r="M1872" s="254">
        <v>0</v>
      </c>
      <c r="N1872" s="254">
        <v>0</v>
      </c>
      <c r="O1872" s="254">
        <f>SUM(B1872:N1872)</f>
        <v>0</v>
      </c>
    </row>
    <row r="1873" spans="1:15">
      <c r="A1873" s="205" t="s">
        <v>59</v>
      </c>
      <c r="B1873" s="254" t="s">
        <v>59</v>
      </c>
      <c r="C1873" s="254" t="s">
        <v>59</v>
      </c>
      <c r="D1873" s="254" t="s">
        <v>59</v>
      </c>
      <c r="E1873" s="254" t="s">
        <v>59</v>
      </c>
      <c r="F1873" s="254" t="s">
        <v>59</v>
      </c>
      <c r="G1873" s="254" t="s">
        <v>59</v>
      </c>
      <c r="H1873" s="254" t="s">
        <v>59</v>
      </c>
      <c r="I1873" s="254" t="s">
        <v>59</v>
      </c>
      <c r="J1873" s="254" t="s">
        <v>59</v>
      </c>
      <c r="K1873" s="254" t="s">
        <v>59</v>
      </c>
      <c r="L1873" s="254" t="s">
        <v>59</v>
      </c>
      <c r="M1873" s="254" t="s">
        <v>59</v>
      </c>
      <c r="N1873" s="254" t="s">
        <v>59</v>
      </c>
      <c r="O1873" s="254" t="s">
        <v>59</v>
      </c>
    </row>
    <row r="1874" spans="1:15">
      <c r="A1874" s="202" t="s">
        <v>415</v>
      </c>
      <c r="B1874" s="254">
        <v>4042458.97</v>
      </c>
      <c r="C1874" s="254">
        <v>4042458.97</v>
      </c>
      <c r="D1874" s="254">
        <v>4042458.97</v>
      </c>
      <c r="E1874" s="254">
        <v>4042458.97</v>
      </c>
      <c r="F1874" s="254">
        <v>4042458.97</v>
      </c>
      <c r="G1874" s="254">
        <v>4042458.97</v>
      </c>
      <c r="H1874" s="254">
        <v>4042458.97</v>
      </c>
      <c r="I1874" s="254">
        <v>4042458.97</v>
      </c>
      <c r="J1874" s="254">
        <v>4042458.97</v>
      </c>
      <c r="K1874" s="254">
        <v>4042458.97</v>
      </c>
      <c r="L1874" s="254">
        <v>4042458.97</v>
      </c>
      <c r="M1874" s="254">
        <v>4042458.97</v>
      </c>
      <c r="N1874" s="254">
        <v>4042458.97</v>
      </c>
      <c r="O1874" s="258"/>
    </row>
    <row r="1875" spans="1:15">
      <c r="A1875" s="202" t="s">
        <v>416</v>
      </c>
      <c r="B1875" s="254">
        <v>4041595.8</v>
      </c>
      <c r="C1875" s="254">
        <v>4041595.8</v>
      </c>
      <c r="D1875" s="254">
        <v>4041595.8</v>
      </c>
      <c r="E1875" s="254">
        <v>4041595.8</v>
      </c>
      <c r="F1875" s="254">
        <v>4041595.8</v>
      </c>
      <c r="G1875" s="254">
        <v>4041595.8</v>
      </c>
      <c r="H1875" s="254">
        <v>4041595.8</v>
      </c>
      <c r="I1875" s="254">
        <v>4041595.8</v>
      </c>
      <c r="J1875" s="254">
        <v>4041595.8</v>
      </c>
      <c r="K1875" s="254">
        <v>4041595.8</v>
      </c>
      <c r="L1875" s="254">
        <v>4041595.8</v>
      </c>
      <c r="M1875" s="254">
        <v>4041595.8</v>
      </c>
      <c r="N1875" s="254">
        <v>4041595.8</v>
      </c>
      <c r="O1875" s="258"/>
    </row>
    <row r="1876" spans="1:15" ht="15.75" thickBot="1">
      <c r="A1876" s="202" t="s">
        <v>418</v>
      </c>
      <c r="B1876" s="254">
        <v>1160691.0899999999</v>
      </c>
      <c r="C1876" s="254">
        <v>1198126.4999999998</v>
      </c>
      <c r="D1876" s="254">
        <v>1922870.6099999999</v>
      </c>
      <c r="E1876" s="254">
        <v>2186053.9899999998</v>
      </c>
      <c r="F1876" s="254">
        <v>2657027.65</v>
      </c>
      <c r="G1876" s="254">
        <v>3184028.75</v>
      </c>
      <c r="H1876" s="254">
        <v>4207921.42</v>
      </c>
      <c r="I1876" s="254">
        <v>4990778.1399999997</v>
      </c>
      <c r="J1876" s="254">
        <v>5737859.8699999992</v>
      </c>
      <c r="K1876" s="254">
        <v>7734627.2299999986</v>
      </c>
      <c r="L1876" s="254">
        <v>7909694.4999999981</v>
      </c>
      <c r="M1876" s="254">
        <v>8401481.7199999988</v>
      </c>
      <c r="N1876" s="254">
        <v>11317575.419999998</v>
      </c>
      <c r="O1876" s="258"/>
    </row>
    <row r="1877" spans="1:15" ht="15.75" thickBot="1">
      <c r="A1877" s="202" t="s">
        <v>60</v>
      </c>
      <c r="B1877" s="255">
        <v>1161554.2600000002</v>
      </c>
      <c r="C1877" s="255">
        <v>1198989.6700000002</v>
      </c>
      <c r="D1877" s="255">
        <v>1923733.7800000003</v>
      </c>
      <c r="E1877" s="255">
        <v>2186917.16</v>
      </c>
      <c r="F1877" s="255">
        <v>2657890.8200000003</v>
      </c>
      <c r="G1877" s="255">
        <v>3184891.9200000004</v>
      </c>
      <c r="H1877" s="255">
        <v>4208784.59</v>
      </c>
      <c r="I1877" s="255">
        <v>4991641.3100000005</v>
      </c>
      <c r="J1877" s="255">
        <v>5738723.0399999991</v>
      </c>
      <c r="K1877" s="255">
        <v>7735490.3999999985</v>
      </c>
      <c r="L1877" s="255">
        <v>7910557.6699999981</v>
      </c>
      <c r="M1877" s="255">
        <v>8402344.8899999987</v>
      </c>
      <c r="N1877" s="255">
        <v>11318438.589999998</v>
      </c>
      <c r="O1877" s="258"/>
    </row>
    <row r="1878" spans="1:15" ht="15.75" thickTop="1">
      <c r="A1878" s="205" t="s">
        <v>59</v>
      </c>
      <c r="B1878" s="254" t="s">
        <v>59</v>
      </c>
      <c r="C1878" s="254" t="s">
        <v>59</v>
      </c>
      <c r="D1878" s="254" t="s">
        <v>59</v>
      </c>
      <c r="E1878" s="254" t="s">
        <v>59</v>
      </c>
      <c r="F1878" s="254" t="s">
        <v>59</v>
      </c>
      <c r="G1878" s="254" t="s">
        <v>59</v>
      </c>
      <c r="H1878" s="254" t="s">
        <v>59</v>
      </c>
      <c r="I1878" s="254" t="s">
        <v>59</v>
      </c>
      <c r="J1878" s="254" t="s">
        <v>59</v>
      </c>
      <c r="K1878" s="254" t="s">
        <v>59</v>
      </c>
      <c r="L1878" s="254" t="s">
        <v>59</v>
      </c>
      <c r="M1878" s="254" t="s">
        <v>59</v>
      </c>
      <c r="N1878" s="254" t="s">
        <v>59</v>
      </c>
      <c r="O1878" s="258"/>
    </row>
    <row r="1879" spans="1:15">
      <c r="A1879" s="202" t="s">
        <v>419</v>
      </c>
      <c r="B1879" s="254" t="s">
        <v>59</v>
      </c>
      <c r="C1879" s="254">
        <v>1180271.9650000003</v>
      </c>
      <c r="D1879" s="254">
        <v>1561361.7250000001</v>
      </c>
      <c r="E1879" s="254">
        <v>2055325.4700000002</v>
      </c>
      <c r="F1879" s="254">
        <v>2422403.9900000002</v>
      </c>
      <c r="G1879" s="254">
        <v>2921391.37</v>
      </c>
      <c r="H1879" s="254">
        <v>3696838.2549999999</v>
      </c>
      <c r="I1879" s="254">
        <v>4600212.95</v>
      </c>
      <c r="J1879" s="254">
        <v>5365182.1749999998</v>
      </c>
      <c r="K1879" s="254">
        <v>6737106.7199999988</v>
      </c>
      <c r="L1879" s="254">
        <v>7823024.0349999983</v>
      </c>
      <c r="M1879" s="254">
        <v>8156451.2799999984</v>
      </c>
      <c r="N1879" s="254">
        <v>9860391.7399999984</v>
      </c>
      <c r="O1879" s="258"/>
    </row>
    <row r="1880" spans="1:15">
      <c r="A1880" s="205" t="s">
        <v>59</v>
      </c>
      <c r="B1880" s="254" t="s">
        <v>59</v>
      </c>
      <c r="C1880" s="254" t="s">
        <v>59</v>
      </c>
      <c r="D1880" s="254" t="s">
        <v>59</v>
      </c>
      <c r="E1880" s="254" t="s">
        <v>59</v>
      </c>
      <c r="F1880" s="254" t="s">
        <v>59</v>
      </c>
      <c r="G1880" s="254" t="s">
        <v>59</v>
      </c>
      <c r="H1880" s="254" t="s">
        <v>59</v>
      </c>
      <c r="I1880" s="254" t="s">
        <v>59</v>
      </c>
      <c r="J1880" s="254" t="s">
        <v>59</v>
      </c>
      <c r="K1880" s="254" t="s">
        <v>59</v>
      </c>
      <c r="L1880" s="254" t="s">
        <v>59</v>
      </c>
      <c r="M1880" s="254" t="s">
        <v>59</v>
      </c>
      <c r="N1880" s="254" t="s">
        <v>59</v>
      </c>
      <c r="O1880" s="254" t="s">
        <v>59</v>
      </c>
    </row>
    <row r="1881" spans="1:15">
      <c r="A1881" s="202" t="s">
        <v>61</v>
      </c>
      <c r="B1881" s="254" t="s">
        <v>59</v>
      </c>
      <c r="C1881" s="254" t="s">
        <v>59</v>
      </c>
      <c r="D1881" s="254" t="s">
        <v>59</v>
      </c>
      <c r="E1881" s="254" t="s">
        <v>59</v>
      </c>
      <c r="F1881" s="254" t="s">
        <v>59</v>
      </c>
      <c r="G1881" s="254" t="s">
        <v>59</v>
      </c>
      <c r="H1881" s="254" t="s">
        <v>59</v>
      </c>
      <c r="I1881" s="254" t="s">
        <v>59</v>
      </c>
      <c r="J1881" s="254" t="s">
        <v>59</v>
      </c>
      <c r="K1881" s="254" t="s">
        <v>59</v>
      </c>
      <c r="L1881" s="254" t="s">
        <v>59</v>
      </c>
      <c r="M1881" s="254" t="s">
        <v>59</v>
      </c>
      <c r="N1881" s="254" t="s">
        <v>59</v>
      </c>
      <c r="O1881" s="254" t="s">
        <v>59</v>
      </c>
    </row>
    <row r="1882" spans="1:15">
      <c r="A1882" s="204" t="s">
        <v>420</v>
      </c>
      <c r="B1882" s="254" t="s">
        <v>59</v>
      </c>
      <c r="C1882" s="254">
        <v>6356.9158717681348</v>
      </c>
      <c r="D1882" s="254">
        <v>8409.4559775668076</v>
      </c>
      <c r="E1882" s="254">
        <v>11069.932599722726</v>
      </c>
      <c r="F1882" s="254">
        <v>13047.008510335545</v>
      </c>
      <c r="G1882" s="254">
        <v>15734.542307458309</v>
      </c>
      <c r="H1882" s="254">
        <v>19911.080221725941</v>
      </c>
      <c r="I1882" s="254">
        <v>24214.663223648786</v>
      </c>
      <c r="J1882" s="254">
        <v>28241.318589642353</v>
      </c>
      <c r="K1882" s="254">
        <v>35462.873588619645</v>
      </c>
      <c r="L1882" s="254">
        <v>41178.939857128782</v>
      </c>
      <c r="M1882" s="254">
        <v>42934.038704729748</v>
      </c>
      <c r="N1882" s="254">
        <v>51903.263573341363</v>
      </c>
      <c r="O1882" s="254">
        <f>SUM(B1882:N1882)</f>
        <v>298464.03302568814</v>
      </c>
    </row>
    <row r="1883" spans="1:15">
      <c r="A1883" s="204" t="s">
        <v>421</v>
      </c>
      <c r="B1883" s="254" t="s">
        <v>59</v>
      </c>
      <c r="C1883" s="254">
        <v>1319.3080024770004</v>
      </c>
      <c r="D1883" s="254">
        <v>1745.290136205</v>
      </c>
      <c r="E1883" s="254">
        <v>2297.4428103660002</v>
      </c>
      <c r="F1883" s="254">
        <v>2707.7631800220001</v>
      </c>
      <c r="G1883" s="254">
        <v>3265.5312733860001</v>
      </c>
      <c r="H1883" s="254">
        <v>4132.3258014389994</v>
      </c>
      <c r="I1883" s="254">
        <v>5097.4959698950006</v>
      </c>
      <c r="J1883" s="254">
        <v>5945.1583681175007</v>
      </c>
      <c r="K1883" s="254">
        <v>7465.3879564319996</v>
      </c>
      <c r="L1883" s="254">
        <v>8668.6929331834981</v>
      </c>
      <c r="M1883" s="254">
        <v>9038.1636633679991</v>
      </c>
      <c r="N1883" s="254">
        <v>10926.300087094</v>
      </c>
      <c r="O1883" s="254">
        <f>SUM(B1883:N1883)</f>
        <v>62608.860181985001</v>
      </c>
    </row>
    <row r="1884" spans="1:15">
      <c r="A1884" s="205" t="s">
        <v>59</v>
      </c>
      <c r="B1884" s="254" t="s">
        <v>59</v>
      </c>
      <c r="C1884" s="254" t="s">
        <v>59</v>
      </c>
      <c r="D1884" s="254" t="s">
        <v>59</v>
      </c>
      <c r="E1884" s="254" t="s">
        <v>59</v>
      </c>
      <c r="F1884" s="254" t="s">
        <v>59</v>
      </c>
      <c r="G1884" s="254" t="s">
        <v>59</v>
      </c>
      <c r="H1884" s="254" t="s">
        <v>59</v>
      </c>
      <c r="I1884" s="254" t="s">
        <v>59</v>
      </c>
      <c r="J1884" s="254" t="s">
        <v>59</v>
      </c>
      <c r="K1884" s="254" t="s">
        <v>59</v>
      </c>
      <c r="L1884" s="254" t="s">
        <v>59</v>
      </c>
      <c r="M1884" s="254" t="s">
        <v>59</v>
      </c>
      <c r="N1884" s="254" t="s">
        <v>59</v>
      </c>
      <c r="O1884" s="254" t="s">
        <v>59</v>
      </c>
    </row>
    <row r="1885" spans="1:15">
      <c r="A1885" s="202" t="s">
        <v>62</v>
      </c>
      <c r="B1885" s="254" t="s">
        <v>59</v>
      </c>
      <c r="C1885" s="254" t="s">
        <v>59</v>
      </c>
      <c r="D1885" s="254" t="s">
        <v>59</v>
      </c>
      <c r="E1885" s="254" t="s">
        <v>59</v>
      </c>
      <c r="F1885" s="254" t="s">
        <v>59</v>
      </c>
      <c r="G1885" s="254" t="s">
        <v>59</v>
      </c>
      <c r="H1885" s="254" t="s">
        <v>59</v>
      </c>
      <c r="I1885" s="254" t="s">
        <v>59</v>
      </c>
      <c r="J1885" s="254" t="s">
        <v>59</v>
      </c>
      <c r="K1885" s="254" t="s">
        <v>59</v>
      </c>
      <c r="L1885" s="254" t="s">
        <v>59</v>
      </c>
      <c r="M1885" s="254" t="s">
        <v>59</v>
      </c>
      <c r="N1885" s="254" t="s">
        <v>59</v>
      </c>
      <c r="O1885" s="254" t="s">
        <v>59</v>
      </c>
    </row>
    <row r="1886" spans="1:15">
      <c r="A1886" s="204" t="s">
        <v>422</v>
      </c>
      <c r="B1886" s="254" t="s">
        <v>59</v>
      </c>
      <c r="C1886" s="276">
        <v>0</v>
      </c>
      <c r="D1886" s="276">
        <v>0</v>
      </c>
      <c r="E1886" s="276">
        <v>0</v>
      </c>
      <c r="F1886" s="276">
        <v>0</v>
      </c>
      <c r="G1886" s="276">
        <v>0</v>
      </c>
      <c r="H1886" s="276">
        <v>0</v>
      </c>
      <c r="I1886" s="276">
        <v>0</v>
      </c>
      <c r="J1886" s="276">
        <v>0</v>
      </c>
      <c r="K1886" s="276">
        <v>0</v>
      </c>
      <c r="L1886" s="276">
        <v>0</v>
      </c>
      <c r="M1886" s="276">
        <v>0</v>
      </c>
      <c r="N1886" s="276">
        <v>0</v>
      </c>
      <c r="O1886" s="276">
        <f>SUM(B1886:N1886)</f>
        <v>0</v>
      </c>
    </row>
    <row r="1887" spans="1:15">
      <c r="A1887" s="204" t="s">
        <v>423</v>
      </c>
      <c r="B1887" s="254" t="s">
        <v>59</v>
      </c>
      <c r="C1887" s="254">
        <v>0</v>
      </c>
      <c r="D1887" s="254">
        <v>0</v>
      </c>
      <c r="E1887" s="254">
        <v>0</v>
      </c>
      <c r="F1887" s="254">
        <v>0</v>
      </c>
      <c r="G1887" s="254">
        <v>0</v>
      </c>
      <c r="H1887" s="254">
        <v>0</v>
      </c>
      <c r="I1887" s="254">
        <v>0</v>
      </c>
      <c r="J1887" s="254">
        <v>0</v>
      </c>
      <c r="K1887" s="254">
        <v>0</v>
      </c>
      <c r="L1887" s="254">
        <v>0</v>
      </c>
      <c r="M1887" s="254">
        <v>0</v>
      </c>
      <c r="N1887" s="254">
        <v>0</v>
      </c>
      <c r="O1887" s="254">
        <f>SUM(B1887:N1887)</f>
        <v>0</v>
      </c>
    </row>
    <row r="1888" spans="1:15">
      <c r="A1888" s="204" t="s">
        <v>424</v>
      </c>
      <c r="B1888" s="254" t="s">
        <v>59</v>
      </c>
      <c r="C1888" s="254">
        <v>0</v>
      </c>
      <c r="D1888" s="254">
        <v>0</v>
      </c>
      <c r="E1888" s="254">
        <v>0</v>
      </c>
      <c r="F1888" s="254">
        <v>0</v>
      </c>
      <c r="G1888" s="254">
        <v>0</v>
      </c>
      <c r="H1888" s="254">
        <v>0</v>
      </c>
      <c r="I1888" s="254">
        <v>0</v>
      </c>
      <c r="J1888" s="254">
        <v>0</v>
      </c>
      <c r="K1888" s="254">
        <v>0</v>
      </c>
      <c r="L1888" s="254">
        <v>0</v>
      </c>
      <c r="M1888" s="254">
        <v>0</v>
      </c>
      <c r="N1888" s="254">
        <v>0</v>
      </c>
      <c r="O1888" s="254">
        <f>SUM(B1888:N1888)</f>
        <v>0</v>
      </c>
    </row>
    <row r="1889" spans="1:15">
      <c r="A1889" s="204" t="s">
        <v>425</v>
      </c>
      <c r="B1889" s="254" t="s">
        <v>59</v>
      </c>
      <c r="C1889" s="254">
        <v>0</v>
      </c>
      <c r="D1889" s="254">
        <v>0</v>
      </c>
      <c r="E1889" s="254">
        <v>0</v>
      </c>
      <c r="F1889" s="254">
        <v>0</v>
      </c>
      <c r="G1889" s="254">
        <v>0</v>
      </c>
      <c r="H1889" s="254">
        <v>0</v>
      </c>
      <c r="I1889" s="254">
        <v>0</v>
      </c>
      <c r="J1889" s="254">
        <v>0</v>
      </c>
      <c r="K1889" s="254">
        <v>0</v>
      </c>
      <c r="L1889" s="254">
        <v>0</v>
      </c>
      <c r="M1889" s="254">
        <v>0</v>
      </c>
      <c r="N1889" s="254">
        <v>0</v>
      </c>
      <c r="O1889" s="254">
        <f>SUM(B1889:N1889)</f>
        <v>0</v>
      </c>
    </row>
    <row r="1890" spans="1:15">
      <c r="A1890" s="204" t="s">
        <v>426</v>
      </c>
      <c r="B1890" s="254" t="s">
        <v>59</v>
      </c>
      <c r="C1890" s="254">
        <v>0</v>
      </c>
      <c r="D1890" s="254">
        <v>0</v>
      </c>
      <c r="E1890" s="254">
        <v>0</v>
      </c>
      <c r="F1890" s="254">
        <v>0</v>
      </c>
      <c r="G1890" s="254">
        <v>0</v>
      </c>
      <c r="H1890" s="254">
        <v>0</v>
      </c>
      <c r="I1890" s="254">
        <v>0</v>
      </c>
      <c r="J1890" s="254">
        <v>0</v>
      </c>
      <c r="K1890" s="254">
        <v>0</v>
      </c>
      <c r="L1890" s="254">
        <v>0</v>
      </c>
      <c r="M1890" s="254">
        <v>0</v>
      </c>
      <c r="N1890" s="254">
        <v>0</v>
      </c>
      <c r="O1890" s="254">
        <f>SUM(B1890:N1890)</f>
        <v>0</v>
      </c>
    </row>
    <row r="1891" spans="1:15" ht="15.75" thickBot="1">
      <c r="A1891" s="205" t="s">
        <v>59</v>
      </c>
      <c r="B1891" s="254" t="s">
        <v>59</v>
      </c>
      <c r="C1891" s="254" t="s">
        <v>59</v>
      </c>
      <c r="D1891" s="254" t="s">
        <v>59</v>
      </c>
      <c r="E1891" s="254" t="s">
        <v>59</v>
      </c>
      <c r="F1891" s="254" t="s">
        <v>59</v>
      </c>
      <c r="G1891" s="254" t="s">
        <v>59</v>
      </c>
      <c r="H1891" s="254" t="s">
        <v>59</v>
      </c>
      <c r="I1891" s="254" t="s">
        <v>59</v>
      </c>
      <c r="J1891" s="254" t="s">
        <v>59</v>
      </c>
      <c r="K1891" s="254" t="s">
        <v>59</v>
      </c>
      <c r="L1891" s="254" t="s">
        <v>59</v>
      </c>
      <c r="M1891" s="254" t="s">
        <v>59</v>
      </c>
      <c r="N1891" s="254" t="s">
        <v>59</v>
      </c>
      <c r="O1891" s="254" t="s">
        <v>59</v>
      </c>
    </row>
    <row r="1892" spans="1:15" ht="15.75" thickBot="1">
      <c r="A1892" s="202" t="s">
        <v>427</v>
      </c>
      <c r="B1892" s="254" t="s">
        <v>59</v>
      </c>
      <c r="C1892" s="255">
        <f>SUM(C1882:C1890)</f>
        <v>7676.2238742451354</v>
      </c>
      <c r="D1892" s="255">
        <f t="shared" ref="D1892:N1892" si="41">SUM(D1882:D1890)</f>
        <v>10154.746113771807</v>
      </c>
      <c r="E1892" s="255">
        <f t="shared" si="41"/>
        <v>13367.375410088727</v>
      </c>
      <c r="F1892" s="255">
        <f t="shared" si="41"/>
        <v>15754.771690357546</v>
      </c>
      <c r="G1892" s="255">
        <f t="shared" si="41"/>
        <v>19000.07358084431</v>
      </c>
      <c r="H1892" s="255">
        <f t="shared" si="41"/>
        <v>24043.406023164942</v>
      </c>
      <c r="I1892" s="255">
        <f t="shared" si="41"/>
        <v>29312.159193543786</v>
      </c>
      <c r="J1892" s="255">
        <f t="shared" si="41"/>
        <v>34186.476957759856</v>
      </c>
      <c r="K1892" s="255">
        <f t="shared" si="41"/>
        <v>42928.261545051646</v>
      </c>
      <c r="L1892" s="255">
        <f t="shared" si="41"/>
        <v>49847.63279031228</v>
      </c>
      <c r="M1892" s="255">
        <f t="shared" si="41"/>
        <v>51972.202368097744</v>
      </c>
      <c r="N1892" s="255">
        <f t="shared" si="41"/>
        <v>62829.563660435364</v>
      </c>
      <c r="O1892" s="255">
        <f>SUM(B1892:N1892)</f>
        <v>361072.89320767316</v>
      </c>
    </row>
    <row r="1893" spans="1:15" ht="15.75" thickTop="1">
      <c r="A1893" s="205" t="s">
        <v>59</v>
      </c>
      <c r="B1893" s="256" t="s">
        <v>59</v>
      </c>
      <c r="C1893" s="256" t="s">
        <v>59</v>
      </c>
      <c r="D1893" s="256" t="s">
        <v>59</v>
      </c>
      <c r="E1893" s="256" t="s">
        <v>59</v>
      </c>
      <c r="F1893" s="256" t="s">
        <v>59</v>
      </c>
      <c r="G1893" s="256" t="s">
        <v>59</v>
      </c>
      <c r="H1893" s="256" t="s">
        <v>59</v>
      </c>
      <c r="I1893" s="256" t="s">
        <v>59</v>
      </c>
      <c r="J1893" s="256" t="s">
        <v>59</v>
      </c>
      <c r="K1893" s="256" t="s">
        <v>59</v>
      </c>
      <c r="L1893" s="256" t="s">
        <v>59</v>
      </c>
      <c r="M1893" s="256" t="s">
        <v>59</v>
      </c>
      <c r="N1893" s="256" t="s">
        <v>59</v>
      </c>
      <c r="O1893" s="256" t="s">
        <v>59</v>
      </c>
    </row>
    <row r="1894" spans="1:15">
      <c r="A1894" s="129" t="s">
        <v>449</v>
      </c>
      <c r="B1894" s="256"/>
      <c r="C1894" s="256"/>
      <c r="D1894" s="256"/>
      <c r="E1894" s="256"/>
      <c r="F1894" s="256"/>
      <c r="G1894" s="256"/>
      <c r="H1894" s="256"/>
      <c r="I1894" s="256"/>
      <c r="J1894" s="256"/>
      <c r="K1894" s="256"/>
      <c r="L1894" s="256"/>
      <c r="M1894" s="256"/>
      <c r="N1894" s="256"/>
      <c r="O1894" s="256"/>
    </row>
    <row r="1895" spans="1:15">
      <c r="A1895" s="294" t="s">
        <v>468</v>
      </c>
      <c r="B1895" s="256"/>
      <c r="C1895" s="256"/>
      <c r="D1895" s="256"/>
      <c r="E1895" s="256"/>
      <c r="F1895" s="256"/>
      <c r="G1895" s="256"/>
      <c r="H1895" s="256"/>
      <c r="I1895" s="256"/>
      <c r="J1895" s="256"/>
      <c r="K1895" s="256"/>
      <c r="L1895" s="256"/>
      <c r="M1895" s="256"/>
      <c r="N1895" s="256"/>
      <c r="O1895" s="256"/>
    </row>
    <row r="1896" spans="1:15">
      <c r="A1896" s="294" t="s">
        <v>450</v>
      </c>
      <c r="B1896" s="256"/>
      <c r="C1896" s="256"/>
      <c r="D1896" s="256"/>
      <c r="E1896" s="256"/>
      <c r="F1896" s="256"/>
      <c r="G1896" s="256"/>
      <c r="H1896" s="256"/>
      <c r="I1896" s="256"/>
      <c r="J1896" s="256"/>
      <c r="K1896" s="256"/>
      <c r="L1896" s="256"/>
      <c r="M1896" s="256"/>
      <c r="N1896" s="256"/>
      <c r="O1896" s="256"/>
    </row>
    <row r="1897" spans="1:15">
      <c r="A1897" s="294" t="s">
        <v>451</v>
      </c>
      <c r="B1897" s="256"/>
      <c r="C1897" s="256"/>
      <c r="D1897" s="256"/>
      <c r="E1897" s="256"/>
      <c r="F1897" s="256"/>
      <c r="G1897" s="256"/>
      <c r="H1897" s="256"/>
      <c r="I1897" s="256"/>
      <c r="J1897" s="256"/>
      <c r="K1897" s="256"/>
      <c r="L1897" s="256"/>
      <c r="M1897" s="256"/>
      <c r="N1897" s="256"/>
      <c r="O1897" s="256"/>
    </row>
    <row r="1898" spans="1:15">
      <c r="A1898" s="294" t="s">
        <v>452</v>
      </c>
      <c r="B1898" s="256"/>
      <c r="C1898" s="256"/>
      <c r="D1898" s="256"/>
      <c r="E1898" s="256"/>
      <c r="F1898" s="256"/>
      <c r="G1898" s="256"/>
      <c r="H1898" s="256"/>
      <c r="I1898" s="256"/>
      <c r="J1898" s="256"/>
      <c r="K1898" s="256"/>
      <c r="L1898" s="256"/>
      <c r="M1898" s="256"/>
      <c r="N1898" s="256"/>
      <c r="O1898" s="256"/>
    </row>
    <row r="1899" spans="1:15">
      <c r="A1899" s="294" t="s">
        <v>453</v>
      </c>
      <c r="B1899" s="256"/>
      <c r="C1899" s="256"/>
      <c r="D1899" s="256"/>
      <c r="E1899" s="256"/>
      <c r="F1899" s="256"/>
      <c r="G1899" s="256"/>
      <c r="H1899" s="256"/>
      <c r="I1899" s="256"/>
      <c r="J1899" s="256"/>
      <c r="K1899" s="256"/>
      <c r="L1899" s="256"/>
      <c r="M1899" s="256"/>
      <c r="N1899" s="256"/>
      <c r="O1899" s="256"/>
    </row>
    <row r="1900" spans="1:15">
      <c r="A1900" s="294" t="s">
        <v>469</v>
      </c>
      <c r="B1900" s="256"/>
      <c r="C1900" s="256"/>
      <c r="D1900" s="256"/>
      <c r="E1900" s="256"/>
      <c r="F1900" s="256"/>
      <c r="G1900" s="256"/>
      <c r="H1900" s="256"/>
      <c r="I1900" s="256"/>
      <c r="J1900" s="256"/>
      <c r="K1900" s="256"/>
      <c r="L1900" s="256"/>
      <c r="M1900" s="256"/>
      <c r="N1900" s="256"/>
      <c r="O1900" s="256"/>
    </row>
    <row r="1901" spans="1:15">
      <c r="A1901" s="294" t="s">
        <v>470</v>
      </c>
      <c r="B1901" s="256"/>
      <c r="C1901" s="256"/>
      <c r="D1901" s="256"/>
      <c r="E1901" s="256"/>
      <c r="F1901" s="256"/>
      <c r="G1901" s="256"/>
      <c r="H1901" s="256"/>
      <c r="I1901" s="256"/>
      <c r="J1901" s="256"/>
      <c r="K1901" s="256"/>
      <c r="L1901" s="256"/>
      <c r="M1901" s="256"/>
      <c r="N1901" s="256"/>
      <c r="O1901" s="256"/>
    </row>
    <row r="1902" spans="1:15">
      <c r="A1902" s="294" t="s">
        <v>454</v>
      </c>
      <c r="B1902" s="256"/>
      <c r="C1902" s="256"/>
      <c r="D1902" s="256"/>
      <c r="E1902" s="256"/>
      <c r="F1902" s="256"/>
      <c r="G1902" s="256"/>
      <c r="H1902" s="256"/>
      <c r="I1902" s="256"/>
      <c r="J1902" s="256"/>
      <c r="K1902" s="256"/>
      <c r="L1902" s="256"/>
      <c r="M1902" s="256"/>
      <c r="N1902" s="256"/>
      <c r="O1902" s="256"/>
    </row>
    <row r="1903" spans="1:15">
      <c r="A1903" s="294" t="s">
        <v>455</v>
      </c>
      <c r="B1903" s="256"/>
      <c r="C1903" s="256"/>
      <c r="D1903" s="256"/>
      <c r="E1903" s="256"/>
      <c r="F1903" s="256"/>
      <c r="G1903" s="256"/>
      <c r="H1903" s="256"/>
      <c r="I1903" s="256"/>
      <c r="J1903" s="256"/>
      <c r="K1903" s="256"/>
      <c r="L1903" s="256"/>
      <c r="M1903" s="256"/>
      <c r="N1903" s="256"/>
      <c r="O1903" s="256"/>
    </row>
    <row r="1904" spans="1:15">
      <c r="A1904" s="294" t="s">
        <v>456</v>
      </c>
      <c r="B1904" s="256"/>
      <c r="C1904" s="256"/>
      <c r="D1904" s="256"/>
      <c r="E1904" s="256"/>
      <c r="F1904" s="256"/>
      <c r="G1904" s="256"/>
      <c r="H1904" s="256"/>
      <c r="I1904" s="256"/>
      <c r="J1904" s="256"/>
      <c r="K1904" s="256"/>
      <c r="L1904" s="256"/>
      <c r="M1904" s="256"/>
      <c r="N1904" s="256"/>
      <c r="O1904" s="256"/>
    </row>
    <row r="1905" spans="1:15">
      <c r="A1905" s="294" t="s">
        <v>457</v>
      </c>
      <c r="B1905" s="256"/>
      <c r="C1905" s="256"/>
      <c r="D1905" s="256"/>
      <c r="E1905" s="256"/>
      <c r="F1905" s="256"/>
      <c r="G1905" s="256"/>
      <c r="H1905" s="256"/>
      <c r="I1905" s="256"/>
      <c r="J1905" s="256"/>
      <c r="K1905" s="256"/>
      <c r="L1905" s="256"/>
      <c r="M1905" s="256"/>
      <c r="N1905" s="256"/>
      <c r="O1905" s="256"/>
    </row>
    <row r="1906" spans="1:15">
      <c r="A1906" s="294" t="s">
        <v>458</v>
      </c>
      <c r="B1906" s="256"/>
      <c r="C1906" s="256"/>
      <c r="D1906" s="256"/>
      <c r="E1906" s="256"/>
      <c r="F1906" s="256"/>
      <c r="G1906" s="256"/>
      <c r="H1906" s="256"/>
      <c r="I1906" s="256"/>
      <c r="J1906" s="256"/>
      <c r="K1906" s="256"/>
      <c r="L1906" s="256"/>
      <c r="M1906" s="256"/>
      <c r="N1906" s="256"/>
      <c r="O1906" s="256"/>
    </row>
    <row r="1907" spans="1:15">
      <c r="A1907" s="295" t="s">
        <v>459</v>
      </c>
      <c r="B1907" s="256"/>
      <c r="C1907" s="256"/>
      <c r="D1907" s="256"/>
      <c r="E1907" s="256"/>
      <c r="F1907" s="256"/>
      <c r="G1907" s="256"/>
      <c r="H1907" s="256"/>
      <c r="I1907" s="256"/>
      <c r="J1907" s="256"/>
      <c r="K1907" s="256"/>
      <c r="L1907" s="256"/>
      <c r="M1907" s="256"/>
      <c r="N1907" s="256"/>
      <c r="O1907" s="256"/>
    </row>
    <row r="1908" spans="1:15">
      <c r="A1908" s="295" t="s">
        <v>460</v>
      </c>
      <c r="B1908" s="256"/>
      <c r="C1908" s="256"/>
      <c r="D1908" s="256"/>
      <c r="E1908" s="256"/>
      <c r="F1908" s="256"/>
      <c r="G1908" s="256"/>
      <c r="H1908" s="256"/>
      <c r="I1908" s="256"/>
      <c r="J1908" s="256"/>
      <c r="K1908" s="256"/>
      <c r="L1908" s="256"/>
      <c r="M1908" s="256"/>
      <c r="N1908" s="256"/>
      <c r="O1908" s="256"/>
    </row>
    <row r="1909" spans="1:15">
      <c r="A1909" s="295" t="s">
        <v>461</v>
      </c>
      <c r="B1909" s="256"/>
      <c r="C1909" s="256"/>
      <c r="D1909" s="256"/>
      <c r="E1909" s="256"/>
      <c r="F1909" s="256"/>
      <c r="G1909" s="256"/>
      <c r="H1909" s="256"/>
      <c r="I1909" s="256"/>
      <c r="J1909" s="256"/>
      <c r="K1909" s="256"/>
      <c r="L1909" s="256"/>
      <c r="M1909" s="256"/>
      <c r="N1909" s="256"/>
      <c r="O1909" s="256"/>
    </row>
    <row r="1910" spans="1:15">
      <c r="A1910" s="205"/>
      <c r="B1910" s="256"/>
      <c r="C1910" s="256"/>
      <c r="D1910" s="256"/>
      <c r="E1910" s="256"/>
      <c r="F1910" s="256"/>
      <c r="G1910" s="256"/>
      <c r="H1910" s="256"/>
      <c r="I1910" s="256"/>
      <c r="J1910" s="256"/>
      <c r="K1910" s="256"/>
      <c r="L1910" s="256"/>
      <c r="M1910" s="256"/>
      <c r="N1910" s="256"/>
      <c r="O1910" s="256"/>
    </row>
    <row r="1911" spans="1:15">
      <c r="A1911" s="109" t="s">
        <v>83</v>
      </c>
      <c r="B1911" s="257"/>
      <c r="C1911" s="257"/>
      <c r="D1911" s="257"/>
      <c r="E1911" s="257"/>
      <c r="F1911" s="257"/>
      <c r="G1911" s="257"/>
      <c r="H1911" s="257"/>
      <c r="I1911" s="257"/>
      <c r="J1911" s="257"/>
      <c r="K1911" s="257"/>
      <c r="L1911" s="257"/>
      <c r="M1911" s="257"/>
      <c r="N1911" s="257"/>
      <c r="O1911" s="257"/>
    </row>
    <row r="1912" spans="1:15">
      <c r="A1912" s="181" t="s">
        <v>382</v>
      </c>
      <c r="B1912" s="254"/>
      <c r="C1912" s="254"/>
      <c r="D1912" s="254"/>
      <c r="E1912" s="254"/>
      <c r="F1912" s="254"/>
      <c r="G1912" s="254"/>
      <c r="H1912" s="254"/>
      <c r="I1912" s="254"/>
      <c r="J1912" s="254"/>
      <c r="K1912" s="254"/>
      <c r="L1912" s="254"/>
      <c r="M1912" s="254"/>
      <c r="N1912" s="254"/>
      <c r="O1912" s="254"/>
    </row>
    <row r="1913" spans="1:15">
      <c r="A1913" s="202" t="s">
        <v>410</v>
      </c>
      <c r="B1913" s="254" t="s">
        <v>59</v>
      </c>
      <c r="C1913" s="254" t="s">
        <v>59</v>
      </c>
      <c r="D1913" s="254" t="s">
        <v>59</v>
      </c>
      <c r="E1913" s="254" t="s">
        <v>59</v>
      </c>
      <c r="F1913" s="254" t="s">
        <v>59</v>
      </c>
      <c r="G1913" s="254" t="s">
        <v>59</v>
      </c>
      <c r="H1913" s="254" t="s">
        <v>59</v>
      </c>
      <c r="I1913" s="254" t="s">
        <v>59</v>
      </c>
      <c r="J1913" s="254" t="s">
        <v>59</v>
      </c>
      <c r="K1913" s="254" t="s">
        <v>59</v>
      </c>
      <c r="L1913" s="254" t="s">
        <v>59</v>
      </c>
      <c r="M1913" s="254" t="s">
        <v>59</v>
      </c>
      <c r="N1913" s="254" t="s">
        <v>59</v>
      </c>
      <c r="O1913" s="254" t="s">
        <v>59</v>
      </c>
    </row>
    <row r="1914" spans="1:15">
      <c r="A1914" s="204" t="s">
        <v>411</v>
      </c>
      <c r="B1914" s="254" t="s">
        <v>59</v>
      </c>
      <c r="C1914" s="254">
        <v>0</v>
      </c>
      <c r="D1914" s="254">
        <v>0</v>
      </c>
      <c r="E1914" s="254">
        <v>0</v>
      </c>
      <c r="F1914" s="254">
        <v>0</v>
      </c>
      <c r="G1914" s="254">
        <v>0</v>
      </c>
      <c r="H1914" s="254">
        <v>0</v>
      </c>
      <c r="I1914" s="254">
        <v>0</v>
      </c>
      <c r="J1914" s="254">
        <v>0</v>
      </c>
      <c r="K1914" s="254">
        <v>0</v>
      </c>
      <c r="L1914" s="254">
        <v>0</v>
      </c>
      <c r="M1914" s="254">
        <v>0</v>
      </c>
      <c r="N1914" s="254">
        <v>0</v>
      </c>
      <c r="O1914" s="254">
        <f>SUM(B1914:N1914)</f>
        <v>0</v>
      </c>
    </row>
    <row r="1915" spans="1:15">
      <c r="A1915" s="204" t="s">
        <v>412</v>
      </c>
      <c r="B1915" s="254" t="s">
        <v>59</v>
      </c>
      <c r="C1915" s="254">
        <v>0</v>
      </c>
      <c r="D1915" s="254">
        <v>0</v>
      </c>
      <c r="E1915" s="254">
        <v>0</v>
      </c>
      <c r="F1915" s="254">
        <v>0</v>
      </c>
      <c r="G1915" s="254">
        <v>0</v>
      </c>
      <c r="H1915" s="254">
        <v>0</v>
      </c>
      <c r="I1915" s="254">
        <v>0</v>
      </c>
      <c r="J1915" s="254">
        <v>0</v>
      </c>
      <c r="K1915" s="254">
        <v>0</v>
      </c>
      <c r="L1915" s="254">
        <v>0</v>
      </c>
      <c r="M1915" s="254">
        <v>0</v>
      </c>
      <c r="N1915" s="254">
        <v>0</v>
      </c>
      <c r="O1915" s="254">
        <f>SUM(B1915:N1915)</f>
        <v>0</v>
      </c>
    </row>
    <row r="1916" spans="1:15">
      <c r="A1916" s="204" t="s">
        <v>413</v>
      </c>
      <c r="B1916" s="254" t="s">
        <v>59</v>
      </c>
      <c r="C1916" s="254">
        <v>0</v>
      </c>
      <c r="D1916" s="254">
        <v>0</v>
      </c>
      <c r="E1916" s="254">
        <v>0</v>
      </c>
      <c r="F1916" s="254">
        <v>0</v>
      </c>
      <c r="G1916" s="254">
        <v>0</v>
      </c>
      <c r="H1916" s="254">
        <v>0</v>
      </c>
      <c r="I1916" s="254">
        <v>0</v>
      </c>
      <c r="J1916" s="254">
        <v>0</v>
      </c>
      <c r="K1916" s="254">
        <v>0</v>
      </c>
      <c r="L1916" s="254">
        <v>0</v>
      </c>
      <c r="M1916" s="254">
        <v>0</v>
      </c>
      <c r="N1916" s="254">
        <v>0</v>
      </c>
      <c r="O1916" s="254">
        <f>SUM(B1916:N1916)</f>
        <v>0</v>
      </c>
    </row>
    <row r="1917" spans="1:15">
      <c r="A1917" s="204" t="s">
        <v>414</v>
      </c>
      <c r="B1917" s="254" t="s">
        <v>59</v>
      </c>
      <c r="C1917" s="254">
        <v>0</v>
      </c>
      <c r="D1917" s="254">
        <v>0</v>
      </c>
      <c r="E1917" s="254">
        <v>0</v>
      </c>
      <c r="F1917" s="254">
        <v>0</v>
      </c>
      <c r="G1917" s="254">
        <v>0</v>
      </c>
      <c r="H1917" s="254">
        <v>0</v>
      </c>
      <c r="I1917" s="254">
        <v>0</v>
      </c>
      <c r="J1917" s="254">
        <v>0</v>
      </c>
      <c r="K1917" s="254">
        <v>0</v>
      </c>
      <c r="L1917" s="254">
        <v>0</v>
      </c>
      <c r="M1917" s="254">
        <v>0</v>
      </c>
      <c r="N1917" s="254">
        <v>0</v>
      </c>
      <c r="O1917" s="254">
        <f>SUM(B1917:N1917)</f>
        <v>0</v>
      </c>
    </row>
    <row r="1918" spans="1:15">
      <c r="A1918" s="205" t="s">
        <v>59</v>
      </c>
      <c r="B1918" s="254" t="s">
        <v>59</v>
      </c>
      <c r="C1918" s="254" t="s">
        <v>59</v>
      </c>
      <c r="D1918" s="254" t="s">
        <v>59</v>
      </c>
      <c r="E1918" s="254" t="s">
        <v>59</v>
      </c>
      <c r="F1918" s="254" t="s">
        <v>59</v>
      </c>
      <c r="G1918" s="254" t="s">
        <v>59</v>
      </c>
      <c r="H1918" s="254" t="s">
        <v>59</v>
      </c>
      <c r="I1918" s="254" t="s">
        <v>59</v>
      </c>
      <c r="J1918" s="254" t="s">
        <v>59</v>
      </c>
      <c r="K1918" s="254" t="s">
        <v>59</v>
      </c>
      <c r="L1918" s="254" t="s">
        <v>59</v>
      </c>
      <c r="M1918" s="254" t="s">
        <v>59</v>
      </c>
      <c r="N1918" s="254" t="s">
        <v>59</v>
      </c>
      <c r="O1918" s="254" t="s">
        <v>59</v>
      </c>
    </row>
    <row r="1919" spans="1:15">
      <c r="A1919" s="202" t="s">
        <v>415</v>
      </c>
      <c r="B1919" s="276">
        <v>276404.06</v>
      </c>
      <c r="C1919" s="276">
        <v>276404.06</v>
      </c>
      <c r="D1919" s="276">
        <v>276404.06</v>
      </c>
      <c r="E1919" s="276">
        <v>276404.06</v>
      </c>
      <c r="F1919" s="276">
        <v>276404.06</v>
      </c>
      <c r="G1919" s="276">
        <v>276404.06</v>
      </c>
      <c r="H1919" s="276">
        <v>276404.06</v>
      </c>
      <c r="I1919" s="276">
        <v>276404.06</v>
      </c>
      <c r="J1919" s="276">
        <v>276404.06</v>
      </c>
      <c r="K1919" s="276">
        <v>276404.06</v>
      </c>
      <c r="L1919" s="276">
        <v>276404.06</v>
      </c>
      <c r="M1919" s="276">
        <v>276404.06</v>
      </c>
      <c r="N1919" s="276">
        <v>276404.06</v>
      </c>
      <c r="O1919" s="258"/>
    </row>
    <row r="1920" spans="1:15">
      <c r="A1920" s="202" t="s">
        <v>416</v>
      </c>
      <c r="B1920" s="276">
        <v>276403.96000000002</v>
      </c>
      <c r="C1920" s="276">
        <v>276403.96000000002</v>
      </c>
      <c r="D1920" s="276">
        <v>276403.96000000002</v>
      </c>
      <c r="E1920" s="276">
        <v>276403.96000000002</v>
      </c>
      <c r="F1920" s="276">
        <v>276403.96000000002</v>
      </c>
      <c r="G1920" s="276">
        <v>276403.96000000002</v>
      </c>
      <c r="H1920" s="276">
        <v>276403.96000000002</v>
      </c>
      <c r="I1920" s="276">
        <v>276403.96000000002</v>
      </c>
      <c r="J1920" s="276">
        <v>276403.96000000002</v>
      </c>
      <c r="K1920" s="276">
        <v>276403.96000000002</v>
      </c>
      <c r="L1920" s="276">
        <v>276403.96000000002</v>
      </c>
      <c r="M1920" s="276">
        <v>276403.96000000002</v>
      </c>
      <c r="N1920" s="276">
        <v>276403.96000000002</v>
      </c>
      <c r="O1920" s="258"/>
    </row>
    <row r="1921" spans="1:15" ht="15.75" thickBot="1">
      <c r="A1921" s="202" t="s">
        <v>418</v>
      </c>
      <c r="B1921" s="254">
        <v>0</v>
      </c>
      <c r="C1921" s="254">
        <v>0</v>
      </c>
      <c r="D1921" s="254">
        <v>0</v>
      </c>
      <c r="E1921" s="254">
        <v>0</v>
      </c>
      <c r="F1921" s="254">
        <v>0</v>
      </c>
      <c r="G1921" s="254">
        <v>0</v>
      </c>
      <c r="H1921" s="254">
        <v>0</v>
      </c>
      <c r="I1921" s="254">
        <v>0</v>
      </c>
      <c r="J1921" s="254">
        <v>0</v>
      </c>
      <c r="K1921" s="254">
        <v>0</v>
      </c>
      <c r="L1921" s="254">
        <v>0</v>
      </c>
      <c r="M1921" s="254">
        <v>0</v>
      </c>
      <c r="N1921" s="254">
        <v>0</v>
      </c>
      <c r="O1921" s="258"/>
    </row>
    <row r="1922" spans="1:15" ht="15.75" thickBot="1">
      <c r="A1922" s="202" t="s">
        <v>60</v>
      </c>
      <c r="B1922" s="255">
        <v>9.9999999976716936E-2</v>
      </c>
      <c r="C1922" s="255">
        <v>9.9999999976716936E-2</v>
      </c>
      <c r="D1922" s="255">
        <v>9.9999999976716936E-2</v>
      </c>
      <c r="E1922" s="255">
        <v>9.9999999976716936E-2</v>
      </c>
      <c r="F1922" s="255">
        <v>9.9999999976716936E-2</v>
      </c>
      <c r="G1922" s="255">
        <v>9.9999999976716936E-2</v>
      </c>
      <c r="H1922" s="255">
        <v>9.9999999976716936E-2</v>
      </c>
      <c r="I1922" s="255">
        <v>9.9999999976716936E-2</v>
      </c>
      <c r="J1922" s="255">
        <v>9.9999999976716936E-2</v>
      </c>
      <c r="K1922" s="255">
        <v>9.9999999976716936E-2</v>
      </c>
      <c r="L1922" s="255">
        <v>9.9999999976716936E-2</v>
      </c>
      <c r="M1922" s="255">
        <v>9.9999999976716936E-2</v>
      </c>
      <c r="N1922" s="255">
        <v>9.9999999976716936E-2</v>
      </c>
      <c r="O1922" s="258"/>
    </row>
    <row r="1923" spans="1:15" ht="15.75" thickTop="1">
      <c r="A1923" s="205" t="s">
        <v>59</v>
      </c>
      <c r="B1923" s="254" t="s">
        <v>59</v>
      </c>
      <c r="C1923" s="254" t="s">
        <v>59</v>
      </c>
      <c r="D1923" s="254" t="s">
        <v>59</v>
      </c>
      <c r="E1923" s="254" t="s">
        <v>59</v>
      </c>
      <c r="F1923" s="254" t="s">
        <v>59</v>
      </c>
      <c r="G1923" s="254" t="s">
        <v>59</v>
      </c>
      <c r="H1923" s="254" t="s">
        <v>59</v>
      </c>
      <c r="I1923" s="254" t="s">
        <v>59</v>
      </c>
      <c r="J1923" s="254" t="s">
        <v>59</v>
      </c>
      <c r="K1923" s="254" t="s">
        <v>59</v>
      </c>
      <c r="L1923" s="254" t="s">
        <v>59</v>
      </c>
      <c r="M1923" s="254" t="s">
        <v>59</v>
      </c>
      <c r="N1923" s="254" t="s">
        <v>59</v>
      </c>
      <c r="O1923" s="258"/>
    </row>
    <row r="1924" spans="1:15">
      <c r="A1924" s="202" t="s">
        <v>419</v>
      </c>
      <c r="B1924" s="276"/>
      <c r="C1924" s="254">
        <v>9.9999999976716936E-2</v>
      </c>
      <c r="D1924" s="254">
        <v>9.9999999976716936E-2</v>
      </c>
      <c r="E1924" s="254">
        <v>9.9999999976716936E-2</v>
      </c>
      <c r="F1924" s="254">
        <v>9.9999999976716936E-2</v>
      </c>
      <c r="G1924" s="254">
        <v>9.9999999976716936E-2</v>
      </c>
      <c r="H1924" s="254">
        <v>9.9999999976716936E-2</v>
      </c>
      <c r="I1924" s="254">
        <v>9.9999999976716936E-2</v>
      </c>
      <c r="J1924" s="254">
        <v>9.9999999976716936E-2</v>
      </c>
      <c r="K1924" s="254">
        <v>9.9999999976716936E-2</v>
      </c>
      <c r="L1924" s="254">
        <v>9.9999999976716936E-2</v>
      </c>
      <c r="M1924" s="254">
        <v>9.9999999976716936E-2</v>
      </c>
      <c r="N1924" s="254">
        <v>9.9999999976716936E-2</v>
      </c>
      <c r="O1924" s="258"/>
    </row>
    <row r="1925" spans="1:15">
      <c r="A1925" s="205" t="s">
        <v>59</v>
      </c>
      <c r="B1925" s="254" t="s">
        <v>59</v>
      </c>
      <c r="C1925" s="254" t="s">
        <v>59</v>
      </c>
      <c r="D1925" s="254" t="s">
        <v>59</v>
      </c>
      <c r="E1925" s="254" t="s">
        <v>59</v>
      </c>
      <c r="F1925" s="254" t="s">
        <v>59</v>
      </c>
      <c r="G1925" s="254" t="s">
        <v>59</v>
      </c>
      <c r="H1925" s="254" t="s">
        <v>59</v>
      </c>
      <c r="I1925" s="254" t="s">
        <v>59</v>
      </c>
      <c r="J1925" s="254" t="s">
        <v>59</v>
      </c>
      <c r="K1925" s="254" t="s">
        <v>59</v>
      </c>
      <c r="L1925" s="254" t="s">
        <v>59</v>
      </c>
      <c r="M1925" s="254" t="s">
        <v>59</v>
      </c>
      <c r="N1925" s="254" t="s">
        <v>59</v>
      </c>
      <c r="O1925" s="254" t="s">
        <v>59</v>
      </c>
    </row>
    <row r="1926" spans="1:15">
      <c r="A1926" s="202" t="s">
        <v>61</v>
      </c>
      <c r="B1926" s="254" t="s">
        <v>59</v>
      </c>
      <c r="C1926" s="254" t="s">
        <v>59</v>
      </c>
      <c r="D1926" s="254" t="s">
        <v>59</v>
      </c>
      <c r="E1926" s="254" t="s">
        <v>59</v>
      </c>
      <c r="F1926" s="254" t="s">
        <v>59</v>
      </c>
      <c r="G1926" s="254" t="s">
        <v>59</v>
      </c>
      <c r="H1926" s="254" t="s">
        <v>59</v>
      </c>
      <c r="I1926" s="254" t="s">
        <v>59</v>
      </c>
      <c r="J1926" s="254" t="s">
        <v>59</v>
      </c>
      <c r="K1926" s="254" t="s">
        <v>59</v>
      </c>
      <c r="L1926" s="254" t="s">
        <v>59</v>
      </c>
      <c r="M1926" s="254" t="s">
        <v>59</v>
      </c>
      <c r="N1926" s="254" t="s">
        <v>59</v>
      </c>
      <c r="O1926" s="254" t="s">
        <v>59</v>
      </c>
    </row>
    <row r="1927" spans="1:15">
      <c r="A1927" s="204" t="s">
        <v>420</v>
      </c>
      <c r="B1927" s="254" t="s">
        <v>59</v>
      </c>
      <c r="C1927" s="254">
        <v>5.3859754859872898E-4</v>
      </c>
      <c r="D1927" s="254">
        <v>5.3859754859872898E-4</v>
      </c>
      <c r="E1927" s="254">
        <v>5.3859754859872898E-4</v>
      </c>
      <c r="F1927" s="254">
        <v>5.3859754859872898E-4</v>
      </c>
      <c r="G1927" s="254">
        <v>5.3859754859872898E-4</v>
      </c>
      <c r="H1927" s="254">
        <v>5.3859754859872898E-4</v>
      </c>
      <c r="I1927" s="254">
        <v>5.263813541068978E-4</v>
      </c>
      <c r="J1927" s="254">
        <v>5.263813541068978E-4</v>
      </c>
      <c r="K1927" s="254">
        <v>5.263813541068978E-4</v>
      </c>
      <c r="L1927" s="254">
        <v>5.263813541068978E-4</v>
      </c>
      <c r="M1927" s="254">
        <v>5.263813541068978E-4</v>
      </c>
      <c r="N1927" s="254">
        <v>5.263813541068978E-4</v>
      </c>
      <c r="O1927" s="254">
        <f>SUM(B1927:N1927)</f>
        <v>6.38987341623376E-3</v>
      </c>
    </row>
    <row r="1928" spans="1:15">
      <c r="A1928" s="204" t="s">
        <v>421</v>
      </c>
      <c r="B1928" s="254" t="s">
        <v>59</v>
      </c>
      <c r="C1928" s="254">
        <v>1.1177999997397419E-4</v>
      </c>
      <c r="D1928" s="254">
        <v>1.1177999997397419E-4</v>
      </c>
      <c r="E1928" s="254">
        <v>1.1177999997397419E-4</v>
      </c>
      <c r="F1928" s="254">
        <v>1.1177999997397419E-4</v>
      </c>
      <c r="G1928" s="254">
        <v>1.1177999997397419E-4</v>
      </c>
      <c r="H1928" s="254">
        <v>1.1177999997397419E-4</v>
      </c>
      <c r="I1928" s="254">
        <v>1.1080999997420005E-4</v>
      </c>
      <c r="J1928" s="254">
        <v>1.1080999997420005E-4</v>
      </c>
      <c r="K1928" s="254">
        <v>1.1080999997420005E-4</v>
      </c>
      <c r="L1928" s="254">
        <v>1.1080999997420005E-4</v>
      </c>
      <c r="M1928" s="254">
        <v>1.1080999997420005E-4</v>
      </c>
      <c r="N1928" s="254">
        <v>1.1080999997420005E-4</v>
      </c>
      <c r="O1928" s="254">
        <f>SUM(B1928:N1928)</f>
        <v>1.3355399996890457E-3</v>
      </c>
    </row>
    <row r="1929" spans="1:15">
      <c r="A1929" s="205" t="s">
        <v>59</v>
      </c>
      <c r="B1929" s="254" t="s">
        <v>59</v>
      </c>
      <c r="C1929" s="254" t="s">
        <v>59</v>
      </c>
      <c r="D1929" s="254" t="s">
        <v>59</v>
      </c>
      <c r="E1929" s="254" t="s">
        <v>59</v>
      </c>
      <c r="F1929" s="254" t="s">
        <v>59</v>
      </c>
      <c r="G1929" s="254" t="s">
        <v>59</v>
      </c>
      <c r="H1929" s="254" t="s">
        <v>59</v>
      </c>
      <c r="I1929" s="254" t="s">
        <v>59</v>
      </c>
      <c r="J1929" s="254" t="s">
        <v>59</v>
      </c>
      <c r="K1929" s="254" t="s">
        <v>59</v>
      </c>
      <c r="L1929" s="254" t="s">
        <v>59</v>
      </c>
      <c r="M1929" s="254" t="s">
        <v>59</v>
      </c>
      <c r="N1929" s="254" t="s">
        <v>59</v>
      </c>
      <c r="O1929" s="254" t="s">
        <v>59</v>
      </c>
    </row>
    <row r="1930" spans="1:15">
      <c r="A1930" s="202" t="s">
        <v>62</v>
      </c>
      <c r="B1930" s="254" t="s">
        <v>59</v>
      </c>
      <c r="C1930" s="254" t="s">
        <v>59</v>
      </c>
      <c r="D1930" s="254" t="s">
        <v>59</v>
      </c>
      <c r="E1930" s="254" t="s">
        <v>59</v>
      </c>
      <c r="F1930" s="254" t="s">
        <v>59</v>
      </c>
      <c r="G1930" s="254" t="s">
        <v>59</v>
      </c>
      <c r="H1930" s="254" t="s">
        <v>59</v>
      </c>
      <c r="I1930" s="254" t="s">
        <v>59</v>
      </c>
      <c r="J1930" s="254" t="s">
        <v>59</v>
      </c>
      <c r="K1930" s="254" t="s">
        <v>59</v>
      </c>
      <c r="L1930" s="254" t="s">
        <v>59</v>
      </c>
      <c r="M1930" s="254" t="s">
        <v>59</v>
      </c>
      <c r="N1930" s="254" t="s">
        <v>59</v>
      </c>
      <c r="O1930" s="254" t="s">
        <v>59</v>
      </c>
    </row>
    <row r="1931" spans="1:15">
      <c r="A1931" s="204" t="s">
        <v>422</v>
      </c>
      <c r="B1931" s="254" t="s">
        <v>59</v>
      </c>
      <c r="C1931" s="254">
        <v>0</v>
      </c>
      <c r="D1931" s="254">
        <v>0</v>
      </c>
      <c r="E1931" s="254">
        <v>0</v>
      </c>
      <c r="F1931" s="254">
        <v>0</v>
      </c>
      <c r="G1931" s="254">
        <v>0</v>
      </c>
      <c r="H1931" s="254">
        <v>0</v>
      </c>
      <c r="I1931" s="254">
        <v>0</v>
      </c>
      <c r="J1931" s="254">
        <v>0</v>
      </c>
      <c r="K1931" s="254">
        <v>0</v>
      </c>
      <c r="L1931" s="254">
        <v>0</v>
      </c>
      <c r="M1931" s="254">
        <v>0</v>
      </c>
      <c r="N1931" s="254">
        <v>0</v>
      </c>
      <c r="O1931" s="254">
        <f>SUM(B1931:N1931)</f>
        <v>0</v>
      </c>
    </row>
    <row r="1932" spans="1:15">
      <c r="A1932" s="204" t="s">
        <v>423</v>
      </c>
      <c r="B1932" s="254" t="s">
        <v>59</v>
      </c>
      <c r="C1932" s="254">
        <v>0</v>
      </c>
      <c r="D1932" s="254">
        <v>0</v>
      </c>
      <c r="E1932" s="254">
        <v>0</v>
      </c>
      <c r="F1932" s="254">
        <v>0</v>
      </c>
      <c r="G1932" s="254">
        <v>0</v>
      </c>
      <c r="H1932" s="254">
        <v>0</v>
      </c>
      <c r="I1932" s="254">
        <v>0</v>
      </c>
      <c r="J1932" s="254">
        <v>0</v>
      </c>
      <c r="K1932" s="254">
        <v>0</v>
      </c>
      <c r="L1932" s="254">
        <v>0</v>
      </c>
      <c r="M1932" s="254">
        <v>0</v>
      </c>
      <c r="N1932" s="254">
        <v>0</v>
      </c>
      <c r="O1932" s="254">
        <f>SUM(B1932:N1932)</f>
        <v>0</v>
      </c>
    </row>
    <row r="1933" spans="1:15">
      <c r="A1933" s="204" t="s">
        <v>424</v>
      </c>
      <c r="B1933" s="254" t="s">
        <v>59</v>
      </c>
      <c r="C1933" s="254">
        <v>0</v>
      </c>
      <c r="D1933" s="254">
        <v>0</v>
      </c>
      <c r="E1933" s="254">
        <v>0</v>
      </c>
      <c r="F1933" s="254">
        <v>0</v>
      </c>
      <c r="G1933" s="254">
        <v>0</v>
      </c>
      <c r="H1933" s="254">
        <v>0</v>
      </c>
      <c r="I1933" s="254">
        <v>0</v>
      </c>
      <c r="J1933" s="254">
        <v>0</v>
      </c>
      <c r="K1933" s="254">
        <v>0</v>
      </c>
      <c r="L1933" s="254">
        <v>0</v>
      </c>
      <c r="M1933" s="254">
        <v>0</v>
      </c>
      <c r="N1933" s="254">
        <v>0</v>
      </c>
      <c r="O1933" s="254">
        <f>SUM(B1933:N1933)</f>
        <v>0</v>
      </c>
    </row>
    <row r="1934" spans="1:15">
      <c r="A1934" s="204" t="s">
        <v>425</v>
      </c>
      <c r="B1934" s="254" t="s">
        <v>59</v>
      </c>
      <c r="C1934" s="254">
        <v>0</v>
      </c>
      <c r="D1934" s="254">
        <v>0</v>
      </c>
      <c r="E1934" s="254">
        <v>0</v>
      </c>
      <c r="F1934" s="254">
        <v>0</v>
      </c>
      <c r="G1934" s="254">
        <v>0</v>
      </c>
      <c r="H1934" s="254">
        <v>0</v>
      </c>
      <c r="I1934" s="254">
        <v>0</v>
      </c>
      <c r="J1934" s="254">
        <v>0</v>
      </c>
      <c r="K1934" s="254">
        <v>0</v>
      </c>
      <c r="L1934" s="254">
        <v>0</v>
      </c>
      <c r="M1934" s="254">
        <v>0</v>
      </c>
      <c r="N1934" s="254">
        <v>0</v>
      </c>
      <c r="O1934" s="254">
        <f>SUM(B1934:N1934)</f>
        <v>0</v>
      </c>
    </row>
    <row r="1935" spans="1:15">
      <c r="A1935" s="204" t="s">
        <v>426</v>
      </c>
      <c r="B1935" s="254" t="s">
        <v>59</v>
      </c>
      <c r="C1935" s="254">
        <v>0</v>
      </c>
      <c r="D1935" s="254">
        <v>0</v>
      </c>
      <c r="E1935" s="254">
        <v>0</v>
      </c>
      <c r="F1935" s="254">
        <v>0</v>
      </c>
      <c r="G1935" s="254">
        <v>0</v>
      </c>
      <c r="H1935" s="254">
        <v>0</v>
      </c>
      <c r="I1935" s="254">
        <v>0</v>
      </c>
      <c r="J1935" s="254">
        <v>0</v>
      </c>
      <c r="K1935" s="254">
        <v>0</v>
      </c>
      <c r="L1935" s="254">
        <v>0</v>
      </c>
      <c r="M1935" s="254">
        <v>0</v>
      </c>
      <c r="N1935" s="254">
        <v>0</v>
      </c>
      <c r="O1935" s="254">
        <f>SUM(B1935:N1935)</f>
        <v>0</v>
      </c>
    </row>
    <row r="1936" spans="1:15" ht="15.75" thickBot="1">
      <c r="A1936" s="205" t="s">
        <v>59</v>
      </c>
      <c r="B1936" s="254" t="s">
        <v>59</v>
      </c>
      <c r="C1936" s="254" t="s">
        <v>59</v>
      </c>
      <c r="D1936" s="254" t="s">
        <v>59</v>
      </c>
      <c r="E1936" s="254" t="s">
        <v>59</v>
      </c>
      <c r="F1936" s="254" t="s">
        <v>59</v>
      </c>
      <c r="G1936" s="254" t="s">
        <v>59</v>
      </c>
      <c r="H1936" s="254" t="s">
        <v>59</v>
      </c>
      <c r="I1936" s="254" t="s">
        <v>59</v>
      </c>
      <c r="J1936" s="254" t="s">
        <v>59</v>
      </c>
      <c r="K1936" s="254" t="s">
        <v>59</v>
      </c>
      <c r="L1936" s="254" t="s">
        <v>59</v>
      </c>
      <c r="M1936" s="254" t="s">
        <v>59</v>
      </c>
      <c r="N1936" s="254" t="s">
        <v>59</v>
      </c>
      <c r="O1936" s="254" t="s">
        <v>59</v>
      </c>
    </row>
    <row r="1937" spans="1:15" ht="15.75" thickBot="1">
      <c r="A1937" s="202" t="s">
        <v>427</v>
      </c>
      <c r="B1937" s="254" t="s">
        <v>59</v>
      </c>
      <c r="C1937" s="255">
        <f>SUM(C1927:C1935)</f>
        <v>6.5037754857270316E-4</v>
      </c>
      <c r="D1937" s="255">
        <f t="shared" ref="D1937:N1937" si="42">SUM(D1927:D1935)</f>
        <v>6.5037754857270316E-4</v>
      </c>
      <c r="E1937" s="255">
        <f t="shared" si="42"/>
        <v>6.5037754857270316E-4</v>
      </c>
      <c r="F1937" s="255">
        <f t="shared" si="42"/>
        <v>6.5037754857270316E-4</v>
      </c>
      <c r="G1937" s="255">
        <f t="shared" si="42"/>
        <v>6.5037754857270316E-4</v>
      </c>
      <c r="H1937" s="255">
        <f t="shared" si="42"/>
        <v>6.5037754857270316E-4</v>
      </c>
      <c r="I1937" s="255">
        <f t="shared" si="42"/>
        <v>6.3719135408109783E-4</v>
      </c>
      <c r="J1937" s="255">
        <f t="shared" si="42"/>
        <v>6.3719135408109783E-4</v>
      </c>
      <c r="K1937" s="255">
        <f t="shared" si="42"/>
        <v>6.3719135408109783E-4</v>
      </c>
      <c r="L1937" s="255">
        <f t="shared" si="42"/>
        <v>6.3719135408109783E-4</v>
      </c>
      <c r="M1937" s="255">
        <f t="shared" si="42"/>
        <v>6.3719135408109783E-4</v>
      </c>
      <c r="N1937" s="255">
        <f t="shared" si="42"/>
        <v>6.3719135408109783E-4</v>
      </c>
      <c r="O1937" s="255">
        <f>SUM(B1937:N1937)</f>
        <v>7.725413415922807E-3</v>
      </c>
    </row>
    <row r="1938" spans="1:15" ht="15.75" thickTop="1">
      <c r="A1938" s="205" t="s">
        <v>59</v>
      </c>
      <c r="B1938" s="256" t="s">
        <v>59</v>
      </c>
      <c r="C1938" s="256" t="s">
        <v>59</v>
      </c>
      <c r="D1938" s="256" t="s">
        <v>59</v>
      </c>
      <c r="E1938" s="256" t="s">
        <v>59</v>
      </c>
      <c r="F1938" s="256" t="s">
        <v>59</v>
      </c>
      <c r="G1938" s="256" t="s">
        <v>59</v>
      </c>
      <c r="H1938" s="256" t="s">
        <v>59</v>
      </c>
      <c r="I1938" s="256" t="s">
        <v>59</v>
      </c>
      <c r="J1938" s="256" t="s">
        <v>59</v>
      </c>
      <c r="K1938" s="256" t="s">
        <v>59</v>
      </c>
      <c r="L1938" s="256" t="s">
        <v>59</v>
      </c>
      <c r="M1938" s="256" t="s">
        <v>59</v>
      </c>
      <c r="N1938" s="256" t="s">
        <v>59</v>
      </c>
      <c r="O1938" s="256" t="s">
        <v>59</v>
      </c>
    </row>
    <row r="1939" spans="1:15">
      <c r="A1939" s="129" t="s">
        <v>449</v>
      </c>
      <c r="B1939" s="256"/>
      <c r="C1939" s="256"/>
      <c r="D1939" s="256"/>
      <c r="E1939" s="256"/>
      <c r="F1939" s="256"/>
      <c r="G1939" s="256"/>
      <c r="H1939" s="256"/>
      <c r="I1939" s="256"/>
      <c r="J1939" s="256"/>
      <c r="K1939" s="256"/>
      <c r="L1939" s="256"/>
      <c r="M1939" s="256"/>
      <c r="N1939" s="256"/>
      <c r="O1939" s="256"/>
    </row>
    <row r="1940" spans="1:15">
      <c r="A1940" s="294" t="s">
        <v>468</v>
      </c>
      <c r="B1940" s="256"/>
      <c r="C1940" s="256"/>
      <c r="D1940" s="256"/>
      <c r="E1940" s="256"/>
      <c r="F1940" s="256"/>
      <c r="G1940" s="256"/>
      <c r="H1940" s="256"/>
      <c r="I1940" s="256"/>
      <c r="J1940" s="256"/>
      <c r="K1940" s="256"/>
      <c r="L1940" s="256"/>
      <c r="M1940" s="256"/>
      <c r="N1940" s="256"/>
      <c r="O1940" s="256"/>
    </row>
    <row r="1941" spans="1:15">
      <c r="A1941" s="294" t="s">
        <v>450</v>
      </c>
      <c r="B1941" s="256"/>
      <c r="C1941" s="256"/>
      <c r="D1941" s="256"/>
      <c r="E1941" s="256"/>
      <c r="F1941" s="256"/>
      <c r="G1941" s="256"/>
      <c r="H1941" s="256"/>
      <c r="I1941" s="256"/>
      <c r="J1941" s="256"/>
      <c r="K1941" s="256"/>
      <c r="L1941" s="256"/>
      <c r="M1941" s="256"/>
      <c r="N1941" s="256"/>
      <c r="O1941" s="256"/>
    </row>
    <row r="1942" spans="1:15">
      <c r="A1942" s="294" t="s">
        <v>451</v>
      </c>
      <c r="B1942" s="256"/>
      <c r="C1942" s="256"/>
      <c r="D1942" s="256"/>
      <c r="E1942" s="256"/>
      <c r="F1942" s="256"/>
      <c r="G1942" s="256"/>
      <c r="H1942" s="256"/>
      <c r="I1942" s="256"/>
      <c r="J1942" s="256"/>
      <c r="K1942" s="256"/>
      <c r="L1942" s="256"/>
      <c r="M1942" s="256"/>
      <c r="N1942" s="256"/>
      <c r="O1942" s="256"/>
    </row>
    <row r="1943" spans="1:15">
      <c r="A1943" s="294" t="s">
        <v>452</v>
      </c>
      <c r="B1943" s="256"/>
      <c r="C1943" s="256"/>
      <c r="D1943" s="256"/>
      <c r="E1943" s="256"/>
      <c r="F1943" s="256"/>
      <c r="G1943" s="256"/>
      <c r="H1943" s="256"/>
      <c r="I1943" s="256"/>
      <c r="J1943" s="256"/>
      <c r="K1943" s="256"/>
      <c r="L1943" s="256"/>
      <c r="M1943" s="256"/>
      <c r="N1943" s="256"/>
      <c r="O1943" s="256"/>
    </row>
    <row r="1944" spans="1:15">
      <c r="A1944" s="294" t="s">
        <v>453</v>
      </c>
      <c r="B1944" s="256"/>
      <c r="C1944" s="256"/>
      <c r="D1944" s="256"/>
      <c r="E1944" s="256"/>
      <c r="F1944" s="256"/>
      <c r="G1944" s="256"/>
      <c r="H1944" s="256"/>
      <c r="I1944" s="256"/>
      <c r="J1944" s="256"/>
      <c r="K1944" s="256"/>
      <c r="L1944" s="256"/>
      <c r="M1944" s="256"/>
      <c r="N1944" s="256"/>
      <c r="O1944" s="256"/>
    </row>
    <row r="1945" spans="1:15">
      <c r="A1945" s="294" t="s">
        <v>469</v>
      </c>
      <c r="B1945" s="256"/>
      <c r="C1945" s="256"/>
      <c r="D1945" s="256"/>
      <c r="E1945" s="256"/>
      <c r="F1945" s="256"/>
      <c r="G1945" s="256"/>
      <c r="H1945" s="256"/>
      <c r="I1945" s="256"/>
      <c r="J1945" s="256"/>
      <c r="K1945" s="256"/>
      <c r="L1945" s="256"/>
      <c r="M1945" s="256"/>
      <c r="N1945" s="256"/>
      <c r="O1945" s="256"/>
    </row>
    <row r="1946" spans="1:15">
      <c r="A1946" s="294" t="s">
        <v>470</v>
      </c>
      <c r="B1946" s="256"/>
      <c r="C1946" s="256"/>
      <c r="D1946" s="256"/>
      <c r="E1946" s="256"/>
      <c r="F1946" s="256"/>
      <c r="G1946" s="256"/>
      <c r="H1946" s="256"/>
      <c r="I1946" s="256"/>
      <c r="J1946" s="256"/>
      <c r="K1946" s="256"/>
      <c r="L1946" s="256"/>
      <c r="M1946" s="256"/>
      <c r="N1946" s="256"/>
      <c r="O1946" s="256"/>
    </row>
    <row r="1947" spans="1:15">
      <c r="A1947" s="294" t="s">
        <v>454</v>
      </c>
      <c r="B1947" s="256"/>
      <c r="C1947" s="256"/>
      <c r="D1947" s="256"/>
      <c r="E1947" s="256"/>
      <c r="F1947" s="256"/>
      <c r="G1947" s="256"/>
      <c r="H1947" s="256"/>
      <c r="I1947" s="256"/>
      <c r="J1947" s="256"/>
      <c r="K1947" s="256"/>
      <c r="L1947" s="256"/>
      <c r="M1947" s="256"/>
      <c r="N1947" s="256"/>
      <c r="O1947" s="256"/>
    </row>
    <row r="1948" spans="1:15">
      <c r="A1948" s="294" t="s">
        <v>455</v>
      </c>
      <c r="B1948" s="256"/>
      <c r="C1948" s="256"/>
      <c r="D1948" s="256"/>
      <c r="E1948" s="256"/>
      <c r="F1948" s="256"/>
      <c r="G1948" s="256"/>
      <c r="H1948" s="256"/>
      <c r="I1948" s="256"/>
      <c r="J1948" s="256"/>
      <c r="K1948" s="256"/>
      <c r="L1948" s="256"/>
      <c r="M1948" s="256"/>
      <c r="N1948" s="256"/>
      <c r="O1948" s="256"/>
    </row>
    <row r="1949" spans="1:15">
      <c r="A1949" s="294" t="s">
        <v>456</v>
      </c>
      <c r="B1949" s="256"/>
      <c r="C1949" s="256"/>
      <c r="D1949" s="256"/>
      <c r="E1949" s="256"/>
      <c r="F1949" s="256"/>
      <c r="G1949" s="256"/>
      <c r="H1949" s="256"/>
      <c r="I1949" s="256"/>
      <c r="J1949" s="256"/>
      <c r="K1949" s="256"/>
      <c r="L1949" s="256"/>
      <c r="M1949" s="256"/>
      <c r="N1949" s="256"/>
      <c r="O1949" s="256"/>
    </row>
    <row r="1950" spans="1:15">
      <c r="A1950" s="294" t="s">
        <v>457</v>
      </c>
      <c r="B1950" s="256"/>
      <c r="C1950" s="256"/>
      <c r="D1950" s="256"/>
      <c r="E1950" s="256"/>
      <c r="F1950" s="256"/>
      <c r="G1950" s="256"/>
      <c r="H1950" s="256"/>
      <c r="I1950" s="256"/>
      <c r="J1950" s="256"/>
      <c r="K1950" s="256"/>
      <c r="L1950" s="256"/>
      <c r="M1950" s="256"/>
      <c r="N1950" s="256"/>
      <c r="O1950" s="256"/>
    </row>
    <row r="1951" spans="1:15">
      <c r="A1951" s="294" t="s">
        <v>458</v>
      </c>
      <c r="B1951" s="256"/>
      <c r="C1951" s="256"/>
      <c r="D1951" s="256"/>
      <c r="E1951" s="256"/>
      <c r="F1951" s="256"/>
      <c r="G1951" s="256"/>
      <c r="H1951" s="256"/>
      <c r="I1951" s="256"/>
      <c r="J1951" s="256"/>
      <c r="K1951" s="256"/>
      <c r="L1951" s="256"/>
      <c r="M1951" s="256"/>
      <c r="N1951" s="256"/>
      <c r="O1951" s="256"/>
    </row>
    <row r="1952" spans="1:15">
      <c r="A1952" s="295" t="s">
        <v>459</v>
      </c>
      <c r="B1952" s="256"/>
      <c r="C1952" s="256"/>
      <c r="D1952" s="256"/>
      <c r="E1952" s="256"/>
      <c r="F1952" s="256"/>
      <c r="G1952" s="256"/>
      <c r="H1952" s="256"/>
      <c r="I1952" s="256"/>
      <c r="J1952" s="256"/>
      <c r="K1952" s="256"/>
      <c r="L1952" s="256"/>
      <c r="M1952" s="256"/>
      <c r="N1952" s="256"/>
      <c r="O1952" s="256"/>
    </row>
    <row r="1953" spans="1:15">
      <c r="A1953" s="295" t="s">
        <v>460</v>
      </c>
      <c r="B1953" s="256"/>
      <c r="C1953" s="256"/>
      <c r="D1953" s="256"/>
      <c r="E1953" s="256"/>
      <c r="F1953" s="256"/>
      <c r="G1953" s="256"/>
      <c r="H1953" s="256"/>
      <c r="I1953" s="256"/>
      <c r="J1953" s="256"/>
      <c r="K1953" s="256"/>
      <c r="L1953" s="256"/>
      <c r="M1953" s="256"/>
      <c r="N1953" s="256"/>
      <c r="O1953" s="256"/>
    </row>
    <row r="1954" spans="1:15">
      <c r="A1954" s="295" t="s">
        <v>461</v>
      </c>
      <c r="B1954" s="256"/>
      <c r="C1954" s="256"/>
      <c r="D1954" s="256"/>
      <c r="E1954" s="256"/>
      <c r="F1954" s="256"/>
      <c r="G1954" s="256"/>
      <c r="H1954" s="256"/>
      <c r="I1954" s="256"/>
      <c r="J1954" s="256"/>
      <c r="K1954" s="256"/>
      <c r="L1954" s="256"/>
      <c r="M1954" s="256"/>
      <c r="N1954" s="256"/>
      <c r="O1954" s="256"/>
    </row>
    <row r="1955" spans="1:15">
      <c r="B1955" s="257"/>
      <c r="C1955" s="257"/>
      <c r="D1955" s="257"/>
      <c r="E1955" s="257"/>
      <c r="F1955" s="257"/>
      <c r="G1955" s="257"/>
      <c r="H1955" s="257"/>
      <c r="I1955" s="257"/>
      <c r="J1955" s="257"/>
      <c r="K1955" s="257"/>
      <c r="L1955" s="257"/>
      <c r="M1955" s="257"/>
      <c r="N1955" s="257"/>
      <c r="O1955" s="257"/>
    </row>
    <row r="1956" spans="1:15">
      <c r="A1956" s="109" t="s">
        <v>84</v>
      </c>
      <c r="B1956" s="254"/>
      <c r="C1956" s="254"/>
      <c r="D1956" s="254"/>
      <c r="E1956" s="254"/>
      <c r="F1956" s="254"/>
      <c r="G1956" s="254"/>
      <c r="H1956" s="254"/>
      <c r="I1956" s="254"/>
      <c r="J1956" s="254"/>
      <c r="K1956" s="254"/>
      <c r="L1956" s="254"/>
      <c r="M1956" s="254"/>
      <c r="N1956" s="254"/>
      <c r="O1956" s="254"/>
    </row>
    <row r="1957" spans="1:15">
      <c r="A1957" s="181" t="s">
        <v>378</v>
      </c>
      <c r="B1957" s="254"/>
      <c r="C1957" s="254"/>
      <c r="D1957" s="254"/>
      <c r="E1957" s="254"/>
      <c r="F1957" s="254"/>
      <c r="G1957" s="254"/>
      <c r="H1957" s="254"/>
      <c r="I1957" s="254"/>
      <c r="J1957" s="254"/>
      <c r="K1957" s="254"/>
      <c r="L1957" s="254"/>
      <c r="M1957" s="254"/>
      <c r="N1957" s="254"/>
      <c r="O1957" s="254"/>
    </row>
    <row r="1958" spans="1:15">
      <c r="A1958" s="202" t="s">
        <v>410</v>
      </c>
      <c r="B1958" s="254" t="s">
        <v>59</v>
      </c>
      <c r="C1958" s="254" t="s">
        <v>59</v>
      </c>
      <c r="D1958" s="254" t="s">
        <v>59</v>
      </c>
      <c r="E1958" s="254" t="s">
        <v>59</v>
      </c>
      <c r="F1958" s="254" t="s">
        <v>59</v>
      </c>
      <c r="G1958" s="254" t="s">
        <v>59</v>
      </c>
      <c r="H1958" s="254" t="s">
        <v>59</v>
      </c>
      <c r="I1958" s="254" t="s">
        <v>59</v>
      </c>
      <c r="J1958" s="254" t="s">
        <v>59</v>
      </c>
      <c r="K1958" s="254" t="s">
        <v>59</v>
      </c>
      <c r="L1958" s="254" t="s">
        <v>59</v>
      </c>
      <c r="M1958" s="254" t="s">
        <v>59</v>
      </c>
      <c r="N1958" s="254" t="s">
        <v>59</v>
      </c>
      <c r="O1958" s="254" t="s">
        <v>59</v>
      </c>
    </row>
    <row r="1959" spans="1:15">
      <c r="A1959" s="204" t="s">
        <v>411</v>
      </c>
      <c r="B1959" s="254" t="s">
        <v>59</v>
      </c>
      <c r="C1959" s="254">
        <v>2130441.2999999998</v>
      </c>
      <c r="D1959" s="254">
        <v>1339343.8500000001</v>
      </c>
      <c r="E1959" s="254">
        <v>1306075.8500000001</v>
      </c>
      <c r="F1959" s="254">
        <v>1187790.57</v>
      </c>
      <c r="G1959" s="323">
        <v>-21847415.649999999</v>
      </c>
      <c r="H1959" s="323">
        <v>396135.72</v>
      </c>
      <c r="I1959" s="323">
        <v>83161.56</v>
      </c>
      <c r="J1959" s="323">
        <v>327578.93</v>
      </c>
      <c r="K1959" s="323">
        <v>468200.77</v>
      </c>
      <c r="L1959" s="323">
        <v>301715.19</v>
      </c>
      <c r="M1959" s="323">
        <v>660846.07999999996</v>
      </c>
      <c r="N1959" s="323">
        <v>1235515.6399999999</v>
      </c>
      <c r="O1959" s="323">
        <f>SUM(B1959:N1959)</f>
        <v>-12410610.189999998</v>
      </c>
    </row>
    <row r="1960" spans="1:15">
      <c r="A1960" s="204" t="s">
        <v>412</v>
      </c>
      <c r="B1960" s="254" t="s">
        <v>59</v>
      </c>
      <c r="C1960" s="254">
        <v>0</v>
      </c>
      <c r="D1960" s="254">
        <v>0</v>
      </c>
      <c r="E1960" s="254">
        <v>0</v>
      </c>
      <c r="F1960" s="254">
        <v>0</v>
      </c>
      <c r="G1960" s="323">
        <v>22638991.879999999</v>
      </c>
      <c r="H1960" s="323">
        <v>398077.31</v>
      </c>
      <c r="I1960" s="323">
        <v>68916.070000000007</v>
      </c>
      <c r="J1960" s="323">
        <v>-253053.5</v>
      </c>
      <c r="K1960" s="323">
        <v>71214.28</v>
      </c>
      <c r="L1960" s="323">
        <v>38329.26</v>
      </c>
      <c r="M1960" s="323">
        <v>-38873.120000000003</v>
      </c>
      <c r="N1960" s="323">
        <v>-2157.25</v>
      </c>
      <c r="O1960" s="323">
        <f>SUM(B1960:N1960)</f>
        <v>22921444.93</v>
      </c>
    </row>
    <row r="1961" spans="1:15">
      <c r="A1961" s="204" t="s">
        <v>413</v>
      </c>
      <c r="B1961" s="254" t="s">
        <v>59</v>
      </c>
      <c r="C1961" s="254">
        <v>0</v>
      </c>
      <c r="D1961" s="254">
        <v>0</v>
      </c>
      <c r="E1961" s="254">
        <v>0</v>
      </c>
      <c r="F1961" s="254">
        <v>0</v>
      </c>
      <c r="G1961" s="254">
        <v>0</v>
      </c>
      <c r="H1961" s="254">
        <v>0</v>
      </c>
      <c r="I1961" s="254">
        <v>0</v>
      </c>
      <c r="J1961" s="254">
        <v>0</v>
      </c>
      <c r="K1961" s="254">
        <v>0</v>
      </c>
      <c r="L1961" s="254">
        <v>0</v>
      </c>
      <c r="M1961" s="254">
        <v>0</v>
      </c>
      <c r="N1961" s="254">
        <v>0</v>
      </c>
      <c r="O1961" s="254">
        <f>SUM(B1961:N1961)</f>
        <v>0</v>
      </c>
    </row>
    <row r="1962" spans="1:15">
      <c r="A1962" s="204" t="s">
        <v>414</v>
      </c>
      <c r="B1962" s="254" t="s">
        <v>59</v>
      </c>
      <c r="C1962" s="254">
        <v>0</v>
      </c>
      <c r="D1962" s="254">
        <v>0</v>
      </c>
      <c r="E1962" s="254">
        <v>0</v>
      </c>
      <c r="F1962" s="254">
        <v>0</v>
      </c>
      <c r="G1962" s="254">
        <v>0</v>
      </c>
      <c r="H1962" s="254">
        <v>0</v>
      </c>
      <c r="I1962" s="254">
        <v>0</v>
      </c>
      <c r="J1962" s="254">
        <v>0</v>
      </c>
      <c r="K1962" s="254">
        <v>0</v>
      </c>
      <c r="L1962" s="254">
        <v>0</v>
      </c>
      <c r="M1962" s="254">
        <v>0</v>
      </c>
      <c r="N1962" s="254">
        <v>0</v>
      </c>
      <c r="O1962" s="254">
        <f>SUM(B1962:N1962)</f>
        <v>0</v>
      </c>
    </row>
    <row r="1963" spans="1:15">
      <c r="A1963" s="205" t="s">
        <v>59</v>
      </c>
      <c r="B1963" s="254" t="s">
        <v>59</v>
      </c>
      <c r="C1963" s="254" t="s">
        <v>59</v>
      </c>
      <c r="D1963" s="254" t="s">
        <v>59</v>
      </c>
      <c r="E1963" s="254" t="s">
        <v>59</v>
      </c>
      <c r="F1963" s="254" t="s">
        <v>59</v>
      </c>
      <c r="G1963" s="254" t="s">
        <v>59</v>
      </c>
      <c r="H1963" s="254" t="s">
        <v>59</v>
      </c>
      <c r="I1963" s="254" t="s">
        <v>59</v>
      </c>
      <c r="J1963" s="254" t="s">
        <v>59</v>
      </c>
      <c r="K1963" s="254" t="s">
        <v>59</v>
      </c>
      <c r="L1963" s="254" t="s">
        <v>59</v>
      </c>
      <c r="M1963" s="254" t="s">
        <v>59</v>
      </c>
      <c r="N1963" s="254" t="s">
        <v>59</v>
      </c>
      <c r="O1963" s="254" t="s">
        <v>59</v>
      </c>
    </row>
    <row r="1964" spans="1:15">
      <c r="A1964" s="202" t="s">
        <v>415</v>
      </c>
      <c r="B1964" s="254">
        <v>17066100.599999998</v>
      </c>
      <c r="C1964" s="254">
        <v>17066100.599999998</v>
      </c>
      <c r="D1964" s="254">
        <v>17066100.599999998</v>
      </c>
      <c r="E1964" s="254">
        <v>17066100.599999998</v>
      </c>
      <c r="F1964" s="254">
        <v>17066100.599999998</v>
      </c>
      <c r="G1964" s="254">
        <v>39705092.479999997</v>
      </c>
      <c r="H1964" s="254">
        <v>40103169.789999999</v>
      </c>
      <c r="I1964" s="254">
        <v>40172085.859999999</v>
      </c>
      <c r="J1964" s="254">
        <v>39919032.359999999</v>
      </c>
      <c r="K1964" s="254">
        <v>39990246.640000001</v>
      </c>
      <c r="L1964" s="254">
        <v>40028575.899999999</v>
      </c>
      <c r="M1964" s="254">
        <v>39989702.780000001</v>
      </c>
      <c r="N1964" s="254">
        <v>39987545.530000001</v>
      </c>
      <c r="O1964" s="258"/>
    </row>
    <row r="1965" spans="1:15">
      <c r="A1965" s="202" t="s">
        <v>416</v>
      </c>
      <c r="B1965" s="254">
        <v>1083820.2899999998</v>
      </c>
      <c r="C1965" s="254">
        <v>1128334.3799999999</v>
      </c>
      <c r="D1965" s="254">
        <v>1172848.47</v>
      </c>
      <c r="E1965" s="254">
        <v>1217362.56</v>
      </c>
      <c r="F1965" s="254">
        <v>1261876.6500000001</v>
      </c>
      <c r="G1965" s="254">
        <v>1335915.7500000002</v>
      </c>
      <c r="H1965" s="254">
        <v>1439999.0300000003</v>
      </c>
      <c r="I1965" s="254">
        <v>1544691.3400000003</v>
      </c>
      <c r="J1965" s="254">
        <v>1649143.5100000002</v>
      </c>
      <c r="K1965" s="254">
        <v>1753358.5300000003</v>
      </c>
      <c r="L1965" s="254">
        <v>1857716.4100000001</v>
      </c>
      <c r="M1965" s="254">
        <v>1962073.58</v>
      </c>
      <c r="N1965" s="254">
        <v>2066377.24</v>
      </c>
      <c r="O1965" s="258"/>
    </row>
    <row r="1966" spans="1:15" ht="15.75" thickBot="1">
      <c r="A1966" s="202" t="s">
        <v>418</v>
      </c>
      <c r="B1966" s="254">
        <v>19376111.239599999</v>
      </c>
      <c r="C1966" s="254">
        <v>21506552.5396</v>
      </c>
      <c r="D1966" s="254">
        <v>22845896.389600001</v>
      </c>
      <c r="E1966" s="254">
        <v>24151972.239600003</v>
      </c>
      <c r="F1966" s="254">
        <v>25339762.809600003</v>
      </c>
      <c r="G1966" s="254">
        <v>3492347.1596000046</v>
      </c>
      <c r="H1966" s="254">
        <v>3888482.8796000043</v>
      </c>
      <c r="I1966" s="254">
        <v>3971644.4396000043</v>
      </c>
      <c r="J1966" s="254">
        <v>4299223.3696000045</v>
      </c>
      <c r="K1966" s="254">
        <v>4767424.139600005</v>
      </c>
      <c r="L1966" s="254">
        <v>5069139.3296000054</v>
      </c>
      <c r="M1966" s="254">
        <v>5729985.4096000055</v>
      </c>
      <c r="N1966" s="254">
        <v>6965501.0496000051</v>
      </c>
      <c r="O1966" s="258"/>
    </row>
    <row r="1967" spans="1:15" ht="15.75" thickBot="1">
      <c r="A1967" s="202" t="s">
        <v>60</v>
      </c>
      <c r="B1967" s="255">
        <v>35358391.549599998</v>
      </c>
      <c r="C1967" s="255">
        <v>37444318.759599999</v>
      </c>
      <c r="D1967" s="255">
        <v>38739148.519599997</v>
      </c>
      <c r="E1967" s="255">
        <v>40000710.279600002</v>
      </c>
      <c r="F1967" s="255">
        <v>41143986.759599999</v>
      </c>
      <c r="G1967" s="255">
        <v>41861523.889600001</v>
      </c>
      <c r="H1967" s="255">
        <v>42551653.639600001</v>
      </c>
      <c r="I1967" s="255">
        <v>42599038.959600002</v>
      </c>
      <c r="J1967" s="255">
        <v>42569112.219600007</v>
      </c>
      <c r="K1967" s="255">
        <v>43004312.249600008</v>
      </c>
      <c r="L1967" s="255">
        <v>43239998.819600001</v>
      </c>
      <c r="M1967" s="255">
        <v>43757614.609600008</v>
      </c>
      <c r="N1967" s="255">
        <v>44886669.339600004</v>
      </c>
      <c r="O1967" s="258"/>
    </row>
    <row r="1968" spans="1:15" ht="15.75" thickTop="1">
      <c r="A1968" s="205" t="s">
        <v>59</v>
      </c>
      <c r="B1968" s="254" t="s">
        <v>59</v>
      </c>
      <c r="C1968" s="254" t="s">
        <v>59</v>
      </c>
      <c r="D1968" s="254" t="s">
        <v>59</v>
      </c>
      <c r="E1968" s="254" t="s">
        <v>59</v>
      </c>
      <c r="F1968" s="254" t="s">
        <v>59</v>
      </c>
      <c r="G1968" s="254" t="s">
        <v>59</v>
      </c>
      <c r="H1968" s="254" t="s">
        <v>59</v>
      </c>
      <c r="I1968" s="254" t="s">
        <v>59</v>
      </c>
      <c r="J1968" s="254" t="s">
        <v>59</v>
      </c>
      <c r="K1968" s="254" t="s">
        <v>59</v>
      </c>
      <c r="L1968" s="254" t="s">
        <v>59</v>
      </c>
      <c r="M1968" s="254" t="s">
        <v>59</v>
      </c>
      <c r="N1968" s="254" t="s">
        <v>59</v>
      </c>
      <c r="O1968" s="258"/>
    </row>
    <row r="1969" spans="1:15">
      <c r="A1969" s="202" t="s">
        <v>419</v>
      </c>
      <c r="B1969" s="254" t="s">
        <v>59</v>
      </c>
      <c r="C1969" s="254">
        <v>36401355.154599994</v>
      </c>
      <c r="D1969" s="254">
        <v>38091733.639599994</v>
      </c>
      <c r="E1969" s="254">
        <v>39369929.399599999</v>
      </c>
      <c r="F1969" s="254">
        <v>40572348.519600004</v>
      </c>
      <c r="G1969" s="254">
        <v>41502755.324599996</v>
      </c>
      <c r="H1969" s="254">
        <v>42206588.764600001</v>
      </c>
      <c r="I1969" s="254">
        <v>42575346.299600005</v>
      </c>
      <c r="J1969" s="254">
        <v>42584075.589600004</v>
      </c>
      <c r="K1969" s="254">
        <v>42786712.234600008</v>
      </c>
      <c r="L1969" s="254">
        <v>43122155.534600005</v>
      </c>
      <c r="M1969" s="254">
        <v>43498806.714600004</v>
      </c>
      <c r="N1969" s="254">
        <v>44322141.974600002</v>
      </c>
      <c r="O1969" s="258"/>
    </row>
    <row r="1970" spans="1:15">
      <c r="A1970" s="205" t="s">
        <v>59</v>
      </c>
      <c r="B1970" s="254" t="s">
        <v>59</v>
      </c>
      <c r="C1970" s="254" t="s">
        <v>59</v>
      </c>
      <c r="D1970" s="254" t="s">
        <v>59</v>
      </c>
      <c r="E1970" s="254" t="s">
        <v>59</v>
      </c>
      <c r="F1970" s="254" t="s">
        <v>59</v>
      </c>
      <c r="G1970" s="254" t="s">
        <v>59</v>
      </c>
      <c r="H1970" s="254" t="s">
        <v>59</v>
      </c>
      <c r="I1970" s="254" t="s">
        <v>59</v>
      </c>
      <c r="J1970" s="254" t="s">
        <v>59</v>
      </c>
      <c r="K1970" s="254" t="s">
        <v>59</v>
      </c>
      <c r="L1970" s="254" t="s">
        <v>59</v>
      </c>
      <c r="M1970" s="254" t="s">
        <v>59</v>
      </c>
      <c r="N1970" s="254" t="s">
        <v>59</v>
      </c>
      <c r="O1970" s="254" t="s">
        <v>59</v>
      </c>
    </row>
    <row r="1971" spans="1:15">
      <c r="A1971" s="202" t="s">
        <v>61</v>
      </c>
      <c r="B1971" s="254" t="s">
        <v>59</v>
      </c>
      <c r="C1971" s="254" t="s">
        <v>59</v>
      </c>
      <c r="D1971" s="254" t="s">
        <v>59</v>
      </c>
      <c r="E1971" s="254" t="s">
        <v>59</v>
      </c>
      <c r="F1971" s="254" t="s">
        <v>59</v>
      </c>
      <c r="G1971" s="254" t="s">
        <v>59</v>
      </c>
      <c r="H1971" s="254" t="s">
        <v>59</v>
      </c>
      <c r="I1971" s="254" t="s">
        <v>59</v>
      </c>
      <c r="J1971" s="254" t="s">
        <v>59</v>
      </c>
      <c r="K1971" s="254" t="s">
        <v>59</v>
      </c>
      <c r="L1971" s="254" t="s">
        <v>59</v>
      </c>
      <c r="M1971" s="254" t="s">
        <v>59</v>
      </c>
      <c r="N1971" s="254" t="s">
        <v>59</v>
      </c>
      <c r="O1971" s="254" t="s">
        <v>59</v>
      </c>
    </row>
    <row r="1972" spans="1:15">
      <c r="A1972" s="204" t="s">
        <v>420</v>
      </c>
      <c r="B1972" s="254" t="s">
        <v>59</v>
      </c>
      <c r="C1972" s="254">
        <v>196056.80656504069</v>
      </c>
      <c r="D1972" s="254">
        <v>205161.14364941078</v>
      </c>
      <c r="E1972" s="254">
        <v>212045.47468066658</v>
      </c>
      <c r="F1972" s="254">
        <v>218521.67458637687</v>
      </c>
      <c r="G1972" s="254">
        <v>223532.82283126935</v>
      </c>
      <c r="H1972" s="254">
        <v>227323.65248621011</v>
      </c>
      <c r="I1972" s="254">
        <v>224108.68441971487</v>
      </c>
      <c r="J1972" s="254">
        <v>224154.63377463148</v>
      </c>
      <c r="K1972" s="254">
        <v>225221.27529074764</v>
      </c>
      <c r="L1972" s="254">
        <v>226986.98627595959</v>
      </c>
      <c r="M1972" s="254">
        <v>228969.60785796482</v>
      </c>
      <c r="N1972" s="254">
        <v>233303.49114940141</v>
      </c>
      <c r="O1972" s="254">
        <f>SUM(B1972:N1972)</f>
        <v>2645386.2535673939</v>
      </c>
    </row>
    <row r="1973" spans="1:15">
      <c r="A1973" s="204" t="s">
        <v>421</v>
      </c>
      <c r="B1973" s="254" t="s">
        <v>59</v>
      </c>
      <c r="C1973" s="254">
        <v>40689.434791811873</v>
      </c>
      <c r="D1973" s="254">
        <v>42578.939862344872</v>
      </c>
      <c r="E1973" s="254">
        <v>44007.707082872876</v>
      </c>
      <c r="F1973" s="254">
        <v>45351.77117520888</v>
      </c>
      <c r="G1973" s="254">
        <v>46391.779901837872</v>
      </c>
      <c r="H1973" s="254">
        <v>47178.524921069882</v>
      </c>
      <c r="I1973" s="254">
        <v>47177.741234586771</v>
      </c>
      <c r="J1973" s="254">
        <v>47187.414160835768</v>
      </c>
      <c r="K1973" s="254">
        <v>47411.955827160273</v>
      </c>
      <c r="L1973" s="254">
        <v>47783.660547890271</v>
      </c>
      <c r="M1973" s="254">
        <v>48201.02772044827</v>
      </c>
      <c r="N1973" s="254">
        <v>49113.365522054264</v>
      </c>
      <c r="O1973" s="254">
        <f>SUM(B1973:N1973)</f>
        <v>553073.32274812192</v>
      </c>
    </row>
    <row r="1974" spans="1:15">
      <c r="A1974" s="205" t="s">
        <v>59</v>
      </c>
      <c r="B1974" s="254" t="s">
        <v>59</v>
      </c>
      <c r="C1974" s="254" t="s">
        <v>59</v>
      </c>
      <c r="D1974" s="254" t="s">
        <v>59</v>
      </c>
      <c r="E1974" s="254" t="s">
        <v>59</v>
      </c>
      <c r="F1974" s="254" t="s">
        <v>59</v>
      </c>
      <c r="G1974" s="254" t="s">
        <v>59</v>
      </c>
      <c r="H1974" s="254" t="s">
        <v>59</v>
      </c>
      <c r="I1974" s="254" t="s">
        <v>59</v>
      </c>
      <c r="J1974" s="254" t="s">
        <v>59</v>
      </c>
      <c r="K1974" s="254" t="s">
        <v>59</v>
      </c>
      <c r="L1974" s="254" t="s">
        <v>59</v>
      </c>
      <c r="M1974" s="254" t="s">
        <v>59</v>
      </c>
      <c r="N1974" s="254" t="s">
        <v>59</v>
      </c>
      <c r="O1974" s="254" t="s">
        <v>59</v>
      </c>
    </row>
    <row r="1975" spans="1:15">
      <c r="A1975" s="202" t="s">
        <v>62</v>
      </c>
      <c r="B1975" s="254" t="s">
        <v>59</v>
      </c>
      <c r="C1975" s="254" t="s">
        <v>59</v>
      </c>
      <c r="D1975" s="254" t="s">
        <v>59</v>
      </c>
      <c r="E1975" s="254" t="s">
        <v>59</v>
      </c>
      <c r="F1975" s="254" t="s">
        <v>59</v>
      </c>
      <c r="G1975" s="254" t="s">
        <v>59</v>
      </c>
      <c r="H1975" s="254" t="s">
        <v>59</v>
      </c>
      <c r="I1975" s="254" t="s">
        <v>59</v>
      </c>
      <c r="J1975" s="254" t="s">
        <v>59</v>
      </c>
      <c r="K1975" s="254" t="s">
        <v>59</v>
      </c>
      <c r="L1975" s="254" t="s">
        <v>59</v>
      </c>
      <c r="M1975" s="254" t="s">
        <v>59</v>
      </c>
      <c r="N1975" s="254" t="s">
        <v>59</v>
      </c>
      <c r="O1975" s="254" t="s">
        <v>59</v>
      </c>
    </row>
    <row r="1976" spans="1:15">
      <c r="A1976" s="204" t="s">
        <v>422</v>
      </c>
      <c r="B1976" s="254" t="s">
        <v>59</v>
      </c>
      <c r="C1976" s="254">
        <v>44514.09</v>
      </c>
      <c r="D1976" s="254">
        <v>44514.09</v>
      </c>
      <c r="E1976" s="254">
        <v>44514.09</v>
      </c>
      <c r="F1976" s="254">
        <v>44514.09</v>
      </c>
      <c r="G1976" s="254">
        <v>74039.100000000006</v>
      </c>
      <c r="H1976" s="254">
        <v>104083.28</v>
      </c>
      <c r="I1976" s="254">
        <v>104692.31</v>
      </c>
      <c r="J1976" s="254">
        <v>104452.17000000001</v>
      </c>
      <c r="K1976" s="254">
        <v>104215.01999999999</v>
      </c>
      <c r="L1976" s="254">
        <v>104357.88</v>
      </c>
      <c r="M1976" s="254">
        <v>104357.17000000001</v>
      </c>
      <c r="N1976" s="254">
        <v>104303.66</v>
      </c>
      <c r="O1976" s="254">
        <f>SUM(B1976:N1976)</f>
        <v>982556.95000000007</v>
      </c>
    </row>
    <row r="1977" spans="1:15">
      <c r="A1977" s="204" t="s">
        <v>423</v>
      </c>
      <c r="B1977" s="254" t="s">
        <v>59</v>
      </c>
      <c r="C1977" s="254">
        <v>0</v>
      </c>
      <c r="D1977" s="254">
        <v>0</v>
      </c>
      <c r="E1977" s="254">
        <v>0</v>
      </c>
      <c r="F1977" s="254">
        <v>0</v>
      </c>
      <c r="G1977" s="254">
        <v>0</v>
      </c>
      <c r="H1977" s="254">
        <v>0</v>
      </c>
      <c r="I1977" s="254">
        <v>0</v>
      </c>
      <c r="J1977" s="254">
        <v>0</v>
      </c>
      <c r="K1977" s="254">
        <v>0</v>
      </c>
      <c r="L1977" s="254">
        <v>0</v>
      </c>
      <c r="M1977" s="254">
        <v>0</v>
      </c>
      <c r="N1977" s="254">
        <v>0</v>
      </c>
      <c r="O1977" s="254">
        <f>SUM(B1977:N1977)</f>
        <v>0</v>
      </c>
    </row>
    <row r="1978" spans="1:15">
      <c r="A1978" s="204" t="s">
        <v>424</v>
      </c>
      <c r="B1978" s="254" t="s">
        <v>59</v>
      </c>
      <c r="C1978" s="254">
        <v>0</v>
      </c>
      <c r="D1978" s="254">
        <v>0</v>
      </c>
      <c r="E1978" s="254">
        <v>0</v>
      </c>
      <c r="F1978" s="254">
        <v>0</v>
      </c>
      <c r="G1978" s="254">
        <v>0</v>
      </c>
      <c r="H1978" s="254">
        <v>0</v>
      </c>
      <c r="I1978" s="254">
        <v>0</v>
      </c>
      <c r="J1978" s="254">
        <v>0</v>
      </c>
      <c r="K1978" s="254">
        <v>0</v>
      </c>
      <c r="L1978" s="254">
        <v>0</v>
      </c>
      <c r="M1978" s="254">
        <v>0</v>
      </c>
      <c r="N1978" s="254">
        <v>0</v>
      </c>
      <c r="O1978" s="254">
        <f>SUM(B1978:N1978)</f>
        <v>0</v>
      </c>
    </row>
    <row r="1979" spans="1:15">
      <c r="A1979" s="204" t="s">
        <v>425</v>
      </c>
      <c r="B1979" s="254" t="s">
        <v>59</v>
      </c>
      <c r="C1979" s="254">
        <v>0</v>
      </c>
      <c r="D1979" s="254">
        <v>0</v>
      </c>
      <c r="E1979" s="254">
        <v>0</v>
      </c>
      <c r="F1979" s="254">
        <v>0</v>
      </c>
      <c r="G1979" s="254">
        <v>0</v>
      </c>
      <c r="H1979" s="254">
        <v>0</v>
      </c>
      <c r="I1979" s="254">
        <v>0</v>
      </c>
      <c r="J1979" s="254">
        <v>0</v>
      </c>
      <c r="K1979" s="254">
        <v>0</v>
      </c>
      <c r="L1979" s="254">
        <v>0</v>
      </c>
      <c r="M1979" s="254">
        <v>0</v>
      </c>
      <c r="N1979" s="254">
        <v>0</v>
      </c>
      <c r="O1979" s="254">
        <f>SUM(B1979:N1979)</f>
        <v>0</v>
      </c>
    </row>
    <row r="1980" spans="1:15">
      <c r="A1980" s="204" t="s">
        <v>426</v>
      </c>
      <c r="B1980" s="254" t="s">
        <v>59</v>
      </c>
      <c r="C1980" s="254">
        <v>0</v>
      </c>
      <c r="D1980" s="254">
        <v>0</v>
      </c>
      <c r="E1980" s="254">
        <v>0</v>
      </c>
      <c r="F1980" s="254">
        <v>0</v>
      </c>
      <c r="G1980" s="254">
        <v>0</v>
      </c>
      <c r="H1980" s="254">
        <v>0</v>
      </c>
      <c r="I1980" s="254">
        <v>0</v>
      </c>
      <c r="J1980" s="254">
        <v>0</v>
      </c>
      <c r="K1980" s="254">
        <v>0</v>
      </c>
      <c r="L1980" s="254">
        <v>0</v>
      </c>
      <c r="M1980" s="254">
        <v>0</v>
      </c>
      <c r="N1980" s="254">
        <v>0</v>
      </c>
      <c r="O1980" s="254">
        <f>SUM(B1980:N1980)</f>
        <v>0</v>
      </c>
    </row>
    <row r="1981" spans="1:15" ht="15.75" thickBot="1">
      <c r="A1981" s="205" t="s">
        <v>59</v>
      </c>
      <c r="B1981" s="254" t="s">
        <v>59</v>
      </c>
      <c r="C1981" s="254" t="s">
        <v>59</v>
      </c>
      <c r="D1981" s="254" t="s">
        <v>59</v>
      </c>
      <c r="E1981" s="254" t="s">
        <v>59</v>
      </c>
      <c r="F1981" s="254" t="s">
        <v>59</v>
      </c>
      <c r="G1981" s="254" t="s">
        <v>59</v>
      </c>
      <c r="H1981" s="254" t="s">
        <v>59</v>
      </c>
      <c r="I1981" s="254" t="s">
        <v>59</v>
      </c>
      <c r="J1981" s="254" t="s">
        <v>59</v>
      </c>
      <c r="K1981" s="254" t="s">
        <v>59</v>
      </c>
      <c r="L1981" s="254" t="s">
        <v>59</v>
      </c>
      <c r="M1981" s="254" t="s">
        <v>59</v>
      </c>
      <c r="N1981" s="254" t="s">
        <v>59</v>
      </c>
      <c r="O1981" s="254" t="s">
        <v>59</v>
      </c>
    </row>
    <row r="1982" spans="1:15" ht="15.75" thickBot="1">
      <c r="A1982" s="202" t="s">
        <v>427</v>
      </c>
      <c r="B1982" s="254" t="s">
        <v>59</v>
      </c>
      <c r="C1982" s="255">
        <f>SUM(C1972:C1980)</f>
        <v>281260.33135685255</v>
      </c>
      <c r="D1982" s="255">
        <f t="shared" ref="D1982:N1982" si="43">SUM(D1972:D1980)</f>
        <v>292254.17351175565</v>
      </c>
      <c r="E1982" s="255">
        <f t="shared" si="43"/>
        <v>300567.27176353941</v>
      </c>
      <c r="F1982" s="255">
        <f t="shared" si="43"/>
        <v>308387.53576158569</v>
      </c>
      <c r="G1982" s="255">
        <f t="shared" si="43"/>
        <v>343963.70273310726</v>
      </c>
      <c r="H1982" s="255">
        <f t="shared" si="43"/>
        <v>378585.45740727999</v>
      </c>
      <c r="I1982" s="255">
        <f t="shared" si="43"/>
        <v>375978.73565430165</v>
      </c>
      <c r="J1982" s="255">
        <f t="shared" si="43"/>
        <v>375794.21793546726</v>
      </c>
      <c r="K1982" s="255">
        <f t="shared" si="43"/>
        <v>376848.25111790793</v>
      </c>
      <c r="L1982" s="255">
        <f t="shared" si="43"/>
        <v>379128.52682384988</v>
      </c>
      <c r="M1982" s="255">
        <f t="shared" si="43"/>
        <v>381527.80557841307</v>
      </c>
      <c r="N1982" s="255">
        <f t="shared" si="43"/>
        <v>386720.5166714557</v>
      </c>
      <c r="O1982" s="255">
        <f>SUM(B1982:N1982)</f>
        <v>4181016.5263155159</v>
      </c>
    </row>
    <row r="1983" spans="1:15" ht="15.75" thickTop="1">
      <c r="A1983" s="205" t="s">
        <v>59</v>
      </c>
      <c r="B1983" s="256" t="s">
        <v>59</v>
      </c>
      <c r="C1983" s="256" t="s">
        <v>59</v>
      </c>
      <c r="D1983" s="256" t="s">
        <v>59</v>
      </c>
      <c r="E1983" s="256" t="s">
        <v>59</v>
      </c>
      <c r="F1983" s="256" t="s">
        <v>59</v>
      </c>
      <c r="G1983" s="256" t="s">
        <v>59</v>
      </c>
      <c r="H1983" s="256" t="s">
        <v>59</v>
      </c>
      <c r="I1983" s="256" t="s">
        <v>59</v>
      </c>
      <c r="J1983" s="256" t="s">
        <v>59</v>
      </c>
      <c r="K1983" s="256" t="s">
        <v>59</v>
      </c>
      <c r="L1983" s="256" t="s">
        <v>59</v>
      </c>
      <c r="M1983" s="256" t="s">
        <v>59</v>
      </c>
      <c r="N1983" s="256" t="s">
        <v>59</v>
      </c>
      <c r="O1983" s="256" t="s">
        <v>59</v>
      </c>
    </row>
    <row r="1984" spans="1:15">
      <c r="A1984" s="129" t="s">
        <v>449</v>
      </c>
      <c r="B1984" s="256"/>
      <c r="C1984" s="256"/>
      <c r="D1984" s="256"/>
      <c r="E1984" s="256"/>
      <c r="F1984" s="256"/>
      <c r="G1984" s="256"/>
      <c r="H1984" s="256"/>
      <c r="I1984" s="256"/>
      <c r="J1984" s="256"/>
      <c r="K1984" s="256"/>
      <c r="L1984" s="256"/>
      <c r="M1984" s="256"/>
      <c r="N1984" s="256"/>
      <c r="O1984" s="256"/>
    </row>
    <row r="1985" spans="1:15">
      <c r="A1985" s="294" t="s">
        <v>468</v>
      </c>
      <c r="B1985" s="256"/>
      <c r="C1985" s="256"/>
      <c r="D1985" s="256"/>
      <c r="E1985" s="256"/>
      <c r="F1985" s="256"/>
      <c r="G1985" s="256"/>
      <c r="H1985" s="256"/>
      <c r="I1985" s="256"/>
      <c r="J1985" s="256"/>
      <c r="K1985" s="256"/>
      <c r="L1985" s="256"/>
      <c r="M1985" s="256"/>
      <c r="N1985" s="256"/>
      <c r="O1985" s="256"/>
    </row>
    <row r="1986" spans="1:15">
      <c r="A1986" s="294" t="s">
        <v>450</v>
      </c>
      <c r="B1986" s="256"/>
      <c r="C1986" s="256"/>
      <c r="D1986" s="256"/>
      <c r="E1986" s="256"/>
      <c r="F1986" s="256"/>
      <c r="G1986" s="256"/>
      <c r="H1986" s="256"/>
      <c r="I1986" s="256"/>
      <c r="J1986" s="256"/>
      <c r="K1986" s="256"/>
      <c r="L1986" s="256"/>
      <c r="M1986" s="256"/>
      <c r="N1986" s="256"/>
      <c r="O1986" s="256"/>
    </row>
    <row r="1987" spans="1:15">
      <c r="A1987" s="294" t="s">
        <v>451</v>
      </c>
      <c r="B1987" s="256"/>
      <c r="C1987" s="256"/>
      <c r="D1987" s="256"/>
      <c r="E1987" s="256"/>
      <c r="F1987" s="256"/>
      <c r="G1987" s="256"/>
      <c r="H1987" s="256"/>
      <c r="I1987" s="256"/>
      <c r="J1987" s="256"/>
      <c r="K1987" s="256"/>
      <c r="L1987" s="256"/>
      <c r="M1987" s="256"/>
      <c r="N1987" s="256"/>
      <c r="O1987" s="256"/>
    </row>
    <row r="1988" spans="1:15">
      <c r="A1988" s="294" t="s">
        <v>452</v>
      </c>
      <c r="B1988" s="256"/>
      <c r="C1988" s="256"/>
      <c r="D1988" s="256"/>
      <c r="E1988" s="256"/>
      <c r="F1988" s="256"/>
      <c r="G1988" s="256"/>
      <c r="H1988" s="256"/>
      <c r="I1988" s="256"/>
      <c r="J1988" s="256"/>
      <c r="K1988" s="256"/>
      <c r="L1988" s="256"/>
      <c r="M1988" s="256"/>
      <c r="N1988" s="256"/>
      <c r="O1988" s="256"/>
    </row>
    <row r="1989" spans="1:15">
      <c r="A1989" s="294" t="s">
        <v>453</v>
      </c>
      <c r="B1989" s="256"/>
      <c r="C1989" s="256"/>
      <c r="D1989" s="256"/>
      <c r="E1989" s="256"/>
      <c r="F1989" s="256"/>
      <c r="G1989" s="256"/>
      <c r="H1989" s="256"/>
      <c r="I1989" s="256"/>
      <c r="J1989" s="256"/>
      <c r="K1989" s="256"/>
      <c r="L1989" s="256"/>
      <c r="M1989" s="256"/>
      <c r="N1989" s="256"/>
      <c r="O1989" s="256"/>
    </row>
    <row r="1990" spans="1:15">
      <c r="A1990" s="294" t="s">
        <v>469</v>
      </c>
      <c r="B1990" s="256"/>
      <c r="C1990" s="256"/>
      <c r="D1990" s="256"/>
      <c r="E1990" s="256"/>
      <c r="F1990" s="256"/>
      <c r="G1990" s="256"/>
      <c r="H1990" s="256"/>
      <c r="I1990" s="256"/>
      <c r="J1990" s="256"/>
      <c r="K1990" s="256"/>
      <c r="L1990" s="256"/>
      <c r="M1990" s="256"/>
      <c r="N1990" s="256"/>
      <c r="O1990" s="256"/>
    </row>
    <row r="1991" spans="1:15">
      <c r="A1991" s="294" t="s">
        <v>470</v>
      </c>
      <c r="B1991" s="256"/>
      <c r="C1991" s="256"/>
      <c r="D1991" s="256"/>
      <c r="E1991" s="256"/>
      <c r="F1991" s="256"/>
      <c r="G1991" s="256"/>
      <c r="H1991" s="256"/>
      <c r="I1991" s="256"/>
      <c r="J1991" s="256"/>
      <c r="K1991" s="256"/>
      <c r="L1991" s="256"/>
      <c r="M1991" s="256"/>
      <c r="N1991" s="256"/>
      <c r="O1991" s="256"/>
    </row>
    <row r="1992" spans="1:15">
      <c r="A1992" s="294" t="s">
        <v>454</v>
      </c>
      <c r="B1992" s="256"/>
      <c r="C1992" s="256"/>
      <c r="D1992" s="256"/>
      <c r="E1992" s="256"/>
      <c r="F1992" s="256"/>
      <c r="G1992" s="256"/>
      <c r="H1992" s="256"/>
      <c r="I1992" s="256"/>
      <c r="J1992" s="256"/>
      <c r="K1992" s="256"/>
      <c r="L1992" s="256"/>
      <c r="M1992" s="256"/>
      <c r="N1992" s="256"/>
      <c r="O1992" s="256"/>
    </row>
    <row r="1993" spans="1:15">
      <c r="A1993" s="294" t="s">
        <v>455</v>
      </c>
      <c r="B1993" s="256"/>
      <c r="C1993" s="256"/>
      <c r="D1993" s="256"/>
      <c r="E1993" s="256"/>
      <c r="F1993" s="256"/>
      <c r="G1993" s="256"/>
      <c r="H1993" s="256"/>
      <c r="I1993" s="256"/>
      <c r="J1993" s="256"/>
      <c r="K1993" s="256"/>
      <c r="L1993" s="256"/>
      <c r="M1993" s="256"/>
      <c r="N1993" s="256"/>
      <c r="O1993" s="256"/>
    </row>
    <row r="1994" spans="1:15">
      <c r="A1994" s="294" t="s">
        <v>456</v>
      </c>
      <c r="B1994" s="256"/>
      <c r="C1994" s="256"/>
      <c r="D1994" s="256"/>
      <c r="E1994" s="256"/>
      <c r="F1994" s="256"/>
      <c r="G1994" s="256"/>
      <c r="H1994" s="256"/>
      <c r="I1994" s="256"/>
      <c r="J1994" s="256"/>
      <c r="K1994" s="256"/>
      <c r="L1994" s="256"/>
      <c r="M1994" s="256"/>
      <c r="N1994" s="256"/>
      <c r="O1994" s="256"/>
    </row>
    <row r="1995" spans="1:15">
      <c r="A1995" s="294" t="s">
        <v>457</v>
      </c>
      <c r="B1995" s="256"/>
      <c r="C1995" s="256"/>
      <c r="D1995" s="256"/>
      <c r="E1995" s="256"/>
      <c r="F1995" s="256"/>
      <c r="G1995" s="256"/>
      <c r="H1995" s="256"/>
      <c r="I1995" s="256"/>
      <c r="J1995" s="256"/>
      <c r="K1995" s="256"/>
      <c r="L1995" s="256"/>
      <c r="M1995" s="256"/>
      <c r="N1995" s="256"/>
      <c r="O1995" s="256"/>
    </row>
    <row r="1996" spans="1:15">
      <c r="A1996" s="294" t="s">
        <v>458</v>
      </c>
      <c r="B1996" s="256"/>
      <c r="C1996" s="256"/>
      <c r="D1996" s="256"/>
      <c r="E1996" s="256"/>
      <c r="F1996" s="256"/>
      <c r="G1996" s="256"/>
      <c r="H1996" s="256"/>
      <c r="I1996" s="256"/>
      <c r="J1996" s="256"/>
      <c r="K1996" s="256"/>
      <c r="L1996" s="256"/>
      <c r="M1996" s="256"/>
      <c r="N1996" s="256"/>
      <c r="O1996" s="256"/>
    </row>
    <row r="1997" spans="1:15">
      <c r="A1997" s="295" t="s">
        <v>459</v>
      </c>
      <c r="B1997" s="256"/>
      <c r="C1997" s="256"/>
      <c r="D1997" s="256"/>
      <c r="E1997" s="256"/>
      <c r="F1997" s="256"/>
      <c r="G1997" s="256"/>
      <c r="H1997" s="256"/>
      <c r="I1997" s="256"/>
      <c r="J1997" s="256"/>
      <c r="K1997" s="256"/>
      <c r="L1997" s="256"/>
      <c r="M1997" s="256"/>
      <c r="N1997" s="256"/>
      <c r="O1997" s="256"/>
    </row>
    <row r="1998" spans="1:15">
      <c r="A1998" s="295" t="s">
        <v>460</v>
      </c>
      <c r="B1998" s="256"/>
      <c r="C1998" s="256"/>
      <c r="D1998" s="256"/>
      <c r="E1998" s="256"/>
      <c r="F1998" s="256"/>
      <c r="G1998" s="256"/>
      <c r="H1998" s="256"/>
      <c r="I1998" s="256"/>
      <c r="J1998" s="256"/>
      <c r="K1998" s="256"/>
      <c r="L1998" s="256"/>
      <c r="M1998" s="256"/>
      <c r="N1998" s="256"/>
      <c r="O1998" s="256"/>
    </row>
    <row r="1999" spans="1:15">
      <c r="A1999" s="295" t="s">
        <v>461</v>
      </c>
      <c r="B1999" s="256"/>
      <c r="C1999" s="256"/>
      <c r="D1999" s="256"/>
      <c r="E1999" s="256"/>
      <c r="F1999" s="256"/>
      <c r="G1999" s="256"/>
      <c r="H1999" s="256"/>
      <c r="I1999" s="256"/>
      <c r="J1999" s="256"/>
      <c r="K1999" s="256"/>
      <c r="L1999" s="256"/>
      <c r="M1999" s="256"/>
      <c r="N1999" s="256"/>
      <c r="O1999" s="256"/>
    </row>
    <row r="2000" spans="1:15">
      <c r="B2000" s="257"/>
      <c r="C2000" s="257"/>
      <c r="D2000" s="257"/>
      <c r="E2000" s="257"/>
      <c r="F2000" s="257"/>
      <c r="G2000" s="257"/>
      <c r="H2000" s="257"/>
      <c r="I2000" s="257"/>
      <c r="J2000" s="257"/>
      <c r="K2000" s="257"/>
      <c r="L2000" s="257"/>
      <c r="M2000" s="257"/>
      <c r="N2000" s="257"/>
      <c r="O2000" s="257"/>
    </row>
    <row r="2001" spans="1:15">
      <c r="A2001" s="109" t="s">
        <v>85</v>
      </c>
      <c r="B2001" s="254"/>
      <c r="C2001" s="254"/>
      <c r="D2001" s="254"/>
      <c r="E2001" s="254"/>
      <c r="F2001" s="254"/>
      <c r="G2001" s="254"/>
      <c r="H2001" s="254"/>
      <c r="I2001" s="254"/>
      <c r="J2001" s="254"/>
      <c r="K2001" s="254"/>
      <c r="L2001" s="254"/>
      <c r="M2001" s="254"/>
      <c r="N2001" s="254"/>
      <c r="O2001" s="254"/>
    </row>
    <row r="2002" spans="1:15">
      <c r="A2002" s="181" t="s">
        <v>379</v>
      </c>
      <c r="B2002" s="254"/>
      <c r="C2002" s="254"/>
      <c r="D2002" s="254"/>
      <c r="E2002" s="254"/>
      <c r="F2002" s="254"/>
      <c r="G2002" s="254"/>
      <c r="H2002" s="254"/>
      <c r="I2002" s="254"/>
      <c r="J2002" s="254"/>
      <c r="K2002" s="254"/>
      <c r="L2002" s="254"/>
      <c r="M2002" s="254"/>
      <c r="N2002" s="254"/>
      <c r="O2002" s="254"/>
    </row>
    <row r="2003" spans="1:15">
      <c r="A2003" s="202" t="s">
        <v>410</v>
      </c>
      <c r="B2003" s="254" t="s">
        <v>59</v>
      </c>
      <c r="C2003" s="254" t="s">
        <v>59</v>
      </c>
      <c r="D2003" s="254" t="s">
        <v>59</v>
      </c>
      <c r="E2003" s="254" t="s">
        <v>59</v>
      </c>
      <c r="F2003" s="254" t="s">
        <v>59</v>
      </c>
      <c r="G2003" s="254" t="s">
        <v>59</v>
      </c>
      <c r="H2003" s="254" t="s">
        <v>59</v>
      </c>
      <c r="I2003" s="254" t="s">
        <v>59</v>
      </c>
      <c r="J2003" s="254" t="s">
        <v>59</v>
      </c>
      <c r="K2003" s="254" t="s">
        <v>59</v>
      </c>
      <c r="L2003" s="254" t="s">
        <v>59</v>
      </c>
      <c r="M2003" s="254" t="s">
        <v>59</v>
      </c>
      <c r="N2003" s="254" t="s">
        <v>59</v>
      </c>
      <c r="O2003" s="254" t="s">
        <v>59</v>
      </c>
    </row>
    <row r="2004" spans="1:15">
      <c r="A2004" s="204" t="s">
        <v>411</v>
      </c>
      <c r="B2004" s="254" t="s">
        <v>59</v>
      </c>
      <c r="C2004" s="254">
        <v>0</v>
      </c>
      <c r="D2004" s="254">
        <v>0</v>
      </c>
      <c r="E2004" s="254">
        <v>0</v>
      </c>
      <c r="F2004" s="254">
        <v>0</v>
      </c>
      <c r="G2004" s="254">
        <v>0</v>
      </c>
      <c r="H2004" s="254">
        <v>0</v>
      </c>
      <c r="I2004" s="254">
        <v>0</v>
      </c>
      <c r="J2004" s="254">
        <v>0</v>
      </c>
      <c r="K2004" s="254">
        <v>0</v>
      </c>
      <c r="L2004" s="254">
        <v>0</v>
      </c>
      <c r="M2004" s="254">
        <v>0</v>
      </c>
      <c r="N2004" s="254">
        <v>0</v>
      </c>
      <c r="O2004" s="254">
        <f>SUM(B2004:N2004)</f>
        <v>0</v>
      </c>
    </row>
    <row r="2005" spans="1:15">
      <c r="A2005" s="204" t="s">
        <v>412</v>
      </c>
      <c r="B2005" s="254" t="s">
        <v>59</v>
      </c>
      <c r="C2005" s="254">
        <v>0</v>
      </c>
      <c r="D2005" s="254">
        <v>0</v>
      </c>
      <c r="E2005" s="254">
        <v>0</v>
      </c>
      <c r="F2005" s="254">
        <v>0</v>
      </c>
      <c r="G2005" s="254">
        <v>0</v>
      </c>
      <c r="H2005" s="254">
        <v>0</v>
      </c>
      <c r="I2005" s="254">
        <v>0</v>
      </c>
      <c r="J2005" s="254">
        <v>0</v>
      </c>
      <c r="K2005" s="254">
        <v>0</v>
      </c>
      <c r="L2005" s="254">
        <v>0</v>
      </c>
      <c r="M2005" s="254">
        <v>0</v>
      </c>
      <c r="N2005" s="254">
        <v>0</v>
      </c>
      <c r="O2005" s="254">
        <f>SUM(B2005:N2005)</f>
        <v>0</v>
      </c>
    </row>
    <row r="2006" spans="1:15">
      <c r="A2006" s="204" t="s">
        <v>413</v>
      </c>
      <c r="B2006" s="254" t="s">
        <v>59</v>
      </c>
      <c r="C2006" s="254">
        <v>0</v>
      </c>
      <c r="D2006" s="254">
        <v>0</v>
      </c>
      <c r="E2006" s="254">
        <v>0</v>
      </c>
      <c r="F2006" s="254">
        <v>0</v>
      </c>
      <c r="G2006" s="254">
        <v>0</v>
      </c>
      <c r="H2006" s="254">
        <v>0</v>
      </c>
      <c r="I2006" s="254">
        <v>0</v>
      </c>
      <c r="J2006" s="254">
        <v>0</v>
      </c>
      <c r="K2006" s="254">
        <v>0</v>
      </c>
      <c r="L2006" s="254">
        <v>0</v>
      </c>
      <c r="M2006" s="254">
        <v>0</v>
      </c>
      <c r="N2006" s="254">
        <v>0</v>
      </c>
      <c r="O2006" s="254">
        <f>SUM(B2006:N2006)</f>
        <v>0</v>
      </c>
    </row>
    <row r="2007" spans="1:15">
      <c r="A2007" s="204" t="s">
        <v>414</v>
      </c>
      <c r="B2007" s="254" t="s">
        <v>59</v>
      </c>
      <c r="C2007" s="254">
        <v>0</v>
      </c>
      <c r="D2007" s="254">
        <v>0</v>
      </c>
      <c r="E2007" s="254">
        <v>0</v>
      </c>
      <c r="F2007" s="254">
        <v>0</v>
      </c>
      <c r="G2007" s="254">
        <v>0</v>
      </c>
      <c r="H2007" s="254">
        <v>0</v>
      </c>
      <c r="I2007" s="254">
        <v>0</v>
      </c>
      <c r="J2007" s="254">
        <v>0</v>
      </c>
      <c r="K2007" s="254">
        <v>0</v>
      </c>
      <c r="L2007" s="254">
        <v>0</v>
      </c>
      <c r="M2007" s="254">
        <v>0</v>
      </c>
      <c r="N2007" s="254">
        <v>0</v>
      </c>
      <c r="O2007" s="254">
        <f>SUM(B2007:N2007)</f>
        <v>0</v>
      </c>
    </row>
    <row r="2008" spans="1:15">
      <c r="A2008" s="205" t="s">
        <v>59</v>
      </c>
      <c r="B2008" s="254" t="s">
        <v>59</v>
      </c>
      <c r="C2008" s="254" t="s">
        <v>59</v>
      </c>
      <c r="D2008" s="254" t="s">
        <v>59</v>
      </c>
      <c r="E2008" s="254" t="s">
        <v>59</v>
      </c>
      <c r="F2008" s="254" t="s">
        <v>59</v>
      </c>
      <c r="G2008" s="254" t="s">
        <v>59</v>
      </c>
      <c r="H2008" s="254" t="s">
        <v>59</v>
      </c>
      <c r="I2008" s="254" t="s">
        <v>59</v>
      </c>
      <c r="J2008" s="254" t="s">
        <v>59</v>
      </c>
      <c r="K2008" s="254" t="s">
        <v>59</v>
      </c>
      <c r="L2008" s="254" t="s">
        <v>59</v>
      </c>
      <c r="M2008" s="254" t="s">
        <v>59</v>
      </c>
      <c r="N2008" s="254" t="s">
        <v>59</v>
      </c>
      <c r="O2008" s="254" t="s">
        <v>59</v>
      </c>
    </row>
    <row r="2009" spans="1:15">
      <c r="A2009" s="202" t="s">
        <v>415</v>
      </c>
      <c r="B2009" s="254">
        <v>93889.573499999999</v>
      </c>
      <c r="C2009" s="254">
        <v>93889.573499999999</v>
      </c>
      <c r="D2009" s="254">
        <v>93889.573499999999</v>
      </c>
      <c r="E2009" s="254">
        <v>93889.573499999999</v>
      </c>
      <c r="F2009" s="254">
        <v>93889.573499999999</v>
      </c>
      <c r="G2009" s="254">
        <v>93889.573499999999</v>
      </c>
      <c r="H2009" s="254">
        <v>93889.573499999999</v>
      </c>
      <c r="I2009" s="254">
        <v>93889.573499999999</v>
      </c>
      <c r="J2009" s="254">
        <v>93889.573499999999</v>
      </c>
      <c r="K2009" s="254">
        <v>93889.573499999999</v>
      </c>
      <c r="L2009" s="254">
        <v>93889.573499999999</v>
      </c>
      <c r="M2009" s="254">
        <v>93889.573499999999</v>
      </c>
      <c r="N2009" s="254">
        <v>93889.573499999999</v>
      </c>
      <c r="O2009" s="258"/>
    </row>
    <row r="2010" spans="1:15">
      <c r="A2010" s="202" t="s">
        <v>416</v>
      </c>
      <c r="B2010" s="254">
        <v>13261.2438</v>
      </c>
      <c r="C2010" s="254">
        <v>13458.412499999999</v>
      </c>
      <c r="D2010" s="254">
        <v>13655.581199999999</v>
      </c>
      <c r="E2010" s="254">
        <v>13852.749899999999</v>
      </c>
      <c r="F2010" s="254">
        <v>14049.918599999997</v>
      </c>
      <c r="G2010" s="254">
        <v>14247.087299999996</v>
      </c>
      <c r="H2010" s="254">
        <v>14444.255999999996</v>
      </c>
      <c r="I2010" s="254">
        <v>14641.424699999996</v>
      </c>
      <c r="J2010" s="254">
        <v>14838.593399999994</v>
      </c>
      <c r="K2010" s="254">
        <v>15035.762099999993</v>
      </c>
      <c r="L2010" s="254">
        <v>15232.930799999993</v>
      </c>
      <c r="M2010" s="254">
        <v>15430.099499999993</v>
      </c>
      <c r="N2010" s="254">
        <v>15627.268199999991</v>
      </c>
      <c r="O2010" s="258"/>
    </row>
    <row r="2011" spans="1:15" ht="15.75" thickBot="1">
      <c r="A2011" s="202" t="s">
        <v>418</v>
      </c>
      <c r="B2011" s="254">
        <v>0</v>
      </c>
      <c r="C2011" s="254">
        <v>0</v>
      </c>
      <c r="D2011" s="254">
        <v>0</v>
      </c>
      <c r="E2011" s="254">
        <v>0</v>
      </c>
      <c r="F2011" s="254">
        <v>0</v>
      </c>
      <c r="G2011" s="254">
        <v>0</v>
      </c>
      <c r="H2011" s="254">
        <v>0</v>
      </c>
      <c r="I2011" s="254">
        <v>0</v>
      </c>
      <c r="J2011" s="254">
        <v>0</v>
      </c>
      <c r="K2011" s="254">
        <v>0</v>
      </c>
      <c r="L2011" s="254">
        <v>0</v>
      </c>
      <c r="M2011" s="254">
        <v>0</v>
      </c>
      <c r="N2011" s="254">
        <v>0</v>
      </c>
      <c r="O2011" s="258"/>
    </row>
    <row r="2012" spans="1:15" ht="15.75" thickBot="1">
      <c r="A2012" s="202" t="s">
        <v>60</v>
      </c>
      <c r="B2012" s="255">
        <v>80628.329700000002</v>
      </c>
      <c r="C2012" s="255">
        <v>80431.160999999993</v>
      </c>
      <c r="D2012" s="255">
        <v>80233.992299999998</v>
      </c>
      <c r="E2012" s="255">
        <v>80036.823600000003</v>
      </c>
      <c r="F2012" s="255">
        <v>79839.654899999994</v>
      </c>
      <c r="G2012" s="255">
        <v>79642.486199999999</v>
      </c>
      <c r="H2012" s="255">
        <v>79445.317500000005</v>
      </c>
      <c r="I2012" s="255">
        <v>79248.148799999995</v>
      </c>
      <c r="J2012" s="255">
        <v>79050.980100000001</v>
      </c>
      <c r="K2012" s="255">
        <v>78853.811400000006</v>
      </c>
      <c r="L2012" s="255">
        <v>78656.642700000011</v>
      </c>
      <c r="M2012" s="255">
        <v>78459.474000000002</v>
      </c>
      <c r="N2012" s="255">
        <v>78262.305300000007</v>
      </c>
      <c r="O2012" s="258"/>
    </row>
    <row r="2013" spans="1:15" ht="15.75" thickTop="1">
      <c r="A2013" s="205" t="s">
        <v>59</v>
      </c>
      <c r="B2013" s="254" t="s">
        <v>59</v>
      </c>
      <c r="C2013" s="254" t="s">
        <v>59</v>
      </c>
      <c r="D2013" s="254" t="s">
        <v>59</v>
      </c>
      <c r="E2013" s="254" t="s">
        <v>59</v>
      </c>
      <c r="F2013" s="254" t="s">
        <v>59</v>
      </c>
      <c r="G2013" s="254" t="s">
        <v>59</v>
      </c>
      <c r="H2013" s="254" t="s">
        <v>59</v>
      </c>
      <c r="I2013" s="254" t="s">
        <v>59</v>
      </c>
      <c r="J2013" s="254" t="s">
        <v>59</v>
      </c>
      <c r="K2013" s="254" t="s">
        <v>59</v>
      </c>
      <c r="L2013" s="254" t="s">
        <v>59</v>
      </c>
      <c r="M2013" s="254" t="s">
        <v>59</v>
      </c>
      <c r="N2013" s="254" t="s">
        <v>59</v>
      </c>
      <c r="O2013" s="258"/>
    </row>
    <row r="2014" spans="1:15">
      <c r="A2014" s="202" t="s">
        <v>419</v>
      </c>
      <c r="B2014" s="254" t="s">
        <v>59</v>
      </c>
      <c r="C2014" s="254">
        <v>80529.745349999997</v>
      </c>
      <c r="D2014" s="254">
        <v>80332.576650000003</v>
      </c>
      <c r="E2014" s="254">
        <v>80135.407949999993</v>
      </c>
      <c r="F2014" s="254">
        <v>79938.239249999999</v>
      </c>
      <c r="G2014" s="254">
        <v>79741.070550000004</v>
      </c>
      <c r="H2014" s="254">
        <v>79543.901849999995</v>
      </c>
      <c r="I2014" s="254">
        <v>79346.73315</v>
      </c>
      <c r="J2014" s="254">
        <v>79149.564450000005</v>
      </c>
      <c r="K2014" s="254">
        <v>78952.395749999996</v>
      </c>
      <c r="L2014" s="254">
        <v>78755.227050000016</v>
      </c>
      <c r="M2014" s="254">
        <v>78558.058350000007</v>
      </c>
      <c r="N2014" s="254">
        <v>78360.889649999997</v>
      </c>
      <c r="O2014" s="258"/>
    </row>
    <row r="2015" spans="1:15">
      <c r="A2015" s="205" t="s">
        <v>59</v>
      </c>
      <c r="B2015" s="254" t="s">
        <v>59</v>
      </c>
      <c r="C2015" s="254" t="s">
        <v>59</v>
      </c>
      <c r="D2015" s="254" t="s">
        <v>59</v>
      </c>
      <c r="E2015" s="254" t="s">
        <v>59</v>
      </c>
      <c r="F2015" s="254" t="s">
        <v>59</v>
      </c>
      <c r="G2015" s="254" t="s">
        <v>59</v>
      </c>
      <c r="H2015" s="254" t="s">
        <v>59</v>
      </c>
      <c r="I2015" s="254" t="s">
        <v>59</v>
      </c>
      <c r="J2015" s="254" t="s">
        <v>59</v>
      </c>
      <c r="K2015" s="254" t="s">
        <v>59</v>
      </c>
      <c r="L2015" s="254" t="s">
        <v>59</v>
      </c>
      <c r="M2015" s="254" t="s">
        <v>59</v>
      </c>
      <c r="N2015" s="254" t="s">
        <v>59</v>
      </c>
      <c r="O2015" s="254" t="s">
        <v>59</v>
      </c>
    </row>
    <row r="2016" spans="1:15">
      <c r="A2016" s="202" t="s">
        <v>61</v>
      </c>
      <c r="B2016" s="254" t="s">
        <v>59</v>
      </c>
      <c r="C2016" s="254" t="s">
        <v>59</v>
      </c>
      <c r="D2016" s="254" t="s">
        <v>59</v>
      </c>
      <c r="E2016" s="254" t="s">
        <v>59</v>
      </c>
      <c r="F2016" s="254" t="s">
        <v>59</v>
      </c>
      <c r="G2016" s="254" t="s">
        <v>59</v>
      </c>
      <c r="H2016" s="254" t="s">
        <v>59</v>
      </c>
      <c r="I2016" s="254" t="s">
        <v>59</v>
      </c>
      <c r="J2016" s="254" t="s">
        <v>59</v>
      </c>
      <c r="K2016" s="254" t="s">
        <v>59</v>
      </c>
      <c r="L2016" s="254" t="s">
        <v>59</v>
      </c>
      <c r="M2016" s="254" t="s">
        <v>59</v>
      </c>
      <c r="N2016" s="254" t="s">
        <v>59</v>
      </c>
      <c r="O2016" s="254" t="s">
        <v>59</v>
      </c>
    </row>
    <row r="2017" spans="1:15">
      <c r="A2017" s="204" t="s">
        <v>420</v>
      </c>
      <c r="B2017" s="254" t="s">
        <v>59</v>
      </c>
      <c r="C2017" s="254">
        <v>433.73123444888489</v>
      </c>
      <c r="D2017" s="254">
        <v>432.66928866383364</v>
      </c>
      <c r="E2017" s="254">
        <v>431.60734287878239</v>
      </c>
      <c r="F2017" s="254">
        <v>430.54539709373114</v>
      </c>
      <c r="G2017" s="254">
        <v>429.48345130867995</v>
      </c>
      <c r="H2017" s="254">
        <v>428.4215055236287</v>
      </c>
      <c r="I2017" s="254">
        <v>417.66640849180226</v>
      </c>
      <c r="J2017" s="254">
        <v>416.62854921862566</v>
      </c>
      <c r="K2017" s="254">
        <v>415.59068994544901</v>
      </c>
      <c r="L2017" s="254">
        <v>414.55283067227253</v>
      </c>
      <c r="M2017" s="254">
        <v>413.51497139909588</v>
      </c>
      <c r="N2017" s="254">
        <v>412.47711212591918</v>
      </c>
      <c r="O2017" s="254">
        <f>SUM(B2017:N2017)</f>
        <v>5076.8887817707055</v>
      </c>
    </row>
    <row r="2018" spans="1:15">
      <c r="A2018" s="204" t="s">
        <v>421</v>
      </c>
      <c r="B2018" s="254" t="s">
        <v>59</v>
      </c>
      <c r="C2018" s="254">
        <v>90.016149352229988</v>
      </c>
      <c r="D2018" s="254">
        <v>89.795754179369993</v>
      </c>
      <c r="E2018" s="254">
        <v>89.575359006509984</v>
      </c>
      <c r="F2018" s="254">
        <v>89.35496383364999</v>
      </c>
      <c r="G2018" s="254">
        <v>89.134568660789995</v>
      </c>
      <c r="H2018" s="254">
        <v>88.914173487929986</v>
      </c>
      <c r="I2018" s="254">
        <v>87.924115003515013</v>
      </c>
      <c r="J2018" s="254">
        <v>87.705632367045013</v>
      </c>
      <c r="K2018" s="254">
        <v>87.487149730574998</v>
      </c>
      <c r="L2018" s="254">
        <v>87.268667094105027</v>
      </c>
      <c r="M2018" s="254">
        <v>87.050184457635012</v>
      </c>
      <c r="N2018" s="254">
        <v>86.831701821164998</v>
      </c>
      <c r="O2018" s="254">
        <f>SUM(B2018:N2018)</f>
        <v>1061.05841899452</v>
      </c>
    </row>
    <row r="2019" spans="1:15">
      <c r="A2019" s="205" t="s">
        <v>59</v>
      </c>
      <c r="B2019" s="254" t="s">
        <v>59</v>
      </c>
      <c r="C2019" s="254" t="s">
        <v>59</v>
      </c>
      <c r="D2019" s="254" t="s">
        <v>59</v>
      </c>
      <c r="E2019" s="254" t="s">
        <v>59</v>
      </c>
      <c r="F2019" s="254" t="s">
        <v>59</v>
      </c>
      <c r="G2019" s="254" t="s">
        <v>59</v>
      </c>
      <c r="H2019" s="254" t="s">
        <v>59</v>
      </c>
      <c r="I2019" s="254" t="s">
        <v>59</v>
      </c>
      <c r="J2019" s="254" t="s">
        <v>59</v>
      </c>
      <c r="K2019" s="254" t="s">
        <v>59</v>
      </c>
      <c r="L2019" s="254" t="s">
        <v>59</v>
      </c>
      <c r="M2019" s="254" t="s">
        <v>59</v>
      </c>
      <c r="N2019" s="254" t="s">
        <v>59</v>
      </c>
      <c r="O2019" s="254" t="s">
        <v>59</v>
      </c>
    </row>
    <row r="2020" spans="1:15">
      <c r="A2020" s="202" t="s">
        <v>62</v>
      </c>
      <c r="B2020" s="254" t="s">
        <v>59</v>
      </c>
      <c r="C2020" s="254" t="s">
        <v>59</v>
      </c>
      <c r="D2020" s="254" t="s">
        <v>59</v>
      </c>
      <c r="E2020" s="254" t="s">
        <v>59</v>
      </c>
      <c r="F2020" s="254" t="s">
        <v>59</v>
      </c>
      <c r="G2020" s="254" t="s">
        <v>59</v>
      </c>
      <c r="H2020" s="254" t="s">
        <v>59</v>
      </c>
      <c r="I2020" s="254" t="s">
        <v>59</v>
      </c>
      <c r="J2020" s="254" t="s">
        <v>59</v>
      </c>
      <c r="K2020" s="254" t="s">
        <v>59</v>
      </c>
      <c r="L2020" s="254" t="s">
        <v>59</v>
      </c>
      <c r="M2020" s="254" t="s">
        <v>59</v>
      </c>
      <c r="N2020" s="254" t="s">
        <v>59</v>
      </c>
      <c r="O2020" s="254" t="s">
        <v>59</v>
      </c>
    </row>
    <row r="2021" spans="1:15">
      <c r="A2021" s="204" t="s">
        <v>422</v>
      </c>
      <c r="B2021" s="254" t="s">
        <v>59</v>
      </c>
      <c r="C2021" s="254">
        <v>197.16870000000003</v>
      </c>
      <c r="D2021" s="254">
        <v>197.16870000000003</v>
      </c>
      <c r="E2021" s="254">
        <v>197.16870000000003</v>
      </c>
      <c r="F2021" s="254">
        <v>197.16870000000003</v>
      </c>
      <c r="G2021" s="254">
        <v>197.16870000000003</v>
      </c>
      <c r="H2021" s="254">
        <v>197.16870000000003</v>
      </c>
      <c r="I2021" s="254">
        <v>197.16870000000003</v>
      </c>
      <c r="J2021" s="254">
        <v>197.16870000000003</v>
      </c>
      <c r="K2021" s="254">
        <v>197.16870000000003</v>
      </c>
      <c r="L2021" s="254">
        <v>197.16870000000003</v>
      </c>
      <c r="M2021" s="254">
        <v>197.16870000000003</v>
      </c>
      <c r="N2021" s="254">
        <v>197.16870000000003</v>
      </c>
      <c r="O2021" s="254">
        <f>SUM(B2021:N2021)</f>
        <v>2366.0244000000002</v>
      </c>
    </row>
    <row r="2022" spans="1:15">
      <c r="A2022" s="204" t="s">
        <v>423</v>
      </c>
      <c r="B2022" s="254" t="s">
        <v>59</v>
      </c>
      <c r="C2022" s="254">
        <v>0</v>
      </c>
      <c r="D2022" s="254">
        <v>0</v>
      </c>
      <c r="E2022" s="254">
        <v>0</v>
      </c>
      <c r="F2022" s="254">
        <v>0</v>
      </c>
      <c r="G2022" s="254">
        <v>0</v>
      </c>
      <c r="H2022" s="254">
        <v>0</v>
      </c>
      <c r="I2022" s="254">
        <v>0</v>
      </c>
      <c r="J2022" s="254">
        <v>0</v>
      </c>
      <c r="K2022" s="254">
        <v>0</v>
      </c>
      <c r="L2022" s="254">
        <v>0</v>
      </c>
      <c r="M2022" s="254">
        <v>0</v>
      </c>
      <c r="N2022" s="254">
        <v>0</v>
      </c>
      <c r="O2022" s="254">
        <f>SUM(B2022:N2022)</f>
        <v>0</v>
      </c>
    </row>
    <row r="2023" spans="1:15">
      <c r="A2023" s="204" t="s">
        <v>424</v>
      </c>
      <c r="B2023" s="254" t="s">
        <v>59</v>
      </c>
      <c r="C2023" s="254">
        <v>0</v>
      </c>
      <c r="D2023" s="254">
        <v>0</v>
      </c>
      <c r="E2023" s="254">
        <v>0</v>
      </c>
      <c r="F2023" s="254">
        <v>0</v>
      </c>
      <c r="G2023" s="254">
        <v>0</v>
      </c>
      <c r="H2023" s="254">
        <v>0</v>
      </c>
      <c r="I2023" s="254">
        <v>0</v>
      </c>
      <c r="J2023" s="254">
        <v>0</v>
      </c>
      <c r="K2023" s="254">
        <v>0</v>
      </c>
      <c r="L2023" s="254">
        <v>0</v>
      </c>
      <c r="M2023" s="254">
        <v>0</v>
      </c>
      <c r="N2023" s="254">
        <v>0</v>
      </c>
      <c r="O2023" s="254">
        <f>SUM(B2023:N2023)</f>
        <v>0</v>
      </c>
    </row>
    <row r="2024" spans="1:15">
      <c r="A2024" s="204" t="s">
        <v>425</v>
      </c>
      <c r="B2024" s="254" t="s">
        <v>59</v>
      </c>
      <c r="C2024" s="254">
        <v>0</v>
      </c>
      <c r="D2024" s="254">
        <v>0</v>
      </c>
      <c r="E2024" s="254">
        <v>0</v>
      </c>
      <c r="F2024" s="254">
        <v>0</v>
      </c>
      <c r="G2024" s="254">
        <v>0</v>
      </c>
      <c r="H2024" s="254">
        <v>0</v>
      </c>
      <c r="I2024" s="254">
        <v>0</v>
      </c>
      <c r="J2024" s="254">
        <v>0</v>
      </c>
      <c r="K2024" s="254">
        <v>0</v>
      </c>
      <c r="L2024" s="254">
        <v>0</v>
      </c>
      <c r="M2024" s="254">
        <v>0</v>
      </c>
      <c r="N2024" s="254">
        <v>0</v>
      </c>
      <c r="O2024" s="254">
        <f>SUM(B2024:N2024)</f>
        <v>0</v>
      </c>
    </row>
    <row r="2025" spans="1:15">
      <c r="A2025" s="204" t="s">
        <v>426</v>
      </c>
      <c r="B2025" s="254" t="s">
        <v>59</v>
      </c>
      <c r="C2025" s="254">
        <v>0</v>
      </c>
      <c r="D2025" s="254">
        <v>0</v>
      </c>
      <c r="E2025" s="254">
        <v>0</v>
      </c>
      <c r="F2025" s="254">
        <v>0</v>
      </c>
      <c r="G2025" s="254">
        <v>0</v>
      </c>
      <c r="H2025" s="254">
        <v>0</v>
      </c>
      <c r="I2025" s="254">
        <v>0</v>
      </c>
      <c r="J2025" s="254">
        <v>0</v>
      </c>
      <c r="K2025" s="254">
        <v>0</v>
      </c>
      <c r="L2025" s="254">
        <v>0</v>
      </c>
      <c r="M2025" s="254">
        <v>0</v>
      </c>
      <c r="N2025" s="254">
        <v>0</v>
      </c>
      <c r="O2025" s="254">
        <f>SUM(B2025:N2025)</f>
        <v>0</v>
      </c>
    </row>
    <row r="2026" spans="1:15" ht="15.75" thickBot="1">
      <c r="A2026" s="205" t="s">
        <v>59</v>
      </c>
      <c r="B2026" s="254" t="s">
        <v>59</v>
      </c>
      <c r="C2026" s="254" t="s">
        <v>59</v>
      </c>
      <c r="D2026" s="254" t="s">
        <v>59</v>
      </c>
      <c r="E2026" s="254" t="s">
        <v>59</v>
      </c>
      <c r="F2026" s="254" t="s">
        <v>59</v>
      </c>
      <c r="G2026" s="254" t="s">
        <v>59</v>
      </c>
      <c r="H2026" s="254" t="s">
        <v>59</v>
      </c>
      <c r="I2026" s="254" t="s">
        <v>59</v>
      </c>
      <c r="J2026" s="254" t="s">
        <v>59</v>
      </c>
      <c r="K2026" s="254" t="s">
        <v>59</v>
      </c>
      <c r="L2026" s="254" t="s">
        <v>59</v>
      </c>
      <c r="M2026" s="254" t="s">
        <v>59</v>
      </c>
      <c r="N2026" s="254" t="s">
        <v>59</v>
      </c>
      <c r="O2026" s="254" t="s">
        <v>59</v>
      </c>
    </row>
    <row r="2027" spans="1:15" ht="15.75" thickBot="1">
      <c r="A2027" s="202" t="s">
        <v>427</v>
      </c>
      <c r="B2027" s="254" t="s">
        <v>59</v>
      </c>
      <c r="C2027" s="255">
        <f>SUM(C2017:C2025)</f>
        <v>720.91608380111495</v>
      </c>
      <c r="D2027" s="255">
        <f t="shared" ref="D2027:N2027" si="44">SUM(D2017:D2025)</f>
        <v>719.63374284320366</v>
      </c>
      <c r="E2027" s="255">
        <f t="shared" si="44"/>
        <v>718.35140188529238</v>
      </c>
      <c r="F2027" s="255">
        <f t="shared" si="44"/>
        <v>717.0690609273812</v>
      </c>
      <c r="G2027" s="255">
        <f t="shared" si="44"/>
        <v>715.78671996947003</v>
      </c>
      <c r="H2027" s="255">
        <f t="shared" si="44"/>
        <v>714.50437901155874</v>
      </c>
      <c r="I2027" s="255">
        <f t="shared" si="44"/>
        <v>702.75922349531731</v>
      </c>
      <c r="J2027" s="255">
        <f t="shared" si="44"/>
        <v>701.50288158567071</v>
      </c>
      <c r="K2027" s="255">
        <f t="shared" si="44"/>
        <v>700.2465396760241</v>
      </c>
      <c r="L2027" s="255">
        <f t="shared" si="44"/>
        <v>698.99019776637761</v>
      </c>
      <c r="M2027" s="255">
        <f t="shared" si="44"/>
        <v>697.73385585673088</v>
      </c>
      <c r="N2027" s="255">
        <f t="shared" si="44"/>
        <v>696.47751394708416</v>
      </c>
      <c r="O2027" s="255">
        <f>SUM(B2027:N2027)</f>
        <v>8503.971600765226</v>
      </c>
    </row>
    <row r="2028" spans="1:15" ht="15.75" thickTop="1">
      <c r="A2028" s="205" t="s">
        <v>59</v>
      </c>
      <c r="B2028" s="256" t="s">
        <v>59</v>
      </c>
      <c r="C2028" s="256" t="s">
        <v>59</v>
      </c>
      <c r="D2028" s="256" t="s">
        <v>59</v>
      </c>
      <c r="E2028" s="256" t="s">
        <v>59</v>
      </c>
      <c r="F2028" s="256" t="s">
        <v>59</v>
      </c>
      <c r="G2028" s="256" t="s">
        <v>59</v>
      </c>
      <c r="H2028" s="256" t="s">
        <v>59</v>
      </c>
      <c r="I2028" s="256" t="s">
        <v>59</v>
      </c>
      <c r="J2028" s="256" t="s">
        <v>59</v>
      </c>
      <c r="K2028" s="256" t="s">
        <v>59</v>
      </c>
      <c r="L2028" s="256" t="s">
        <v>59</v>
      </c>
      <c r="M2028" s="256" t="s">
        <v>59</v>
      </c>
      <c r="N2028" s="256" t="s">
        <v>59</v>
      </c>
      <c r="O2028" s="256" t="s">
        <v>59</v>
      </c>
    </row>
    <row r="2029" spans="1:15">
      <c r="A2029" s="129" t="s">
        <v>449</v>
      </c>
      <c r="B2029" s="256"/>
      <c r="C2029" s="256"/>
      <c r="D2029" s="256"/>
      <c r="E2029" s="256"/>
      <c r="F2029" s="256"/>
      <c r="G2029" s="256"/>
      <c r="H2029" s="256"/>
      <c r="I2029" s="256"/>
      <c r="J2029" s="256"/>
      <c r="K2029" s="256"/>
      <c r="L2029" s="256"/>
      <c r="M2029" s="256"/>
      <c r="N2029" s="256"/>
      <c r="O2029" s="256"/>
    </row>
    <row r="2030" spans="1:15">
      <c r="A2030" s="294" t="s">
        <v>468</v>
      </c>
      <c r="B2030" s="256"/>
      <c r="C2030" s="256"/>
      <c r="D2030" s="256"/>
      <c r="E2030" s="256"/>
      <c r="F2030" s="256"/>
      <c r="G2030" s="256"/>
      <c r="H2030" s="256"/>
      <c r="I2030" s="256"/>
      <c r="J2030" s="256"/>
      <c r="K2030" s="256"/>
      <c r="L2030" s="256"/>
      <c r="M2030" s="256"/>
      <c r="N2030" s="256"/>
      <c r="O2030" s="256"/>
    </row>
    <row r="2031" spans="1:15">
      <c r="A2031" s="294" t="s">
        <v>450</v>
      </c>
      <c r="B2031" s="256"/>
      <c r="C2031" s="256"/>
      <c r="D2031" s="256"/>
      <c r="E2031" s="256"/>
      <c r="F2031" s="256"/>
      <c r="G2031" s="256"/>
      <c r="H2031" s="256"/>
      <c r="I2031" s="256"/>
      <c r="J2031" s="256"/>
      <c r="K2031" s="256"/>
      <c r="L2031" s="256"/>
      <c r="M2031" s="256"/>
      <c r="N2031" s="256"/>
      <c r="O2031" s="256"/>
    </row>
    <row r="2032" spans="1:15">
      <c r="A2032" s="294" t="s">
        <v>451</v>
      </c>
      <c r="B2032" s="256"/>
      <c r="C2032" s="256"/>
      <c r="D2032" s="256"/>
      <c r="E2032" s="256"/>
      <c r="F2032" s="256"/>
      <c r="G2032" s="256"/>
      <c r="H2032" s="256"/>
      <c r="I2032" s="256"/>
      <c r="J2032" s="256"/>
      <c r="K2032" s="256"/>
      <c r="L2032" s="256"/>
      <c r="M2032" s="256"/>
      <c r="N2032" s="256"/>
      <c r="O2032" s="256"/>
    </row>
    <row r="2033" spans="1:15">
      <c r="A2033" s="294" t="s">
        <v>452</v>
      </c>
      <c r="B2033" s="256"/>
      <c r="C2033" s="256"/>
      <c r="D2033" s="256"/>
      <c r="E2033" s="256"/>
      <c r="F2033" s="256"/>
      <c r="G2033" s="256"/>
      <c r="H2033" s="256"/>
      <c r="I2033" s="256"/>
      <c r="J2033" s="256"/>
      <c r="K2033" s="256"/>
      <c r="L2033" s="256"/>
      <c r="M2033" s="256"/>
      <c r="N2033" s="256"/>
      <c r="O2033" s="256"/>
    </row>
    <row r="2034" spans="1:15">
      <c r="A2034" s="294" t="s">
        <v>453</v>
      </c>
      <c r="B2034" s="256"/>
      <c r="C2034" s="256"/>
      <c r="D2034" s="256"/>
      <c r="E2034" s="256"/>
      <c r="F2034" s="256"/>
      <c r="G2034" s="256"/>
      <c r="H2034" s="256"/>
      <c r="I2034" s="256"/>
      <c r="J2034" s="256"/>
      <c r="K2034" s="256"/>
      <c r="L2034" s="256"/>
      <c r="M2034" s="256"/>
      <c r="N2034" s="256"/>
      <c r="O2034" s="256"/>
    </row>
    <row r="2035" spans="1:15">
      <c r="A2035" s="294" t="s">
        <v>469</v>
      </c>
      <c r="B2035" s="256"/>
      <c r="C2035" s="256"/>
      <c r="D2035" s="256"/>
      <c r="E2035" s="256"/>
      <c r="F2035" s="256"/>
      <c r="G2035" s="256"/>
      <c r="H2035" s="256"/>
      <c r="I2035" s="256"/>
      <c r="J2035" s="256"/>
      <c r="K2035" s="256"/>
      <c r="L2035" s="256"/>
      <c r="M2035" s="256"/>
      <c r="N2035" s="256"/>
      <c r="O2035" s="256"/>
    </row>
    <row r="2036" spans="1:15">
      <c r="A2036" s="294" t="s">
        <v>470</v>
      </c>
      <c r="B2036" s="256"/>
      <c r="C2036" s="256"/>
      <c r="D2036" s="256"/>
      <c r="E2036" s="256"/>
      <c r="F2036" s="256"/>
      <c r="G2036" s="256"/>
      <c r="H2036" s="256"/>
      <c r="I2036" s="256"/>
      <c r="J2036" s="256"/>
      <c r="K2036" s="256"/>
      <c r="L2036" s="256"/>
      <c r="M2036" s="256"/>
      <c r="N2036" s="256"/>
      <c r="O2036" s="256"/>
    </row>
    <row r="2037" spans="1:15">
      <c r="A2037" s="294" t="s">
        <v>454</v>
      </c>
      <c r="B2037" s="256"/>
      <c r="C2037" s="256"/>
      <c r="D2037" s="256"/>
      <c r="E2037" s="256"/>
      <c r="F2037" s="256"/>
      <c r="G2037" s="256"/>
      <c r="H2037" s="256"/>
      <c r="I2037" s="256"/>
      <c r="J2037" s="256"/>
      <c r="K2037" s="256"/>
      <c r="L2037" s="256"/>
      <c r="M2037" s="256"/>
      <c r="N2037" s="256"/>
      <c r="O2037" s="256"/>
    </row>
    <row r="2038" spans="1:15">
      <c r="A2038" s="294" t="s">
        <v>455</v>
      </c>
      <c r="B2038" s="256"/>
      <c r="C2038" s="256"/>
      <c r="D2038" s="256"/>
      <c r="E2038" s="256"/>
      <c r="F2038" s="256"/>
      <c r="G2038" s="256"/>
      <c r="H2038" s="256"/>
      <c r="I2038" s="256"/>
      <c r="J2038" s="256"/>
      <c r="K2038" s="256"/>
      <c r="L2038" s="256"/>
      <c r="M2038" s="256"/>
      <c r="N2038" s="256"/>
      <c r="O2038" s="256"/>
    </row>
    <row r="2039" spans="1:15">
      <c r="A2039" s="294" t="s">
        <v>456</v>
      </c>
      <c r="B2039" s="256"/>
      <c r="C2039" s="256"/>
      <c r="D2039" s="256"/>
      <c r="E2039" s="256"/>
      <c r="F2039" s="256"/>
      <c r="G2039" s="256"/>
      <c r="H2039" s="256"/>
      <c r="I2039" s="256"/>
      <c r="J2039" s="256"/>
      <c r="K2039" s="256"/>
      <c r="L2039" s="256"/>
      <c r="M2039" s="256"/>
      <c r="N2039" s="256"/>
      <c r="O2039" s="256"/>
    </row>
    <row r="2040" spans="1:15">
      <c r="A2040" s="294" t="s">
        <v>457</v>
      </c>
      <c r="B2040" s="256"/>
      <c r="C2040" s="256"/>
      <c r="D2040" s="256"/>
      <c r="E2040" s="256"/>
      <c r="F2040" s="256"/>
      <c r="G2040" s="256"/>
      <c r="H2040" s="256"/>
      <c r="I2040" s="256"/>
      <c r="J2040" s="256"/>
      <c r="K2040" s="256"/>
      <c r="L2040" s="256"/>
      <c r="M2040" s="256"/>
      <c r="N2040" s="256"/>
      <c r="O2040" s="256"/>
    </row>
    <row r="2041" spans="1:15">
      <c r="A2041" s="294" t="s">
        <v>458</v>
      </c>
      <c r="B2041" s="256"/>
      <c r="C2041" s="256"/>
      <c r="D2041" s="256"/>
      <c r="E2041" s="256"/>
      <c r="F2041" s="256"/>
      <c r="G2041" s="256"/>
      <c r="H2041" s="256"/>
      <c r="I2041" s="256"/>
      <c r="J2041" s="256"/>
      <c r="K2041" s="256"/>
      <c r="L2041" s="256"/>
      <c r="M2041" s="256"/>
      <c r="N2041" s="256"/>
      <c r="O2041" s="256"/>
    </row>
    <row r="2042" spans="1:15">
      <c r="A2042" s="295" t="s">
        <v>459</v>
      </c>
      <c r="B2042" s="256"/>
      <c r="C2042" s="256"/>
      <c r="D2042" s="256"/>
      <c r="E2042" s="256"/>
      <c r="F2042" s="256"/>
      <c r="G2042" s="256"/>
      <c r="H2042" s="256"/>
      <c r="I2042" s="256"/>
      <c r="J2042" s="256"/>
      <c r="K2042" s="256"/>
      <c r="L2042" s="256"/>
      <c r="M2042" s="256"/>
      <c r="N2042" s="256"/>
      <c r="O2042" s="256"/>
    </row>
    <row r="2043" spans="1:15">
      <c r="A2043" s="295" t="s">
        <v>460</v>
      </c>
      <c r="B2043" s="256"/>
      <c r="C2043" s="256"/>
      <c r="D2043" s="256"/>
      <c r="E2043" s="256"/>
      <c r="F2043" s="256"/>
      <c r="G2043" s="256"/>
      <c r="H2043" s="256"/>
      <c r="I2043" s="256"/>
      <c r="J2043" s="256"/>
      <c r="K2043" s="256"/>
      <c r="L2043" s="256"/>
      <c r="M2043" s="256"/>
      <c r="N2043" s="256"/>
      <c r="O2043" s="256"/>
    </row>
    <row r="2044" spans="1:15">
      <c r="A2044" s="295" t="s">
        <v>461</v>
      </c>
      <c r="B2044" s="256"/>
      <c r="C2044" s="256"/>
      <c r="D2044" s="256"/>
      <c r="E2044" s="256"/>
      <c r="F2044" s="256"/>
      <c r="G2044" s="256"/>
      <c r="H2044" s="256"/>
      <c r="I2044" s="256"/>
      <c r="J2044" s="256"/>
      <c r="K2044" s="256"/>
      <c r="L2044" s="256"/>
      <c r="M2044" s="256"/>
      <c r="N2044" s="256"/>
      <c r="O2044" s="256"/>
    </row>
    <row r="2045" spans="1:15">
      <c r="A2045" s="205"/>
      <c r="B2045" s="256"/>
      <c r="C2045" s="256"/>
      <c r="D2045" s="256"/>
      <c r="E2045" s="256"/>
      <c r="F2045" s="256"/>
      <c r="G2045" s="256"/>
      <c r="H2045" s="256"/>
      <c r="I2045" s="256"/>
      <c r="J2045" s="256"/>
      <c r="K2045" s="256"/>
      <c r="L2045" s="256"/>
      <c r="M2045" s="256"/>
      <c r="N2045" s="256"/>
      <c r="O2045" s="256"/>
    </row>
    <row r="2046" spans="1:15">
      <c r="A2046" s="109" t="s">
        <v>85</v>
      </c>
      <c r="B2046" s="257"/>
      <c r="C2046" s="257"/>
      <c r="D2046" s="257"/>
      <c r="E2046" s="257"/>
      <c r="F2046" s="257"/>
      <c r="G2046" s="257"/>
      <c r="H2046" s="257"/>
      <c r="I2046" s="257"/>
      <c r="J2046" s="257"/>
      <c r="K2046" s="257"/>
      <c r="L2046" s="257"/>
      <c r="M2046" s="257"/>
      <c r="N2046" s="257"/>
      <c r="O2046" s="257"/>
    </row>
    <row r="2047" spans="1:15">
      <c r="A2047" s="181" t="s">
        <v>380</v>
      </c>
      <c r="B2047" s="254"/>
      <c r="C2047" s="254"/>
      <c r="D2047" s="254"/>
      <c r="E2047" s="254"/>
      <c r="F2047" s="254"/>
      <c r="G2047" s="254"/>
      <c r="H2047" s="254"/>
      <c r="I2047" s="254"/>
      <c r="J2047" s="254"/>
      <c r="K2047" s="254"/>
      <c r="L2047" s="254"/>
      <c r="M2047" s="254"/>
      <c r="N2047" s="254"/>
      <c r="O2047" s="254"/>
    </row>
    <row r="2048" spans="1:15">
      <c r="A2048" s="202" t="s">
        <v>410</v>
      </c>
      <c r="B2048" s="254" t="s">
        <v>59</v>
      </c>
      <c r="C2048" s="254" t="s">
        <v>59</v>
      </c>
      <c r="D2048" s="254" t="s">
        <v>59</v>
      </c>
      <c r="E2048" s="254" t="s">
        <v>59</v>
      </c>
      <c r="F2048" s="254" t="s">
        <v>59</v>
      </c>
      <c r="G2048" s="254" t="s">
        <v>59</v>
      </c>
      <c r="H2048" s="254" t="s">
        <v>59</v>
      </c>
      <c r="I2048" s="254" t="s">
        <v>59</v>
      </c>
      <c r="J2048" s="254" t="s">
        <v>59</v>
      </c>
      <c r="K2048" s="254" t="s">
        <v>59</v>
      </c>
      <c r="L2048" s="254" t="s">
        <v>59</v>
      </c>
      <c r="M2048" s="254" t="s">
        <v>59</v>
      </c>
      <c r="N2048" s="254" t="s">
        <v>59</v>
      </c>
      <c r="O2048" s="254" t="s">
        <v>59</v>
      </c>
    </row>
    <row r="2049" spans="1:15">
      <c r="A2049" s="204" t="s">
        <v>411</v>
      </c>
      <c r="B2049" s="254" t="s">
        <v>59</v>
      </c>
      <c r="C2049" s="254">
        <v>0</v>
      </c>
      <c r="D2049" s="254">
        <v>0</v>
      </c>
      <c r="E2049" s="254">
        <v>0</v>
      </c>
      <c r="F2049" s="254">
        <v>0</v>
      </c>
      <c r="G2049" s="254">
        <v>0</v>
      </c>
      <c r="H2049" s="254">
        <v>0</v>
      </c>
      <c r="I2049" s="254">
        <v>0</v>
      </c>
      <c r="J2049" s="254">
        <v>0</v>
      </c>
      <c r="K2049" s="254">
        <v>0</v>
      </c>
      <c r="L2049" s="254">
        <v>0</v>
      </c>
      <c r="M2049" s="254">
        <v>0</v>
      </c>
      <c r="N2049" s="254">
        <v>0</v>
      </c>
      <c r="O2049" s="254">
        <f>SUM(B2049:N2049)</f>
        <v>0</v>
      </c>
    </row>
    <row r="2050" spans="1:15">
      <c r="A2050" s="204" t="s">
        <v>412</v>
      </c>
      <c r="B2050" s="254" t="s">
        <v>59</v>
      </c>
      <c r="C2050" s="254">
        <v>0</v>
      </c>
      <c r="D2050" s="254">
        <v>0</v>
      </c>
      <c r="E2050" s="254">
        <v>0</v>
      </c>
      <c r="F2050" s="254">
        <v>0</v>
      </c>
      <c r="G2050" s="254">
        <v>0</v>
      </c>
      <c r="H2050" s="254">
        <v>0</v>
      </c>
      <c r="I2050" s="254">
        <v>0</v>
      </c>
      <c r="J2050" s="254">
        <v>0</v>
      </c>
      <c r="K2050" s="254">
        <v>0</v>
      </c>
      <c r="L2050" s="254">
        <v>0</v>
      </c>
      <c r="M2050" s="254">
        <v>0</v>
      </c>
      <c r="N2050" s="254">
        <v>0</v>
      </c>
      <c r="O2050" s="254">
        <f>SUM(B2050:N2050)</f>
        <v>0</v>
      </c>
    </row>
    <row r="2051" spans="1:15">
      <c r="A2051" s="204" t="s">
        <v>413</v>
      </c>
      <c r="B2051" s="254" t="s">
        <v>59</v>
      </c>
      <c r="C2051" s="254">
        <v>0</v>
      </c>
      <c r="D2051" s="254">
        <v>0</v>
      </c>
      <c r="E2051" s="254">
        <v>0</v>
      </c>
      <c r="F2051" s="254">
        <v>0</v>
      </c>
      <c r="G2051" s="254">
        <v>0</v>
      </c>
      <c r="H2051" s="254">
        <v>0</v>
      </c>
      <c r="I2051" s="254">
        <v>0</v>
      </c>
      <c r="J2051" s="254">
        <v>0</v>
      </c>
      <c r="K2051" s="254">
        <v>0</v>
      </c>
      <c r="L2051" s="254">
        <v>0</v>
      </c>
      <c r="M2051" s="254">
        <v>0</v>
      </c>
      <c r="N2051" s="254">
        <v>0</v>
      </c>
      <c r="O2051" s="254">
        <f>SUM(B2051:N2051)</f>
        <v>0</v>
      </c>
    </row>
    <row r="2052" spans="1:15">
      <c r="A2052" s="204" t="s">
        <v>414</v>
      </c>
      <c r="B2052" s="254" t="s">
        <v>59</v>
      </c>
      <c r="C2052" s="254">
        <v>0</v>
      </c>
      <c r="D2052" s="254">
        <v>0</v>
      </c>
      <c r="E2052" s="254">
        <v>0</v>
      </c>
      <c r="F2052" s="254">
        <v>0</v>
      </c>
      <c r="G2052" s="254">
        <v>0</v>
      </c>
      <c r="H2052" s="254">
        <v>0</v>
      </c>
      <c r="I2052" s="254">
        <v>0</v>
      </c>
      <c r="J2052" s="254">
        <v>0</v>
      </c>
      <c r="K2052" s="254">
        <v>0</v>
      </c>
      <c r="L2052" s="254">
        <v>0</v>
      </c>
      <c r="M2052" s="254">
        <v>0</v>
      </c>
      <c r="N2052" s="254">
        <v>0</v>
      </c>
      <c r="O2052" s="254">
        <f>SUM(B2052:N2052)</f>
        <v>0</v>
      </c>
    </row>
    <row r="2053" spans="1:15">
      <c r="A2053" s="205" t="s">
        <v>59</v>
      </c>
      <c r="B2053" s="254" t="s">
        <v>59</v>
      </c>
      <c r="C2053" s="254" t="s">
        <v>59</v>
      </c>
      <c r="D2053" s="254" t="s">
        <v>59</v>
      </c>
      <c r="E2053" s="254" t="s">
        <v>59</v>
      </c>
      <c r="F2053" s="254" t="s">
        <v>59</v>
      </c>
      <c r="G2053" s="254" t="s">
        <v>59</v>
      </c>
      <c r="H2053" s="254" t="s">
        <v>59</v>
      </c>
      <c r="I2053" s="254" t="s">
        <v>59</v>
      </c>
      <c r="J2053" s="254" t="s">
        <v>59</v>
      </c>
      <c r="K2053" s="254" t="s">
        <v>59</v>
      </c>
      <c r="L2053" s="254" t="s">
        <v>59</v>
      </c>
      <c r="M2053" s="254" t="s">
        <v>59</v>
      </c>
      <c r="N2053" s="254" t="s">
        <v>59</v>
      </c>
      <c r="O2053" s="254" t="s">
        <v>59</v>
      </c>
    </row>
    <row r="2054" spans="1:15">
      <c r="A2054" s="202" t="s">
        <v>415</v>
      </c>
      <c r="B2054" s="254">
        <v>70828.97649999999</v>
      </c>
      <c r="C2054" s="254">
        <v>70828.97649999999</v>
      </c>
      <c r="D2054" s="254">
        <v>70828.97649999999</v>
      </c>
      <c r="E2054" s="254">
        <v>70828.97649999999</v>
      </c>
      <c r="F2054" s="254">
        <v>70828.97649999999</v>
      </c>
      <c r="G2054" s="254">
        <v>70828.97649999999</v>
      </c>
      <c r="H2054" s="254">
        <v>70828.97649999999</v>
      </c>
      <c r="I2054" s="254">
        <v>70828.97649999999</v>
      </c>
      <c r="J2054" s="254">
        <v>70828.97649999999</v>
      </c>
      <c r="K2054" s="254">
        <v>70828.97649999999</v>
      </c>
      <c r="L2054" s="254">
        <v>70828.97649999999</v>
      </c>
      <c r="M2054" s="254">
        <v>70828.97649999999</v>
      </c>
      <c r="N2054" s="254">
        <v>70828.97649999999</v>
      </c>
      <c r="O2054" s="258"/>
    </row>
    <row r="2055" spans="1:15">
      <c r="A2055" s="202" t="s">
        <v>416</v>
      </c>
      <c r="B2055" s="254">
        <v>10004.096199999994</v>
      </c>
      <c r="C2055" s="254">
        <v>10152.837499999994</v>
      </c>
      <c r="D2055" s="254">
        <v>10301.578799999994</v>
      </c>
      <c r="E2055" s="254">
        <v>10450.320099999994</v>
      </c>
      <c r="F2055" s="254">
        <v>10599.061399999993</v>
      </c>
      <c r="G2055" s="254">
        <v>10747.802699999993</v>
      </c>
      <c r="H2055" s="254">
        <v>10896.543999999993</v>
      </c>
      <c r="I2055" s="254">
        <v>11045.285299999992</v>
      </c>
      <c r="J2055" s="254">
        <v>11194.026599999992</v>
      </c>
      <c r="K2055" s="254">
        <v>11342.767899999992</v>
      </c>
      <c r="L2055" s="254">
        <v>11491.509199999991</v>
      </c>
      <c r="M2055" s="254">
        <v>11640.250499999991</v>
      </c>
      <c r="N2055" s="254">
        <v>11788.991799999991</v>
      </c>
      <c r="O2055" s="258"/>
    </row>
    <row r="2056" spans="1:15" ht="15.75" thickBot="1">
      <c r="A2056" s="202" t="s">
        <v>418</v>
      </c>
      <c r="B2056" s="254">
        <v>0</v>
      </c>
      <c r="C2056" s="254">
        <v>0</v>
      </c>
      <c r="D2056" s="254">
        <v>0</v>
      </c>
      <c r="E2056" s="254">
        <v>0</v>
      </c>
      <c r="F2056" s="254">
        <v>0</v>
      </c>
      <c r="G2056" s="254">
        <v>0</v>
      </c>
      <c r="H2056" s="254">
        <v>0</v>
      </c>
      <c r="I2056" s="254">
        <v>0</v>
      </c>
      <c r="J2056" s="254">
        <v>0</v>
      </c>
      <c r="K2056" s="254">
        <v>0</v>
      </c>
      <c r="L2056" s="254">
        <v>0</v>
      </c>
      <c r="M2056" s="254">
        <v>0</v>
      </c>
      <c r="N2056" s="254">
        <v>0</v>
      </c>
      <c r="O2056" s="258"/>
    </row>
    <row r="2057" spans="1:15" ht="15.75" thickBot="1">
      <c r="A2057" s="202" t="s">
        <v>60</v>
      </c>
      <c r="B2057" s="255">
        <v>60824.880299999997</v>
      </c>
      <c r="C2057" s="255">
        <v>60676.138999999996</v>
      </c>
      <c r="D2057" s="255">
        <v>60527.397699999994</v>
      </c>
      <c r="E2057" s="255">
        <v>60378.656399999993</v>
      </c>
      <c r="F2057" s="255">
        <v>60229.915099999998</v>
      </c>
      <c r="G2057" s="255">
        <v>60081.173799999997</v>
      </c>
      <c r="H2057" s="255">
        <v>59932.432499999995</v>
      </c>
      <c r="I2057" s="255">
        <v>59783.691200000001</v>
      </c>
      <c r="J2057" s="255">
        <v>59634.9499</v>
      </c>
      <c r="K2057" s="255">
        <v>59486.208599999998</v>
      </c>
      <c r="L2057" s="255">
        <v>59337.467299999997</v>
      </c>
      <c r="M2057" s="255">
        <v>59188.725999999995</v>
      </c>
      <c r="N2057" s="255">
        <v>59039.984700000001</v>
      </c>
      <c r="O2057" s="258"/>
    </row>
    <row r="2058" spans="1:15" ht="15.75" thickTop="1">
      <c r="A2058" s="205" t="s">
        <v>59</v>
      </c>
      <c r="B2058" s="254" t="s">
        <v>59</v>
      </c>
      <c r="C2058" s="254" t="s">
        <v>59</v>
      </c>
      <c r="D2058" s="254" t="s">
        <v>59</v>
      </c>
      <c r="E2058" s="254" t="s">
        <v>59</v>
      </c>
      <c r="F2058" s="254" t="s">
        <v>59</v>
      </c>
      <c r="G2058" s="254" t="s">
        <v>59</v>
      </c>
      <c r="H2058" s="254" t="s">
        <v>59</v>
      </c>
      <c r="I2058" s="254" t="s">
        <v>59</v>
      </c>
      <c r="J2058" s="254" t="s">
        <v>59</v>
      </c>
      <c r="K2058" s="254" t="s">
        <v>59</v>
      </c>
      <c r="L2058" s="254" t="s">
        <v>59</v>
      </c>
      <c r="M2058" s="254" t="s">
        <v>59</v>
      </c>
      <c r="N2058" s="254" t="s">
        <v>59</v>
      </c>
      <c r="O2058" s="258"/>
    </row>
    <row r="2059" spans="1:15">
      <c r="A2059" s="202" t="s">
        <v>419</v>
      </c>
      <c r="B2059" s="276"/>
      <c r="C2059" s="254">
        <v>60750.509649999993</v>
      </c>
      <c r="D2059" s="254">
        <v>60601.768349999998</v>
      </c>
      <c r="E2059" s="254">
        <v>60453.02704999999</v>
      </c>
      <c r="F2059" s="254">
        <v>60304.285749999995</v>
      </c>
      <c r="G2059" s="254">
        <v>60155.544450000001</v>
      </c>
      <c r="H2059" s="254">
        <v>60006.803149999992</v>
      </c>
      <c r="I2059" s="254">
        <v>59858.061849999998</v>
      </c>
      <c r="J2059" s="254">
        <v>59709.320550000004</v>
      </c>
      <c r="K2059" s="254">
        <v>59560.579249999995</v>
      </c>
      <c r="L2059" s="254">
        <v>59411.837950000001</v>
      </c>
      <c r="M2059" s="254">
        <v>59263.096649999992</v>
      </c>
      <c r="N2059" s="254">
        <v>59114.355349999998</v>
      </c>
      <c r="O2059" s="258"/>
    </row>
    <row r="2060" spans="1:15">
      <c r="A2060" s="205" t="s">
        <v>59</v>
      </c>
      <c r="B2060" s="254" t="s">
        <v>59</v>
      </c>
      <c r="C2060" s="254" t="s">
        <v>59</v>
      </c>
      <c r="D2060" s="254" t="s">
        <v>59</v>
      </c>
      <c r="E2060" s="254" t="s">
        <v>59</v>
      </c>
      <c r="F2060" s="254" t="s">
        <v>59</v>
      </c>
      <c r="G2060" s="254" t="s">
        <v>59</v>
      </c>
      <c r="H2060" s="254" t="s">
        <v>59</v>
      </c>
      <c r="I2060" s="254" t="s">
        <v>59</v>
      </c>
      <c r="J2060" s="254" t="s">
        <v>59</v>
      </c>
      <c r="K2060" s="254" t="s">
        <v>59</v>
      </c>
      <c r="L2060" s="254" t="s">
        <v>59</v>
      </c>
      <c r="M2060" s="254" t="s">
        <v>59</v>
      </c>
      <c r="N2060" s="254" t="s">
        <v>59</v>
      </c>
      <c r="O2060" s="254" t="s">
        <v>59</v>
      </c>
    </row>
    <row r="2061" spans="1:15">
      <c r="A2061" s="202" t="s">
        <v>61</v>
      </c>
      <c r="B2061" s="254" t="s">
        <v>59</v>
      </c>
      <c r="C2061" s="254" t="s">
        <v>59</v>
      </c>
      <c r="D2061" s="254" t="s">
        <v>59</v>
      </c>
      <c r="E2061" s="254" t="s">
        <v>59</v>
      </c>
      <c r="F2061" s="254" t="s">
        <v>59</v>
      </c>
      <c r="G2061" s="254" t="s">
        <v>59</v>
      </c>
      <c r="H2061" s="254" t="s">
        <v>59</v>
      </c>
      <c r="I2061" s="254" t="s">
        <v>59</v>
      </c>
      <c r="J2061" s="254" t="s">
        <v>59</v>
      </c>
      <c r="K2061" s="254" t="s">
        <v>59</v>
      </c>
      <c r="L2061" s="254" t="s">
        <v>59</v>
      </c>
      <c r="M2061" s="254" t="s">
        <v>59</v>
      </c>
      <c r="N2061" s="254" t="s">
        <v>59</v>
      </c>
      <c r="O2061" s="254" t="s">
        <v>59</v>
      </c>
    </row>
    <row r="2062" spans="1:15">
      <c r="A2062" s="204" t="s">
        <v>420</v>
      </c>
      <c r="B2062" s="254" t="s">
        <v>59</v>
      </c>
      <c r="C2062" s="254">
        <v>327.20075581231663</v>
      </c>
      <c r="D2062" s="254">
        <v>326.39963881657627</v>
      </c>
      <c r="E2062" s="254">
        <v>325.5985218208358</v>
      </c>
      <c r="F2062" s="254">
        <v>324.79740482509544</v>
      </c>
      <c r="G2062" s="254">
        <v>323.99628782935503</v>
      </c>
      <c r="H2062" s="254">
        <v>323.19517083361461</v>
      </c>
      <c r="I2062" s="254">
        <v>315.08167658153502</v>
      </c>
      <c r="J2062" s="254">
        <v>314.2987301122966</v>
      </c>
      <c r="K2062" s="254">
        <v>313.51578364305806</v>
      </c>
      <c r="L2062" s="254">
        <v>312.73283717381958</v>
      </c>
      <c r="M2062" s="254">
        <v>311.94989070458104</v>
      </c>
      <c r="N2062" s="254">
        <v>311.16694423534256</v>
      </c>
      <c r="O2062" s="254">
        <f>SUM(B2062:N2062)</f>
        <v>3829.9336423884265</v>
      </c>
    </row>
    <row r="2063" spans="1:15">
      <c r="A2063" s="204" t="s">
        <v>421</v>
      </c>
      <c r="B2063" s="254" t="s">
        <v>59</v>
      </c>
      <c r="C2063" s="254">
        <v>67.906919686769996</v>
      </c>
      <c r="D2063" s="254">
        <v>67.740656661629998</v>
      </c>
      <c r="E2063" s="254">
        <v>67.574393636489987</v>
      </c>
      <c r="F2063" s="254">
        <v>67.408130611349989</v>
      </c>
      <c r="G2063" s="254">
        <v>67.241867586209992</v>
      </c>
      <c r="H2063" s="254">
        <v>67.075604561069994</v>
      </c>
      <c r="I2063" s="254">
        <v>66.328718335985002</v>
      </c>
      <c r="J2063" s="254">
        <v>66.163898101455004</v>
      </c>
      <c r="K2063" s="254">
        <v>65.999077866925006</v>
      </c>
      <c r="L2063" s="254">
        <v>65.834257632395008</v>
      </c>
      <c r="M2063" s="254">
        <v>65.669437397864996</v>
      </c>
      <c r="N2063" s="254">
        <v>65.504617163334999</v>
      </c>
      <c r="O2063" s="254">
        <f>SUM(B2063:N2063)</f>
        <v>800.44757924148007</v>
      </c>
    </row>
    <row r="2064" spans="1:15">
      <c r="A2064" s="205" t="s">
        <v>59</v>
      </c>
      <c r="B2064" s="254" t="s">
        <v>59</v>
      </c>
      <c r="C2064" s="254" t="s">
        <v>59</v>
      </c>
      <c r="D2064" s="254" t="s">
        <v>59</v>
      </c>
      <c r="E2064" s="254" t="s">
        <v>59</v>
      </c>
      <c r="F2064" s="254" t="s">
        <v>59</v>
      </c>
      <c r="G2064" s="254" t="s">
        <v>59</v>
      </c>
      <c r="H2064" s="254" t="s">
        <v>59</v>
      </c>
      <c r="I2064" s="254" t="s">
        <v>59</v>
      </c>
      <c r="J2064" s="254" t="s">
        <v>59</v>
      </c>
      <c r="K2064" s="254" t="s">
        <v>59</v>
      </c>
      <c r="L2064" s="254" t="s">
        <v>59</v>
      </c>
      <c r="M2064" s="254" t="s">
        <v>59</v>
      </c>
      <c r="N2064" s="254" t="s">
        <v>59</v>
      </c>
      <c r="O2064" s="254" t="s">
        <v>59</v>
      </c>
    </row>
    <row r="2065" spans="1:15">
      <c r="A2065" s="202" t="s">
        <v>62</v>
      </c>
      <c r="B2065" s="254" t="s">
        <v>59</v>
      </c>
      <c r="C2065" s="254" t="s">
        <v>59</v>
      </c>
      <c r="D2065" s="254" t="s">
        <v>59</v>
      </c>
      <c r="E2065" s="254" t="s">
        <v>59</v>
      </c>
      <c r="F2065" s="254" t="s">
        <v>59</v>
      </c>
      <c r="G2065" s="254" t="s">
        <v>59</v>
      </c>
      <c r="H2065" s="254" t="s">
        <v>59</v>
      </c>
      <c r="I2065" s="254" t="s">
        <v>59</v>
      </c>
      <c r="J2065" s="254" t="s">
        <v>59</v>
      </c>
      <c r="K2065" s="254" t="s">
        <v>59</v>
      </c>
      <c r="L2065" s="254" t="s">
        <v>59</v>
      </c>
      <c r="M2065" s="254" t="s">
        <v>59</v>
      </c>
      <c r="N2065" s="254" t="s">
        <v>59</v>
      </c>
      <c r="O2065" s="254" t="s">
        <v>59</v>
      </c>
    </row>
    <row r="2066" spans="1:15">
      <c r="A2066" s="204" t="s">
        <v>422</v>
      </c>
      <c r="B2066" s="254" t="s">
        <v>59</v>
      </c>
      <c r="C2066" s="254">
        <v>148.7413</v>
      </c>
      <c r="D2066" s="254">
        <v>148.7413</v>
      </c>
      <c r="E2066" s="254">
        <v>148.7413</v>
      </c>
      <c r="F2066" s="254">
        <v>148.7413</v>
      </c>
      <c r="G2066" s="254">
        <v>148.7413</v>
      </c>
      <c r="H2066" s="254">
        <v>148.7413</v>
      </c>
      <c r="I2066" s="254">
        <v>148.7413</v>
      </c>
      <c r="J2066" s="254">
        <v>148.7413</v>
      </c>
      <c r="K2066" s="254">
        <v>148.7413</v>
      </c>
      <c r="L2066" s="254">
        <v>148.7413</v>
      </c>
      <c r="M2066" s="254">
        <v>148.7413</v>
      </c>
      <c r="N2066" s="254">
        <v>148.7413</v>
      </c>
      <c r="O2066" s="254">
        <f>SUM(B2066:N2066)</f>
        <v>1784.8955999999996</v>
      </c>
    </row>
    <row r="2067" spans="1:15">
      <c r="A2067" s="204" t="s">
        <v>423</v>
      </c>
      <c r="B2067" s="254" t="s">
        <v>59</v>
      </c>
      <c r="C2067" s="254">
        <v>0</v>
      </c>
      <c r="D2067" s="254">
        <v>0</v>
      </c>
      <c r="E2067" s="254">
        <v>0</v>
      </c>
      <c r="F2067" s="254">
        <v>0</v>
      </c>
      <c r="G2067" s="254">
        <v>0</v>
      </c>
      <c r="H2067" s="254">
        <v>0</v>
      </c>
      <c r="I2067" s="254">
        <v>0</v>
      </c>
      <c r="J2067" s="254">
        <v>0</v>
      </c>
      <c r="K2067" s="254">
        <v>0</v>
      </c>
      <c r="L2067" s="254">
        <v>0</v>
      </c>
      <c r="M2067" s="254">
        <v>0</v>
      </c>
      <c r="N2067" s="254">
        <v>0</v>
      </c>
      <c r="O2067" s="254">
        <f>SUM(B2067:N2067)</f>
        <v>0</v>
      </c>
    </row>
    <row r="2068" spans="1:15">
      <c r="A2068" s="204" t="s">
        <v>424</v>
      </c>
      <c r="B2068" s="254" t="s">
        <v>59</v>
      </c>
      <c r="C2068" s="254">
        <v>0</v>
      </c>
      <c r="D2068" s="254">
        <v>0</v>
      </c>
      <c r="E2068" s="254">
        <v>0</v>
      </c>
      <c r="F2068" s="254">
        <v>0</v>
      </c>
      <c r="G2068" s="254">
        <v>0</v>
      </c>
      <c r="H2068" s="254">
        <v>0</v>
      </c>
      <c r="I2068" s="254">
        <v>0</v>
      </c>
      <c r="J2068" s="254">
        <v>0</v>
      </c>
      <c r="K2068" s="254">
        <v>0</v>
      </c>
      <c r="L2068" s="254">
        <v>0</v>
      </c>
      <c r="M2068" s="254">
        <v>0</v>
      </c>
      <c r="N2068" s="254">
        <v>0</v>
      </c>
      <c r="O2068" s="254">
        <f>SUM(B2068:N2068)</f>
        <v>0</v>
      </c>
    </row>
    <row r="2069" spans="1:15">
      <c r="A2069" s="204" t="s">
        <v>425</v>
      </c>
      <c r="B2069" s="254" t="s">
        <v>59</v>
      </c>
      <c r="C2069" s="254">
        <v>0</v>
      </c>
      <c r="D2069" s="254">
        <v>0</v>
      </c>
      <c r="E2069" s="254">
        <v>0</v>
      </c>
      <c r="F2069" s="254">
        <v>0</v>
      </c>
      <c r="G2069" s="254">
        <v>0</v>
      </c>
      <c r="H2069" s="254">
        <v>0</v>
      </c>
      <c r="I2069" s="254">
        <v>0</v>
      </c>
      <c r="J2069" s="254">
        <v>0</v>
      </c>
      <c r="K2069" s="254">
        <v>0</v>
      </c>
      <c r="L2069" s="254">
        <v>0</v>
      </c>
      <c r="M2069" s="254">
        <v>0</v>
      </c>
      <c r="N2069" s="254">
        <v>0</v>
      </c>
      <c r="O2069" s="254">
        <f>SUM(B2069:N2069)</f>
        <v>0</v>
      </c>
    </row>
    <row r="2070" spans="1:15">
      <c r="A2070" s="204" t="s">
        <v>426</v>
      </c>
      <c r="B2070" s="254" t="s">
        <v>59</v>
      </c>
      <c r="C2070" s="254">
        <v>0</v>
      </c>
      <c r="D2070" s="254">
        <v>0</v>
      </c>
      <c r="E2070" s="254">
        <v>0</v>
      </c>
      <c r="F2070" s="254">
        <v>0</v>
      </c>
      <c r="G2070" s="254">
        <v>0</v>
      </c>
      <c r="H2070" s="254">
        <v>0</v>
      </c>
      <c r="I2070" s="254">
        <v>0</v>
      </c>
      <c r="J2070" s="254">
        <v>0</v>
      </c>
      <c r="K2070" s="254">
        <v>0</v>
      </c>
      <c r="L2070" s="254">
        <v>0</v>
      </c>
      <c r="M2070" s="254">
        <v>0</v>
      </c>
      <c r="N2070" s="254">
        <v>0</v>
      </c>
      <c r="O2070" s="254">
        <f>SUM(B2070:N2070)</f>
        <v>0</v>
      </c>
    </row>
    <row r="2071" spans="1:15" ht="15.75" thickBot="1">
      <c r="A2071" s="205" t="s">
        <v>59</v>
      </c>
      <c r="B2071" s="254" t="s">
        <v>59</v>
      </c>
      <c r="C2071" s="254" t="s">
        <v>59</v>
      </c>
      <c r="D2071" s="254" t="s">
        <v>59</v>
      </c>
      <c r="E2071" s="254" t="s">
        <v>59</v>
      </c>
      <c r="F2071" s="254" t="s">
        <v>59</v>
      </c>
      <c r="G2071" s="254" t="s">
        <v>59</v>
      </c>
      <c r="H2071" s="254" t="s">
        <v>59</v>
      </c>
      <c r="I2071" s="254" t="s">
        <v>59</v>
      </c>
      <c r="J2071" s="254" t="s">
        <v>59</v>
      </c>
      <c r="K2071" s="254" t="s">
        <v>59</v>
      </c>
      <c r="L2071" s="254" t="s">
        <v>59</v>
      </c>
      <c r="M2071" s="254" t="s">
        <v>59</v>
      </c>
      <c r="N2071" s="254" t="s">
        <v>59</v>
      </c>
      <c r="O2071" s="254" t="s">
        <v>59</v>
      </c>
    </row>
    <row r="2072" spans="1:15" ht="15.75" thickBot="1">
      <c r="A2072" s="202" t="s">
        <v>427</v>
      </c>
      <c r="B2072" s="254" t="s">
        <v>59</v>
      </c>
      <c r="C2072" s="255">
        <f>SUM(C2062:C2070)</f>
        <v>543.84897549908658</v>
      </c>
      <c r="D2072" s="255">
        <f t="shared" ref="D2072:N2072" si="45">SUM(D2062:D2070)</f>
        <v>542.88159547820624</v>
      </c>
      <c r="E2072" s="255">
        <f t="shared" si="45"/>
        <v>541.91421545732578</v>
      </c>
      <c r="F2072" s="255">
        <f t="shared" si="45"/>
        <v>540.94683543644544</v>
      </c>
      <c r="G2072" s="255">
        <f t="shared" si="45"/>
        <v>539.97945541556498</v>
      </c>
      <c r="H2072" s="255">
        <f t="shared" si="45"/>
        <v>539.01207539468464</v>
      </c>
      <c r="I2072" s="255">
        <f t="shared" si="45"/>
        <v>530.15169491751999</v>
      </c>
      <c r="J2072" s="255">
        <f t="shared" si="45"/>
        <v>529.20392821375162</v>
      </c>
      <c r="K2072" s="255">
        <f t="shared" si="45"/>
        <v>528.25616150998303</v>
      </c>
      <c r="L2072" s="255">
        <f t="shared" si="45"/>
        <v>527.30839480621455</v>
      </c>
      <c r="M2072" s="255">
        <f t="shared" si="45"/>
        <v>526.36062810244607</v>
      </c>
      <c r="N2072" s="255">
        <f t="shared" si="45"/>
        <v>525.41286139867759</v>
      </c>
      <c r="O2072" s="255">
        <f>SUM(B2072:N2072)</f>
        <v>6415.2768216299064</v>
      </c>
    </row>
    <row r="2073" spans="1:15" ht="15.75" thickTop="1">
      <c r="A2073" s="205" t="s">
        <v>59</v>
      </c>
      <c r="B2073" s="256" t="s">
        <v>59</v>
      </c>
      <c r="C2073" s="256" t="s">
        <v>59</v>
      </c>
      <c r="D2073" s="256" t="s">
        <v>59</v>
      </c>
      <c r="E2073" s="256" t="s">
        <v>59</v>
      </c>
      <c r="F2073" s="256" t="s">
        <v>59</v>
      </c>
      <c r="G2073" s="256" t="s">
        <v>59</v>
      </c>
      <c r="H2073" s="256" t="s">
        <v>59</v>
      </c>
      <c r="I2073" s="256" t="s">
        <v>59</v>
      </c>
      <c r="J2073" s="256" t="s">
        <v>59</v>
      </c>
      <c r="K2073" s="256" t="s">
        <v>59</v>
      </c>
      <c r="L2073" s="256" t="s">
        <v>59</v>
      </c>
      <c r="M2073" s="256" t="s">
        <v>59</v>
      </c>
      <c r="N2073" s="256" t="s">
        <v>59</v>
      </c>
      <c r="O2073" s="256" t="s">
        <v>59</v>
      </c>
    </row>
    <row r="2074" spans="1:15">
      <c r="A2074" s="129" t="s">
        <v>449</v>
      </c>
      <c r="B2074" s="256"/>
      <c r="C2074" s="256"/>
      <c r="D2074" s="256"/>
      <c r="E2074" s="256"/>
      <c r="F2074" s="256"/>
      <c r="G2074" s="256"/>
      <c r="H2074" s="256"/>
      <c r="I2074" s="256"/>
      <c r="J2074" s="256"/>
      <c r="K2074" s="256"/>
      <c r="L2074" s="256"/>
      <c r="M2074" s="256"/>
      <c r="N2074" s="256"/>
      <c r="O2074" s="256"/>
    </row>
    <row r="2075" spans="1:15">
      <c r="A2075" s="294" t="s">
        <v>468</v>
      </c>
      <c r="B2075" s="256"/>
      <c r="C2075" s="256"/>
      <c r="D2075" s="256"/>
      <c r="E2075" s="256"/>
      <c r="F2075" s="256"/>
      <c r="G2075" s="256"/>
      <c r="H2075" s="256"/>
      <c r="I2075" s="256"/>
      <c r="J2075" s="256"/>
      <c r="K2075" s="256"/>
      <c r="L2075" s="256"/>
      <c r="M2075" s="256"/>
      <c r="N2075" s="256"/>
      <c r="O2075" s="256"/>
    </row>
    <row r="2076" spans="1:15">
      <c r="A2076" s="294" t="s">
        <v>450</v>
      </c>
      <c r="B2076" s="256"/>
      <c r="C2076" s="256"/>
      <c r="D2076" s="256"/>
      <c r="E2076" s="256"/>
      <c r="F2076" s="256"/>
      <c r="G2076" s="256"/>
      <c r="H2076" s="256"/>
      <c r="I2076" s="256"/>
      <c r="J2076" s="256"/>
      <c r="K2076" s="256"/>
      <c r="L2076" s="256"/>
      <c r="M2076" s="256"/>
      <c r="N2076" s="256"/>
      <c r="O2076" s="256"/>
    </row>
    <row r="2077" spans="1:15">
      <c r="A2077" s="294" t="s">
        <v>451</v>
      </c>
      <c r="B2077" s="256"/>
      <c r="C2077" s="256"/>
      <c r="D2077" s="256"/>
      <c r="E2077" s="256"/>
      <c r="F2077" s="256"/>
      <c r="G2077" s="256"/>
      <c r="H2077" s="256"/>
      <c r="I2077" s="256"/>
      <c r="J2077" s="256"/>
      <c r="K2077" s="256"/>
      <c r="L2077" s="256"/>
      <c r="M2077" s="256"/>
      <c r="N2077" s="256"/>
      <c r="O2077" s="256"/>
    </row>
    <row r="2078" spans="1:15">
      <c r="A2078" s="294" t="s">
        <v>452</v>
      </c>
      <c r="B2078" s="256"/>
      <c r="C2078" s="256"/>
      <c r="D2078" s="256"/>
      <c r="E2078" s="256"/>
      <c r="F2078" s="256"/>
      <c r="G2078" s="256"/>
      <c r="H2078" s="256"/>
      <c r="I2078" s="256"/>
      <c r="J2078" s="256"/>
      <c r="K2078" s="256"/>
      <c r="L2078" s="256"/>
      <c r="M2078" s="256"/>
      <c r="N2078" s="256"/>
      <c r="O2078" s="256"/>
    </row>
    <row r="2079" spans="1:15">
      <c r="A2079" s="294" t="s">
        <v>453</v>
      </c>
      <c r="B2079" s="256"/>
      <c r="C2079" s="256"/>
      <c r="D2079" s="256"/>
      <c r="E2079" s="256"/>
      <c r="F2079" s="256"/>
      <c r="G2079" s="256"/>
      <c r="H2079" s="256"/>
      <c r="I2079" s="256"/>
      <c r="J2079" s="256"/>
      <c r="K2079" s="256"/>
      <c r="L2079" s="256"/>
      <c r="M2079" s="256"/>
      <c r="N2079" s="256"/>
      <c r="O2079" s="256"/>
    </row>
    <row r="2080" spans="1:15">
      <c r="A2080" s="294" t="s">
        <v>469</v>
      </c>
      <c r="B2080" s="256"/>
      <c r="C2080" s="256"/>
      <c r="D2080" s="256"/>
      <c r="E2080" s="256"/>
      <c r="F2080" s="256"/>
      <c r="G2080" s="256"/>
      <c r="H2080" s="256"/>
      <c r="I2080" s="256"/>
      <c r="J2080" s="256"/>
      <c r="K2080" s="256"/>
      <c r="L2080" s="256"/>
      <c r="M2080" s="256"/>
      <c r="N2080" s="256"/>
      <c r="O2080" s="256"/>
    </row>
    <row r="2081" spans="1:15">
      <c r="A2081" s="294" t="s">
        <v>470</v>
      </c>
      <c r="B2081" s="256"/>
      <c r="C2081" s="256"/>
      <c r="D2081" s="256"/>
      <c r="E2081" s="256"/>
      <c r="F2081" s="256"/>
      <c r="G2081" s="256"/>
      <c r="H2081" s="256"/>
      <c r="I2081" s="256"/>
      <c r="J2081" s="256"/>
      <c r="K2081" s="256"/>
      <c r="L2081" s="256"/>
      <c r="M2081" s="256"/>
      <c r="N2081" s="256"/>
      <c r="O2081" s="256"/>
    </row>
    <row r="2082" spans="1:15">
      <c r="A2082" s="294" t="s">
        <v>454</v>
      </c>
      <c r="B2082" s="256"/>
      <c r="C2082" s="256"/>
      <c r="D2082" s="256"/>
      <c r="E2082" s="256"/>
      <c r="F2082" s="256"/>
      <c r="G2082" s="256"/>
      <c r="H2082" s="256"/>
      <c r="I2082" s="256"/>
      <c r="J2082" s="256"/>
      <c r="K2082" s="256"/>
      <c r="L2082" s="256"/>
      <c r="M2082" s="256"/>
      <c r="N2082" s="256"/>
      <c r="O2082" s="256"/>
    </row>
    <row r="2083" spans="1:15">
      <c r="A2083" s="294" t="s">
        <v>455</v>
      </c>
      <c r="B2083" s="256"/>
      <c r="C2083" s="256"/>
      <c r="D2083" s="256"/>
      <c r="E2083" s="256"/>
      <c r="F2083" s="256"/>
      <c r="G2083" s="256"/>
      <c r="H2083" s="256"/>
      <c r="I2083" s="256"/>
      <c r="J2083" s="256"/>
      <c r="K2083" s="256"/>
      <c r="L2083" s="256"/>
      <c r="M2083" s="256"/>
      <c r="N2083" s="256"/>
      <c r="O2083" s="256"/>
    </row>
    <row r="2084" spans="1:15">
      <c r="A2084" s="294" t="s">
        <v>456</v>
      </c>
      <c r="B2084" s="256"/>
      <c r="C2084" s="256"/>
      <c r="D2084" s="256"/>
      <c r="E2084" s="256"/>
      <c r="F2084" s="256"/>
      <c r="G2084" s="256"/>
      <c r="H2084" s="256"/>
      <c r="I2084" s="256"/>
      <c r="J2084" s="256"/>
      <c r="K2084" s="256"/>
      <c r="L2084" s="256"/>
      <c r="M2084" s="256"/>
      <c r="N2084" s="256"/>
      <c r="O2084" s="256"/>
    </row>
    <row r="2085" spans="1:15">
      <c r="A2085" s="294" t="s">
        <v>457</v>
      </c>
      <c r="B2085" s="256"/>
      <c r="C2085" s="256"/>
      <c r="D2085" s="256"/>
      <c r="E2085" s="256"/>
      <c r="F2085" s="256"/>
      <c r="G2085" s="256"/>
      <c r="H2085" s="256"/>
      <c r="I2085" s="256"/>
      <c r="J2085" s="256"/>
      <c r="K2085" s="256"/>
      <c r="L2085" s="256"/>
      <c r="M2085" s="256"/>
      <c r="N2085" s="256"/>
      <c r="O2085" s="256"/>
    </row>
    <row r="2086" spans="1:15">
      <c r="A2086" s="294" t="s">
        <v>458</v>
      </c>
      <c r="B2086" s="256"/>
      <c r="C2086" s="256"/>
      <c r="D2086" s="256"/>
      <c r="E2086" s="256"/>
      <c r="F2086" s="256"/>
      <c r="G2086" s="256"/>
      <c r="H2086" s="256"/>
      <c r="I2086" s="256"/>
      <c r="J2086" s="256"/>
      <c r="K2086" s="256"/>
      <c r="L2086" s="256"/>
      <c r="M2086" s="256"/>
      <c r="N2086" s="256"/>
      <c r="O2086" s="256"/>
    </row>
    <row r="2087" spans="1:15">
      <c r="A2087" s="295" t="s">
        <v>459</v>
      </c>
      <c r="B2087" s="256"/>
      <c r="C2087" s="256"/>
      <c r="D2087" s="256"/>
      <c r="E2087" s="256"/>
      <c r="F2087" s="256"/>
      <c r="G2087" s="256"/>
      <c r="H2087" s="256"/>
      <c r="I2087" s="256"/>
      <c r="J2087" s="256"/>
      <c r="K2087" s="256"/>
      <c r="L2087" s="256"/>
      <c r="M2087" s="256"/>
      <c r="N2087" s="256"/>
      <c r="O2087" s="256"/>
    </row>
    <row r="2088" spans="1:15">
      <c r="A2088" s="295" t="s">
        <v>460</v>
      </c>
      <c r="B2088" s="256"/>
      <c r="C2088" s="256"/>
      <c r="D2088" s="256"/>
      <c r="E2088" s="256"/>
      <c r="F2088" s="256"/>
      <c r="G2088" s="256"/>
      <c r="H2088" s="256"/>
      <c r="I2088" s="256"/>
      <c r="J2088" s="256"/>
      <c r="K2088" s="256"/>
      <c r="L2088" s="256"/>
      <c r="M2088" s="256"/>
      <c r="N2088" s="256"/>
      <c r="O2088" s="256"/>
    </row>
    <row r="2089" spans="1:15">
      <c r="A2089" s="295" t="s">
        <v>461</v>
      </c>
      <c r="B2089" s="256"/>
      <c r="C2089" s="256"/>
      <c r="D2089" s="256"/>
      <c r="E2089" s="256"/>
      <c r="F2089" s="256"/>
      <c r="G2089" s="256"/>
      <c r="H2089" s="256"/>
      <c r="I2089" s="256"/>
      <c r="J2089" s="256"/>
      <c r="K2089" s="256"/>
      <c r="L2089" s="256"/>
      <c r="M2089" s="256"/>
      <c r="N2089" s="256"/>
      <c r="O2089" s="256"/>
    </row>
    <row r="2090" spans="1:15">
      <c r="B2090" s="257"/>
      <c r="C2090" s="257"/>
      <c r="D2090" s="257"/>
      <c r="E2090" s="257"/>
      <c r="F2090" s="257"/>
      <c r="G2090" s="257"/>
      <c r="H2090" s="257"/>
      <c r="I2090" s="257"/>
      <c r="J2090" s="257"/>
      <c r="K2090" s="257"/>
      <c r="L2090" s="257"/>
      <c r="M2090" s="257"/>
      <c r="N2090" s="257"/>
      <c r="O2090" s="257"/>
    </row>
    <row r="2091" spans="1:15">
      <c r="A2091" s="109" t="s">
        <v>86</v>
      </c>
      <c r="B2091" s="254"/>
      <c r="C2091" s="254"/>
      <c r="D2091" s="254"/>
      <c r="E2091" s="254"/>
      <c r="F2091" s="254"/>
      <c r="G2091" s="254"/>
      <c r="H2091" s="254"/>
      <c r="I2091" s="254"/>
      <c r="J2091" s="254"/>
      <c r="K2091" s="254"/>
      <c r="L2091" s="254"/>
      <c r="M2091" s="254"/>
      <c r="N2091" s="254"/>
      <c r="O2091" s="254"/>
    </row>
    <row r="2092" spans="1:15">
      <c r="A2092" s="181" t="s">
        <v>379</v>
      </c>
      <c r="B2092" s="254"/>
      <c r="C2092" s="254"/>
      <c r="D2092" s="254"/>
      <c r="E2092" s="254"/>
      <c r="F2092" s="254"/>
      <c r="G2092" s="254"/>
      <c r="H2092" s="254"/>
      <c r="I2092" s="254"/>
      <c r="J2092" s="254"/>
      <c r="K2092" s="254"/>
      <c r="L2092" s="254"/>
      <c r="M2092" s="254"/>
      <c r="N2092" s="254"/>
      <c r="O2092" s="254"/>
    </row>
    <row r="2093" spans="1:15">
      <c r="A2093" s="202" t="s">
        <v>410</v>
      </c>
      <c r="B2093" s="254" t="s">
        <v>59</v>
      </c>
      <c r="C2093" s="254" t="s">
        <v>59</v>
      </c>
      <c r="D2093" s="254" t="s">
        <v>59</v>
      </c>
      <c r="E2093" s="254" t="s">
        <v>59</v>
      </c>
      <c r="F2093" s="254" t="s">
        <v>59</v>
      </c>
      <c r="G2093" s="254" t="s">
        <v>59</v>
      </c>
      <c r="H2093" s="254" t="s">
        <v>59</v>
      </c>
      <c r="I2093" s="254" t="s">
        <v>59</v>
      </c>
      <c r="J2093" s="254" t="s">
        <v>59</v>
      </c>
      <c r="K2093" s="254" t="s">
        <v>59</v>
      </c>
      <c r="L2093" s="254" t="s">
        <v>59</v>
      </c>
      <c r="M2093" s="254" t="s">
        <v>59</v>
      </c>
      <c r="N2093" s="254" t="s">
        <v>59</v>
      </c>
      <c r="O2093" s="254" t="s">
        <v>59</v>
      </c>
    </row>
    <row r="2094" spans="1:15">
      <c r="A2094" s="204" t="s">
        <v>411</v>
      </c>
      <c r="B2094" s="254" t="s">
        <v>59</v>
      </c>
      <c r="C2094" s="254">
        <v>0</v>
      </c>
      <c r="D2094" s="254">
        <v>0</v>
      </c>
      <c r="E2094" s="254">
        <v>0</v>
      </c>
      <c r="F2094" s="254">
        <v>0</v>
      </c>
      <c r="G2094" s="254">
        <v>0</v>
      </c>
      <c r="H2094" s="254">
        <v>0</v>
      </c>
      <c r="I2094" s="254">
        <v>0</v>
      </c>
      <c r="J2094" s="254">
        <v>0</v>
      </c>
      <c r="K2094" s="254">
        <v>0</v>
      </c>
      <c r="L2094" s="254">
        <v>0</v>
      </c>
      <c r="M2094" s="254">
        <v>0</v>
      </c>
      <c r="N2094" s="254">
        <v>0</v>
      </c>
      <c r="O2094" s="254">
        <f>SUM(B2094:N2094)</f>
        <v>0</v>
      </c>
    </row>
    <row r="2095" spans="1:15">
      <c r="A2095" s="204" t="s">
        <v>412</v>
      </c>
      <c r="B2095" s="254" t="s">
        <v>59</v>
      </c>
      <c r="C2095" s="254">
        <v>0</v>
      </c>
      <c r="D2095" s="254">
        <v>0</v>
      </c>
      <c r="E2095" s="254">
        <v>0</v>
      </c>
      <c r="F2095" s="323">
        <v>-865.75978818510009</v>
      </c>
      <c r="G2095" s="323">
        <v>0</v>
      </c>
      <c r="H2095" s="323">
        <v>0</v>
      </c>
      <c r="I2095" s="323">
        <v>0</v>
      </c>
      <c r="J2095" s="323">
        <v>0</v>
      </c>
      <c r="K2095" s="323">
        <v>0</v>
      </c>
      <c r="L2095" s="323">
        <v>0</v>
      </c>
      <c r="M2095" s="323">
        <v>0</v>
      </c>
      <c r="N2095" s="323">
        <v>0</v>
      </c>
      <c r="O2095" s="323">
        <f>SUM(B2095:N2095)</f>
        <v>-865.75978818510009</v>
      </c>
    </row>
    <row r="2096" spans="1:15">
      <c r="A2096" s="204" t="s">
        <v>413</v>
      </c>
      <c r="B2096" s="254" t="s">
        <v>59</v>
      </c>
      <c r="C2096" s="254">
        <v>0</v>
      </c>
      <c r="D2096" s="254">
        <v>0</v>
      </c>
      <c r="E2096" s="254">
        <v>0</v>
      </c>
      <c r="F2096" s="254">
        <v>0</v>
      </c>
      <c r="G2096" s="254">
        <v>0</v>
      </c>
      <c r="H2096" s="254">
        <v>0</v>
      </c>
      <c r="I2096" s="254">
        <v>0</v>
      </c>
      <c r="J2096" s="254">
        <v>0</v>
      </c>
      <c r="K2096" s="254">
        <v>0</v>
      </c>
      <c r="L2096" s="254">
        <v>0</v>
      </c>
      <c r="M2096" s="254">
        <v>0</v>
      </c>
      <c r="N2096" s="254">
        <v>0</v>
      </c>
      <c r="O2096" s="254">
        <f>SUM(B2096:N2096)</f>
        <v>0</v>
      </c>
    </row>
    <row r="2097" spans="1:15">
      <c r="A2097" s="204" t="s">
        <v>414</v>
      </c>
      <c r="B2097" s="254" t="s">
        <v>59</v>
      </c>
      <c r="C2097" s="254">
        <v>0</v>
      </c>
      <c r="D2097" s="254">
        <v>0</v>
      </c>
      <c r="E2097" s="254">
        <v>0</v>
      </c>
      <c r="F2097" s="254">
        <v>0</v>
      </c>
      <c r="G2097" s="254">
        <v>0</v>
      </c>
      <c r="H2097" s="254">
        <v>0</v>
      </c>
      <c r="I2097" s="254">
        <v>0</v>
      </c>
      <c r="J2097" s="254">
        <v>0</v>
      </c>
      <c r="K2097" s="254">
        <v>0</v>
      </c>
      <c r="L2097" s="254">
        <v>0</v>
      </c>
      <c r="M2097" s="254">
        <v>0</v>
      </c>
      <c r="N2097" s="254">
        <v>0</v>
      </c>
      <c r="O2097" s="254">
        <f>SUM(B2097:N2097)</f>
        <v>0</v>
      </c>
    </row>
    <row r="2098" spans="1:15">
      <c r="A2098" s="205" t="s">
        <v>59</v>
      </c>
      <c r="B2098" s="254" t="s">
        <v>59</v>
      </c>
      <c r="C2098" s="254" t="s">
        <v>59</v>
      </c>
      <c r="D2098" s="254" t="s">
        <v>59</v>
      </c>
      <c r="E2098" s="254" t="s">
        <v>59</v>
      </c>
      <c r="F2098" s="254" t="s">
        <v>59</v>
      </c>
      <c r="G2098" s="254" t="s">
        <v>59</v>
      </c>
      <c r="H2098" s="254" t="s">
        <v>59</v>
      </c>
      <c r="I2098" s="254" t="s">
        <v>59</v>
      </c>
      <c r="J2098" s="254" t="s">
        <v>59</v>
      </c>
      <c r="K2098" s="254" t="s">
        <v>59</v>
      </c>
      <c r="L2098" s="254" t="s">
        <v>59</v>
      </c>
      <c r="M2098" s="254" t="s">
        <v>59</v>
      </c>
      <c r="N2098" s="254" t="s">
        <v>59</v>
      </c>
      <c r="O2098" s="254" t="s">
        <v>59</v>
      </c>
    </row>
    <row r="2099" spans="1:15">
      <c r="A2099" s="202" t="s">
        <v>415</v>
      </c>
      <c r="B2099" s="254">
        <v>64624.2705352665</v>
      </c>
      <c r="C2099" s="254">
        <v>64624.2705352665</v>
      </c>
      <c r="D2099" s="254">
        <v>64624.2705352665</v>
      </c>
      <c r="E2099" s="254">
        <v>64624.2705352665</v>
      </c>
      <c r="F2099" s="254">
        <v>63758.510747081396</v>
      </c>
      <c r="G2099" s="254">
        <v>63758.510747081396</v>
      </c>
      <c r="H2099" s="254">
        <v>63758.510747081396</v>
      </c>
      <c r="I2099" s="254">
        <v>63758.510747081396</v>
      </c>
      <c r="J2099" s="254">
        <v>63758.510747081396</v>
      </c>
      <c r="K2099" s="254">
        <v>63758.510747081396</v>
      </c>
      <c r="L2099" s="254">
        <v>63758.510747081396</v>
      </c>
      <c r="M2099" s="254">
        <v>63758.510747081396</v>
      </c>
      <c r="N2099" s="254">
        <v>63758.510747081396</v>
      </c>
      <c r="O2099" s="258"/>
    </row>
    <row r="2100" spans="1:15">
      <c r="A2100" s="202" t="s">
        <v>416</v>
      </c>
      <c r="B2100" s="254">
        <v>6746.0476049820027</v>
      </c>
      <c r="C2100" s="254">
        <v>7156.4112135519026</v>
      </c>
      <c r="D2100" s="254">
        <v>7566.7748221218026</v>
      </c>
      <c r="E2100" s="254">
        <v>7977.1384306917025</v>
      </c>
      <c r="F2100" s="254">
        <v>8384.7551893554028</v>
      </c>
      <c r="G2100" s="254">
        <v>8789.6209487928027</v>
      </c>
      <c r="H2100" s="254">
        <v>9194.4867082302026</v>
      </c>
      <c r="I2100" s="254">
        <v>9599.3524676676025</v>
      </c>
      <c r="J2100" s="254">
        <v>10004.218227105002</v>
      </c>
      <c r="K2100" s="254">
        <v>10409.083986542402</v>
      </c>
      <c r="L2100" s="254">
        <v>10813.949745979802</v>
      </c>
      <c r="M2100" s="254">
        <v>11218.815505417202</v>
      </c>
      <c r="N2100" s="254">
        <v>11623.681264854602</v>
      </c>
      <c r="O2100" s="258"/>
    </row>
    <row r="2101" spans="1:15" ht="15.75" thickBot="1">
      <c r="A2101" s="202" t="s">
        <v>418</v>
      </c>
      <c r="B2101" s="254">
        <v>0</v>
      </c>
      <c r="C2101" s="254">
        <v>0</v>
      </c>
      <c r="D2101" s="254">
        <v>0</v>
      </c>
      <c r="E2101" s="254">
        <v>0</v>
      </c>
      <c r="F2101" s="254">
        <v>0</v>
      </c>
      <c r="G2101" s="254">
        <v>0</v>
      </c>
      <c r="H2101" s="254">
        <v>0</v>
      </c>
      <c r="I2101" s="254">
        <v>0</v>
      </c>
      <c r="J2101" s="254">
        <v>0</v>
      </c>
      <c r="K2101" s="254">
        <v>0</v>
      </c>
      <c r="L2101" s="254">
        <v>0</v>
      </c>
      <c r="M2101" s="254">
        <v>0</v>
      </c>
      <c r="N2101" s="254">
        <v>0</v>
      </c>
      <c r="O2101" s="258"/>
    </row>
    <row r="2102" spans="1:15" ht="15.75" thickBot="1">
      <c r="A2102" s="202" t="s">
        <v>60</v>
      </c>
      <c r="B2102" s="255">
        <v>57878.222930284493</v>
      </c>
      <c r="C2102" s="255">
        <v>57467.859321714597</v>
      </c>
      <c r="D2102" s="255">
        <v>57057.495713144701</v>
      </c>
      <c r="E2102" s="255">
        <v>56647.132104574797</v>
      </c>
      <c r="F2102" s="255">
        <v>55373.755557725992</v>
      </c>
      <c r="G2102" s="255">
        <v>54968.889798288597</v>
      </c>
      <c r="H2102" s="255">
        <v>54564.024038851196</v>
      </c>
      <c r="I2102" s="255">
        <v>54159.158279413794</v>
      </c>
      <c r="J2102" s="255">
        <v>53754.292519976392</v>
      </c>
      <c r="K2102" s="255">
        <v>53349.42676053899</v>
      </c>
      <c r="L2102" s="255">
        <v>52944.561001101596</v>
      </c>
      <c r="M2102" s="255">
        <v>52539.695241664194</v>
      </c>
      <c r="N2102" s="255">
        <v>52134.829482226793</v>
      </c>
      <c r="O2102" s="258"/>
    </row>
    <row r="2103" spans="1:15" ht="15.75" thickTop="1">
      <c r="A2103" s="205" t="s">
        <v>59</v>
      </c>
      <c r="B2103" s="254" t="s">
        <v>59</v>
      </c>
      <c r="C2103" s="254" t="s">
        <v>59</v>
      </c>
      <c r="D2103" s="254" t="s">
        <v>59</v>
      </c>
      <c r="E2103" s="254" t="s">
        <v>59</v>
      </c>
      <c r="F2103" s="254" t="s">
        <v>59</v>
      </c>
      <c r="G2103" s="254" t="s">
        <v>59</v>
      </c>
      <c r="H2103" s="254" t="s">
        <v>59</v>
      </c>
      <c r="I2103" s="254" t="s">
        <v>59</v>
      </c>
      <c r="J2103" s="254" t="s">
        <v>59</v>
      </c>
      <c r="K2103" s="254" t="s">
        <v>59</v>
      </c>
      <c r="L2103" s="254" t="s">
        <v>59</v>
      </c>
      <c r="M2103" s="254" t="s">
        <v>59</v>
      </c>
      <c r="N2103" s="254" t="s">
        <v>59</v>
      </c>
      <c r="O2103" s="258"/>
    </row>
    <row r="2104" spans="1:15">
      <c r="A2104" s="202" t="s">
        <v>419</v>
      </c>
      <c r="B2104" s="254" t="s">
        <v>59</v>
      </c>
      <c r="C2104" s="254">
        <v>57673.041125999545</v>
      </c>
      <c r="D2104" s="254">
        <v>57262.677517429649</v>
      </c>
      <c r="E2104" s="254">
        <v>56852.313908859753</v>
      </c>
      <c r="F2104" s="254">
        <v>56010.443831150391</v>
      </c>
      <c r="G2104" s="254">
        <v>55171.322678007295</v>
      </c>
      <c r="H2104" s="254">
        <v>54766.456918569893</v>
      </c>
      <c r="I2104" s="254">
        <v>54361.591159132498</v>
      </c>
      <c r="J2104" s="254">
        <v>53956.725399695089</v>
      </c>
      <c r="K2104" s="254">
        <v>53551.859640257695</v>
      </c>
      <c r="L2104" s="254">
        <v>53146.993880820293</v>
      </c>
      <c r="M2104" s="254">
        <v>52742.128121382892</v>
      </c>
      <c r="N2104" s="254">
        <v>52337.262361945497</v>
      </c>
      <c r="O2104" s="258"/>
    </row>
    <row r="2105" spans="1:15">
      <c r="A2105" s="205" t="s">
        <v>59</v>
      </c>
      <c r="B2105" s="254" t="s">
        <v>59</v>
      </c>
      <c r="C2105" s="254" t="s">
        <v>59</v>
      </c>
      <c r="D2105" s="254" t="s">
        <v>59</v>
      </c>
      <c r="E2105" s="254" t="s">
        <v>59</v>
      </c>
      <c r="F2105" s="254" t="s">
        <v>59</v>
      </c>
      <c r="G2105" s="254" t="s">
        <v>59</v>
      </c>
      <c r="H2105" s="254" t="s">
        <v>59</v>
      </c>
      <c r="I2105" s="254" t="s">
        <v>59</v>
      </c>
      <c r="J2105" s="254" t="s">
        <v>59</v>
      </c>
      <c r="K2105" s="254" t="s">
        <v>59</v>
      </c>
      <c r="L2105" s="254" t="s">
        <v>59</v>
      </c>
      <c r="M2105" s="254" t="s">
        <v>59</v>
      </c>
      <c r="N2105" s="254" t="s">
        <v>59</v>
      </c>
      <c r="O2105" s="254" t="s">
        <v>59</v>
      </c>
    </row>
    <row r="2106" spans="1:15">
      <c r="A2106" s="202" t="s">
        <v>61</v>
      </c>
      <c r="B2106" s="254" t="s">
        <v>59</v>
      </c>
      <c r="C2106" s="254" t="s">
        <v>59</v>
      </c>
      <c r="D2106" s="254" t="s">
        <v>59</v>
      </c>
      <c r="E2106" s="254" t="s">
        <v>59</v>
      </c>
      <c r="F2106" s="254" t="s">
        <v>59</v>
      </c>
      <c r="G2106" s="254" t="s">
        <v>59</v>
      </c>
      <c r="H2106" s="254" t="s">
        <v>59</v>
      </c>
      <c r="I2106" s="254" t="s">
        <v>59</v>
      </c>
      <c r="J2106" s="254" t="s">
        <v>59</v>
      </c>
      <c r="K2106" s="254" t="s">
        <v>59</v>
      </c>
      <c r="L2106" s="254" t="s">
        <v>59</v>
      </c>
      <c r="M2106" s="254" t="s">
        <v>59</v>
      </c>
      <c r="N2106" s="254" t="s">
        <v>59</v>
      </c>
      <c r="O2106" s="254" t="s">
        <v>59</v>
      </c>
    </row>
    <row r="2107" spans="1:15">
      <c r="A2107" s="204" t="s">
        <v>420</v>
      </c>
      <c r="B2107" s="254" t="s">
        <v>59</v>
      </c>
      <c r="C2107" s="254">
        <v>310.62558577929354</v>
      </c>
      <c r="D2107" s="254">
        <v>308.41537744268015</v>
      </c>
      <c r="E2107" s="254">
        <v>306.20516910606682</v>
      </c>
      <c r="F2107" s="254">
        <v>301.67087750408228</v>
      </c>
      <c r="G2107" s="254">
        <v>297.15139154242786</v>
      </c>
      <c r="H2107" s="254">
        <v>294.97079448647469</v>
      </c>
      <c r="I2107" s="254">
        <v>286.14927972412158</v>
      </c>
      <c r="J2107" s="254">
        <v>284.01814185678359</v>
      </c>
      <c r="K2107" s="254">
        <v>281.88700398944565</v>
      </c>
      <c r="L2107" s="254">
        <v>279.7558661221077</v>
      </c>
      <c r="M2107" s="254">
        <v>277.62472825476971</v>
      </c>
      <c r="N2107" s="254">
        <v>275.49359038743182</v>
      </c>
      <c r="O2107" s="254">
        <f>SUM(B2107:N2107)</f>
        <v>3503.9678061956856</v>
      </c>
    </row>
    <row r="2108" spans="1:15">
      <c r="A2108" s="204" t="s">
        <v>421</v>
      </c>
      <c r="B2108" s="254" t="s">
        <v>59</v>
      </c>
      <c r="C2108" s="254">
        <v>64.466925370642286</v>
      </c>
      <c r="D2108" s="254">
        <v>64.008220928982865</v>
      </c>
      <c r="E2108" s="254">
        <v>63.54951648732343</v>
      </c>
      <c r="F2108" s="254">
        <v>62.608474114459902</v>
      </c>
      <c r="G2108" s="254">
        <v>61.670504489476549</v>
      </c>
      <c r="H2108" s="254">
        <v>61.217945543577422</v>
      </c>
      <c r="I2108" s="254">
        <v>60.238079163434726</v>
      </c>
      <c r="J2108" s="254">
        <v>59.789447415402137</v>
      </c>
      <c r="K2108" s="254">
        <v>59.340815667369554</v>
      </c>
      <c r="L2108" s="254">
        <v>58.892183919336972</v>
      </c>
      <c r="M2108" s="254">
        <v>58.44355217130439</v>
      </c>
      <c r="N2108" s="254">
        <v>57.994920423271807</v>
      </c>
      <c r="O2108" s="254">
        <f>SUM(B2108:N2108)</f>
        <v>732.22058569458204</v>
      </c>
    </row>
    <row r="2109" spans="1:15">
      <c r="A2109" s="205" t="s">
        <v>59</v>
      </c>
      <c r="B2109" s="254" t="s">
        <v>59</v>
      </c>
      <c r="C2109" s="254" t="s">
        <v>59</v>
      </c>
      <c r="D2109" s="254" t="s">
        <v>59</v>
      </c>
      <c r="E2109" s="254" t="s">
        <v>59</v>
      </c>
      <c r="F2109" s="254" t="s">
        <v>59</v>
      </c>
      <c r="G2109" s="254" t="s">
        <v>59</v>
      </c>
      <c r="H2109" s="254" t="s">
        <v>59</v>
      </c>
      <c r="I2109" s="254" t="s">
        <v>59</v>
      </c>
      <c r="J2109" s="254" t="s">
        <v>59</v>
      </c>
      <c r="K2109" s="254" t="s">
        <v>59</v>
      </c>
      <c r="L2109" s="254" t="s">
        <v>59</v>
      </c>
      <c r="M2109" s="254" t="s">
        <v>59</v>
      </c>
      <c r="N2109" s="254" t="s">
        <v>59</v>
      </c>
      <c r="O2109" s="254" t="s">
        <v>59</v>
      </c>
    </row>
    <row r="2110" spans="1:15">
      <c r="A2110" s="202" t="s">
        <v>62</v>
      </c>
      <c r="B2110" s="254" t="s">
        <v>59</v>
      </c>
      <c r="C2110" s="254" t="s">
        <v>59</v>
      </c>
      <c r="D2110" s="254" t="s">
        <v>59</v>
      </c>
      <c r="E2110" s="254" t="s">
        <v>59</v>
      </c>
      <c r="F2110" s="254" t="s">
        <v>59</v>
      </c>
      <c r="G2110" s="254" t="s">
        <v>59</v>
      </c>
      <c r="H2110" s="254" t="s">
        <v>59</v>
      </c>
      <c r="I2110" s="254" t="s">
        <v>59</v>
      </c>
      <c r="J2110" s="254" t="s">
        <v>59</v>
      </c>
      <c r="K2110" s="254" t="s">
        <v>59</v>
      </c>
      <c r="L2110" s="254" t="s">
        <v>59</v>
      </c>
      <c r="M2110" s="254" t="s">
        <v>59</v>
      </c>
      <c r="N2110" s="254" t="s">
        <v>59</v>
      </c>
      <c r="O2110" s="254" t="s">
        <v>59</v>
      </c>
    </row>
    <row r="2111" spans="1:15">
      <c r="A2111" s="204" t="s">
        <v>422</v>
      </c>
      <c r="B2111" s="254" t="s">
        <v>59</v>
      </c>
      <c r="C2111" s="254">
        <v>410.36360856990001</v>
      </c>
      <c r="D2111" s="254">
        <v>410.36360856990001</v>
      </c>
      <c r="E2111" s="254">
        <v>410.36360856990001</v>
      </c>
      <c r="F2111" s="254">
        <v>407.61675866370001</v>
      </c>
      <c r="G2111" s="254">
        <v>404.86575943740002</v>
      </c>
      <c r="H2111" s="254">
        <v>404.86575943740002</v>
      </c>
      <c r="I2111" s="254">
        <v>404.86575943740002</v>
      </c>
      <c r="J2111" s="254">
        <v>404.86575943740002</v>
      </c>
      <c r="K2111" s="254">
        <v>404.86575943740002</v>
      </c>
      <c r="L2111" s="254">
        <v>404.86575943740002</v>
      </c>
      <c r="M2111" s="254">
        <v>404.86575943740002</v>
      </c>
      <c r="N2111" s="254">
        <v>404.86575943740002</v>
      </c>
      <c r="O2111" s="254">
        <f>SUM(B2111:N2111)</f>
        <v>4877.6336598725993</v>
      </c>
    </row>
    <row r="2112" spans="1:15">
      <c r="A2112" s="204" t="s">
        <v>423</v>
      </c>
      <c r="B2112" s="254" t="s">
        <v>59</v>
      </c>
      <c r="C2112" s="254">
        <v>0</v>
      </c>
      <c r="D2112" s="254">
        <v>0</v>
      </c>
      <c r="E2112" s="254">
        <v>0</v>
      </c>
      <c r="F2112" s="254">
        <v>0</v>
      </c>
      <c r="G2112" s="254">
        <v>0</v>
      </c>
      <c r="H2112" s="254">
        <v>0</v>
      </c>
      <c r="I2112" s="254">
        <v>0</v>
      </c>
      <c r="J2112" s="254">
        <v>0</v>
      </c>
      <c r="K2112" s="254">
        <v>0</v>
      </c>
      <c r="L2112" s="254">
        <v>0</v>
      </c>
      <c r="M2112" s="254">
        <v>0</v>
      </c>
      <c r="N2112" s="254">
        <v>0</v>
      </c>
      <c r="O2112" s="254">
        <f>SUM(B2112:N2112)</f>
        <v>0</v>
      </c>
    </row>
    <row r="2113" spans="1:15">
      <c r="A2113" s="204" t="s">
        <v>424</v>
      </c>
      <c r="B2113" s="254" t="s">
        <v>59</v>
      </c>
      <c r="C2113" s="254">
        <v>0</v>
      </c>
      <c r="D2113" s="254">
        <v>0</v>
      </c>
      <c r="E2113" s="254">
        <v>0</v>
      </c>
      <c r="F2113" s="254">
        <v>0</v>
      </c>
      <c r="G2113" s="254">
        <v>0</v>
      </c>
      <c r="H2113" s="254">
        <v>0</v>
      </c>
      <c r="I2113" s="254">
        <v>0</v>
      </c>
      <c r="J2113" s="254">
        <v>0</v>
      </c>
      <c r="K2113" s="254">
        <v>0</v>
      </c>
      <c r="L2113" s="254">
        <v>0</v>
      </c>
      <c r="M2113" s="254">
        <v>0</v>
      </c>
      <c r="N2113" s="254">
        <v>0</v>
      </c>
      <c r="O2113" s="254">
        <f>SUM(B2113:N2113)</f>
        <v>0</v>
      </c>
    </row>
    <row r="2114" spans="1:15">
      <c r="A2114" s="204" t="s">
        <v>425</v>
      </c>
      <c r="B2114" s="254" t="s">
        <v>59</v>
      </c>
      <c r="C2114" s="254">
        <v>0</v>
      </c>
      <c r="D2114" s="254">
        <v>0</v>
      </c>
      <c r="E2114" s="254">
        <v>0</v>
      </c>
      <c r="F2114" s="254">
        <v>0</v>
      </c>
      <c r="G2114" s="254">
        <v>0</v>
      </c>
      <c r="H2114" s="254">
        <v>0</v>
      </c>
      <c r="I2114" s="254">
        <v>0</v>
      </c>
      <c r="J2114" s="254">
        <v>0</v>
      </c>
      <c r="K2114" s="254">
        <v>0</v>
      </c>
      <c r="L2114" s="254">
        <v>0</v>
      </c>
      <c r="M2114" s="254">
        <v>0</v>
      </c>
      <c r="N2114" s="254">
        <v>0</v>
      </c>
      <c r="O2114" s="254">
        <f>SUM(B2114:N2114)</f>
        <v>0</v>
      </c>
    </row>
    <row r="2115" spans="1:15">
      <c r="A2115" s="204" t="s">
        <v>426</v>
      </c>
      <c r="B2115" s="254" t="s">
        <v>59</v>
      </c>
      <c r="C2115" s="254">
        <v>0</v>
      </c>
      <c r="D2115" s="254">
        <v>0</v>
      </c>
      <c r="E2115" s="254">
        <v>0</v>
      </c>
      <c r="F2115" s="254">
        <v>0</v>
      </c>
      <c r="G2115" s="254">
        <v>0</v>
      </c>
      <c r="H2115" s="254">
        <v>0</v>
      </c>
      <c r="I2115" s="254">
        <v>0</v>
      </c>
      <c r="J2115" s="254">
        <v>0</v>
      </c>
      <c r="K2115" s="254">
        <v>0</v>
      </c>
      <c r="L2115" s="254">
        <v>0</v>
      </c>
      <c r="M2115" s="254">
        <v>0</v>
      </c>
      <c r="N2115" s="254">
        <v>0</v>
      </c>
      <c r="O2115" s="254">
        <f>SUM(B2115:N2115)</f>
        <v>0</v>
      </c>
    </row>
    <row r="2116" spans="1:15" ht="15.75" thickBot="1">
      <c r="A2116" s="205" t="s">
        <v>59</v>
      </c>
      <c r="B2116" s="254" t="s">
        <v>59</v>
      </c>
      <c r="C2116" s="254" t="s">
        <v>59</v>
      </c>
      <c r="D2116" s="254" t="s">
        <v>59</v>
      </c>
      <c r="E2116" s="254" t="s">
        <v>59</v>
      </c>
      <c r="F2116" s="254" t="s">
        <v>59</v>
      </c>
      <c r="G2116" s="254" t="s">
        <v>59</v>
      </c>
      <c r="H2116" s="254" t="s">
        <v>59</v>
      </c>
      <c r="I2116" s="254" t="s">
        <v>59</v>
      </c>
      <c r="J2116" s="254" t="s">
        <v>59</v>
      </c>
      <c r="K2116" s="254" t="s">
        <v>59</v>
      </c>
      <c r="L2116" s="254" t="s">
        <v>59</v>
      </c>
      <c r="M2116" s="254" t="s">
        <v>59</v>
      </c>
      <c r="N2116" s="254" t="s">
        <v>59</v>
      </c>
      <c r="O2116" s="254" t="s">
        <v>59</v>
      </c>
    </row>
    <row r="2117" spans="1:15" ht="15.75" thickBot="1">
      <c r="A2117" s="202" t="s">
        <v>427</v>
      </c>
      <c r="B2117" s="254" t="s">
        <v>59</v>
      </c>
      <c r="C2117" s="255">
        <f>SUM(C2107:C2115)</f>
        <v>785.4561197198359</v>
      </c>
      <c r="D2117" s="255">
        <f t="shared" ref="D2117:N2117" si="46">SUM(D2107:D2115)</f>
        <v>782.787206941563</v>
      </c>
      <c r="E2117" s="255">
        <f t="shared" si="46"/>
        <v>780.11829416329033</v>
      </c>
      <c r="F2117" s="255">
        <f t="shared" si="46"/>
        <v>771.89611028224226</v>
      </c>
      <c r="G2117" s="255">
        <f t="shared" si="46"/>
        <v>763.68765546930445</v>
      </c>
      <c r="H2117" s="255">
        <f t="shared" si="46"/>
        <v>761.05449946745216</v>
      </c>
      <c r="I2117" s="255">
        <f t="shared" si="46"/>
        <v>751.2531183249564</v>
      </c>
      <c r="J2117" s="255">
        <f t="shared" si="46"/>
        <v>748.67334870958575</v>
      </c>
      <c r="K2117" s="255">
        <f t="shared" si="46"/>
        <v>746.09357909421522</v>
      </c>
      <c r="L2117" s="255">
        <f t="shared" si="46"/>
        <v>743.51380947884468</v>
      </c>
      <c r="M2117" s="255">
        <f t="shared" si="46"/>
        <v>740.93403986347414</v>
      </c>
      <c r="N2117" s="255">
        <f t="shared" si="46"/>
        <v>738.3542702481036</v>
      </c>
      <c r="O2117" s="255">
        <f>SUM(B2117:N2117)</f>
        <v>9113.8220517628688</v>
      </c>
    </row>
    <row r="2118" spans="1:15" ht="15.75" thickTop="1">
      <c r="A2118" s="205" t="s">
        <v>59</v>
      </c>
      <c r="B2118" s="256" t="s">
        <v>59</v>
      </c>
      <c r="C2118" s="256" t="s">
        <v>59</v>
      </c>
      <c r="D2118" s="256" t="s">
        <v>59</v>
      </c>
      <c r="E2118" s="256" t="s">
        <v>59</v>
      </c>
      <c r="F2118" s="256" t="s">
        <v>59</v>
      </c>
      <c r="G2118" s="256" t="s">
        <v>59</v>
      </c>
      <c r="H2118" s="256" t="s">
        <v>59</v>
      </c>
      <c r="I2118" s="256" t="s">
        <v>59</v>
      </c>
      <c r="J2118" s="256" t="s">
        <v>59</v>
      </c>
      <c r="K2118" s="256" t="s">
        <v>59</v>
      </c>
      <c r="L2118" s="256" t="s">
        <v>59</v>
      </c>
      <c r="M2118" s="256" t="s">
        <v>59</v>
      </c>
      <c r="N2118" s="256" t="s">
        <v>59</v>
      </c>
      <c r="O2118" s="256" t="s">
        <v>59</v>
      </c>
    </row>
    <row r="2119" spans="1:15">
      <c r="A2119" s="129" t="s">
        <v>449</v>
      </c>
      <c r="B2119" s="256"/>
      <c r="C2119" s="256"/>
      <c r="D2119" s="256"/>
      <c r="E2119" s="256"/>
      <c r="F2119" s="256"/>
      <c r="G2119" s="256"/>
      <c r="H2119" s="256"/>
      <c r="I2119" s="256"/>
      <c r="J2119" s="256"/>
      <c r="K2119" s="256"/>
      <c r="L2119" s="256"/>
      <c r="M2119" s="256"/>
      <c r="N2119" s="256"/>
      <c r="O2119" s="256"/>
    </row>
    <row r="2120" spans="1:15">
      <c r="A2120" s="294" t="s">
        <v>468</v>
      </c>
      <c r="B2120" s="256"/>
      <c r="C2120" s="256"/>
      <c r="D2120" s="256"/>
      <c r="E2120" s="256"/>
      <c r="F2120" s="256"/>
      <c r="G2120" s="256"/>
      <c r="H2120" s="256"/>
      <c r="I2120" s="256"/>
      <c r="J2120" s="256"/>
      <c r="K2120" s="256"/>
      <c r="L2120" s="256"/>
      <c r="M2120" s="256"/>
      <c r="N2120" s="256"/>
      <c r="O2120" s="256"/>
    </row>
    <row r="2121" spans="1:15">
      <c r="A2121" s="294" t="s">
        <v>450</v>
      </c>
      <c r="B2121" s="256"/>
      <c r="C2121" s="256"/>
      <c r="D2121" s="256"/>
      <c r="E2121" s="256"/>
      <c r="F2121" s="256"/>
      <c r="G2121" s="256"/>
      <c r="H2121" s="256"/>
      <c r="I2121" s="256"/>
      <c r="J2121" s="256"/>
      <c r="K2121" s="256"/>
      <c r="L2121" s="256"/>
      <c r="M2121" s="256"/>
      <c r="N2121" s="256"/>
      <c r="O2121" s="256"/>
    </row>
    <row r="2122" spans="1:15">
      <c r="A2122" s="294" t="s">
        <v>451</v>
      </c>
      <c r="B2122" s="256"/>
      <c r="C2122" s="256"/>
      <c r="D2122" s="256"/>
      <c r="E2122" s="256"/>
      <c r="F2122" s="256"/>
      <c r="G2122" s="256"/>
      <c r="H2122" s="256"/>
      <c r="I2122" s="256"/>
      <c r="J2122" s="256"/>
      <c r="K2122" s="256"/>
      <c r="L2122" s="256"/>
      <c r="M2122" s="256"/>
      <c r="N2122" s="256"/>
      <c r="O2122" s="256"/>
    </row>
    <row r="2123" spans="1:15">
      <c r="A2123" s="294" t="s">
        <v>452</v>
      </c>
      <c r="B2123" s="256"/>
      <c r="C2123" s="256"/>
      <c r="D2123" s="256"/>
      <c r="E2123" s="256"/>
      <c r="F2123" s="256"/>
      <c r="G2123" s="256"/>
      <c r="H2123" s="256"/>
      <c r="I2123" s="256"/>
      <c r="J2123" s="256"/>
      <c r="K2123" s="256"/>
      <c r="L2123" s="256"/>
      <c r="M2123" s="256"/>
      <c r="N2123" s="256"/>
      <c r="O2123" s="256"/>
    </row>
    <row r="2124" spans="1:15">
      <c r="A2124" s="294" t="s">
        <v>453</v>
      </c>
      <c r="B2124" s="256"/>
      <c r="C2124" s="256"/>
      <c r="D2124" s="256"/>
      <c r="E2124" s="256"/>
      <c r="F2124" s="256"/>
      <c r="G2124" s="256"/>
      <c r="H2124" s="256"/>
      <c r="I2124" s="256"/>
      <c r="J2124" s="256"/>
      <c r="K2124" s="256"/>
      <c r="L2124" s="256"/>
      <c r="M2124" s="256"/>
      <c r="N2124" s="256"/>
      <c r="O2124" s="256"/>
    </row>
    <row r="2125" spans="1:15">
      <c r="A2125" s="294" t="s">
        <v>469</v>
      </c>
      <c r="B2125" s="256"/>
      <c r="C2125" s="256"/>
      <c r="D2125" s="256"/>
      <c r="E2125" s="256"/>
      <c r="F2125" s="256"/>
      <c r="G2125" s="256"/>
      <c r="H2125" s="256"/>
      <c r="I2125" s="256"/>
      <c r="J2125" s="256"/>
      <c r="K2125" s="256"/>
      <c r="L2125" s="256"/>
      <c r="M2125" s="256"/>
      <c r="N2125" s="256"/>
      <c r="O2125" s="256"/>
    </row>
    <row r="2126" spans="1:15">
      <c r="A2126" s="294" t="s">
        <v>470</v>
      </c>
      <c r="B2126" s="256"/>
      <c r="C2126" s="256"/>
      <c r="D2126" s="256"/>
      <c r="E2126" s="256"/>
      <c r="F2126" s="256"/>
      <c r="G2126" s="256"/>
      <c r="H2126" s="256"/>
      <c r="I2126" s="256"/>
      <c r="J2126" s="256"/>
      <c r="K2126" s="256"/>
      <c r="L2126" s="256"/>
      <c r="M2126" s="256"/>
      <c r="N2126" s="256"/>
      <c r="O2126" s="256"/>
    </row>
    <row r="2127" spans="1:15">
      <c r="A2127" s="294" t="s">
        <v>454</v>
      </c>
      <c r="B2127" s="256"/>
      <c r="C2127" s="256"/>
      <c r="D2127" s="256"/>
      <c r="E2127" s="256"/>
      <c r="F2127" s="256"/>
      <c r="G2127" s="256"/>
      <c r="H2127" s="256"/>
      <c r="I2127" s="256"/>
      <c r="J2127" s="256"/>
      <c r="K2127" s="256"/>
      <c r="L2127" s="256"/>
      <c r="M2127" s="256"/>
      <c r="N2127" s="256"/>
      <c r="O2127" s="256"/>
    </row>
    <row r="2128" spans="1:15">
      <c r="A2128" s="294" t="s">
        <v>455</v>
      </c>
      <c r="B2128" s="256"/>
      <c r="C2128" s="256"/>
      <c r="D2128" s="256"/>
      <c r="E2128" s="256"/>
      <c r="F2128" s="256"/>
      <c r="G2128" s="256"/>
      <c r="H2128" s="256"/>
      <c r="I2128" s="256"/>
      <c r="J2128" s="256"/>
      <c r="K2128" s="256"/>
      <c r="L2128" s="256"/>
      <c r="M2128" s="256"/>
      <c r="N2128" s="256"/>
      <c r="O2128" s="256"/>
    </row>
    <row r="2129" spans="1:15">
      <c r="A2129" s="294" t="s">
        <v>456</v>
      </c>
      <c r="B2129" s="256"/>
      <c r="C2129" s="256"/>
      <c r="D2129" s="256"/>
      <c r="E2129" s="256"/>
      <c r="F2129" s="256"/>
      <c r="G2129" s="256"/>
      <c r="H2129" s="256"/>
      <c r="I2129" s="256"/>
      <c r="J2129" s="256"/>
      <c r="K2129" s="256"/>
      <c r="L2129" s="256"/>
      <c r="M2129" s="256"/>
      <c r="N2129" s="256"/>
      <c r="O2129" s="256"/>
    </row>
    <row r="2130" spans="1:15">
      <c r="A2130" s="294" t="s">
        <v>457</v>
      </c>
      <c r="B2130" s="256"/>
      <c r="C2130" s="256"/>
      <c r="D2130" s="256"/>
      <c r="E2130" s="256"/>
      <c r="F2130" s="256"/>
      <c r="G2130" s="256"/>
      <c r="H2130" s="256"/>
      <c r="I2130" s="256"/>
      <c r="J2130" s="256"/>
      <c r="K2130" s="256"/>
      <c r="L2130" s="256"/>
      <c r="M2130" s="256"/>
      <c r="N2130" s="256"/>
      <c r="O2130" s="256"/>
    </row>
    <row r="2131" spans="1:15">
      <c r="A2131" s="294" t="s">
        <v>458</v>
      </c>
      <c r="B2131" s="256"/>
      <c r="C2131" s="256"/>
      <c r="D2131" s="256"/>
      <c r="E2131" s="256"/>
      <c r="F2131" s="256"/>
      <c r="G2131" s="256"/>
      <c r="H2131" s="256"/>
      <c r="I2131" s="256"/>
      <c r="J2131" s="256"/>
      <c r="K2131" s="256"/>
      <c r="L2131" s="256"/>
      <c r="M2131" s="256"/>
      <c r="N2131" s="256"/>
      <c r="O2131" s="256"/>
    </row>
    <row r="2132" spans="1:15">
      <c r="A2132" s="295" t="s">
        <v>459</v>
      </c>
      <c r="B2132" s="256"/>
      <c r="C2132" s="256"/>
      <c r="D2132" s="256"/>
      <c r="E2132" s="256"/>
      <c r="F2132" s="256"/>
      <c r="G2132" s="256"/>
      <c r="H2132" s="256"/>
      <c r="I2132" s="256"/>
      <c r="J2132" s="256"/>
      <c r="K2132" s="256"/>
      <c r="L2132" s="256"/>
      <c r="M2132" s="256"/>
      <c r="N2132" s="256"/>
      <c r="O2132" s="256"/>
    </row>
    <row r="2133" spans="1:15">
      <c r="A2133" s="295" t="s">
        <v>460</v>
      </c>
      <c r="B2133" s="256"/>
      <c r="C2133" s="256"/>
      <c r="D2133" s="256"/>
      <c r="E2133" s="256"/>
      <c r="F2133" s="256"/>
      <c r="G2133" s="256"/>
      <c r="H2133" s="256"/>
      <c r="I2133" s="256"/>
      <c r="J2133" s="256"/>
      <c r="K2133" s="256"/>
      <c r="L2133" s="256"/>
      <c r="M2133" s="256"/>
      <c r="N2133" s="256"/>
      <c r="O2133" s="256"/>
    </row>
    <row r="2134" spans="1:15">
      <c r="A2134" s="295" t="s">
        <v>461</v>
      </c>
      <c r="B2134" s="256"/>
      <c r="C2134" s="256"/>
      <c r="D2134" s="256"/>
      <c r="E2134" s="256"/>
      <c r="F2134" s="256"/>
      <c r="G2134" s="256"/>
      <c r="H2134" s="256"/>
      <c r="I2134" s="256"/>
      <c r="J2134" s="256"/>
      <c r="K2134" s="256"/>
      <c r="L2134" s="256"/>
      <c r="M2134" s="256"/>
      <c r="N2134" s="256"/>
      <c r="O2134" s="256"/>
    </row>
    <row r="2135" spans="1:15">
      <c r="A2135" s="205"/>
      <c r="B2135" s="256"/>
      <c r="C2135" s="256"/>
      <c r="D2135" s="256"/>
      <c r="E2135" s="256"/>
      <c r="F2135" s="256"/>
      <c r="G2135" s="256"/>
      <c r="H2135" s="256"/>
      <c r="I2135" s="256"/>
      <c r="J2135" s="256"/>
      <c r="K2135" s="256"/>
      <c r="L2135" s="256"/>
      <c r="M2135" s="256"/>
      <c r="N2135" s="256"/>
      <c r="O2135" s="256"/>
    </row>
    <row r="2136" spans="1:15">
      <c r="A2136" s="109" t="s">
        <v>86</v>
      </c>
      <c r="B2136" s="257"/>
      <c r="C2136" s="257"/>
      <c r="D2136" s="257"/>
      <c r="E2136" s="257"/>
      <c r="F2136" s="257"/>
      <c r="G2136" s="257"/>
      <c r="H2136" s="257"/>
      <c r="I2136" s="257"/>
      <c r="J2136" s="257"/>
      <c r="K2136" s="257"/>
      <c r="L2136" s="257"/>
      <c r="M2136" s="257"/>
      <c r="N2136" s="257"/>
      <c r="O2136" s="257"/>
    </row>
    <row r="2137" spans="1:15">
      <c r="A2137" s="181" t="s">
        <v>380</v>
      </c>
      <c r="B2137" s="254"/>
      <c r="C2137" s="254"/>
      <c r="D2137" s="254"/>
      <c r="E2137" s="254"/>
      <c r="F2137" s="254"/>
      <c r="G2137" s="254"/>
      <c r="H2137" s="254"/>
      <c r="I2137" s="254"/>
      <c r="J2137" s="254"/>
      <c r="K2137" s="254"/>
      <c r="L2137" s="254"/>
      <c r="M2137" s="254"/>
      <c r="N2137" s="254"/>
      <c r="O2137" s="254"/>
    </row>
    <row r="2138" spans="1:15">
      <c r="A2138" s="202" t="s">
        <v>410</v>
      </c>
      <c r="B2138" s="254" t="s">
        <v>59</v>
      </c>
      <c r="C2138" s="254" t="s">
        <v>59</v>
      </c>
      <c r="D2138" s="254" t="s">
        <v>59</v>
      </c>
      <c r="E2138" s="254" t="s">
        <v>59</v>
      </c>
      <c r="F2138" s="254" t="s">
        <v>59</v>
      </c>
      <c r="G2138" s="254" t="s">
        <v>59</v>
      </c>
      <c r="H2138" s="254" t="s">
        <v>59</v>
      </c>
      <c r="I2138" s="254" t="s">
        <v>59</v>
      </c>
      <c r="J2138" s="254" t="s">
        <v>59</v>
      </c>
      <c r="K2138" s="254" t="s">
        <v>59</v>
      </c>
      <c r="L2138" s="254" t="s">
        <v>59</v>
      </c>
      <c r="M2138" s="254" t="s">
        <v>59</v>
      </c>
      <c r="N2138" s="254" t="s">
        <v>59</v>
      </c>
      <c r="O2138" s="254" t="s">
        <v>59</v>
      </c>
    </row>
    <row r="2139" spans="1:15">
      <c r="A2139" s="204" t="s">
        <v>411</v>
      </c>
      <c r="B2139" s="254" t="s">
        <v>59</v>
      </c>
      <c r="C2139" s="254">
        <v>0</v>
      </c>
      <c r="D2139" s="254">
        <v>0</v>
      </c>
      <c r="E2139" s="254">
        <v>0</v>
      </c>
      <c r="F2139" s="323">
        <v>0</v>
      </c>
      <c r="G2139" s="323">
        <v>0</v>
      </c>
      <c r="H2139" s="323">
        <v>119.57</v>
      </c>
      <c r="I2139" s="323">
        <v>4079.05</v>
      </c>
      <c r="J2139" s="323">
        <v>1221.72</v>
      </c>
      <c r="K2139" s="323">
        <v>13711.41</v>
      </c>
      <c r="L2139" s="323">
        <v>22472.59</v>
      </c>
      <c r="M2139" s="323">
        <v>693527.3</v>
      </c>
      <c r="N2139" s="323">
        <v>-658250.37</v>
      </c>
      <c r="O2139" s="323">
        <f>SUM(B2139:N2139)</f>
        <v>76881.270000000019</v>
      </c>
    </row>
    <row r="2140" spans="1:15">
      <c r="A2140" s="204" t="s">
        <v>412</v>
      </c>
      <c r="B2140" s="254" t="s">
        <v>59</v>
      </c>
      <c r="C2140" s="254">
        <v>0</v>
      </c>
      <c r="D2140" s="254">
        <v>0</v>
      </c>
      <c r="E2140" s="254">
        <v>0</v>
      </c>
      <c r="F2140" s="323">
        <v>-2099.3402326800001</v>
      </c>
      <c r="G2140" s="323">
        <v>-5.73</v>
      </c>
      <c r="H2140" s="323">
        <v>0</v>
      </c>
      <c r="I2140" s="323">
        <v>0</v>
      </c>
      <c r="J2140" s="323">
        <v>-31212.36</v>
      </c>
      <c r="K2140" s="323">
        <v>0</v>
      </c>
      <c r="L2140" s="323">
        <v>0</v>
      </c>
      <c r="M2140" s="323">
        <v>0</v>
      </c>
      <c r="N2140" s="323">
        <v>-106935777.79000001</v>
      </c>
      <c r="O2140" s="323">
        <f>SUM(B2140:N2140)</f>
        <v>-106969095.22023268</v>
      </c>
    </row>
    <row r="2141" spans="1:15">
      <c r="A2141" s="204" t="s">
        <v>413</v>
      </c>
      <c r="B2141" s="254" t="s">
        <v>59</v>
      </c>
      <c r="C2141" s="254">
        <v>0</v>
      </c>
      <c r="D2141" s="254">
        <v>0</v>
      </c>
      <c r="E2141" s="254">
        <v>0</v>
      </c>
      <c r="F2141" s="323">
        <v>0</v>
      </c>
      <c r="G2141" s="323">
        <v>0</v>
      </c>
      <c r="H2141" s="323">
        <v>0</v>
      </c>
      <c r="I2141" s="323">
        <v>0</v>
      </c>
      <c r="J2141" s="323">
        <v>0</v>
      </c>
      <c r="K2141" s="323">
        <v>0</v>
      </c>
      <c r="L2141" s="323">
        <v>0</v>
      </c>
      <c r="M2141" s="323">
        <v>0</v>
      </c>
      <c r="N2141" s="323">
        <v>-107673338.99000001</v>
      </c>
      <c r="O2141" s="323">
        <f>SUM(B2141:N2141)</f>
        <v>-107673338.99000001</v>
      </c>
    </row>
    <row r="2142" spans="1:15">
      <c r="A2142" s="204" t="s">
        <v>414</v>
      </c>
      <c r="B2142" s="254" t="s">
        <v>59</v>
      </c>
      <c r="C2142" s="254">
        <v>0</v>
      </c>
      <c r="D2142" s="254">
        <v>0</v>
      </c>
      <c r="E2142" s="254">
        <v>0</v>
      </c>
      <c r="F2142" s="323">
        <v>0</v>
      </c>
      <c r="G2142" s="323">
        <v>-5.73</v>
      </c>
      <c r="H2142" s="323">
        <v>-1.35</v>
      </c>
      <c r="I2142" s="323">
        <v>-45.82</v>
      </c>
      <c r="J2142" s="323">
        <v>749.85</v>
      </c>
      <c r="K2142" s="323">
        <v>-154.07</v>
      </c>
      <c r="L2142" s="323">
        <v>-252.52</v>
      </c>
      <c r="M2142" s="323">
        <v>-7805.9299999999994</v>
      </c>
      <c r="N2142" s="323">
        <v>-30.849999999999998</v>
      </c>
      <c r="O2142" s="323">
        <f>SUM(B2142:N2142)</f>
        <v>-7546.42</v>
      </c>
    </row>
    <row r="2143" spans="1:15">
      <c r="A2143" s="205" t="s">
        <v>59</v>
      </c>
      <c r="B2143" s="254" t="s">
        <v>59</v>
      </c>
      <c r="C2143" s="254" t="s">
        <v>59</v>
      </c>
      <c r="D2143" s="254" t="s">
        <v>59</v>
      </c>
      <c r="E2143" s="254" t="s">
        <v>59</v>
      </c>
      <c r="F2143" s="323" t="s">
        <v>59</v>
      </c>
      <c r="G2143" s="323" t="s">
        <v>59</v>
      </c>
      <c r="H2143" s="323" t="s">
        <v>59</v>
      </c>
      <c r="I2143" s="323" t="s">
        <v>59</v>
      </c>
      <c r="J2143" s="323" t="s">
        <v>59</v>
      </c>
      <c r="K2143" s="323" t="s">
        <v>59</v>
      </c>
      <c r="L2143" s="323" t="s">
        <v>59</v>
      </c>
      <c r="M2143" s="323" t="s">
        <v>59</v>
      </c>
      <c r="N2143" s="323" t="s">
        <v>59</v>
      </c>
      <c r="O2143" s="323" t="s">
        <v>59</v>
      </c>
    </row>
    <row r="2144" spans="1:15">
      <c r="A2144" s="202" t="s">
        <v>415</v>
      </c>
      <c r="B2144" s="254">
        <v>214839788.75102219</v>
      </c>
      <c r="C2144" s="254">
        <v>214839788.75102219</v>
      </c>
      <c r="D2144" s="254">
        <v>214839788.75102219</v>
      </c>
      <c r="E2144" s="254">
        <v>214839788.75102219</v>
      </c>
      <c r="F2144" s="323">
        <v>214837689.41078952</v>
      </c>
      <c r="G2144" s="323">
        <v>214837683.68078953</v>
      </c>
      <c r="H2144" s="323">
        <v>214837683.68078953</v>
      </c>
      <c r="I2144" s="323">
        <v>214837683.68078953</v>
      </c>
      <c r="J2144" s="323">
        <v>214806471.32078952</v>
      </c>
      <c r="K2144" s="323">
        <v>214806471.32078952</v>
      </c>
      <c r="L2144" s="323">
        <v>214806471.32078952</v>
      </c>
      <c r="M2144" s="323">
        <v>214806471.32078952</v>
      </c>
      <c r="N2144" s="323">
        <v>107870693.53078952</v>
      </c>
      <c r="O2144" s="324"/>
    </row>
    <row r="2145" spans="1:15">
      <c r="A2145" s="202" t="s">
        <v>416</v>
      </c>
      <c r="B2145" s="254">
        <v>27172649.042557597</v>
      </c>
      <c r="C2145" s="254">
        <v>28000809.988958914</v>
      </c>
      <c r="D2145" s="254">
        <v>28828970.935360231</v>
      </c>
      <c r="E2145" s="254">
        <v>29657131.881761551</v>
      </c>
      <c r="F2145" s="323">
        <v>30485287.30501271</v>
      </c>
      <c r="G2145" s="323">
        <v>31313431.439263031</v>
      </c>
      <c r="H2145" s="323">
        <v>32141579.943513349</v>
      </c>
      <c r="I2145" s="323">
        <v>32969683.977763671</v>
      </c>
      <c r="J2145" s="323">
        <v>33798527.632013991</v>
      </c>
      <c r="K2145" s="323">
        <v>34626411.316264316</v>
      </c>
      <c r="L2145" s="323">
        <v>35454196.550514638</v>
      </c>
      <c r="M2145" s="323">
        <v>36274428.374764949</v>
      </c>
      <c r="N2145" s="323">
        <v>-70770312.190984726</v>
      </c>
      <c r="O2145" s="324"/>
    </row>
    <row r="2146" spans="1:15" ht="15.75" thickBot="1">
      <c r="A2146" s="202" t="s">
        <v>418</v>
      </c>
      <c r="B2146" s="254">
        <v>0</v>
      </c>
      <c r="C2146" s="254">
        <v>0</v>
      </c>
      <c r="D2146" s="254">
        <v>0</v>
      </c>
      <c r="E2146" s="254">
        <v>0</v>
      </c>
      <c r="F2146" s="254">
        <v>0</v>
      </c>
      <c r="G2146" s="254">
        <v>0</v>
      </c>
      <c r="H2146" s="254">
        <v>119.57</v>
      </c>
      <c r="I2146" s="254">
        <v>4198.62</v>
      </c>
      <c r="J2146" s="254">
        <v>5420.34</v>
      </c>
      <c r="K2146" s="254">
        <v>19131.75</v>
      </c>
      <c r="L2146" s="254">
        <v>41604.339999999997</v>
      </c>
      <c r="M2146" s="254">
        <v>735131.64</v>
      </c>
      <c r="N2146" s="254">
        <v>76881.270000000019</v>
      </c>
      <c r="O2146" s="258"/>
    </row>
    <row r="2147" spans="1:15" ht="15.75" thickBot="1">
      <c r="A2147" s="202" t="s">
        <v>60</v>
      </c>
      <c r="B2147" s="255">
        <v>187667139.70846459</v>
      </c>
      <c r="C2147" s="255">
        <v>186838978.76206326</v>
      </c>
      <c r="D2147" s="255">
        <v>186010817.81566197</v>
      </c>
      <c r="E2147" s="255">
        <v>185182656.86926064</v>
      </c>
      <c r="F2147" s="255">
        <v>184352402.10577682</v>
      </c>
      <c r="G2147" s="255">
        <v>183524252.24152648</v>
      </c>
      <c r="H2147" s="255">
        <v>182696223.30727619</v>
      </c>
      <c r="I2147" s="255">
        <v>181872198.32302585</v>
      </c>
      <c r="J2147" s="255">
        <v>181013364.02877554</v>
      </c>
      <c r="K2147" s="255">
        <v>180199191.75452518</v>
      </c>
      <c r="L2147" s="255">
        <v>179393879.11027488</v>
      </c>
      <c r="M2147" s="255">
        <v>179267174.58602455</v>
      </c>
      <c r="N2147" s="255">
        <v>178717886.99177426</v>
      </c>
      <c r="O2147" s="258"/>
    </row>
    <row r="2148" spans="1:15" ht="15.75" thickTop="1">
      <c r="A2148" s="205" t="s">
        <v>59</v>
      </c>
      <c r="B2148" s="254" t="s">
        <v>59</v>
      </c>
      <c r="C2148" s="254" t="s">
        <v>59</v>
      </c>
      <c r="D2148" s="254" t="s">
        <v>59</v>
      </c>
      <c r="E2148" s="254" t="s">
        <v>59</v>
      </c>
      <c r="F2148" s="254" t="s">
        <v>59</v>
      </c>
      <c r="G2148" s="254" t="s">
        <v>59</v>
      </c>
      <c r="H2148" s="254" t="s">
        <v>59</v>
      </c>
      <c r="I2148" s="254" t="s">
        <v>59</v>
      </c>
      <c r="J2148" s="254" t="s">
        <v>59</v>
      </c>
      <c r="K2148" s="254" t="s">
        <v>59</v>
      </c>
      <c r="L2148" s="254" t="s">
        <v>59</v>
      </c>
      <c r="M2148" s="254" t="s">
        <v>59</v>
      </c>
      <c r="N2148" s="254" t="s">
        <v>59</v>
      </c>
      <c r="O2148" s="258"/>
    </row>
    <row r="2149" spans="1:15">
      <c r="A2149" s="202" t="s">
        <v>419</v>
      </c>
      <c r="B2149" s="276"/>
      <c r="C2149" s="254">
        <v>187253059.23526394</v>
      </c>
      <c r="D2149" s="254">
        <v>186424898.28886262</v>
      </c>
      <c r="E2149" s="254">
        <v>185596737.34246129</v>
      </c>
      <c r="F2149" s="254">
        <v>184767529.48751873</v>
      </c>
      <c r="G2149" s="254">
        <v>183938327.17365164</v>
      </c>
      <c r="H2149" s="254">
        <v>183110237.77440134</v>
      </c>
      <c r="I2149" s="254">
        <v>182284210.81515104</v>
      </c>
      <c r="J2149" s="254">
        <v>181442781.1759007</v>
      </c>
      <c r="K2149" s="254">
        <v>180606277.89165038</v>
      </c>
      <c r="L2149" s="254">
        <v>179796535.43240005</v>
      </c>
      <c r="M2149" s="254">
        <v>179330526.84814972</v>
      </c>
      <c r="N2149" s="254">
        <v>178992530.78889942</v>
      </c>
      <c r="O2149" s="258"/>
    </row>
    <row r="2150" spans="1:15">
      <c r="A2150" s="205" t="s">
        <v>59</v>
      </c>
      <c r="B2150" s="254" t="s">
        <v>59</v>
      </c>
      <c r="C2150" s="254" t="s">
        <v>59</v>
      </c>
      <c r="D2150" s="254" t="s">
        <v>59</v>
      </c>
      <c r="E2150" s="254" t="s">
        <v>59</v>
      </c>
      <c r="F2150" s="254" t="s">
        <v>59</v>
      </c>
      <c r="G2150" s="254" t="s">
        <v>59</v>
      </c>
      <c r="H2150" s="254" t="s">
        <v>59</v>
      </c>
      <c r="I2150" s="254" t="s">
        <v>59</v>
      </c>
      <c r="J2150" s="254" t="s">
        <v>59</v>
      </c>
      <c r="K2150" s="254" t="s">
        <v>59</v>
      </c>
      <c r="L2150" s="254" t="s">
        <v>59</v>
      </c>
      <c r="M2150" s="254" t="s">
        <v>59</v>
      </c>
      <c r="N2150" s="254" t="s">
        <v>59</v>
      </c>
      <c r="O2150" s="254" t="s">
        <v>59</v>
      </c>
    </row>
    <row r="2151" spans="1:15">
      <c r="A2151" s="202" t="s">
        <v>61</v>
      </c>
      <c r="B2151" s="254" t="s">
        <v>59</v>
      </c>
      <c r="C2151" s="254" t="s">
        <v>59</v>
      </c>
      <c r="D2151" s="254" t="s">
        <v>59</v>
      </c>
      <c r="E2151" s="254" t="s">
        <v>59</v>
      </c>
      <c r="F2151" s="254" t="s">
        <v>59</v>
      </c>
      <c r="G2151" s="254" t="s">
        <v>59</v>
      </c>
      <c r="H2151" s="254" t="s">
        <v>59</v>
      </c>
      <c r="I2151" s="254" t="s">
        <v>59</v>
      </c>
      <c r="J2151" s="254" t="s">
        <v>59</v>
      </c>
      <c r="K2151" s="254" t="s">
        <v>59</v>
      </c>
      <c r="L2151" s="254" t="s">
        <v>59</v>
      </c>
      <c r="M2151" s="254" t="s">
        <v>59</v>
      </c>
      <c r="N2151" s="254" t="s">
        <v>59</v>
      </c>
      <c r="O2151" s="254" t="s">
        <v>59</v>
      </c>
    </row>
    <row r="2152" spans="1:15">
      <c r="A2152" s="204" t="s">
        <v>420</v>
      </c>
      <c r="B2152" s="254" t="s">
        <v>59</v>
      </c>
      <c r="C2152" s="254">
        <v>1008540.3869520766</v>
      </c>
      <c r="D2152" s="254">
        <v>1004079.9323952685</v>
      </c>
      <c r="E2152" s="254">
        <v>999619.47783846036</v>
      </c>
      <c r="F2152" s="254">
        <v>995153.38465791184</v>
      </c>
      <c r="G2152" s="254">
        <v>990687.32132145984</v>
      </c>
      <c r="H2152" s="254">
        <v>986227.25211585336</v>
      </c>
      <c r="I2152" s="254">
        <v>959510.09743526753</v>
      </c>
      <c r="J2152" s="254">
        <v>955080.96870529361</v>
      </c>
      <c r="K2152" s="254">
        <v>950677.77138948289</v>
      </c>
      <c r="L2152" s="254">
        <v>946415.43806671014</v>
      </c>
      <c r="M2152" s="254">
        <v>943962.45577010768</v>
      </c>
      <c r="N2152" s="254">
        <v>942183.30753618386</v>
      </c>
      <c r="O2152" s="254">
        <f>SUM(B2152:N2152)</f>
        <v>11682137.794184074</v>
      </c>
    </row>
    <row r="2153" spans="1:15">
      <c r="A2153" s="204" t="s">
        <v>421</v>
      </c>
      <c r="B2153" s="254" t="s">
        <v>59</v>
      </c>
      <c r="C2153" s="254">
        <v>209311.46961317802</v>
      </c>
      <c r="D2153" s="254">
        <v>208385.75130729063</v>
      </c>
      <c r="E2153" s="254">
        <v>207460.03300140321</v>
      </c>
      <c r="F2153" s="254">
        <v>206533.14446114842</v>
      </c>
      <c r="G2153" s="254">
        <v>205606.26211470779</v>
      </c>
      <c r="H2153" s="254">
        <v>204680.62378422581</v>
      </c>
      <c r="I2153" s="254">
        <v>201989.13400426888</v>
      </c>
      <c r="J2153" s="254">
        <v>201056.74582101559</v>
      </c>
      <c r="K2153" s="254">
        <v>200129.8165317378</v>
      </c>
      <c r="L2153" s="254">
        <v>199232.54091264252</v>
      </c>
      <c r="M2153" s="254">
        <v>198716.15680043472</v>
      </c>
      <c r="N2153" s="254">
        <v>198341.62336717948</v>
      </c>
      <c r="O2153" s="254">
        <f>SUM(B2153:N2153)</f>
        <v>2441443.3017192334</v>
      </c>
    </row>
    <row r="2154" spans="1:15">
      <c r="A2154" s="205" t="s">
        <v>59</v>
      </c>
      <c r="B2154" s="254" t="s">
        <v>59</v>
      </c>
      <c r="C2154" s="254" t="s">
        <v>59</v>
      </c>
      <c r="D2154" s="254" t="s">
        <v>59</v>
      </c>
      <c r="E2154" s="254" t="s">
        <v>59</v>
      </c>
      <c r="F2154" s="254" t="s">
        <v>59</v>
      </c>
      <c r="G2154" s="254" t="s">
        <v>59</v>
      </c>
      <c r="H2154" s="254" t="s">
        <v>59</v>
      </c>
      <c r="I2154" s="254" t="s">
        <v>59</v>
      </c>
      <c r="J2154" s="254" t="s">
        <v>59</v>
      </c>
      <c r="K2154" s="254" t="s">
        <v>59</v>
      </c>
      <c r="L2154" s="254" t="s">
        <v>59</v>
      </c>
      <c r="M2154" s="254" t="s">
        <v>59</v>
      </c>
      <c r="N2154" s="254" t="s">
        <v>59</v>
      </c>
      <c r="O2154" s="254" t="s">
        <v>59</v>
      </c>
    </row>
    <row r="2155" spans="1:15">
      <c r="A2155" s="202" t="s">
        <v>62</v>
      </c>
      <c r="B2155" s="254" t="s">
        <v>59</v>
      </c>
      <c r="C2155" s="254" t="s">
        <v>59</v>
      </c>
      <c r="D2155" s="254" t="s">
        <v>59</v>
      </c>
      <c r="E2155" s="254" t="s">
        <v>59</v>
      </c>
      <c r="F2155" s="254" t="s">
        <v>59</v>
      </c>
      <c r="G2155" s="254" t="s">
        <v>59</v>
      </c>
      <c r="H2155" s="254" t="s">
        <v>59</v>
      </c>
      <c r="I2155" s="254" t="s">
        <v>59</v>
      </c>
      <c r="J2155" s="254" t="s">
        <v>59</v>
      </c>
      <c r="K2155" s="254" t="s">
        <v>59</v>
      </c>
      <c r="L2155" s="254" t="s">
        <v>59</v>
      </c>
      <c r="M2155" s="254" t="s">
        <v>59</v>
      </c>
      <c r="N2155" s="254" t="s">
        <v>59</v>
      </c>
      <c r="O2155" s="254" t="s">
        <v>59</v>
      </c>
    </row>
    <row r="2156" spans="1:15">
      <c r="A2156" s="204" t="s">
        <v>422</v>
      </c>
      <c r="B2156" s="254" t="s">
        <v>59</v>
      </c>
      <c r="C2156" s="254">
        <v>828160.94640132005</v>
      </c>
      <c r="D2156" s="254">
        <v>828160.94640132005</v>
      </c>
      <c r="E2156" s="254">
        <v>828160.94640132005</v>
      </c>
      <c r="F2156" s="254">
        <v>828155.42325115995</v>
      </c>
      <c r="G2156" s="254">
        <v>828149.86425032001</v>
      </c>
      <c r="H2156" s="254">
        <v>828149.85425032</v>
      </c>
      <c r="I2156" s="254">
        <v>828149.85425032</v>
      </c>
      <c r="J2156" s="254">
        <v>828093.80425032007</v>
      </c>
      <c r="K2156" s="254">
        <v>828037.75425032002</v>
      </c>
      <c r="L2156" s="254">
        <v>828037.75425032002</v>
      </c>
      <c r="M2156" s="254">
        <v>828037.75425032002</v>
      </c>
      <c r="N2156" s="254">
        <v>628629.27425031993</v>
      </c>
      <c r="O2156" s="254">
        <f>SUM(B2156:N2156)</f>
        <v>9737924.1764576789</v>
      </c>
    </row>
    <row r="2157" spans="1:15">
      <c r="A2157" s="204" t="s">
        <v>423</v>
      </c>
      <c r="B2157" s="254" t="s">
        <v>59</v>
      </c>
      <c r="C2157" s="254">
        <v>0</v>
      </c>
      <c r="D2157" s="254">
        <v>0</v>
      </c>
      <c r="E2157" s="254">
        <v>0</v>
      </c>
      <c r="F2157" s="254">
        <v>0</v>
      </c>
      <c r="G2157" s="254">
        <v>0</v>
      </c>
      <c r="H2157" s="254">
        <v>0</v>
      </c>
      <c r="I2157" s="254">
        <v>0</v>
      </c>
      <c r="J2157" s="254">
        <v>0</v>
      </c>
      <c r="K2157" s="254">
        <v>0</v>
      </c>
      <c r="L2157" s="254">
        <v>0</v>
      </c>
      <c r="M2157" s="254">
        <v>0</v>
      </c>
      <c r="N2157" s="254">
        <v>0</v>
      </c>
      <c r="O2157" s="254">
        <f>SUM(B2157:N2157)</f>
        <v>0</v>
      </c>
    </row>
    <row r="2158" spans="1:15">
      <c r="A2158" s="204" t="s">
        <v>424</v>
      </c>
      <c r="B2158" s="254" t="s">
        <v>59</v>
      </c>
      <c r="C2158" s="254">
        <v>0</v>
      </c>
      <c r="D2158" s="254">
        <v>0</v>
      </c>
      <c r="E2158" s="254">
        <v>0</v>
      </c>
      <c r="F2158" s="254">
        <v>0</v>
      </c>
      <c r="G2158" s="254">
        <v>0</v>
      </c>
      <c r="H2158" s="254">
        <v>0</v>
      </c>
      <c r="I2158" s="254">
        <v>0</v>
      </c>
      <c r="J2158" s="254">
        <v>0</v>
      </c>
      <c r="K2158" s="254">
        <v>0</v>
      </c>
      <c r="L2158" s="254">
        <v>0</v>
      </c>
      <c r="M2158" s="254">
        <v>0</v>
      </c>
      <c r="N2158" s="254">
        <v>0</v>
      </c>
      <c r="O2158" s="254">
        <f>SUM(B2158:N2158)</f>
        <v>0</v>
      </c>
    </row>
    <row r="2159" spans="1:15">
      <c r="A2159" s="204" t="s">
        <v>425</v>
      </c>
      <c r="B2159" s="254" t="s">
        <v>59</v>
      </c>
      <c r="C2159" s="254">
        <v>0</v>
      </c>
      <c r="D2159" s="254">
        <v>0</v>
      </c>
      <c r="E2159" s="254">
        <v>0</v>
      </c>
      <c r="F2159" s="254">
        <v>0</v>
      </c>
      <c r="G2159" s="254">
        <v>0</v>
      </c>
      <c r="H2159" s="254">
        <v>0</v>
      </c>
      <c r="I2159" s="254">
        <v>0</v>
      </c>
      <c r="J2159" s="254">
        <v>0</v>
      </c>
      <c r="K2159" s="254">
        <v>0</v>
      </c>
      <c r="L2159" s="254">
        <v>0</v>
      </c>
      <c r="M2159" s="254">
        <v>0</v>
      </c>
      <c r="N2159" s="254">
        <v>0</v>
      </c>
      <c r="O2159" s="254">
        <f>SUM(B2159:N2159)</f>
        <v>0</v>
      </c>
    </row>
    <row r="2160" spans="1:15">
      <c r="A2160" s="204" t="s">
        <v>426</v>
      </c>
      <c r="B2160" s="254" t="s">
        <v>59</v>
      </c>
      <c r="C2160" s="254">
        <v>0</v>
      </c>
      <c r="D2160" s="254">
        <v>0</v>
      </c>
      <c r="E2160" s="254">
        <v>0</v>
      </c>
      <c r="F2160" s="254">
        <v>0</v>
      </c>
      <c r="G2160" s="254">
        <v>0</v>
      </c>
      <c r="H2160" s="254">
        <v>0</v>
      </c>
      <c r="I2160" s="254">
        <v>0</v>
      </c>
      <c r="J2160" s="254">
        <v>0</v>
      </c>
      <c r="K2160" s="254">
        <v>0</v>
      </c>
      <c r="L2160" s="254">
        <v>0</v>
      </c>
      <c r="M2160" s="254">
        <v>0</v>
      </c>
      <c r="N2160" s="254">
        <v>0</v>
      </c>
      <c r="O2160" s="254">
        <f>SUM(B2160:N2160)</f>
        <v>0</v>
      </c>
    </row>
    <row r="2161" spans="1:15" ht="15.75" thickBot="1">
      <c r="A2161" s="205" t="s">
        <v>59</v>
      </c>
      <c r="B2161" s="254" t="s">
        <v>59</v>
      </c>
      <c r="C2161" s="254" t="s">
        <v>59</v>
      </c>
      <c r="D2161" s="254" t="s">
        <v>59</v>
      </c>
      <c r="E2161" s="254" t="s">
        <v>59</v>
      </c>
      <c r="F2161" s="254" t="s">
        <v>59</v>
      </c>
      <c r="G2161" s="254" t="s">
        <v>59</v>
      </c>
      <c r="H2161" s="254" t="s">
        <v>59</v>
      </c>
      <c r="I2161" s="254" t="s">
        <v>59</v>
      </c>
      <c r="J2161" s="254" t="s">
        <v>59</v>
      </c>
      <c r="K2161" s="254" t="s">
        <v>59</v>
      </c>
      <c r="L2161" s="254" t="s">
        <v>59</v>
      </c>
      <c r="M2161" s="254" t="s">
        <v>59</v>
      </c>
      <c r="N2161" s="254" t="s">
        <v>59</v>
      </c>
      <c r="O2161" s="254" t="s">
        <v>59</v>
      </c>
    </row>
    <row r="2162" spans="1:15" ht="15.75" thickBot="1">
      <c r="A2162" s="202" t="s">
        <v>427</v>
      </c>
      <c r="B2162" s="254" t="s">
        <v>59</v>
      </c>
      <c r="C2162" s="255">
        <f>SUM(C2152:C2160)</f>
        <v>2046012.8029665747</v>
      </c>
      <c r="D2162" s="255">
        <f t="shared" ref="D2162:N2162" si="47">SUM(D2152:D2160)</f>
        <v>2040626.6301038791</v>
      </c>
      <c r="E2162" s="255">
        <f t="shared" si="47"/>
        <v>2035240.4572411836</v>
      </c>
      <c r="F2162" s="255">
        <f t="shared" si="47"/>
        <v>2029841.9523702203</v>
      </c>
      <c r="G2162" s="255">
        <f t="shared" si="47"/>
        <v>2024443.4476864876</v>
      </c>
      <c r="H2162" s="255">
        <f t="shared" si="47"/>
        <v>2019057.7301503993</v>
      </c>
      <c r="I2162" s="255">
        <f t="shared" si="47"/>
        <v>1989649.0856898564</v>
      </c>
      <c r="J2162" s="255">
        <f t="shared" si="47"/>
        <v>1984231.5187766291</v>
      </c>
      <c r="K2162" s="255">
        <f t="shared" si="47"/>
        <v>1978845.3421715409</v>
      </c>
      <c r="L2162" s="255">
        <f t="shared" si="47"/>
        <v>1973685.7332296725</v>
      </c>
      <c r="M2162" s="255">
        <f t="shared" si="47"/>
        <v>1970716.3668208625</v>
      </c>
      <c r="N2162" s="255">
        <f t="shared" si="47"/>
        <v>1769154.2051536832</v>
      </c>
      <c r="O2162" s="255">
        <f>SUM(B2162:N2162)</f>
        <v>23861505.272360988</v>
      </c>
    </row>
    <row r="2163" spans="1:15" ht="15.75" thickTop="1">
      <c r="A2163" s="205" t="s">
        <v>59</v>
      </c>
      <c r="B2163" s="256" t="s">
        <v>59</v>
      </c>
      <c r="C2163" s="256" t="s">
        <v>59</v>
      </c>
      <c r="D2163" s="256" t="s">
        <v>59</v>
      </c>
      <c r="E2163" s="256" t="s">
        <v>59</v>
      </c>
      <c r="F2163" s="256" t="s">
        <v>59</v>
      </c>
      <c r="G2163" s="256" t="s">
        <v>59</v>
      </c>
      <c r="H2163" s="256" t="s">
        <v>59</v>
      </c>
      <c r="I2163" s="256" t="s">
        <v>59</v>
      </c>
      <c r="J2163" s="256" t="s">
        <v>59</v>
      </c>
      <c r="K2163" s="256" t="s">
        <v>59</v>
      </c>
      <c r="L2163" s="256" t="s">
        <v>59</v>
      </c>
      <c r="M2163" s="256" t="s">
        <v>59</v>
      </c>
      <c r="N2163" s="256" t="s">
        <v>59</v>
      </c>
      <c r="O2163" s="256" t="s">
        <v>59</v>
      </c>
    </row>
    <row r="2164" spans="1:15">
      <c r="A2164" s="129" t="s">
        <v>449</v>
      </c>
      <c r="B2164" s="256"/>
      <c r="C2164" s="256"/>
      <c r="D2164" s="256"/>
      <c r="E2164" s="256"/>
      <c r="F2164" s="256"/>
      <c r="G2164" s="256"/>
      <c r="H2164" s="256"/>
      <c r="I2164" s="256"/>
      <c r="J2164" s="256"/>
      <c r="K2164" s="256"/>
      <c r="L2164" s="256"/>
      <c r="M2164" s="256"/>
      <c r="N2164" s="256"/>
      <c r="O2164" s="256"/>
    </row>
    <row r="2165" spans="1:15">
      <c r="A2165" s="294" t="s">
        <v>468</v>
      </c>
      <c r="B2165" s="256"/>
      <c r="C2165" s="256"/>
      <c r="D2165" s="256"/>
      <c r="E2165" s="256"/>
      <c r="F2165" s="256"/>
      <c r="G2165" s="256"/>
      <c r="H2165" s="256"/>
      <c r="I2165" s="256"/>
      <c r="J2165" s="256"/>
      <c r="K2165" s="256"/>
      <c r="L2165" s="256"/>
      <c r="M2165" s="256"/>
      <c r="N2165" s="256"/>
      <c r="O2165" s="256"/>
    </row>
    <row r="2166" spans="1:15">
      <c r="A2166" s="294" t="s">
        <v>450</v>
      </c>
      <c r="B2166" s="256"/>
      <c r="C2166" s="256"/>
      <c r="D2166" s="256"/>
      <c r="E2166" s="256"/>
      <c r="F2166" s="256"/>
      <c r="G2166" s="256"/>
      <c r="H2166" s="256"/>
      <c r="I2166" s="256"/>
      <c r="J2166" s="256"/>
      <c r="K2166" s="256"/>
      <c r="L2166" s="256"/>
      <c r="M2166" s="256"/>
      <c r="N2166" s="256"/>
      <c r="O2166" s="256"/>
    </row>
    <row r="2167" spans="1:15">
      <c r="A2167" s="294" t="s">
        <v>451</v>
      </c>
      <c r="B2167" s="256"/>
      <c r="C2167" s="256"/>
      <c r="D2167" s="256"/>
      <c r="E2167" s="256"/>
      <c r="F2167" s="256"/>
      <c r="G2167" s="256"/>
      <c r="H2167" s="256"/>
      <c r="I2167" s="256"/>
      <c r="J2167" s="256"/>
      <c r="K2167" s="256"/>
      <c r="L2167" s="256"/>
      <c r="M2167" s="256"/>
      <c r="N2167" s="256"/>
      <c r="O2167" s="256"/>
    </row>
    <row r="2168" spans="1:15">
      <c r="A2168" s="294" t="s">
        <v>452</v>
      </c>
      <c r="B2168" s="256"/>
      <c r="C2168" s="256"/>
      <c r="D2168" s="256"/>
      <c r="E2168" s="256"/>
      <c r="F2168" s="256"/>
      <c r="G2168" s="256"/>
      <c r="H2168" s="256"/>
      <c r="I2168" s="256"/>
      <c r="J2168" s="256"/>
      <c r="K2168" s="256"/>
      <c r="L2168" s="256"/>
      <c r="M2168" s="256"/>
      <c r="N2168" s="256"/>
      <c r="O2168" s="256"/>
    </row>
    <row r="2169" spans="1:15">
      <c r="A2169" s="294" t="s">
        <v>453</v>
      </c>
      <c r="B2169" s="256"/>
      <c r="C2169" s="256"/>
      <c r="D2169" s="256"/>
      <c r="E2169" s="256"/>
      <c r="F2169" s="256"/>
      <c r="G2169" s="256"/>
      <c r="H2169" s="256"/>
      <c r="I2169" s="256"/>
      <c r="J2169" s="256"/>
      <c r="K2169" s="256"/>
      <c r="L2169" s="256"/>
      <c r="M2169" s="256"/>
      <c r="N2169" s="256"/>
      <c r="O2169" s="256"/>
    </row>
    <row r="2170" spans="1:15">
      <c r="A2170" s="294" t="s">
        <v>469</v>
      </c>
      <c r="B2170" s="256"/>
      <c r="C2170" s="256"/>
      <c r="D2170" s="256"/>
      <c r="E2170" s="256"/>
      <c r="F2170" s="256"/>
      <c r="G2170" s="256"/>
      <c r="H2170" s="256"/>
      <c r="I2170" s="256"/>
      <c r="J2170" s="256"/>
      <c r="K2170" s="256"/>
      <c r="L2170" s="256"/>
      <c r="M2170" s="256"/>
      <c r="N2170" s="256"/>
      <c r="O2170" s="256"/>
    </row>
    <row r="2171" spans="1:15">
      <c r="A2171" s="294" t="s">
        <v>470</v>
      </c>
      <c r="B2171" s="256"/>
      <c r="C2171" s="256"/>
      <c r="D2171" s="256"/>
      <c r="E2171" s="256"/>
      <c r="F2171" s="256"/>
      <c r="G2171" s="256"/>
      <c r="H2171" s="256"/>
      <c r="I2171" s="256"/>
      <c r="J2171" s="256"/>
      <c r="K2171" s="256"/>
      <c r="L2171" s="256"/>
      <c r="M2171" s="256"/>
      <c r="N2171" s="256"/>
      <c r="O2171" s="256"/>
    </row>
    <row r="2172" spans="1:15">
      <c r="A2172" s="294" t="s">
        <v>454</v>
      </c>
      <c r="B2172" s="256"/>
      <c r="C2172" s="256"/>
      <c r="D2172" s="256"/>
      <c r="E2172" s="256"/>
      <c r="F2172" s="256"/>
      <c r="G2172" s="256"/>
      <c r="H2172" s="256"/>
      <c r="I2172" s="256"/>
      <c r="J2172" s="256"/>
      <c r="K2172" s="256"/>
      <c r="L2172" s="256"/>
      <c r="M2172" s="256"/>
      <c r="N2172" s="256"/>
      <c r="O2172" s="256"/>
    </row>
    <row r="2173" spans="1:15">
      <c r="A2173" s="294" t="s">
        <v>455</v>
      </c>
      <c r="B2173" s="256"/>
      <c r="C2173" s="256"/>
      <c r="D2173" s="256"/>
      <c r="E2173" s="256"/>
      <c r="F2173" s="256"/>
      <c r="G2173" s="256"/>
      <c r="H2173" s="256"/>
      <c r="I2173" s="256"/>
      <c r="J2173" s="256"/>
      <c r="K2173" s="256"/>
      <c r="L2173" s="256"/>
      <c r="M2173" s="256"/>
      <c r="N2173" s="256"/>
      <c r="O2173" s="256"/>
    </row>
    <row r="2174" spans="1:15">
      <c r="A2174" s="294" t="s">
        <v>456</v>
      </c>
      <c r="B2174" s="256"/>
      <c r="C2174" s="256"/>
      <c r="D2174" s="256"/>
      <c r="E2174" s="256"/>
      <c r="F2174" s="256"/>
      <c r="G2174" s="256"/>
      <c r="H2174" s="256"/>
      <c r="I2174" s="256"/>
      <c r="J2174" s="256"/>
      <c r="K2174" s="256"/>
      <c r="L2174" s="256"/>
      <c r="M2174" s="256"/>
      <c r="N2174" s="256"/>
      <c r="O2174" s="256"/>
    </row>
    <row r="2175" spans="1:15">
      <c r="A2175" s="294" t="s">
        <v>457</v>
      </c>
      <c r="B2175" s="256"/>
      <c r="C2175" s="256"/>
      <c r="D2175" s="256"/>
      <c r="E2175" s="256"/>
      <c r="F2175" s="256"/>
      <c r="G2175" s="256"/>
      <c r="H2175" s="256"/>
      <c r="I2175" s="256"/>
      <c r="J2175" s="256"/>
      <c r="K2175" s="256"/>
      <c r="L2175" s="256"/>
      <c r="M2175" s="256"/>
      <c r="N2175" s="256"/>
      <c r="O2175" s="256"/>
    </row>
    <row r="2176" spans="1:15">
      <c r="A2176" s="294" t="s">
        <v>458</v>
      </c>
      <c r="B2176" s="256"/>
      <c r="C2176" s="256"/>
      <c r="D2176" s="256"/>
      <c r="E2176" s="256"/>
      <c r="F2176" s="256"/>
      <c r="G2176" s="256"/>
      <c r="H2176" s="256"/>
      <c r="I2176" s="256"/>
      <c r="J2176" s="256"/>
      <c r="K2176" s="256"/>
      <c r="L2176" s="256"/>
      <c r="M2176" s="256"/>
      <c r="N2176" s="256"/>
      <c r="O2176" s="256"/>
    </row>
    <row r="2177" spans="1:15">
      <c r="A2177" s="295" t="s">
        <v>459</v>
      </c>
      <c r="B2177" s="256"/>
      <c r="C2177" s="256"/>
      <c r="D2177" s="256"/>
      <c r="E2177" s="256"/>
      <c r="F2177" s="256"/>
      <c r="G2177" s="256"/>
      <c r="H2177" s="256"/>
      <c r="I2177" s="256"/>
      <c r="J2177" s="256"/>
      <c r="K2177" s="256"/>
      <c r="L2177" s="256"/>
      <c r="M2177" s="256"/>
      <c r="N2177" s="256"/>
      <c r="O2177" s="256"/>
    </row>
    <row r="2178" spans="1:15">
      <c r="A2178" s="295" t="s">
        <v>460</v>
      </c>
      <c r="B2178" s="256"/>
      <c r="C2178" s="256"/>
      <c r="D2178" s="256"/>
      <c r="E2178" s="256"/>
      <c r="F2178" s="256"/>
      <c r="G2178" s="256"/>
      <c r="H2178" s="256"/>
      <c r="I2178" s="256"/>
      <c r="J2178" s="256"/>
      <c r="K2178" s="256"/>
      <c r="L2178" s="256"/>
      <c r="M2178" s="256"/>
      <c r="N2178" s="256"/>
      <c r="O2178" s="256"/>
    </row>
    <row r="2179" spans="1:15">
      <c r="A2179" s="295" t="s">
        <v>461</v>
      </c>
      <c r="B2179" s="256"/>
      <c r="C2179" s="256"/>
      <c r="D2179" s="256"/>
      <c r="E2179" s="256"/>
      <c r="F2179" s="256"/>
      <c r="G2179" s="256"/>
      <c r="H2179" s="256"/>
      <c r="I2179" s="256"/>
      <c r="J2179" s="256"/>
      <c r="K2179" s="256"/>
      <c r="L2179" s="256"/>
      <c r="M2179" s="256"/>
      <c r="N2179" s="256"/>
      <c r="O2179" s="256"/>
    </row>
    <row r="2180" spans="1:15">
      <c r="B2180" s="257"/>
      <c r="C2180" s="257"/>
      <c r="D2180" s="257"/>
      <c r="E2180" s="257"/>
      <c r="F2180" s="257"/>
      <c r="G2180" s="257"/>
      <c r="H2180" s="257"/>
      <c r="I2180" s="257"/>
      <c r="J2180" s="257"/>
      <c r="K2180" s="257"/>
      <c r="L2180" s="257"/>
      <c r="M2180" s="257"/>
      <c r="N2180" s="257"/>
      <c r="O2180" s="257"/>
    </row>
    <row r="2181" spans="1:15">
      <c r="A2181" s="109" t="s">
        <v>87</v>
      </c>
      <c r="B2181" s="254"/>
      <c r="C2181" s="254"/>
      <c r="D2181" s="254"/>
      <c r="E2181" s="254"/>
      <c r="F2181" s="254"/>
      <c r="G2181" s="254"/>
      <c r="H2181" s="254"/>
      <c r="I2181" s="254"/>
      <c r="J2181" s="254"/>
      <c r="K2181" s="254"/>
      <c r="L2181" s="254"/>
      <c r="M2181" s="254"/>
      <c r="N2181" s="254"/>
      <c r="O2181" s="254"/>
    </row>
    <row r="2182" spans="1:15">
      <c r="A2182" s="181" t="s">
        <v>378</v>
      </c>
      <c r="B2182" s="254"/>
      <c r="C2182" s="254"/>
      <c r="D2182" s="254"/>
      <c r="E2182" s="254"/>
      <c r="F2182" s="254"/>
      <c r="G2182" s="254"/>
      <c r="H2182" s="254"/>
      <c r="I2182" s="254"/>
      <c r="J2182" s="254"/>
      <c r="K2182" s="254"/>
      <c r="L2182" s="254"/>
      <c r="M2182" s="254"/>
      <c r="N2182" s="254"/>
      <c r="O2182" s="254"/>
    </row>
    <row r="2183" spans="1:15">
      <c r="A2183" s="202" t="s">
        <v>410</v>
      </c>
      <c r="B2183" s="254" t="s">
        <v>59</v>
      </c>
      <c r="C2183" s="254" t="s">
        <v>59</v>
      </c>
      <c r="D2183" s="254" t="s">
        <v>59</v>
      </c>
      <c r="E2183" s="254" t="s">
        <v>59</v>
      </c>
      <c r="F2183" s="254" t="s">
        <v>59</v>
      </c>
      <c r="G2183" s="254" t="s">
        <v>59</v>
      </c>
      <c r="H2183" s="254" t="s">
        <v>59</v>
      </c>
      <c r="I2183" s="254" t="s">
        <v>59</v>
      </c>
      <c r="J2183" s="254" t="s">
        <v>59</v>
      </c>
      <c r="K2183" s="254" t="s">
        <v>59</v>
      </c>
      <c r="L2183" s="254" t="s">
        <v>59</v>
      </c>
      <c r="M2183" s="254" t="s">
        <v>59</v>
      </c>
      <c r="N2183" s="254" t="s">
        <v>59</v>
      </c>
      <c r="O2183" s="254" t="s">
        <v>59</v>
      </c>
    </row>
    <row r="2184" spans="1:15">
      <c r="A2184" s="204" t="s">
        <v>411</v>
      </c>
      <c r="B2184" s="254" t="s">
        <v>59</v>
      </c>
      <c r="C2184" s="323">
        <v>-3589212.02</v>
      </c>
      <c r="D2184" s="323">
        <v>2307053.2400000002</v>
      </c>
      <c r="E2184" s="323">
        <v>1734957.59</v>
      </c>
      <c r="F2184" s="323">
        <v>2475784.6800000002</v>
      </c>
      <c r="G2184" s="323">
        <v>1359074.7299999997</v>
      </c>
      <c r="H2184" s="323">
        <v>6440318.1000000006</v>
      </c>
      <c r="I2184" s="323">
        <v>4838364.22</v>
      </c>
      <c r="J2184" s="323">
        <v>6759624.7300000004</v>
      </c>
      <c r="K2184" s="323">
        <v>8486227.3000000007</v>
      </c>
      <c r="L2184" s="323">
        <v>2489984.2999999998</v>
      </c>
      <c r="M2184" s="323">
        <v>1390818.2599999998</v>
      </c>
      <c r="N2184" s="323">
        <v>-38274386.830000006</v>
      </c>
      <c r="O2184" s="323">
        <f>SUM(B2184:N2184)</f>
        <v>-3581391.700000003</v>
      </c>
    </row>
    <row r="2185" spans="1:15">
      <c r="A2185" s="204" t="s">
        <v>412</v>
      </c>
      <c r="B2185" s="254" t="s">
        <v>59</v>
      </c>
      <c r="C2185" s="323">
        <v>-56166.61</v>
      </c>
      <c r="D2185" s="323">
        <v>-4227.1000000000004</v>
      </c>
      <c r="E2185" s="323">
        <v>0</v>
      </c>
      <c r="F2185" s="323">
        <v>-927.2</v>
      </c>
      <c r="G2185" s="323">
        <v>5154.3</v>
      </c>
      <c r="H2185" s="323">
        <v>0</v>
      </c>
      <c r="I2185" s="323">
        <v>0</v>
      </c>
      <c r="J2185" s="323">
        <v>0</v>
      </c>
      <c r="K2185" s="323">
        <v>0</v>
      </c>
      <c r="L2185" s="323">
        <v>0</v>
      </c>
      <c r="M2185" s="323">
        <v>0</v>
      </c>
      <c r="N2185" s="323">
        <v>-5154.3</v>
      </c>
      <c r="O2185" s="323">
        <f>SUM(B2185:N2185)</f>
        <v>-61320.909999999996</v>
      </c>
    </row>
    <row r="2186" spans="1:15">
      <c r="A2186" s="204" t="s">
        <v>413</v>
      </c>
      <c r="B2186" s="254" t="s">
        <v>59</v>
      </c>
      <c r="C2186" s="323">
        <v>-56166.61</v>
      </c>
      <c r="D2186" s="323">
        <v>0</v>
      </c>
      <c r="E2186" s="323">
        <v>0</v>
      </c>
      <c r="F2186" s="323">
        <v>0</v>
      </c>
      <c r="G2186" s="323">
        <v>0</v>
      </c>
      <c r="H2186" s="323">
        <v>0</v>
      </c>
      <c r="I2186" s="323">
        <v>0</v>
      </c>
      <c r="J2186" s="323">
        <v>0</v>
      </c>
      <c r="K2186" s="323">
        <v>0</v>
      </c>
      <c r="L2186" s="323">
        <v>0</v>
      </c>
      <c r="M2186" s="323">
        <v>0</v>
      </c>
      <c r="N2186" s="323">
        <v>0</v>
      </c>
      <c r="O2186" s="323">
        <f>SUM(B2186:N2186)</f>
        <v>-56166.61</v>
      </c>
    </row>
    <row r="2187" spans="1:15">
      <c r="A2187" s="204" t="s">
        <v>414</v>
      </c>
      <c r="B2187" s="254" t="s">
        <v>59</v>
      </c>
      <c r="C2187" s="323">
        <v>0</v>
      </c>
      <c r="D2187" s="323">
        <v>0</v>
      </c>
      <c r="E2187" s="323">
        <v>0</v>
      </c>
      <c r="F2187" s="323">
        <v>0</v>
      </c>
      <c r="G2187" s="323">
        <v>0</v>
      </c>
      <c r="H2187" s="323">
        <v>0</v>
      </c>
      <c r="I2187" s="323">
        <v>0</v>
      </c>
      <c r="J2187" s="323">
        <v>0</v>
      </c>
      <c r="K2187" s="323">
        <v>0</v>
      </c>
      <c r="L2187" s="323">
        <v>0</v>
      </c>
      <c r="M2187" s="323">
        <v>0</v>
      </c>
      <c r="N2187" s="323">
        <v>0</v>
      </c>
      <c r="O2187" s="323">
        <f>SUM(B2187:N2187)</f>
        <v>0</v>
      </c>
    </row>
    <row r="2188" spans="1:15">
      <c r="A2188" s="205" t="s">
        <v>59</v>
      </c>
      <c r="B2188" s="254" t="s">
        <v>59</v>
      </c>
      <c r="C2188" s="323" t="s">
        <v>59</v>
      </c>
      <c r="D2188" s="323" t="s">
        <v>59</v>
      </c>
      <c r="E2188" s="323" t="s">
        <v>59</v>
      </c>
      <c r="F2188" s="323" t="s">
        <v>59</v>
      </c>
      <c r="G2188" s="323" t="s">
        <v>59</v>
      </c>
      <c r="H2188" s="323" t="s">
        <v>59</v>
      </c>
      <c r="I2188" s="323" t="s">
        <v>59</v>
      </c>
      <c r="J2188" s="323" t="s">
        <v>59</v>
      </c>
      <c r="K2188" s="323" t="s">
        <v>59</v>
      </c>
      <c r="L2188" s="323" t="s">
        <v>59</v>
      </c>
      <c r="M2188" s="323" t="s">
        <v>59</v>
      </c>
      <c r="N2188" s="323" t="s">
        <v>59</v>
      </c>
      <c r="O2188" s="323" t="s">
        <v>59</v>
      </c>
    </row>
    <row r="2189" spans="1:15">
      <c r="A2189" s="202" t="s">
        <v>415</v>
      </c>
      <c r="B2189" s="254">
        <v>260558.04</v>
      </c>
      <c r="C2189" s="323">
        <v>204391.43000000002</v>
      </c>
      <c r="D2189" s="323">
        <v>200164.33000000002</v>
      </c>
      <c r="E2189" s="323">
        <v>200164.33000000002</v>
      </c>
      <c r="F2189" s="323">
        <v>199237.13</v>
      </c>
      <c r="G2189" s="323">
        <v>204391.43</v>
      </c>
      <c r="H2189" s="323">
        <v>204391.43</v>
      </c>
      <c r="I2189" s="323">
        <v>204391.43</v>
      </c>
      <c r="J2189" s="323">
        <v>204391.43</v>
      </c>
      <c r="K2189" s="323">
        <v>204391.43</v>
      </c>
      <c r="L2189" s="323">
        <v>204391.43</v>
      </c>
      <c r="M2189" s="323">
        <v>204391.43</v>
      </c>
      <c r="N2189" s="323">
        <v>199237.13</v>
      </c>
      <c r="O2189" s="324"/>
    </row>
    <row r="2190" spans="1:15">
      <c r="A2190" s="202" t="s">
        <v>416</v>
      </c>
      <c r="B2190" s="254">
        <v>4100.7700000000004</v>
      </c>
      <c r="C2190" s="323">
        <v>4357.9600000000028</v>
      </c>
      <c r="D2190" s="323">
        <v>4612.5000000000036</v>
      </c>
      <c r="E2190" s="323">
        <v>4864.3700000000026</v>
      </c>
      <c r="F2190" s="323">
        <v>5115.6600000000035</v>
      </c>
      <c r="G2190" s="323">
        <v>5369.6100000000042</v>
      </c>
      <c r="H2190" s="323">
        <v>5626.8000000000029</v>
      </c>
      <c r="I2190" s="323">
        <v>5883.9900000000016</v>
      </c>
      <c r="J2190" s="323">
        <v>6141.18</v>
      </c>
      <c r="K2190" s="323">
        <v>6398.3700000000026</v>
      </c>
      <c r="L2190" s="323">
        <v>6655.5600000000013</v>
      </c>
      <c r="M2190" s="323">
        <v>6912.75</v>
      </c>
      <c r="N2190" s="323">
        <v>7166.7000000000007</v>
      </c>
      <c r="O2190" s="324"/>
    </row>
    <row r="2191" spans="1:15">
      <c r="A2191" s="202" t="s">
        <v>417</v>
      </c>
      <c r="B2191" s="254">
        <v>0</v>
      </c>
      <c r="C2191" s="323">
        <v>-56166.61</v>
      </c>
      <c r="D2191" s="323">
        <v>-56166.61</v>
      </c>
      <c r="E2191" s="323">
        <v>-56166.61</v>
      </c>
      <c r="F2191" s="323">
        <v>-56166.61</v>
      </c>
      <c r="G2191" s="323">
        <v>-56166.61</v>
      </c>
      <c r="H2191" s="323">
        <v>-56166.61</v>
      </c>
      <c r="I2191" s="323">
        <v>-56166.61</v>
      </c>
      <c r="J2191" s="323">
        <v>-56166.61</v>
      </c>
      <c r="K2191" s="323">
        <v>-56166.61</v>
      </c>
      <c r="L2191" s="323">
        <v>-56166.61</v>
      </c>
      <c r="M2191" s="323">
        <v>-56166.61</v>
      </c>
      <c r="N2191" s="323">
        <v>-56166.61</v>
      </c>
      <c r="O2191" s="324"/>
    </row>
    <row r="2192" spans="1:15" ht="15.75" thickBot="1">
      <c r="A2192" s="202" t="s">
        <v>418</v>
      </c>
      <c r="B2192" s="254">
        <v>24187347.939999998</v>
      </c>
      <c r="C2192" s="254">
        <v>20598135.919999998</v>
      </c>
      <c r="D2192" s="254">
        <v>22905189.159999996</v>
      </c>
      <c r="E2192" s="254">
        <v>24640146.749999996</v>
      </c>
      <c r="F2192" s="254">
        <v>27115931.429999996</v>
      </c>
      <c r="G2192" s="254">
        <v>28475006.159999996</v>
      </c>
      <c r="H2192" s="254">
        <v>34915324.259999998</v>
      </c>
      <c r="I2192" s="254">
        <v>39753688.479999997</v>
      </c>
      <c r="J2192" s="254">
        <v>46513313.209999993</v>
      </c>
      <c r="K2192" s="254">
        <v>54999540.50999999</v>
      </c>
      <c r="L2192" s="254">
        <v>57489524.809999987</v>
      </c>
      <c r="M2192" s="254">
        <v>58880343.069999985</v>
      </c>
      <c r="N2192" s="254">
        <v>20605956.23999998</v>
      </c>
      <c r="O2192" s="258"/>
    </row>
    <row r="2193" spans="1:15" ht="15.75" thickBot="1">
      <c r="A2193" s="202" t="s">
        <v>60</v>
      </c>
      <c r="B2193" s="255">
        <v>24443805.209999997</v>
      </c>
      <c r="C2193" s="255">
        <v>20854335.999999996</v>
      </c>
      <c r="D2193" s="255">
        <v>23156907.599999998</v>
      </c>
      <c r="E2193" s="255">
        <v>24891613.319999997</v>
      </c>
      <c r="F2193" s="255">
        <v>27366219.509999994</v>
      </c>
      <c r="G2193" s="255">
        <v>28730194.589999996</v>
      </c>
      <c r="H2193" s="255">
        <v>35170255.5</v>
      </c>
      <c r="I2193" s="255">
        <v>40008362.529999994</v>
      </c>
      <c r="J2193" s="255">
        <v>46767730.069999993</v>
      </c>
      <c r="K2193" s="255">
        <v>55253700.179999992</v>
      </c>
      <c r="L2193" s="255">
        <v>57743427.289999984</v>
      </c>
      <c r="M2193" s="255">
        <v>59133988.359999985</v>
      </c>
      <c r="N2193" s="255">
        <v>20854193.279999979</v>
      </c>
      <c r="O2193" s="258"/>
    </row>
    <row r="2194" spans="1:15" ht="15.75" thickTop="1">
      <c r="A2194" s="205" t="s">
        <v>59</v>
      </c>
      <c r="B2194" s="254" t="s">
        <v>59</v>
      </c>
      <c r="C2194" s="254" t="s">
        <v>59</v>
      </c>
      <c r="D2194" s="254" t="s">
        <v>59</v>
      </c>
      <c r="E2194" s="254" t="s">
        <v>59</v>
      </c>
      <c r="F2194" s="254" t="s">
        <v>59</v>
      </c>
      <c r="G2194" s="254" t="s">
        <v>59</v>
      </c>
      <c r="H2194" s="254" t="s">
        <v>59</v>
      </c>
      <c r="I2194" s="254" t="s">
        <v>59</v>
      </c>
      <c r="J2194" s="254" t="s">
        <v>59</v>
      </c>
      <c r="K2194" s="254" t="s">
        <v>59</v>
      </c>
      <c r="L2194" s="254" t="s">
        <v>59</v>
      </c>
      <c r="M2194" s="254" t="s">
        <v>59</v>
      </c>
      <c r="N2194" s="254" t="s">
        <v>59</v>
      </c>
      <c r="O2194" s="258"/>
    </row>
    <row r="2195" spans="1:15">
      <c r="A2195" s="202" t="s">
        <v>419</v>
      </c>
      <c r="B2195" s="254" t="s">
        <v>59</v>
      </c>
      <c r="C2195" s="254">
        <v>22649070.604999997</v>
      </c>
      <c r="D2195" s="254">
        <v>22005621.799999997</v>
      </c>
      <c r="E2195" s="254">
        <v>24024260.459999997</v>
      </c>
      <c r="F2195" s="254">
        <v>26128916.414999995</v>
      </c>
      <c r="G2195" s="254">
        <v>28048207.049999997</v>
      </c>
      <c r="H2195" s="254">
        <v>31950225.044999998</v>
      </c>
      <c r="I2195" s="254">
        <v>37589309.015000001</v>
      </c>
      <c r="J2195" s="254">
        <v>43388046.299999997</v>
      </c>
      <c r="K2195" s="254">
        <v>51010715.124999993</v>
      </c>
      <c r="L2195" s="254">
        <v>56498563.734999985</v>
      </c>
      <c r="M2195" s="254">
        <v>58438707.824999988</v>
      </c>
      <c r="N2195" s="254">
        <v>39994090.819999978</v>
      </c>
      <c r="O2195" s="258"/>
    </row>
    <row r="2196" spans="1:15">
      <c r="A2196" s="205" t="s">
        <v>59</v>
      </c>
      <c r="B2196" s="254" t="s">
        <v>59</v>
      </c>
      <c r="C2196" s="254" t="s">
        <v>59</v>
      </c>
      <c r="D2196" s="254" t="s">
        <v>59</v>
      </c>
      <c r="E2196" s="254" t="s">
        <v>59</v>
      </c>
      <c r="F2196" s="254" t="s">
        <v>59</v>
      </c>
      <c r="G2196" s="254" t="s">
        <v>59</v>
      </c>
      <c r="H2196" s="254" t="s">
        <v>59</v>
      </c>
      <c r="I2196" s="254" t="s">
        <v>59</v>
      </c>
      <c r="J2196" s="254" t="s">
        <v>59</v>
      </c>
      <c r="K2196" s="254" t="s">
        <v>59</v>
      </c>
      <c r="L2196" s="254" t="s">
        <v>59</v>
      </c>
      <c r="M2196" s="254" t="s">
        <v>59</v>
      </c>
      <c r="N2196" s="254" t="s">
        <v>59</v>
      </c>
      <c r="O2196" s="254" t="s">
        <v>59</v>
      </c>
    </row>
    <row r="2197" spans="1:15">
      <c r="A2197" s="202" t="s">
        <v>61</v>
      </c>
      <c r="B2197" s="254" t="s">
        <v>59</v>
      </c>
      <c r="C2197" s="254" t="s">
        <v>59</v>
      </c>
      <c r="D2197" s="254" t="s">
        <v>59</v>
      </c>
      <c r="E2197" s="254" t="s">
        <v>59</v>
      </c>
      <c r="F2197" s="254" t="s">
        <v>59</v>
      </c>
      <c r="G2197" s="254" t="s">
        <v>59</v>
      </c>
      <c r="H2197" s="254" t="s">
        <v>59</v>
      </c>
      <c r="I2197" s="254" t="s">
        <v>59</v>
      </c>
      <c r="J2197" s="254" t="s">
        <v>59</v>
      </c>
      <c r="K2197" s="254" t="s">
        <v>59</v>
      </c>
      <c r="L2197" s="254" t="s">
        <v>59</v>
      </c>
      <c r="M2197" s="254" t="s">
        <v>59</v>
      </c>
      <c r="N2197" s="254" t="s">
        <v>59</v>
      </c>
      <c r="O2197" s="254" t="s">
        <v>59</v>
      </c>
    </row>
    <row r="2198" spans="1:15">
      <c r="A2198" s="204" t="s">
        <v>420</v>
      </c>
      <c r="B2198" s="254" t="s">
        <v>59</v>
      </c>
      <c r="C2198" s="254">
        <v>121987.33908732769</v>
      </c>
      <c r="D2198" s="254">
        <v>118521.73959630298</v>
      </c>
      <c r="E2198" s="254">
        <v>129394.07793666063</v>
      </c>
      <c r="F2198" s="254">
        <v>140729.70331936708</v>
      </c>
      <c r="G2198" s="254">
        <v>151066.95563236889</v>
      </c>
      <c r="H2198" s="254">
        <v>172083.12890421337</v>
      </c>
      <c r="I2198" s="254">
        <v>197863.1138386518</v>
      </c>
      <c r="J2198" s="254">
        <v>228386.58568764312</v>
      </c>
      <c r="K2198" s="254">
        <v>268510.89307710464</v>
      </c>
      <c r="L2198" s="254">
        <v>297397.90490848495</v>
      </c>
      <c r="M2198" s="254">
        <v>307610.46164342971</v>
      </c>
      <c r="N2198" s="254">
        <v>210521.43687007422</v>
      </c>
      <c r="O2198" s="254">
        <f>SUM(B2198:N2198)</f>
        <v>2344073.3405016293</v>
      </c>
    </row>
    <row r="2199" spans="1:15">
      <c r="A2199" s="204" t="s">
        <v>421</v>
      </c>
      <c r="B2199" s="254" t="s">
        <v>59</v>
      </c>
      <c r="C2199" s="254">
        <v>25317.131122268995</v>
      </c>
      <c r="D2199" s="254">
        <v>24597.884048039996</v>
      </c>
      <c r="E2199" s="254">
        <v>26854.318342187995</v>
      </c>
      <c r="F2199" s="254">
        <v>29206.902768686992</v>
      </c>
      <c r="G2199" s="254">
        <v>31352.285840489996</v>
      </c>
      <c r="H2199" s="254">
        <v>35713.961555300993</v>
      </c>
      <c r="I2199" s="254">
        <v>41652.713319521506</v>
      </c>
      <c r="J2199" s="254">
        <v>48078.29410503</v>
      </c>
      <c r="K2199" s="254">
        <v>56524.973430012498</v>
      </c>
      <c r="L2199" s="254">
        <v>62606.058474753489</v>
      </c>
      <c r="M2199" s="254">
        <v>64755.932140882491</v>
      </c>
      <c r="N2199" s="254">
        <v>44317.452037641982</v>
      </c>
      <c r="O2199" s="254">
        <f>SUM(B2199:N2199)</f>
        <v>490977.90718481701</v>
      </c>
    </row>
    <row r="2200" spans="1:15">
      <c r="A2200" s="205" t="s">
        <v>59</v>
      </c>
      <c r="B2200" s="254" t="s">
        <v>59</v>
      </c>
      <c r="C2200" s="254" t="s">
        <v>59</v>
      </c>
      <c r="D2200" s="254" t="s">
        <v>59</v>
      </c>
      <c r="E2200" s="254" t="s">
        <v>59</v>
      </c>
      <c r="F2200" s="254" t="s">
        <v>59</v>
      </c>
      <c r="G2200" s="254" t="s">
        <v>59</v>
      </c>
      <c r="H2200" s="254" t="s">
        <v>59</v>
      </c>
      <c r="I2200" s="254" t="s">
        <v>59</v>
      </c>
      <c r="J2200" s="254" t="s">
        <v>59</v>
      </c>
      <c r="K2200" s="254" t="s">
        <v>59</v>
      </c>
      <c r="L2200" s="254" t="s">
        <v>59</v>
      </c>
      <c r="M2200" s="254" t="s">
        <v>59</v>
      </c>
      <c r="N2200" s="254" t="s">
        <v>59</v>
      </c>
      <c r="O2200" s="254" t="s">
        <v>59</v>
      </c>
    </row>
    <row r="2201" spans="1:15">
      <c r="A2201" s="202" t="s">
        <v>62</v>
      </c>
      <c r="B2201" s="254" t="s">
        <v>59</v>
      </c>
      <c r="C2201" s="254" t="s">
        <v>59</v>
      </c>
      <c r="D2201" s="254" t="s">
        <v>59</v>
      </c>
      <c r="E2201" s="254" t="s">
        <v>59</v>
      </c>
      <c r="F2201" s="254" t="s">
        <v>59</v>
      </c>
      <c r="G2201" s="254" t="s">
        <v>59</v>
      </c>
      <c r="H2201" s="254" t="s">
        <v>59</v>
      </c>
      <c r="I2201" s="254" t="s">
        <v>59</v>
      </c>
      <c r="J2201" s="254" t="s">
        <v>59</v>
      </c>
      <c r="K2201" s="254" t="s">
        <v>59</v>
      </c>
      <c r="L2201" s="254" t="s">
        <v>59</v>
      </c>
      <c r="M2201" s="254" t="s">
        <v>59</v>
      </c>
      <c r="N2201" s="254" t="s">
        <v>59</v>
      </c>
      <c r="O2201" s="254" t="s">
        <v>59</v>
      </c>
    </row>
    <row r="2202" spans="1:15">
      <c r="A2202" s="204" t="s">
        <v>422</v>
      </c>
      <c r="B2202" s="254" t="s">
        <v>59</v>
      </c>
      <c r="C2202" s="254">
        <v>257.19</v>
      </c>
      <c r="D2202" s="254">
        <v>254.54</v>
      </c>
      <c r="E2202" s="254">
        <v>251.87</v>
      </c>
      <c r="F2202" s="254">
        <v>251.29</v>
      </c>
      <c r="G2202" s="254">
        <v>253.95</v>
      </c>
      <c r="H2202" s="254">
        <v>257.19</v>
      </c>
      <c r="I2202" s="254">
        <v>257.19</v>
      </c>
      <c r="J2202" s="254">
        <v>257.19</v>
      </c>
      <c r="K2202" s="254">
        <v>257.19</v>
      </c>
      <c r="L2202" s="254">
        <v>257.19</v>
      </c>
      <c r="M2202" s="254">
        <v>257.19</v>
      </c>
      <c r="N2202" s="254">
        <v>253.95</v>
      </c>
      <c r="O2202" s="254">
        <f>SUM(B2202:N2202)</f>
        <v>3065.93</v>
      </c>
    </row>
    <row r="2203" spans="1:15">
      <c r="A2203" s="204" t="s">
        <v>423</v>
      </c>
      <c r="B2203" s="254" t="s">
        <v>59</v>
      </c>
      <c r="C2203" s="254">
        <v>0</v>
      </c>
      <c r="D2203" s="254">
        <v>0</v>
      </c>
      <c r="E2203" s="254">
        <v>0</v>
      </c>
      <c r="F2203" s="254">
        <v>0</v>
      </c>
      <c r="G2203" s="254">
        <v>0</v>
      </c>
      <c r="H2203" s="254">
        <v>0</v>
      </c>
      <c r="I2203" s="254">
        <v>0</v>
      </c>
      <c r="J2203" s="254">
        <v>0</v>
      </c>
      <c r="K2203" s="254">
        <v>0</v>
      </c>
      <c r="L2203" s="254">
        <v>0</v>
      </c>
      <c r="M2203" s="254">
        <v>0</v>
      </c>
      <c r="N2203" s="254">
        <v>0</v>
      </c>
      <c r="O2203" s="254">
        <f>SUM(B2203:N2203)</f>
        <v>0</v>
      </c>
    </row>
    <row r="2204" spans="1:15">
      <c r="A2204" s="204" t="s">
        <v>424</v>
      </c>
      <c r="B2204" s="254" t="s">
        <v>59</v>
      </c>
      <c r="C2204" s="254">
        <v>0</v>
      </c>
      <c r="D2204" s="254">
        <v>0</v>
      </c>
      <c r="E2204" s="254">
        <v>0</v>
      </c>
      <c r="F2204" s="254">
        <v>0</v>
      </c>
      <c r="G2204" s="254">
        <v>0</v>
      </c>
      <c r="H2204" s="254">
        <v>0</v>
      </c>
      <c r="I2204" s="254">
        <v>0</v>
      </c>
      <c r="J2204" s="254">
        <v>0</v>
      </c>
      <c r="K2204" s="254">
        <v>0</v>
      </c>
      <c r="L2204" s="254">
        <v>0</v>
      </c>
      <c r="M2204" s="254">
        <v>0</v>
      </c>
      <c r="N2204" s="254">
        <v>0</v>
      </c>
      <c r="O2204" s="254">
        <f>SUM(B2204:N2204)</f>
        <v>0</v>
      </c>
    </row>
    <row r="2205" spans="1:15">
      <c r="A2205" s="204" t="s">
        <v>425</v>
      </c>
      <c r="B2205" s="254" t="s">
        <v>59</v>
      </c>
      <c r="C2205" s="254">
        <v>0</v>
      </c>
      <c r="D2205" s="254">
        <v>0</v>
      </c>
      <c r="E2205" s="254">
        <v>0</v>
      </c>
      <c r="F2205" s="254">
        <v>0</v>
      </c>
      <c r="G2205" s="254">
        <v>0</v>
      </c>
      <c r="H2205" s="254">
        <v>0</v>
      </c>
      <c r="I2205" s="254">
        <v>0</v>
      </c>
      <c r="J2205" s="254">
        <v>0</v>
      </c>
      <c r="K2205" s="254">
        <v>0</v>
      </c>
      <c r="L2205" s="254">
        <v>0</v>
      </c>
      <c r="M2205" s="254">
        <v>0</v>
      </c>
      <c r="N2205" s="254">
        <v>0</v>
      </c>
      <c r="O2205" s="254">
        <f>SUM(B2205:N2205)</f>
        <v>0</v>
      </c>
    </row>
    <row r="2206" spans="1:15">
      <c r="A2206" s="204" t="s">
        <v>426</v>
      </c>
      <c r="B2206" s="254" t="s">
        <v>59</v>
      </c>
      <c r="C2206" s="254">
        <v>0</v>
      </c>
      <c r="D2206" s="254">
        <v>0</v>
      </c>
      <c r="E2206" s="254">
        <v>0</v>
      </c>
      <c r="F2206" s="254">
        <v>0</v>
      </c>
      <c r="G2206" s="254">
        <v>0</v>
      </c>
      <c r="H2206" s="254">
        <v>0</v>
      </c>
      <c r="I2206" s="254">
        <v>0</v>
      </c>
      <c r="J2206" s="254">
        <v>0</v>
      </c>
      <c r="K2206" s="254">
        <v>0</v>
      </c>
      <c r="L2206" s="254">
        <v>0</v>
      </c>
      <c r="M2206" s="254">
        <v>0</v>
      </c>
      <c r="N2206" s="254">
        <v>0</v>
      </c>
      <c r="O2206" s="254">
        <f>SUM(B2206:N2206)</f>
        <v>0</v>
      </c>
    </row>
    <row r="2207" spans="1:15" ht="15.75" thickBot="1">
      <c r="A2207" s="205" t="s">
        <v>59</v>
      </c>
      <c r="B2207" s="254" t="s">
        <v>59</v>
      </c>
      <c r="C2207" s="254" t="s">
        <v>59</v>
      </c>
      <c r="D2207" s="254" t="s">
        <v>59</v>
      </c>
      <c r="E2207" s="254" t="s">
        <v>59</v>
      </c>
      <c r="F2207" s="254" t="s">
        <v>59</v>
      </c>
      <c r="G2207" s="254" t="s">
        <v>59</v>
      </c>
      <c r="H2207" s="254" t="s">
        <v>59</v>
      </c>
      <c r="I2207" s="254" t="s">
        <v>59</v>
      </c>
      <c r="J2207" s="254" t="s">
        <v>59</v>
      </c>
      <c r="K2207" s="254" t="s">
        <v>59</v>
      </c>
      <c r="L2207" s="254" t="s">
        <v>59</v>
      </c>
      <c r="M2207" s="254" t="s">
        <v>59</v>
      </c>
      <c r="N2207" s="254" t="s">
        <v>59</v>
      </c>
      <c r="O2207" s="254" t="s">
        <v>59</v>
      </c>
    </row>
    <row r="2208" spans="1:15" ht="15.75" thickBot="1">
      <c r="A2208" s="202" t="s">
        <v>427</v>
      </c>
      <c r="B2208" s="254" t="s">
        <v>59</v>
      </c>
      <c r="C2208" s="255">
        <f>SUM(C2198:C2206)</f>
        <v>147561.66020959668</v>
      </c>
      <c r="D2208" s="255">
        <f t="shared" ref="D2208:N2208" si="48">SUM(D2198:D2206)</f>
        <v>143374.163644343</v>
      </c>
      <c r="E2208" s="255">
        <f t="shared" si="48"/>
        <v>156500.26627884863</v>
      </c>
      <c r="F2208" s="255">
        <f t="shared" si="48"/>
        <v>170187.89608805408</v>
      </c>
      <c r="G2208" s="255">
        <f t="shared" si="48"/>
        <v>182673.19147285889</v>
      </c>
      <c r="H2208" s="255">
        <f t="shared" si="48"/>
        <v>208054.28045951435</v>
      </c>
      <c r="I2208" s="255">
        <f t="shared" si="48"/>
        <v>239773.01715817332</v>
      </c>
      <c r="J2208" s="255">
        <f t="shared" si="48"/>
        <v>276722.06979267311</v>
      </c>
      <c r="K2208" s="255">
        <f t="shared" si="48"/>
        <v>325293.05650711717</v>
      </c>
      <c r="L2208" s="255">
        <f t="shared" si="48"/>
        <v>360261.15338323842</v>
      </c>
      <c r="M2208" s="255">
        <f t="shared" si="48"/>
        <v>372623.58378431218</v>
      </c>
      <c r="N2208" s="255">
        <f t="shared" si="48"/>
        <v>255092.83890771621</v>
      </c>
      <c r="O2208" s="255">
        <f>SUM(B2208:N2208)</f>
        <v>2838117.1776864459</v>
      </c>
    </row>
    <row r="2209" spans="1:15" ht="15.75" thickTop="1">
      <c r="A2209" s="205" t="s">
        <v>59</v>
      </c>
      <c r="B2209" s="99" t="s">
        <v>59</v>
      </c>
      <c r="C2209" s="99" t="s">
        <v>59</v>
      </c>
      <c r="D2209" s="99" t="s">
        <v>59</v>
      </c>
      <c r="E2209" s="99" t="s">
        <v>59</v>
      </c>
      <c r="F2209" s="99" t="s">
        <v>59</v>
      </c>
      <c r="G2209" s="99" t="s">
        <v>59</v>
      </c>
      <c r="H2209" s="99" t="s">
        <v>59</v>
      </c>
      <c r="I2209" s="99" t="s">
        <v>59</v>
      </c>
      <c r="J2209" s="99" t="s">
        <v>59</v>
      </c>
      <c r="K2209" s="99" t="s">
        <v>59</v>
      </c>
      <c r="L2209" s="99" t="s">
        <v>59</v>
      </c>
      <c r="M2209" s="99" t="s">
        <v>59</v>
      </c>
      <c r="N2209" s="99" t="s">
        <v>59</v>
      </c>
      <c r="O2209" s="99" t="s">
        <v>59</v>
      </c>
    </row>
    <row r="2210" spans="1:15">
      <c r="A2210" s="129" t="s">
        <v>449</v>
      </c>
      <c r="B2210" s="99"/>
      <c r="C2210" s="99"/>
      <c r="D2210" s="99"/>
      <c r="E2210" s="99"/>
      <c r="F2210" s="99"/>
      <c r="G2210" s="99"/>
      <c r="H2210" s="99"/>
      <c r="I2210" s="99"/>
      <c r="J2210" s="99"/>
      <c r="K2210" s="99"/>
      <c r="L2210" s="99"/>
      <c r="M2210" s="99"/>
      <c r="N2210" s="99"/>
      <c r="O2210" s="99"/>
    </row>
    <row r="2211" spans="1:15">
      <c r="A2211" s="294" t="s">
        <v>468</v>
      </c>
      <c r="B2211" s="99"/>
      <c r="C2211" s="99"/>
      <c r="D2211" s="99"/>
      <c r="E2211" s="99"/>
      <c r="F2211" s="99"/>
      <c r="G2211" s="99"/>
      <c r="H2211" s="99"/>
      <c r="I2211" s="99"/>
      <c r="J2211" s="99"/>
      <c r="K2211" s="99"/>
      <c r="L2211" s="99"/>
      <c r="M2211" s="99"/>
      <c r="N2211" s="99"/>
      <c r="O2211" s="99"/>
    </row>
    <row r="2212" spans="1:15">
      <c r="A2212" s="294" t="s">
        <v>450</v>
      </c>
      <c r="B2212" s="99"/>
      <c r="C2212" s="99"/>
      <c r="D2212" s="99"/>
      <c r="E2212" s="99"/>
      <c r="F2212" s="99"/>
      <c r="G2212" s="99"/>
      <c r="H2212" s="99"/>
      <c r="I2212" s="99"/>
      <c r="J2212" s="99"/>
      <c r="K2212" s="99"/>
      <c r="L2212" s="99"/>
      <c r="M2212" s="99"/>
      <c r="N2212" s="99"/>
      <c r="O2212" s="99"/>
    </row>
    <row r="2213" spans="1:15">
      <c r="A2213" s="294" t="s">
        <v>451</v>
      </c>
      <c r="B2213" s="99"/>
      <c r="C2213" s="99"/>
      <c r="D2213" s="99"/>
      <c r="E2213" s="99"/>
      <c r="F2213" s="99"/>
      <c r="G2213" s="99"/>
      <c r="H2213" s="99"/>
      <c r="I2213" s="99"/>
      <c r="J2213" s="99"/>
      <c r="K2213" s="99"/>
      <c r="L2213" s="99"/>
      <c r="M2213" s="99"/>
      <c r="N2213" s="99"/>
      <c r="O2213" s="99"/>
    </row>
    <row r="2214" spans="1:15">
      <c r="A2214" s="294" t="s">
        <v>452</v>
      </c>
      <c r="B2214" s="99"/>
      <c r="C2214" s="99"/>
      <c r="D2214" s="99"/>
      <c r="E2214" s="99"/>
      <c r="F2214" s="99"/>
      <c r="G2214" s="99"/>
      <c r="H2214" s="99"/>
      <c r="I2214" s="99"/>
      <c r="J2214" s="99"/>
      <c r="K2214" s="99"/>
      <c r="L2214" s="99"/>
      <c r="M2214" s="99"/>
      <c r="N2214" s="99"/>
      <c r="O2214" s="99"/>
    </row>
    <row r="2215" spans="1:15">
      <c r="A2215" s="294" t="s">
        <v>453</v>
      </c>
      <c r="B2215" s="99"/>
      <c r="C2215" s="99"/>
      <c r="D2215" s="99"/>
      <c r="E2215" s="99"/>
      <c r="F2215" s="99"/>
      <c r="G2215" s="99"/>
      <c r="H2215" s="99"/>
      <c r="I2215" s="99"/>
      <c r="J2215" s="99"/>
      <c r="K2215" s="99"/>
      <c r="L2215" s="99"/>
      <c r="M2215" s="99"/>
      <c r="N2215" s="99"/>
      <c r="O2215" s="99"/>
    </row>
    <row r="2216" spans="1:15">
      <c r="A2216" s="294" t="s">
        <v>469</v>
      </c>
      <c r="B2216" s="99"/>
      <c r="C2216" s="99"/>
      <c r="D2216" s="99"/>
      <c r="E2216" s="99"/>
      <c r="F2216" s="99"/>
      <c r="G2216" s="99"/>
      <c r="H2216" s="99"/>
      <c r="I2216" s="99"/>
      <c r="J2216" s="99"/>
      <c r="K2216" s="99"/>
      <c r="L2216" s="99"/>
      <c r="M2216" s="99"/>
      <c r="N2216" s="99"/>
      <c r="O2216" s="99"/>
    </row>
    <row r="2217" spans="1:15">
      <c r="A2217" s="294" t="s">
        <v>470</v>
      </c>
      <c r="B2217" s="99"/>
      <c r="C2217" s="99"/>
      <c r="D2217" s="99"/>
      <c r="E2217" s="99"/>
      <c r="F2217" s="99"/>
      <c r="G2217" s="99"/>
      <c r="H2217" s="99"/>
      <c r="I2217" s="99"/>
      <c r="J2217" s="99"/>
      <c r="K2217" s="99"/>
      <c r="L2217" s="99"/>
      <c r="M2217" s="99"/>
      <c r="N2217" s="99"/>
      <c r="O2217" s="99"/>
    </row>
    <row r="2218" spans="1:15">
      <c r="A2218" s="294" t="s">
        <v>454</v>
      </c>
      <c r="B2218" s="99"/>
      <c r="C2218" s="99"/>
      <c r="D2218" s="99"/>
      <c r="E2218" s="99"/>
      <c r="F2218" s="99"/>
      <c r="G2218" s="99"/>
      <c r="H2218" s="99"/>
      <c r="I2218" s="99"/>
      <c r="J2218" s="99"/>
      <c r="K2218" s="99"/>
      <c r="L2218" s="99"/>
      <c r="M2218" s="99"/>
      <c r="N2218" s="99"/>
      <c r="O2218" s="99"/>
    </row>
    <row r="2219" spans="1:15">
      <c r="A2219" s="294" t="s">
        <v>455</v>
      </c>
      <c r="B2219" s="99"/>
      <c r="C2219" s="99"/>
      <c r="D2219" s="99"/>
      <c r="E2219" s="99"/>
      <c r="F2219" s="99"/>
      <c r="G2219" s="99"/>
      <c r="H2219" s="99"/>
      <c r="I2219" s="99"/>
      <c r="J2219" s="99"/>
      <c r="K2219" s="99"/>
      <c r="L2219" s="99"/>
      <c r="M2219" s="99"/>
      <c r="N2219" s="99"/>
      <c r="O2219" s="99"/>
    </row>
    <row r="2220" spans="1:15">
      <c r="A2220" s="294" t="s">
        <v>456</v>
      </c>
      <c r="B2220" s="99"/>
      <c r="C2220" s="99"/>
      <c r="D2220" s="99"/>
      <c r="E2220" s="99"/>
      <c r="F2220" s="99"/>
      <c r="G2220" s="99"/>
      <c r="H2220" s="99"/>
      <c r="I2220" s="99"/>
      <c r="J2220" s="99"/>
      <c r="K2220" s="99"/>
      <c r="L2220" s="99"/>
      <c r="M2220" s="99"/>
      <c r="N2220" s="99"/>
      <c r="O2220" s="99"/>
    </row>
    <row r="2221" spans="1:15">
      <c r="A2221" s="294" t="s">
        <v>457</v>
      </c>
      <c r="B2221" s="99"/>
      <c r="C2221" s="99"/>
      <c r="D2221" s="99"/>
      <c r="E2221" s="99"/>
      <c r="F2221" s="99"/>
      <c r="G2221" s="99"/>
      <c r="H2221" s="99"/>
      <c r="I2221" s="99"/>
      <c r="J2221" s="99"/>
      <c r="K2221" s="99"/>
      <c r="L2221" s="99"/>
      <c r="M2221" s="99"/>
      <c r="N2221" s="99"/>
      <c r="O2221" s="99"/>
    </row>
    <row r="2222" spans="1:15">
      <c r="A2222" s="294" t="s">
        <v>458</v>
      </c>
      <c r="B2222" s="99"/>
      <c r="C2222" s="99"/>
      <c r="D2222" s="99"/>
      <c r="E2222" s="99"/>
      <c r="F2222" s="99"/>
      <c r="G2222" s="99"/>
      <c r="H2222" s="99"/>
      <c r="I2222" s="99"/>
      <c r="J2222" s="99"/>
      <c r="K2222" s="99"/>
      <c r="L2222" s="99"/>
      <c r="M2222" s="99"/>
      <c r="N2222" s="99"/>
      <c r="O2222" s="99"/>
    </row>
    <row r="2223" spans="1:15">
      <c r="A2223" s="295" t="s">
        <v>459</v>
      </c>
      <c r="B2223" s="99"/>
      <c r="C2223" s="99"/>
      <c r="D2223" s="99"/>
      <c r="E2223" s="99"/>
      <c r="F2223" s="99"/>
      <c r="G2223" s="99"/>
      <c r="H2223" s="99"/>
      <c r="I2223" s="99"/>
      <c r="J2223" s="99"/>
      <c r="K2223" s="99"/>
      <c r="L2223" s="99"/>
      <c r="M2223" s="99"/>
      <c r="N2223" s="99"/>
      <c r="O2223" s="99"/>
    </row>
    <row r="2224" spans="1:15">
      <c r="A2224" s="295" t="s">
        <v>460</v>
      </c>
      <c r="B2224" s="99"/>
      <c r="C2224" s="99"/>
      <c r="D2224" s="99"/>
      <c r="E2224" s="99"/>
      <c r="F2224" s="99"/>
      <c r="G2224" s="99"/>
      <c r="H2224" s="99"/>
      <c r="I2224" s="99"/>
      <c r="J2224" s="99"/>
      <c r="K2224" s="99"/>
      <c r="L2224" s="99"/>
      <c r="M2224" s="99"/>
      <c r="N2224" s="99"/>
      <c r="O2224" s="99"/>
    </row>
    <row r="2225" spans="1:15">
      <c r="A2225" s="295" t="s">
        <v>461</v>
      </c>
      <c r="B2225" s="99"/>
      <c r="C2225" s="99"/>
      <c r="D2225" s="99"/>
      <c r="E2225" s="99"/>
      <c r="F2225" s="99"/>
      <c r="G2225" s="99"/>
      <c r="H2225" s="99"/>
      <c r="I2225" s="99"/>
      <c r="J2225" s="99"/>
      <c r="K2225" s="99"/>
      <c r="L2225" s="99"/>
      <c r="M2225" s="99"/>
      <c r="N2225" s="99"/>
      <c r="O2225" s="99"/>
    </row>
  </sheetData>
  <pageMargins left="0.49" right="0.56999999999999995" top="1.08" bottom="0.59" header="1" footer="0.27"/>
  <pageSetup scale="54" fitToHeight="0" orientation="landscape" r:id="rId1"/>
  <headerFooter>
    <oddHeader>&amp;C&amp;"Arial,Regular"&amp;10 ENVIRONMENTAL COST RECOVERY CLAUSE
 CALCULATION OF THE FINAL TRUE-UP AMOUNT FOR THE PERIOD&amp;R&amp;"Arial,Regular"&amp;10FORM 42-8A</oddHeader>
  </headerFooter>
  <rowBreaks count="48" manualBreakCount="48">
    <brk id="49" max="14" man="1"/>
    <brk id="95" max="14" man="1"/>
    <brk id="141" max="14" man="1"/>
    <brk id="187" max="14" man="1"/>
    <brk id="233" max="14" man="1"/>
    <brk id="278" max="14" man="1"/>
    <brk id="324" max="14" man="1"/>
    <brk id="370" max="14" man="1"/>
    <brk id="415" max="14" man="1"/>
    <brk id="460" max="14" man="1"/>
    <brk id="505" max="14" man="1"/>
    <brk id="551" max="14" man="1"/>
    <brk id="596" max="14" man="1"/>
    <brk id="641" max="14" man="1"/>
    <brk id="686" max="14" man="1"/>
    <brk id="731" max="14" man="1"/>
    <brk id="776" max="14" man="1"/>
    <brk id="821" max="14" man="1"/>
    <brk id="866" max="14" man="1"/>
    <brk id="911" max="14" man="1"/>
    <brk id="956" max="14" man="1"/>
    <brk id="1001" max="14" man="1"/>
    <brk id="1047" max="14" man="1"/>
    <brk id="1093" max="14" man="1"/>
    <brk id="1138" max="14" man="1"/>
    <brk id="1183" max="14" man="1"/>
    <brk id="1228" max="14" man="1"/>
    <brk id="1273" max="14" man="1"/>
    <brk id="1319" max="14" man="1"/>
    <brk id="1364" max="14" man="1"/>
    <brk id="1409" max="14" man="1"/>
    <brk id="1455" max="14" man="1"/>
    <brk id="1501" max="14" man="1"/>
    <brk id="1546" max="14" man="1"/>
    <brk id="1591" max="14" man="1"/>
    <brk id="1636" max="14" man="1"/>
    <brk id="1681" max="14" man="1"/>
    <brk id="1727" max="14" man="1"/>
    <brk id="1773" max="14" man="1"/>
    <brk id="1819" max="14" man="1"/>
    <brk id="1864" max="14" man="1"/>
    <brk id="1909" max="14" man="1"/>
    <brk id="1954" max="14" man="1"/>
    <brk id="1999" max="14" man="1"/>
    <brk id="2044" max="14" man="1"/>
    <brk id="2089" max="14" man="1"/>
    <brk id="2134" max="14" man="1"/>
    <brk id="2179" max="1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workbookViewId="0"/>
  </sheetViews>
  <sheetFormatPr defaultColWidth="9.140625" defaultRowHeight="15"/>
  <cols>
    <col min="1" max="1" width="51.28515625" style="87" customWidth="1"/>
    <col min="2" max="15" width="11.7109375" style="87" customWidth="1"/>
    <col min="16" max="16384" width="9.140625" style="87"/>
  </cols>
  <sheetData>
    <row r="1" spans="1:15" ht="15.75" thickBo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>
      <c r="A2" s="90"/>
      <c r="B2" s="91"/>
      <c r="C2" s="91"/>
      <c r="D2" s="91"/>
      <c r="E2" s="154"/>
      <c r="F2" s="154" t="s">
        <v>326</v>
      </c>
      <c r="G2" s="91"/>
      <c r="H2" s="91"/>
      <c r="I2" s="91"/>
      <c r="J2" s="91"/>
      <c r="K2" s="91"/>
      <c r="L2" s="91"/>
      <c r="M2" s="91"/>
      <c r="N2" s="91"/>
      <c r="O2" s="123"/>
    </row>
    <row r="3" spans="1:15" ht="15.75" thickBot="1">
      <c r="A3" s="127"/>
      <c r="B3" s="127"/>
      <c r="C3" s="127"/>
      <c r="D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39" thickBot="1">
      <c r="A4" s="89" t="s">
        <v>2</v>
      </c>
      <c r="B4" s="89" t="s">
        <v>45</v>
      </c>
      <c r="C4" s="89" t="s">
        <v>46</v>
      </c>
      <c r="D4" s="89" t="s">
        <v>47</v>
      </c>
      <c r="E4" s="89" t="s">
        <v>48</v>
      </c>
      <c r="F4" s="89" t="s">
        <v>49</v>
      </c>
      <c r="G4" s="89" t="s">
        <v>50</v>
      </c>
      <c r="H4" s="89" t="s">
        <v>51</v>
      </c>
      <c r="I4" s="89" t="s">
        <v>52</v>
      </c>
      <c r="J4" s="89" t="s">
        <v>53</v>
      </c>
      <c r="K4" s="89" t="s">
        <v>54</v>
      </c>
      <c r="L4" s="89" t="s">
        <v>55</v>
      </c>
      <c r="M4" s="89" t="s">
        <v>56</v>
      </c>
      <c r="N4" s="89" t="s">
        <v>57</v>
      </c>
      <c r="O4" s="89" t="s">
        <v>88</v>
      </c>
    </row>
    <row r="5" spans="1:15">
      <c r="A5" s="94" t="s">
        <v>59</v>
      </c>
      <c r="B5" s="91" t="s">
        <v>59</v>
      </c>
      <c r="C5" s="91" t="s">
        <v>59</v>
      </c>
      <c r="D5" s="91" t="s">
        <v>59</v>
      </c>
      <c r="E5" s="91" t="s">
        <v>59</v>
      </c>
      <c r="F5" s="91" t="s">
        <v>59</v>
      </c>
      <c r="G5" s="91" t="s">
        <v>59</v>
      </c>
      <c r="H5" s="91" t="s">
        <v>59</v>
      </c>
      <c r="I5" s="91" t="s">
        <v>59</v>
      </c>
      <c r="J5" s="91" t="s">
        <v>59</v>
      </c>
      <c r="K5" s="91" t="s">
        <v>59</v>
      </c>
      <c r="L5" s="91" t="s">
        <v>59</v>
      </c>
      <c r="M5" s="91" t="s">
        <v>59</v>
      </c>
      <c r="N5" s="91" t="s">
        <v>59</v>
      </c>
      <c r="O5" s="91" t="s">
        <v>59</v>
      </c>
    </row>
    <row r="6" spans="1:15">
      <c r="A6" s="90" t="s">
        <v>59</v>
      </c>
      <c r="B6" s="91" t="s">
        <v>59</v>
      </c>
      <c r="C6" s="91" t="s">
        <v>59</v>
      </c>
      <c r="D6" s="91" t="s">
        <v>59</v>
      </c>
      <c r="E6" s="91" t="s">
        <v>59</v>
      </c>
      <c r="F6" s="91" t="s">
        <v>59</v>
      </c>
      <c r="G6" s="91" t="s">
        <v>59</v>
      </c>
      <c r="H6" s="91" t="s">
        <v>59</v>
      </c>
      <c r="I6" s="91" t="s">
        <v>59</v>
      </c>
      <c r="J6" s="91" t="s">
        <v>59</v>
      </c>
      <c r="K6" s="91" t="s">
        <v>59</v>
      </c>
      <c r="L6" s="91" t="s">
        <v>59</v>
      </c>
      <c r="M6" s="91" t="s">
        <v>59</v>
      </c>
      <c r="N6" s="91" t="s">
        <v>59</v>
      </c>
      <c r="O6" s="118" t="s">
        <v>59</v>
      </c>
    </row>
    <row r="7" spans="1:15">
      <c r="A7" s="90" t="s">
        <v>89</v>
      </c>
      <c r="B7" s="91" t="s">
        <v>59</v>
      </c>
      <c r="C7" s="91" t="s">
        <v>59</v>
      </c>
      <c r="D7" s="91" t="s">
        <v>59</v>
      </c>
      <c r="E7" s="91" t="s">
        <v>59</v>
      </c>
      <c r="F7" s="91" t="s">
        <v>59</v>
      </c>
      <c r="G7" s="91" t="s">
        <v>59</v>
      </c>
      <c r="H7" s="91" t="s">
        <v>59</v>
      </c>
      <c r="I7" s="91" t="s">
        <v>59</v>
      </c>
      <c r="J7" s="91" t="s">
        <v>59</v>
      </c>
      <c r="K7" s="91" t="s">
        <v>59</v>
      </c>
      <c r="L7" s="91" t="s">
        <v>59</v>
      </c>
      <c r="M7" s="91" t="s">
        <v>59</v>
      </c>
      <c r="N7" s="91" t="s">
        <v>59</v>
      </c>
      <c r="O7" s="118" t="s">
        <v>59</v>
      </c>
    </row>
    <row r="8" spans="1:15">
      <c r="A8" s="92" t="s">
        <v>90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121">
        <v>0</v>
      </c>
    </row>
    <row r="9" spans="1:15">
      <c r="A9" s="92" t="s">
        <v>91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121">
        <v>0</v>
      </c>
    </row>
    <row r="10" spans="1:15">
      <c r="A10" s="92" t="s">
        <v>92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121">
        <v>0</v>
      </c>
    </row>
    <row r="11" spans="1:15">
      <c r="A11" s="92" t="s">
        <v>93</v>
      </c>
      <c r="B11" s="98">
        <v>-885</v>
      </c>
      <c r="C11" s="98">
        <v>-857</v>
      </c>
      <c r="D11" s="98">
        <v>-829</v>
      </c>
      <c r="E11" s="98">
        <v>-800</v>
      </c>
      <c r="F11" s="98">
        <v>-772</v>
      </c>
      <c r="G11" s="98">
        <v>-763</v>
      </c>
      <c r="H11" s="98">
        <v>-732</v>
      </c>
      <c r="I11" s="98">
        <v>-701</v>
      </c>
      <c r="J11" s="98">
        <v>-670</v>
      </c>
      <c r="K11" s="98">
        <v>-639</v>
      </c>
      <c r="L11" s="98">
        <v>-608</v>
      </c>
      <c r="M11" s="98">
        <v>-577</v>
      </c>
      <c r="N11" s="98">
        <v>-546</v>
      </c>
      <c r="O11" s="121">
        <f>SUM(B11:N11)</f>
        <v>-9379</v>
      </c>
    </row>
    <row r="12" spans="1:15" ht="15.75" thickBot="1">
      <c r="A12" s="94" t="s">
        <v>59</v>
      </c>
      <c r="B12" s="99" t="s">
        <v>59</v>
      </c>
      <c r="C12" s="99" t="s">
        <v>59</v>
      </c>
      <c r="D12" s="99" t="s">
        <v>59</v>
      </c>
      <c r="E12" s="99" t="s">
        <v>59</v>
      </c>
      <c r="F12" s="99" t="s">
        <v>59</v>
      </c>
      <c r="G12" s="99" t="s">
        <v>59</v>
      </c>
      <c r="H12" s="99" t="s">
        <v>59</v>
      </c>
      <c r="I12" s="99" t="s">
        <v>59</v>
      </c>
      <c r="J12" s="99" t="s">
        <v>59</v>
      </c>
      <c r="K12" s="99" t="s">
        <v>59</v>
      </c>
      <c r="L12" s="99" t="s">
        <v>59</v>
      </c>
      <c r="M12" s="99" t="s">
        <v>59</v>
      </c>
      <c r="N12" s="99" t="s">
        <v>59</v>
      </c>
      <c r="O12" s="122" t="s">
        <v>59</v>
      </c>
    </row>
    <row r="13" spans="1:15" ht="15.75" thickBot="1">
      <c r="A13" s="90" t="s">
        <v>94</v>
      </c>
      <c r="B13" s="100">
        <f>SUM(B8:B11)</f>
        <v>-885</v>
      </c>
      <c r="C13" s="100">
        <f t="shared" ref="C13:N13" si="0">SUM(C8:C11)</f>
        <v>-857</v>
      </c>
      <c r="D13" s="100">
        <f t="shared" si="0"/>
        <v>-829</v>
      </c>
      <c r="E13" s="100">
        <f t="shared" si="0"/>
        <v>-800</v>
      </c>
      <c r="F13" s="100">
        <f t="shared" si="0"/>
        <v>-772</v>
      </c>
      <c r="G13" s="100">
        <f t="shared" si="0"/>
        <v>-763</v>
      </c>
      <c r="H13" s="100">
        <f t="shared" si="0"/>
        <v>-732</v>
      </c>
      <c r="I13" s="100">
        <f t="shared" si="0"/>
        <v>-701</v>
      </c>
      <c r="J13" s="100">
        <f t="shared" si="0"/>
        <v>-670</v>
      </c>
      <c r="K13" s="100">
        <f t="shared" si="0"/>
        <v>-639</v>
      </c>
      <c r="L13" s="100">
        <f t="shared" si="0"/>
        <v>-608</v>
      </c>
      <c r="M13" s="100">
        <f t="shared" si="0"/>
        <v>-577</v>
      </c>
      <c r="N13" s="100">
        <f t="shared" si="0"/>
        <v>-546</v>
      </c>
      <c r="O13" s="121">
        <f>SUM(O8:O11)</f>
        <v>-9379</v>
      </c>
    </row>
    <row r="14" spans="1:15">
      <c r="A14" s="94" t="s">
        <v>59</v>
      </c>
      <c r="B14" s="91" t="s">
        <v>59</v>
      </c>
      <c r="C14" s="91" t="s">
        <v>59</v>
      </c>
      <c r="D14" s="91" t="s">
        <v>59</v>
      </c>
      <c r="E14" s="91" t="s">
        <v>59</v>
      </c>
      <c r="F14" s="91" t="s">
        <v>59</v>
      </c>
      <c r="G14" s="91" t="s">
        <v>59</v>
      </c>
      <c r="H14" s="91" t="s">
        <v>59</v>
      </c>
      <c r="I14" s="91" t="s">
        <v>59</v>
      </c>
      <c r="J14" s="91" t="s">
        <v>59</v>
      </c>
      <c r="K14" s="91" t="s">
        <v>59</v>
      </c>
      <c r="L14" s="91" t="s">
        <v>59</v>
      </c>
      <c r="M14" s="91" t="s">
        <v>59</v>
      </c>
      <c r="N14" s="91" t="s">
        <v>59</v>
      </c>
      <c r="O14" s="118" t="s">
        <v>59</v>
      </c>
    </row>
    <row r="15" spans="1:15">
      <c r="A15" s="90" t="s">
        <v>95</v>
      </c>
      <c r="B15" s="91" t="s">
        <v>59</v>
      </c>
      <c r="C15" s="98">
        <v>-871</v>
      </c>
      <c r="D15" s="98">
        <v>-843</v>
      </c>
      <c r="E15" s="98">
        <v>-815</v>
      </c>
      <c r="F15" s="98">
        <v>-786</v>
      </c>
      <c r="G15" s="98">
        <v>-767</v>
      </c>
      <c r="H15" s="98">
        <v>-747</v>
      </c>
      <c r="I15" s="98">
        <v>-716</v>
      </c>
      <c r="J15" s="98">
        <v>-685</v>
      </c>
      <c r="K15" s="98">
        <v>-654</v>
      </c>
      <c r="L15" s="98">
        <v>-623</v>
      </c>
      <c r="M15" s="98">
        <v>-592</v>
      </c>
      <c r="N15" s="98">
        <v>-561</v>
      </c>
      <c r="O15" s="124"/>
    </row>
    <row r="16" spans="1:15">
      <c r="A16" s="94" t="s">
        <v>59</v>
      </c>
      <c r="B16" s="91" t="s">
        <v>59</v>
      </c>
      <c r="C16" s="91" t="s">
        <v>59</v>
      </c>
      <c r="D16" s="91" t="s">
        <v>59</v>
      </c>
      <c r="E16" s="91" t="s">
        <v>59</v>
      </c>
      <c r="F16" s="91" t="s">
        <v>59</v>
      </c>
      <c r="G16" s="91" t="s">
        <v>59</v>
      </c>
      <c r="H16" s="91" t="s">
        <v>59</v>
      </c>
      <c r="I16" s="91" t="s">
        <v>59</v>
      </c>
      <c r="J16" s="91" t="s">
        <v>59</v>
      </c>
      <c r="K16" s="91" t="s">
        <v>59</v>
      </c>
      <c r="L16" s="91" t="s">
        <v>59</v>
      </c>
      <c r="M16" s="91" t="s">
        <v>59</v>
      </c>
      <c r="N16" s="91" t="s">
        <v>59</v>
      </c>
      <c r="O16" s="123" t="s">
        <v>59</v>
      </c>
    </row>
    <row r="17" spans="1:15">
      <c r="A17" s="90" t="s">
        <v>96</v>
      </c>
      <c r="B17" s="91" t="s">
        <v>59</v>
      </c>
      <c r="C17" s="91" t="s">
        <v>59</v>
      </c>
      <c r="D17" s="91" t="s">
        <v>59</v>
      </c>
      <c r="E17" s="91" t="s">
        <v>59</v>
      </c>
      <c r="F17" s="91" t="s">
        <v>59</v>
      </c>
      <c r="G17" s="91" t="s">
        <v>59</v>
      </c>
      <c r="H17" s="91" t="s">
        <v>59</v>
      </c>
      <c r="I17" s="91" t="s">
        <v>59</v>
      </c>
      <c r="J17" s="91" t="s">
        <v>59</v>
      </c>
      <c r="K17" s="91" t="s">
        <v>59</v>
      </c>
      <c r="L17" s="91" t="s">
        <v>59</v>
      </c>
      <c r="M17" s="91" t="s">
        <v>59</v>
      </c>
      <c r="N17" s="91" t="s">
        <v>59</v>
      </c>
      <c r="O17" s="123" t="s">
        <v>59</v>
      </c>
    </row>
    <row r="18" spans="1:15">
      <c r="A18" s="92" t="s">
        <v>97</v>
      </c>
      <c r="B18" s="91" t="s">
        <v>59</v>
      </c>
      <c r="C18" s="98">
        <v>-5</v>
      </c>
      <c r="D18" s="98">
        <v>-5</v>
      </c>
      <c r="E18" s="98">
        <v>-4</v>
      </c>
      <c r="F18" s="98">
        <v>-4</v>
      </c>
      <c r="G18" s="98">
        <v>-4</v>
      </c>
      <c r="H18" s="98">
        <v>-4</v>
      </c>
      <c r="I18" s="98">
        <v>-4</v>
      </c>
      <c r="J18" s="98">
        <v>-4</v>
      </c>
      <c r="K18" s="98">
        <v>-3</v>
      </c>
      <c r="L18" s="98">
        <v>-3</v>
      </c>
      <c r="M18" s="98">
        <v>-3</v>
      </c>
      <c r="N18" s="98">
        <v>-3</v>
      </c>
      <c r="O18" s="124">
        <f>SUM(C18:N18)</f>
        <v>-46</v>
      </c>
    </row>
    <row r="19" spans="1:15" ht="15.75" thickBot="1">
      <c r="A19" s="92" t="s">
        <v>98</v>
      </c>
      <c r="B19" s="91" t="s">
        <v>59</v>
      </c>
      <c r="C19" s="98">
        <v>-1</v>
      </c>
      <c r="D19" s="98">
        <v>-1</v>
      </c>
      <c r="E19" s="98">
        <v>-1</v>
      </c>
      <c r="F19" s="98">
        <v>-1</v>
      </c>
      <c r="G19" s="98">
        <v>-1</v>
      </c>
      <c r="H19" s="98">
        <v>-1</v>
      </c>
      <c r="I19" s="98">
        <v>-1</v>
      </c>
      <c r="J19" s="98">
        <v>-1</v>
      </c>
      <c r="K19" s="98">
        <v>-1</v>
      </c>
      <c r="L19" s="98">
        <v>-1</v>
      </c>
      <c r="M19" s="98">
        <v>-1</v>
      </c>
      <c r="N19" s="98">
        <v>-1</v>
      </c>
      <c r="O19" s="124">
        <f t="shared" ref="O19" si="1">SUM(C19:N19)</f>
        <v>-12</v>
      </c>
    </row>
    <row r="20" spans="1:15" ht="15.75" thickBot="1">
      <c r="A20" s="109" t="s">
        <v>323</v>
      </c>
      <c r="B20" s="91" t="s">
        <v>59</v>
      </c>
      <c r="C20" s="101">
        <f>SUM(C18:C19)</f>
        <v>-6</v>
      </c>
      <c r="D20" s="101">
        <f t="shared" ref="D20:N20" si="2">SUM(D18:D19)</f>
        <v>-6</v>
      </c>
      <c r="E20" s="101">
        <f t="shared" si="2"/>
        <v>-5</v>
      </c>
      <c r="F20" s="101">
        <f t="shared" si="2"/>
        <v>-5</v>
      </c>
      <c r="G20" s="101">
        <f t="shared" si="2"/>
        <v>-5</v>
      </c>
      <c r="H20" s="101">
        <f t="shared" si="2"/>
        <v>-5</v>
      </c>
      <c r="I20" s="101">
        <f t="shared" si="2"/>
        <v>-5</v>
      </c>
      <c r="J20" s="101">
        <f t="shared" si="2"/>
        <v>-5</v>
      </c>
      <c r="K20" s="101">
        <f t="shared" si="2"/>
        <v>-4</v>
      </c>
      <c r="L20" s="101">
        <f t="shared" si="2"/>
        <v>-4</v>
      </c>
      <c r="M20" s="101">
        <f t="shared" si="2"/>
        <v>-4</v>
      </c>
      <c r="N20" s="101">
        <f t="shared" si="2"/>
        <v>-4</v>
      </c>
      <c r="O20" s="124">
        <f>SUM(O18:O19)</f>
        <v>-58</v>
      </c>
    </row>
    <row r="21" spans="1:15" ht="15.75" thickTop="1">
      <c r="A21" s="94" t="s">
        <v>59</v>
      </c>
      <c r="B21" s="91" t="s">
        <v>59</v>
      </c>
      <c r="C21" s="91" t="s">
        <v>59</v>
      </c>
      <c r="D21" s="91" t="s">
        <v>59</v>
      </c>
      <c r="E21" s="91" t="s">
        <v>59</v>
      </c>
      <c r="F21" s="91" t="s">
        <v>59</v>
      </c>
      <c r="G21" s="91" t="s">
        <v>59</v>
      </c>
      <c r="H21" s="91" t="s">
        <v>59</v>
      </c>
      <c r="I21" s="91" t="s">
        <v>59</v>
      </c>
      <c r="J21" s="91" t="s">
        <v>59</v>
      </c>
      <c r="K21" s="91" t="s">
        <v>59</v>
      </c>
      <c r="L21" s="91" t="s">
        <v>59</v>
      </c>
      <c r="M21" s="91" t="s">
        <v>59</v>
      </c>
      <c r="N21" s="91" t="s">
        <v>59</v>
      </c>
      <c r="O21" s="123" t="s">
        <v>59</v>
      </c>
    </row>
    <row r="22" spans="1:15">
      <c r="A22" s="90" t="s">
        <v>99</v>
      </c>
      <c r="B22" s="91" t="s">
        <v>59</v>
      </c>
      <c r="C22" s="99" t="s">
        <v>59</v>
      </c>
      <c r="D22" s="99" t="s">
        <v>59</v>
      </c>
      <c r="E22" s="99" t="s">
        <v>59</v>
      </c>
      <c r="F22" s="99" t="s">
        <v>59</v>
      </c>
      <c r="G22" s="99" t="s">
        <v>59</v>
      </c>
      <c r="H22" s="99" t="s">
        <v>59</v>
      </c>
      <c r="I22" s="99" t="s">
        <v>59</v>
      </c>
      <c r="J22" s="99" t="s">
        <v>59</v>
      </c>
      <c r="K22" s="99" t="s">
        <v>59</v>
      </c>
      <c r="L22" s="99" t="s">
        <v>59</v>
      </c>
      <c r="M22" s="99" t="s">
        <v>59</v>
      </c>
      <c r="N22" s="99" t="s">
        <v>59</v>
      </c>
      <c r="O22" s="125" t="s">
        <v>59</v>
      </c>
    </row>
    <row r="23" spans="1:15">
      <c r="A23" s="92" t="s">
        <v>100</v>
      </c>
      <c r="B23" s="91" t="s">
        <v>59</v>
      </c>
      <c r="C23" s="98">
        <v>-28.28</v>
      </c>
      <c r="D23" s="98">
        <v>-28.28</v>
      </c>
      <c r="E23" s="98">
        <v>-28.28</v>
      </c>
      <c r="F23" s="98">
        <v>-28.28</v>
      </c>
      <c r="G23" s="98">
        <v>-28.28</v>
      </c>
      <c r="H23" s="98">
        <v>-30.97</v>
      </c>
      <c r="I23" s="98">
        <v>-30.97</v>
      </c>
      <c r="J23" s="98">
        <v>-30.97</v>
      </c>
      <c r="K23" s="98">
        <v>-30.97</v>
      </c>
      <c r="L23" s="98">
        <v>-30.97</v>
      </c>
      <c r="M23" s="98">
        <v>-30.97</v>
      </c>
      <c r="N23" s="98">
        <v>-30.97</v>
      </c>
      <c r="O23" s="124">
        <f>SUM(C23:N23)</f>
        <v>-358.19000000000005</v>
      </c>
    </row>
    <row r="24" spans="1:15">
      <c r="A24" s="92" t="s">
        <v>101</v>
      </c>
      <c r="B24" s="91" t="s">
        <v>59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124">
        <v>0</v>
      </c>
    </row>
    <row r="25" spans="1:15" ht="15.75" thickBot="1">
      <c r="A25" s="92" t="s">
        <v>102</v>
      </c>
      <c r="B25" s="91" t="s">
        <v>59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124">
        <v>0</v>
      </c>
    </row>
    <row r="26" spans="1:15" ht="15.75" thickBot="1">
      <c r="A26" s="109" t="s">
        <v>324</v>
      </c>
      <c r="B26" s="91" t="s">
        <v>59</v>
      </c>
      <c r="C26" s="100">
        <f>SUM(C23:C25)</f>
        <v>-28.28</v>
      </c>
      <c r="D26" s="100">
        <f t="shared" ref="D26:N26" si="3">SUM(D23:D25)</f>
        <v>-28.28</v>
      </c>
      <c r="E26" s="100">
        <f t="shared" si="3"/>
        <v>-28.28</v>
      </c>
      <c r="F26" s="100">
        <f t="shared" si="3"/>
        <v>-28.28</v>
      </c>
      <c r="G26" s="100">
        <f t="shared" si="3"/>
        <v>-28.28</v>
      </c>
      <c r="H26" s="100">
        <f t="shared" si="3"/>
        <v>-30.97</v>
      </c>
      <c r="I26" s="100">
        <f t="shared" si="3"/>
        <v>-30.97</v>
      </c>
      <c r="J26" s="100">
        <f t="shared" si="3"/>
        <v>-30.97</v>
      </c>
      <c r="K26" s="100">
        <f t="shared" si="3"/>
        <v>-30.97</v>
      </c>
      <c r="L26" s="100">
        <f t="shared" si="3"/>
        <v>-30.97</v>
      </c>
      <c r="M26" s="100">
        <f t="shared" si="3"/>
        <v>-30.97</v>
      </c>
      <c r="N26" s="100">
        <f t="shared" si="3"/>
        <v>-30.97</v>
      </c>
      <c r="O26" s="124">
        <f>SUM(O23:O25)</f>
        <v>-358.19000000000005</v>
      </c>
    </row>
    <row r="27" spans="1:15">
      <c r="A27" s="94" t="s">
        <v>59</v>
      </c>
      <c r="B27" s="91" t="s">
        <v>59</v>
      </c>
      <c r="C27" s="91" t="s">
        <v>59</v>
      </c>
      <c r="D27" s="91" t="s">
        <v>59</v>
      </c>
      <c r="E27" s="91" t="s">
        <v>59</v>
      </c>
      <c r="F27" s="91" t="s">
        <v>59</v>
      </c>
      <c r="G27" s="91" t="s">
        <v>59</v>
      </c>
      <c r="H27" s="91" t="s">
        <v>59</v>
      </c>
      <c r="I27" s="91" t="s">
        <v>59</v>
      </c>
      <c r="J27" s="91" t="s">
        <v>59</v>
      </c>
      <c r="K27" s="91" t="s">
        <v>59</v>
      </c>
      <c r="L27" s="91" t="s">
        <v>59</v>
      </c>
      <c r="M27" s="91" t="s">
        <v>59</v>
      </c>
      <c r="N27" s="91" t="s">
        <v>59</v>
      </c>
      <c r="O27" s="123" t="s">
        <v>59</v>
      </c>
    </row>
    <row r="28" spans="1:15">
      <c r="A28" s="90" t="s">
        <v>103</v>
      </c>
      <c r="B28" s="91" t="s">
        <v>59</v>
      </c>
      <c r="C28" s="304">
        <f>C20+C26</f>
        <v>-34.28</v>
      </c>
      <c r="D28" s="304">
        <f t="shared" ref="D28:N28" si="4">D20+D26</f>
        <v>-34.28</v>
      </c>
      <c r="E28" s="304">
        <f t="shared" si="4"/>
        <v>-33.28</v>
      </c>
      <c r="F28" s="304">
        <f t="shared" si="4"/>
        <v>-33.28</v>
      </c>
      <c r="G28" s="304">
        <f t="shared" si="4"/>
        <v>-33.28</v>
      </c>
      <c r="H28" s="304">
        <f t="shared" si="4"/>
        <v>-35.97</v>
      </c>
      <c r="I28" s="304">
        <f t="shared" si="4"/>
        <v>-35.97</v>
      </c>
      <c r="J28" s="304">
        <f t="shared" si="4"/>
        <v>-35.97</v>
      </c>
      <c r="K28" s="304">
        <f t="shared" si="4"/>
        <v>-34.97</v>
      </c>
      <c r="L28" s="304">
        <f t="shared" si="4"/>
        <v>-34.97</v>
      </c>
      <c r="M28" s="304">
        <f t="shared" si="4"/>
        <v>-34.97</v>
      </c>
      <c r="N28" s="304">
        <f t="shared" si="4"/>
        <v>-34.97</v>
      </c>
      <c r="O28" s="124">
        <f>SUM(C28:N28)</f>
        <v>-416.19000000000005</v>
      </c>
    </row>
    <row r="29" spans="1:15">
      <c r="A29" s="92" t="s">
        <v>104</v>
      </c>
      <c r="B29" s="91" t="s">
        <v>59</v>
      </c>
      <c r="C29" s="304">
        <f>C28</f>
        <v>-34.28</v>
      </c>
      <c r="D29" s="304">
        <f t="shared" ref="D29:N29" si="5">D28</f>
        <v>-34.28</v>
      </c>
      <c r="E29" s="304">
        <f t="shared" si="5"/>
        <v>-33.28</v>
      </c>
      <c r="F29" s="304">
        <f t="shared" si="5"/>
        <v>-33.28</v>
      </c>
      <c r="G29" s="304">
        <f t="shared" si="5"/>
        <v>-33.28</v>
      </c>
      <c r="H29" s="304">
        <f t="shared" si="5"/>
        <v>-35.97</v>
      </c>
      <c r="I29" s="304">
        <f t="shared" si="5"/>
        <v>-35.97</v>
      </c>
      <c r="J29" s="304">
        <f t="shared" si="5"/>
        <v>-35.97</v>
      </c>
      <c r="K29" s="304">
        <f t="shared" si="5"/>
        <v>-34.97</v>
      </c>
      <c r="L29" s="304">
        <f t="shared" si="5"/>
        <v>-34.97</v>
      </c>
      <c r="M29" s="304">
        <f t="shared" si="5"/>
        <v>-34.97</v>
      </c>
      <c r="N29" s="304">
        <f t="shared" si="5"/>
        <v>-34.97</v>
      </c>
      <c r="O29" s="124">
        <f>SUM(C29:N29)</f>
        <v>-416.19000000000005</v>
      </c>
    </row>
    <row r="30" spans="1:15">
      <c r="A30" s="92" t="s">
        <v>105</v>
      </c>
      <c r="B30" s="91" t="s">
        <v>59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124">
        <v>0</v>
      </c>
    </row>
    <row r="31" spans="1:15">
      <c r="A31" s="94" t="s">
        <v>59</v>
      </c>
      <c r="B31" s="91" t="s">
        <v>59</v>
      </c>
      <c r="C31" s="91" t="s">
        <v>59</v>
      </c>
      <c r="D31" s="91" t="s">
        <v>59</v>
      </c>
      <c r="E31" s="91" t="s">
        <v>59</v>
      </c>
      <c r="F31" s="91" t="s">
        <v>59</v>
      </c>
      <c r="G31" s="91" t="s">
        <v>59</v>
      </c>
      <c r="H31" s="91" t="s">
        <v>59</v>
      </c>
      <c r="I31" s="91" t="s">
        <v>59</v>
      </c>
      <c r="J31" s="91" t="s">
        <v>59</v>
      </c>
      <c r="K31" s="91" t="s">
        <v>59</v>
      </c>
      <c r="L31" s="91" t="s">
        <v>59</v>
      </c>
      <c r="M31" s="91" t="s">
        <v>59</v>
      </c>
      <c r="N31" s="91" t="s">
        <v>59</v>
      </c>
      <c r="O31" s="123" t="s">
        <v>59</v>
      </c>
    </row>
    <row r="32" spans="1:15">
      <c r="A32" s="90" t="s">
        <v>106</v>
      </c>
      <c r="B32" s="91" t="s">
        <v>59</v>
      </c>
      <c r="C32" s="102">
        <v>0.94891720000000002</v>
      </c>
      <c r="D32" s="102">
        <v>0.94891720000000002</v>
      </c>
      <c r="E32" s="102">
        <v>0.94891720000000002</v>
      </c>
      <c r="F32" s="102">
        <v>0.94891720000000002</v>
      </c>
      <c r="G32" s="102">
        <v>0.94891720000000002</v>
      </c>
      <c r="H32" s="102">
        <v>0.94891720000000002</v>
      </c>
      <c r="I32" s="102">
        <v>0.94891720000000002</v>
      </c>
      <c r="J32" s="102">
        <v>0.94891720000000002</v>
      </c>
      <c r="K32" s="102">
        <v>0.94891720000000002</v>
      </c>
      <c r="L32" s="102">
        <v>0.94891720000000002</v>
      </c>
      <c r="M32" s="102">
        <v>0.94891720000000002</v>
      </c>
      <c r="N32" s="102">
        <v>0.94891720000000002</v>
      </c>
      <c r="O32" s="123" t="s">
        <v>59</v>
      </c>
    </row>
    <row r="33" spans="1:15">
      <c r="A33" s="90" t="s">
        <v>107</v>
      </c>
      <c r="B33" s="91" t="s">
        <v>59</v>
      </c>
      <c r="C33" s="102">
        <v>0.95046580000000003</v>
      </c>
      <c r="D33" s="102">
        <v>0.95046580000000003</v>
      </c>
      <c r="E33" s="102">
        <v>0.95046580000000003</v>
      </c>
      <c r="F33" s="102">
        <v>0.95046580000000003</v>
      </c>
      <c r="G33" s="102">
        <v>0.95046580000000003</v>
      </c>
      <c r="H33" s="102">
        <v>0.95046580000000003</v>
      </c>
      <c r="I33" s="102">
        <v>0.95046580000000003</v>
      </c>
      <c r="J33" s="102">
        <v>0.95046580000000003</v>
      </c>
      <c r="K33" s="102">
        <v>0.95046580000000003</v>
      </c>
      <c r="L33" s="102">
        <v>0.95046580000000003</v>
      </c>
      <c r="M33" s="102">
        <v>0.95046580000000003</v>
      </c>
      <c r="N33" s="102">
        <v>0.95046580000000003</v>
      </c>
      <c r="O33" s="123" t="s">
        <v>59</v>
      </c>
    </row>
    <row r="34" spans="1:15">
      <c r="A34" s="94" t="s">
        <v>59</v>
      </c>
      <c r="B34" s="91" t="s">
        <v>59</v>
      </c>
      <c r="C34" s="91" t="s">
        <v>59</v>
      </c>
      <c r="D34" s="91" t="s">
        <v>59</v>
      </c>
      <c r="E34" s="91" t="s">
        <v>59</v>
      </c>
      <c r="F34" s="91" t="s">
        <v>59</v>
      </c>
      <c r="G34" s="91" t="s">
        <v>59</v>
      </c>
      <c r="H34" s="91" t="s">
        <v>59</v>
      </c>
      <c r="I34" s="91" t="s">
        <v>59</v>
      </c>
      <c r="J34" s="91" t="s">
        <v>59</v>
      </c>
      <c r="K34" s="91" t="s">
        <v>59</v>
      </c>
      <c r="L34" s="91" t="s">
        <v>59</v>
      </c>
      <c r="M34" s="91" t="s">
        <v>59</v>
      </c>
      <c r="N34" s="91" t="s">
        <v>59</v>
      </c>
      <c r="O34" s="123" t="s">
        <v>59</v>
      </c>
    </row>
    <row r="35" spans="1:15">
      <c r="A35" s="90" t="s">
        <v>108</v>
      </c>
      <c r="B35" s="91" t="s">
        <v>59</v>
      </c>
      <c r="C35" s="98">
        <f>C29*C32</f>
        <v>-32.528881616</v>
      </c>
      <c r="D35" s="98">
        <f t="shared" ref="D35:N35" si="6">D29*D32</f>
        <v>-32.528881616</v>
      </c>
      <c r="E35" s="98">
        <f t="shared" si="6"/>
        <v>-31.579964416000003</v>
      </c>
      <c r="F35" s="98">
        <f t="shared" si="6"/>
        <v>-31.579964416000003</v>
      </c>
      <c r="G35" s="98">
        <f t="shared" si="6"/>
        <v>-31.579964416000003</v>
      </c>
      <c r="H35" s="98">
        <f t="shared" si="6"/>
        <v>-34.132551683999999</v>
      </c>
      <c r="I35" s="98">
        <f t="shared" si="6"/>
        <v>-34.132551683999999</v>
      </c>
      <c r="J35" s="98">
        <f t="shared" si="6"/>
        <v>-34.132551683999999</v>
      </c>
      <c r="K35" s="98">
        <f t="shared" si="6"/>
        <v>-33.183634484000002</v>
      </c>
      <c r="L35" s="98">
        <f t="shared" si="6"/>
        <v>-33.183634484000002</v>
      </c>
      <c r="M35" s="98">
        <f t="shared" si="6"/>
        <v>-33.183634484000002</v>
      </c>
      <c r="N35" s="98">
        <f t="shared" si="6"/>
        <v>-33.183634484000002</v>
      </c>
      <c r="O35" s="124">
        <f>SUM(C35:N35)</f>
        <v>-394.92984946799993</v>
      </c>
    </row>
    <row r="36" spans="1:15">
      <c r="A36" s="90" t="s">
        <v>109</v>
      </c>
      <c r="B36" s="91" t="s">
        <v>59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124">
        <v>0</v>
      </c>
    </row>
    <row r="37" spans="1:15" ht="15.75" thickBot="1">
      <c r="A37" s="94" t="s">
        <v>59</v>
      </c>
      <c r="B37" s="91" t="s">
        <v>59</v>
      </c>
      <c r="C37" s="91" t="s">
        <v>59</v>
      </c>
      <c r="D37" s="91" t="s">
        <v>59</v>
      </c>
      <c r="E37" s="91" t="s">
        <v>59</v>
      </c>
      <c r="F37" s="91" t="s">
        <v>59</v>
      </c>
      <c r="G37" s="91" t="s">
        <v>59</v>
      </c>
      <c r="H37" s="91" t="s">
        <v>59</v>
      </c>
      <c r="I37" s="91" t="s">
        <v>59</v>
      </c>
      <c r="J37" s="91" t="s">
        <v>59</v>
      </c>
      <c r="K37" s="91" t="s">
        <v>59</v>
      </c>
      <c r="L37" s="91" t="s">
        <v>59</v>
      </c>
      <c r="M37" s="91" t="s">
        <v>59</v>
      </c>
      <c r="N37" s="91" t="s">
        <v>59</v>
      </c>
      <c r="O37" s="123" t="s">
        <v>59</v>
      </c>
    </row>
    <row r="38" spans="1:15" ht="15.75" thickBot="1">
      <c r="A38" s="90" t="s">
        <v>110</v>
      </c>
      <c r="B38" s="91" t="s">
        <v>59</v>
      </c>
      <c r="C38" s="101">
        <f>SUM(C35:C36)</f>
        <v>-32.528881616</v>
      </c>
      <c r="D38" s="101">
        <f t="shared" ref="D38:N38" si="7">SUM(D35:D36)</f>
        <v>-32.528881616</v>
      </c>
      <c r="E38" s="101">
        <f t="shared" si="7"/>
        <v>-31.579964416000003</v>
      </c>
      <c r="F38" s="101">
        <f t="shared" si="7"/>
        <v>-31.579964416000003</v>
      </c>
      <c r="G38" s="101">
        <f t="shared" si="7"/>
        <v>-31.579964416000003</v>
      </c>
      <c r="H38" s="101">
        <f t="shared" si="7"/>
        <v>-34.132551683999999</v>
      </c>
      <c r="I38" s="101">
        <f t="shared" si="7"/>
        <v>-34.132551683999999</v>
      </c>
      <c r="J38" s="101">
        <f t="shared" si="7"/>
        <v>-34.132551683999999</v>
      </c>
      <c r="K38" s="101">
        <f t="shared" si="7"/>
        <v>-33.183634484000002</v>
      </c>
      <c r="L38" s="101">
        <f t="shared" si="7"/>
        <v>-33.183634484000002</v>
      </c>
      <c r="M38" s="101">
        <f t="shared" si="7"/>
        <v>-33.183634484000002</v>
      </c>
      <c r="N38" s="101">
        <f t="shared" si="7"/>
        <v>-33.183634484000002</v>
      </c>
      <c r="O38" s="126">
        <f>SUM(O35:O36)</f>
        <v>-394.92984946799993</v>
      </c>
    </row>
    <row r="39" spans="1:15" ht="15.75" thickTop="1">
      <c r="A39" s="94" t="s">
        <v>59</v>
      </c>
      <c r="B39" s="91" t="s">
        <v>59</v>
      </c>
      <c r="C39" s="91" t="s">
        <v>59</v>
      </c>
      <c r="D39" s="91" t="s">
        <v>59</v>
      </c>
      <c r="E39" s="91" t="s">
        <v>59</v>
      </c>
      <c r="F39" s="91" t="s">
        <v>59</v>
      </c>
      <c r="G39" s="91" t="s">
        <v>59</v>
      </c>
      <c r="H39" s="91" t="s">
        <v>59</v>
      </c>
      <c r="I39" s="91" t="s">
        <v>59</v>
      </c>
      <c r="J39" s="91" t="s">
        <v>59</v>
      </c>
      <c r="K39" s="91" t="s">
        <v>59</v>
      </c>
      <c r="L39" s="91" t="s">
        <v>59</v>
      </c>
      <c r="M39" s="91" t="s">
        <v>59</v>
      </c>
      <c r="N39" s="91" t="s">
        <v>59</v>
      </c>
      <c r="O39" s="91" t="s">
        <v>59</v>
      </c>
    </row>
    <row r="40" spans="1:15">
      <c r="A40" s="117"/>
    </row>
    <row r="41" spans="1:15">
      <c r="A41" s="296" t="s">
        <v>462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>
      <c r="A42" s="297" t="s">
        <v>451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 s="298" t="s">
        <v>463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 s="299" t="s">
        <v>453</v>
      </c>
    </row>
    <row r="45" spans="1:15">
      <c r="A45" s="300" t="s">
        <v>464</v>
      </c>
    </row>
    <row r="46" spans="1:15">
      <c r="A46" s="300" t="s">
        <v>465</v>
      </c>
    </row>
    <row r="47" spans="1:15">
      <c r="A47" s="300" t="s">
        <v>466</v>
      </c>
    </row>
    <row r="48" spans="1:15">
      <c r="A48" s="300" t="s">
        <v>467</v>
      </c>
    </row>
  </sheetData>
  <pageMargins left="0.74" right="0.32" top="1.0900000000000001" bottom="0.59" header="1" footer="0.27"/>
  <pageSetup scale="53" orientation="landscape" r:id="rId1"/>
  <headerFooter>
    <oddHeader>&amp;C&amp;"Arial,Regular"&amp;10 ENVIRONMENTAL COST RECOVERY CLAUSE
 CALCULATION OF THE FINAL TRUE-UP AMOUNT FOR THE PERIOD&amp;R&amp;"Arial,Regular"&amp;10FORM 42-8A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6"/>
  <sheetViews>
    <sheetView zoomScaleNormal="100" zoomScaleSheetLayoutView="100" workbookViewId="0">
      <pane ySplit="6" topLeftCell="A7" activePane="bottomLeft" state="frozen"/>
      <selection activeCell="A40" sqref="A40"/>
      <selection pane="bottomLeft"/>
    </sheetView>
  </sheetViews>
  <sheetFormatPr defaultColWidth="9.140625" defaultRowHeight="11.25"/>
  <cols>
    <col min="1" max="1" width="31.85546875" style="182" customWidth="1"/>
    <col min="2" max="2" width="20.28515625" style="182" customWidth="1"/>
    <col min="3" max="3" width="22.5703125" style="183" customWidth="1"/>
    <col min="4" max="4" width="9.28515625" style="184" customWidth="1"/>
    <col min="5" max="5" width="10.28515625" style="185" customWidth="1"/>
    <col min="6" max="7" width="16.28515625" style="186" customWidth="1"/>
    <col min="8" max="8" width="10.7109375" style="182" customWidth="1"/>
    <col min="9" max="16384" width="9.140625" style="182"/>
  </cols>
  <sheetData>
    <row r="1" spans="1:7" ht="24.6" customHeight="1">
      <c r="A1" s="187"/>
    </row>
    <row r="2" spans="1:7" ht="15">
      <c r="A2" s="327" t="s">
        <v>228</v>
      </c>
    </row>
    <row r="3" spans="1:7" ht="15">
      <c r="A3" s="327" t="s">
        <v>227</v>
      </c>
    </row>
    <row r="4" spans="1:7" ht="15">
      <c r="A4" s="328" t="s">
        <v>328</v>
      </c>
    </row>
    <row r="5" spans="1:7">
      <c r="A5" s="187"/>
    </row>
    <row r="6" spans="1:7" ht="25.15" customHeight="1">
      <c r="A6" s="236" t="s">
        <v>226</v>
      </c>
      <c r="B6" s="237" t="s">
        <v>225</v>
      </c>
      <c r="C6" s="237" t="s">
        <v>224</v>
      </c>
      <c r="D6" s="238" t="s">
        <v>223</v>
      </c>
      <c r="E6" s="239" t="s">
        <v>407</v>
      </c>
      <c r="F6" s="240" t="s">
        <v>222</v>
      </c>
      <c r="G6" s="240" t="s">
        <v>408</v>
      </c>
    </row>
    <row r="7" spans="1:7" ht="12.75" customHeight="1">
      <c r="A7" s="189" t="s">
        <v>221</v>
      </c>
      <c r="B7" s="190" t="s">
        <v>113</v>
      </c>
      <c r="C7" s="190" t="s">
        <v>219</v>
      </c>
      <c r="D7" s="191">
        <v>31200</v>
      </c>
      <c r="E7" s="192">
        <v>0</v>
      </c>
      <c r="F7" s="193">
        <v>0</v>
      </c>
      <c r="G7" s="193">
        <v>0</v>
      </c>
    </row>
    <row r="8" spans="1:7" ht="12.75" customHeight="1">
      <c r="A8" s="241" t="s">
        <v>220</v>
      </c>
      <c r="B8" s="241"/>
      <c r="C8" s="241"/>
      <c r="D8" s="242"/>
      <c r="E8" s="242"/>
      <c r="F8" s="243">
        <v>0</v>
      </c>
      <c r="G8" s="243">
        <v>0</v>
      </c>
    </row>
    <row r="9" spans="1:7" ht="12.75" customHeight="1">
      <c r="A9" s="189" t="s">
        <v>212</v>
      </c>
      <c r="B9" s="190" t="s">
        <v>113</v>
      </c>
      <c r="C9" s="190" t="s">
        <v>122</v>
      </c>
      <c r="D9" s="191">
        <v>31200</v>
      </c>
      <c r="E9" s="192">
        <v>7.6200000000000004E-2</v>
      </c>
      <c r="F9" s="193">
        <v>65604.92</v>
      </c>
      <c r="G9" s="193">
        <v>65604.92</v>
      </c>
    </row>
    <row r="10" spans="1:7" ht="12.75" customHeight="1">
      <c r="A10" s="189" t="s">
        <v>212</v>
      </c>
      <c r="B10" s="190" t="s">
        <v>113</v>
      </c>
      <c r="C10" s="190" t="s">
        <v>121</v>
      </c>
      <c r="D10" s="191">
        <v>31100</v>
      </c>
      <c r="E10" s="192">
        <v>1.7399999999999999E-2</v>
      </c>
      <c r="F10" s="193">
        <v>56430.25</v>
      </c>
      <c r="G10" s="193">
        <v>56430.25</v>
      </c>
    </row>
    <row r="11" spans="1:7" ht="12.75" customHeight="1">
      <c r="A11" s="189" t="s">
        <v>212</v>
      </c>
      <c r="B11" s="190" t="s">
        <v>113</v>
      </c>
      <c r="C11" s="190" t="s">
        <v>121</v>
      </c>
      <c r="D11" s="191">
        <v>31200</v>
      </c>
      <c r="E11" s="192">
        <v>4.6399999999999997E-2</v>
      </c>
      <c r="F11" s="193">
        <v>424505.38</v>
      </c>
      <c r="G11" s="193">
        <v>424505.36</v>
      </c>
    </row>
    <row r="12" spans="1:7" ht="12.75" customHeight="1">
      <c r="A12" s="189" t="s">
        <v>212</v>
      </c>
      <c r="B12" s="190" t="s">
        <v>113</v>
      </c>
      <c r="C12" s="190" t="s">
        <v>120</v>
      </c>
      <c r="D12" s="191">
        <v>31100</v>
      </c>
      <c r="E12" s="192">
        <v>1.83E-2</v>
      </c>
      <c r="F12" s="193">
        <v>56332.75</v>
      </c>
      <c r="G12" s="193">
        <v>56332.75</v>
      </c>
    </row>
    <row r="13" spans="1:7" ht="12.75" customHeight="1">
      <c r="A13" s="189" t="s">
        <v>212</v>
      </c>
      <c r="B13" s="190" t="s">
        <v>113</v>
      </c>
      <c r="C13" s="190" t="s">
        <v>120</v>
      </c>
      <c r="D13" s="191">
        <v>31200</v>
      </c>
      <c r="E13" s="192">
        <v>4.99E-2</v>
      </c>
      <c r="F13" s="193">
        <v>468728.22</v>
      </c>
      <c r="G13" s="193">
        <v>468728.13</v>
      </c>
    </row>
    <row r="14" spans="1:7" ht="12.75" customHeight="1">
      <c r="A14" s="189" t="s">
        <v>212</v>
      </c>
      <c r="B14" s="190" t="s">
        <v>113</v>
      </c>
      <c r="C14" s="190" t="s">
        <v>124</v>
      </c>
      <c r="D14" s="191">
        <v>31200</v>
      </c>
      <c r="E14" s="192">
        <v>4.4499999999999998E-2</v>
      </c>
      <c r="F14" s="193">
        <v>31631.74</v>
      </c>
      <c r="G14" s="193">
        <v>0</v>
      </c>
    </row>
    <row r="15" spans="1:7" ht="12.75" customHeight="1">
      <c r="A15" s="189" t="s">
        <v>212</v>
      </c>
      <c r="B15" s="190" t="s">
        <v>113</v>
      </c>
      <c r="C15" s="190" t="s">
        <v>124</v>
      </c>
      <c r="D15" s="191">
        <v>31650</v>
      </c>
      <c r="E15" s="192" t="s">
        <v>148</v>
      </c>
      <c r="F15" s="193">
        <v>58206.58</v>
      </c>
      <c r="G15" s="193">
        <v>0</v>
      </c>
    </row>
    <row r="16" spans="1:7" ht="12.75" customHeight="1">
      <c r="A16" s="189" t="s">
        <v>212</v>
      </c>
      <c r="B16" s="190" t="s">
        <v>113</v>
      </c>
      <c r="C16" s="190" t="s">
        <v>124</v>
      </c>
      <c r="D16" s="191">
        <v>31670</v>
      </c>
      <c r="E16" s="192" t="s">
        <v>131</v>
      </c>
      <c r="F16" s="193">
        <v>66896.67</v>
      </c>
      <c r="G16" s="193">
        <v>0</v>
      </c>
    </row>
    <row r="17" spans="1:7" ht="12.75" customHeight="1">
      <c r="A17" s="189" t="s">
        <v>212</v>
      </c>
      <c r="B17" s="190" t="s">
        <v>113</v>
      </c>
      <c r="C17" s="190" t="s">
        <v>119</v>
      </c>
      <c r="D17" s="191">
        <v>31100</v>
      </c>
      <c r="E17" s="192">
        <v>2.6800000000000001E-2</v>
      </c>
      <c r="F17" s="193">
        <v>36810.86</v>
      </c>
      <c r="G17" s="193">
        <v>0</v>
      </c>
    </row>
    <row r="18" spans="1:7" ht="12.75" customHeight="1">
      <c r="A18" s="189" t="s">
        <v>212</v>
      </c>
      <c r="B18" s="190" t="s">
        <v>113</v>
      </c>
      <c r="C18" s="190" t="s">
        <v>119</v>
      </c>
      <c r="D18" s="191">
        <v>31200</v>
      </c>
      <c r="E18" s="192">
        <v>4.53E-2</v>
      </c>
      <c r="F18" s="193">
        <v>338939.45</v>
      </c>
      <c r="G18" s="193">
        <v>0</v>
      </c>
    </row>
    <row r="19" spans="1:7" ht="12.75" customHeight="1">
      <c r="A19" s="189" t="s">
        <v>212</v>
      </c>
      <c r="B19" s="190" t="s">
        <v>113</v>
      </c>
      <c r="C19" s="190" t="s">
        <v>117</v>
      </c>
      <c r="D19" s="191">
        <v>31100</v>
      </c>
      <c r="E19" s="192">
        <v>2.3900000000000001E-2</v>
      </c>
      <c r="F19" s="193">
        <v>36845.370000000003</v>
      </c>
      <c r="G19" s="193">
        <v>0</v>
      </c>
    </row>
    <row r="20" spans="1:7" ht="12.75" customHeight="1">
      <c r="A20" s="189" t="s">
        <v>212</v>
      </c>
      <c r="B20" s="190" t="s">
        <v>113</v>
      </c>
      <c r="C20" s="190" t="s">
        <v>117</v>
      </c>
      <c r="D20" s="191">
        <v>31200</v>
      </c>
      <c r="E20" s="192">
        <v>4.6399999999999997E-2</v>
      </c>
      <c r="F20" s="193">
        <v>335745.76</v>
      </c>
      <c r="G20" s="193">
        <v>0</v>
      </c>
    </row>
    <row r="21" spans="1:7" ht="12.75" customHeight="1">
      <c r="A21" s="189" t="s">
        <v>212</v>
      </c>
      <c r="B21" s="190" t="s">
        <v>113</v>
      </c>
      <c r="C21" s="190" t="s">
        <v>168</v>
      </c>
      <c r="D21" s="191">
        <v>31200</v>
      </c>
      <c r="E21" s="192">
        <v>2.7900000000000001E-2</v>
      </c>
      <c r="F21" s="193">
        <v>515653.32</v>
      </c>
      <c r="G21" s="193">
        <v>515653.32</v>
      </c>
    </row>
    <row r="22" spans="1:7" ht="12.75" customHeight="1">
      <c r="A22" s="189" t="s">
        <v>212</v>
      </c>
      <c r="B22" s="190" t="s">
        <v>113</v>
      </c>
      <c r="C22" s="190" t="s">
        <v>112</v>
      </c>
      <c r="D22" s="191">
        <v>31100</v>
      </c>
      <c r="E22" s="192">
        <v>1.09E-2</v>
      </c>
      <c r="F22" s="193">
        <v>43193.33</v>
      </c>
      <c r="G22" s="193">
        <v>0</v>
      </c>
    </row>
    <row r="23" spans="1:7" ht="12.75" customHeight="1">
      <c r="A23" s="189" t="s">
        <v>212</v>
      </c>
      <c r="B23" s="190" t="s">
        <v>113</v>
      </c>
      <c r="C23" s="190" t="s">
        <v>167</v>
      </c>
      <c r="D23" s="191">
        <v>31200</v>
      </c>
      <c r="E23" s="192">
        <v>2.12E-2</v>
      </c>
      <c r="F23" s="193">
        <v>779.5</v>
      </c>
      <c r="G23" s="193">
        <v>0</v>
      </c>
    </row>
    <row r="24" spans="1:7" ht="12.75" customHeight="1">
      <c r="A24" s="189" t="s">
        <v>212</v>
      </c>
      <c r="B24" s="190" t="s">
        <v>113</v>
      </c>
      <c r="C24" s="190" t="s">
        <v>165</v>
      </c>
      <c r="D24" s="191">
        <v>31200</v>
      </c>
      <c r="E24" s="192">
        <v>2.35E-2</v>
      </c>
      <c r="F24" s="193">
        <v>779.51</v>
      </c>
      <c r="G24" s="193">
        <v>0</v>
      </c>
    </row>
    <row r="25" spans="1:7" ht="12.75" customHeight="1">
      <c r="A25" s="189" t="s">
        <v>212</v>
      </c>
      <c r="B25" s="190" t="s">
        <v>113</v>
      </c>
      <c r="C25" s="190" t="s">
        <v>127</v>
      </c>
      <c r="D25" s="191">
        <v>31100</v>
      </c>
      <c r="E25" s="192">
        <v>0</v>
      </c>
      <c r="F25" s="193">
        <v>0</v>
      </c>
      <c r="G25" s="193">
        <v>0</v>
      </c>
    </row>
    <row r="26" spans="1:7" ht="12.75" customHeight="1">
      <c r="A26" s="189" t="s">
        <v>212</v>
      </c>
      <c r="B26" s="190" t="s">
        <v>113</v>
      </c>
      <c r="C26" s="190" t="s">
        <v>127</v>
      </c>
      <c r="D26" s="191">
        <v>31200</v>
      </c>
      <c r="E26" s="192">
        <v>0</v>
      </c>
      <c r="F26" s="193">
        <v>0</v>
      </c>
      <c r="G26" s="193">
        <v>0</v>
      </c>
    </row>
    <row r="27" spans="1:7" ht="12.75" customHeight="1">
      <c r="A27" s="189" t="s">
        <v>212</v>
      </c>
      <c r="B27" s="190" t="s">
        <v>113</v>
      </c>
      <c r="C27" s="190" t="s">
        <v>219</v>
      </c>
      <c r="D27" s="191">
        <v>31200</v>
      </c>
      <c r="E27" s="192">
        <v>0</v>
      </c>
      <c r="F27" s="193">
        <v>0</v>
      </c>
      <c r="G27" s="193">
        <v>0</v>
      </c>
    </row>
    <row r="28" spans="1:7" ht="12.75" customHeight="1">
      <c r="A28" s="189" t="s">
        <v>212</v>
      </c>
      <c r="B28" s="190" t="s">
        <v>141</v>
      </c>
      <c r="C28" s="190" t="s">
        <v>188</v>
      </c>
      <c r="D28" s="191">
        <v>34100</v>
      </c>
      <c r="E28" s="192">
        <v>2.1999999999999999E-2</v>
      </c>
      <c r="F28" s="193">
        <v>58859.79</v>
      </c>
      <c r="G28" s="193">
        <v>0</v>
      </c>
    </row>
    <row r="29" spans="1:7" ht="12.75" customHeight="1">
      <c r="A29" s="189" t="s">
        <v>212</v>
      </c>
      <c r="B29" s="190" t="s">
        <v>141</v>
      </c>
      <c r="C29" s="190" t="s">
        <v>188</v>
      </c>
      <c r="D29" s="191">
        <v>34500</v>
      </c>
      <c r="E29" s="192">
        <v>1.6E-2</v>
      </c>
      <c r="F29" s="193">
        <v>34502.21</v>
      </c>
      <c r="G29" s="193">
        <v>0</v>
      </c>
    </row>
    <row r="30" spans="1:7" ht="12.75" customHeight="1">
      <c r="A30" s="189" t="s">
        <v>212</v>
      </c>
      <c r="B30" s="190" t="s">
        <v>141</v>
      </c>
      <c r="C30" s="190" t="s">
        <v>174</v>
      </c>
      <c r="D30" s="191">
        <v>34300</v>
      </c>
      <c r="E30" s="192">
        <v>8.2500000000000004E-2</v>
      </c>
      <c r="F30" s="193">
        <v>10224.92</v>
      </c>
      <c r="G30" s="193">
        <v>10224.92</v>
      </c>
    </row>
    <row r="31" spans="1:7" ht="12.75" customHeight="1">
      <c r="A31" s="189" t="s">
        <v>212</v>
      </c>
      <c r="B31" s="190" t="s">
        <v>141</v>
      </c>
      <c r="C31" s="190" t="s">
        <v>218</v>
      </c>
      <c r="D31" s="191">
        <v>34300</v>
      </c>
      <c r="E31" s="192">
        <v>4.1099999999999998E-2</v>
      </c>
      <c r="F31" s="193">
        <v>441309.71</v>
      </c>
      <c r="G31" s="193">
        <v>0</v>
      </c>
    </row>
    <row r="32" spans="1:7" ht="12.75" customHeight="1">
      <c r="A32" s="189" t="s">
        <v>212</v>
      </c>
      <c r="B32" s="190" t="s">
        <v>141</v>
      </c>
      <c r="C32" s="190" t="s">
        <v>217</v>
      </c>
      <c r="D32" s="191">
        <v>34300</v>
      </c>
      <c r="E32" s="192">
        <v>0.05</v>
      </c>
      <c r="F32" s="193">
        <v>556314.14</v>
      </c>
      <c r="G32" s="193">
        <v>0</v>
      </c>
    </row>
    <row r="33" spans="1:7" ht="12.75" customHeight="1">
      <c r="A33" s="189" t="s">
        <v>212</v>
      </c>
      <c r="B33" s="190" t="s">
        <v>141</v>
      </c>
      <c r="C33" s="190" t="s">
        <v>187</v>
      </c>
      <c r="D33" s="191">
        <v>34300</v>
      </c>
      <c r="E33" s="192">
        <v>3.4599999999999999E-2</v>
      </c>
      <c r="F33" s="193">
        <v>368560.57</v>
      </c>
      <c r="G33" s="193">
        <v>365000.34</v>
      </c>
    </row>
    <row r="34" spans="1:7" ht="12.75" customHeight="1">
      <c r="A34" s="189" t="s">
        <v>212</v>
      </c>
      <c r="B34" s="190" t="s">
        <v>141</v>
      </c>
      <c r="C34" s="190" t="s">
        <v>186</v>
      </c>
      <c r="D34" s="191">
        <v>34100</v>
      </c>
      <c r="E34" s="244">
        <v>3.3799999999999997E-2</v>
      </c>
      <c r="F34" s="193"/>
      <c r="G34" s="193">
        <v>6098.03</v>
      </c>
    </row>
    <row r="35" spans="1:7" ht="12.75" customHeight="1">
      <c r="A35" s="189" t="s">
        <v>212</v>
      </c>
      <c r="B35" s="190" t="s">
        <v>141</v>
      </c>
      <c r="C35" s="190" t="s">
        <v>186</v>
      </c>
      <c r="D35" s="191">
        <v>34300</v>
      </c>
      <c r="E35" s="192">
        <v>4.5400000000000003E-2</v>
      </c>
      <c r="F35" s="193">
        <v>141020.81</v>
      </c>
      <c r="G35" s="193">
        <v>141020.81</v>
      </c>
    </row>
    <row r="36" spans="1:7" ht="12.75" customHeight="1">
      <c r="A36" s="189" t="s">
        <v>212</v>
      </c>
      <c r="B36" s="190" t="s">
        <v>141</v>
      </c>
      <c r="C36" s="190" t="s">
        <v>216</v>
      </c>
      <c r="D36" s="191">
        <v>34300</v>
      </c>
      <c r="E36" s="192">
        <v>3.3500000000000002E-2</v>
      </c>
      <c r="F36" s="193">
        <v>87691.25</v>
      </c>
      <c r="G36" s="193">
        <v>87691.25</v>
      </c>
    </row>
    <row r="37" spans="1:7" ht="12.75" customHeight="1">
      <c r="A37" s="189" t="s">
        <v>212</v>
      </c>
      <c r="B37" s="190" t="s">
        <v>141</v>
      </c>
      <c r="C37" s="190" t="s">
        <v>215</v>
      </c>
      <c r="D37" s="191">
        <v>34300</v>
      </c>
      <c r="E37" s="192">
        <v>4.4900000000000002E-2</v>
      </c>
      <c r="F37" s="193">
        <v>499128.93</v>
      </c>
      <c r="G37" s="193">
        <v>627875.39</v>
      </c>
    </row>
    <row r="38" spans="1:7" s="188" customFormat="1" ht="12.75" customHeight="1">
      <c r="A38" s="189" t="s">
        <v>212</v>
      </c>
      <c r="B38" s="190" t="s">
        <v>141</v>
      </c>
      <c r="C38" s="190" t="s">
        <v>214</v>
      </c>
      <c r="D38" s="191">
        <v>34300</v>
      </c>
      <c r="E38" s="192">
        <v>3.9199999999999999E-2</v>
      </c>
      <c r="F38" s="193">
        <v>491341.54</v>
      </c>
      <c r="G38" s="193">
        <v>620088.35</v>
      </c>
    </row>
    <row r="39" spans="1:7" ht="12.75" customHeight="1">
      <c r="A39" s="189" t="s">
        <v>212</v>
      </c>
      <c r="B39" s="190" t="s">
        <v>141</v>
      </c>
      <c r="C39" s="190" t="s">
        <v>146</v>
      </c>
      <c r="D39" s="191">
        <v>34300</v>
      </c>
      <c r="E39" s="192">
        <v>3.3700000000000001E-2</v>
      </c>
      <c r="F39" s="193">
        <v>13693.21</v>
      </c>
      <c r="G39" s="193">
        <v>13693.21</v>
      </c>
    </row>
    <row r="40" spans="1:7" s="188" customFormat="1" ht="12.75" customHeight="1">
      <c r="A40" s="189" t="s">
        <v>212</v>
      </c>
      <c r="B40" s="190" t="s">
        <v>141</v>
      </c>
      <c r="C40" s="190" t="s">
        <v>213</v>
      </c>
      <c r="D40" s="191">
        <v>34300</v>
      </c>
      <c r="E40" s="192">
        <v>0.04</v>
      </c>
      <c r="F40" s="193">
        <v>310020.93</v>
      </c>
      <c r="G40" s="193">
        <v>310020.93</v>
      </c>
    </row>
    <row r="41" spans="1:7" ht="12.75" customHeight="1">
      <c r="A41" s="189" t="s">
        <v>212</v>
      </c>
      <c r="B41" s="190" t="s">
        <v>141</v>
      </c>
      <c r="C41" s="190" t="s">
        <v>211</v>
      </c>
      <c r="D41" s="191">
        <v>34300</v>
      </c>
      <c r="E41" s="192">
        <v>4.1200000000000001E-2</v>
      </c>
      <c r="F41" s="193">
        <v>273035.03000000003</v>
      </c>
      <c r="G41" s="193">
        <v>273035</v>
      </c>
    </row>
    <row r="42" spans="1:7" ht="12.75" customHeight="1">
      <c r="A42" s="241" t="s">
        <v>210</v>
      </c>
      <c r="B42" s="241"/>
      <c r="C42" s="241"/>
      <c r="D42" s="242"/>
      <c r="E42" s="242"/>
      <c r="F42" s="243">
        <v>5822786.6499999994</v>
      </c>
      <c r="G42" s="243">
        <v>4042002.9600000004</v>
      </c>
    </row>
    <row r="43" spans="1:7" ht="12.75" customHeight="1">
      <c r="A43" s="189" t="s">
        <v>209</v>
      </c>
      <c r="B43" s="190" t="s">
        <v>113</v>
      </c>
      <c r="C43" s="190" t="s">
        <v>127</v>
      </c>
      <c r="D43" s="191">
        <v>31100</v>
      </c>
      <c r="E43" s="192">
        <v>0</v>
      </c>
      <c r="F43" s="193">
        <v>0</v>
      </c>
      <c r="G43" s="193"/>
    </row>
    <row r="44" spans="1:7" ht="12.75" customHeight="1">
      <c r="A44" s="241" t="s">
        <v>208</v>
      </c>
      <c r="B44" s="241"/>
      <c r="C44" s="241"/>
      <c r="D44" s="242"/>
      <c r="E44" s="242"/>
      <c r="F44" s="243">
        <v>0</v>
      </c>
      <c r="G44" s="243"/>
    </row>
    <row r="45" spans="1:7" ht="12.75" customHeight="1">
      <c r="A45" s="189" t="s">
        <v>207</v>
      </c>
      <c r="B45" s="190" t="s">
        <v>113</v>
      </c>
      <c r="C45" s="190" t="s">
        <v>122</v>
      </c>
      <c r="D45" s="191">
        <v>31100</v>
      </c>
      <c r="E45" s="192">
        <v>3.1699999999999999E-2</v>
      </c>
      <c r="F45" s="193">
        <v>3111263.35</v>
      </c>
      <c r="G45" s="193">
        <v>3111263.35</v>
      </c>
    </row>
    <row r="46" spans="1:7" ht="12.75" customHeight="1">
      <c r="A46" s="189" t="s">
        <v>207</v>
      </c>
      <c r="B46" s="190" t="s">
        <v>113</v>
      </c>
      <c r="C46" s="190" t="s">
        <v>122</v>
      </c>
      <c r="D46" s="191">
        <v>31200</v>
      </c>
      <c r="E46" s="192">
        <v>7.6200000000000004E-2</v>
      </c>
      <c r="F46" s="193">
        <v>174543.23</v>
      </c>
      <c r="G46" s="193">
        <v>174543.23</v>
      </c>
    </row>
    <row r="47" spans="1:7" ht="12.75" customHeight="1">
      <c r="A47" s="189" t="s">
        <v>207</v>
      </c>
      <c r="B47" s="190" t="s">
        <v>113</v>
      </c>
      <c r="C47" s="190" t="s">
        <v>121</v>
      </c>
      <c r="D47" s="191">
        <v>31200</v>
      </c>
      <c r="E47" s="192">
        <v>4.6399999999999997E-2</v>
      </c>
      <c r="F47" s="193">
        <v>104845.35</v>
      </c>
      <c r="G47" s="193">
        <v>104845.35</v>
      </c>
    </row>
    <row r="48" spans="1:7" ht="12.75" customHeight="1">
      <c r="A48" s="189" t="s">
        <v>207</v>
      </c>
      <c r="B48" s="190" t="s">
        <v>113</v>
      </c>
      <c r="C48" s="190" t="s">
        <v>120</v>
      </c>
      <c r="D48" s="191">
        <v>31200</v>
      </c>
      <c r="E48" s="192">
        <v>4.99E-2</v>
      </c>
      <c r="F48" s="193">
        <v>127429.19</v>
      </c>
      <c r="G48" s="193">
        <v>127429.19</v>
      </c>
    </row>
    <row r="49" spans="1:7" ht="12.75" customHeight="1">
      <c r="A49" s="189" t="s">
        <v>207</v>
      </c>
      <c r="B49" s="190" t="s">
        <v>113</v>
      </c>
      <c r="C49" s="190" t="s">
        <v>124</v>
      </c>
      <c r="D49" s="191">
        <v>31100</v>
      </c>
      <c r="E49" s="192">
        <v>2.52E-2</v>
      </c>
      <c r="F49" s="193">
        <v>1595770.1099999999</v>
      </c>
      <c r="G49" s="193">
        <v>198664.92</v>
      </c>
    </row>
    <row r="50" spans="1:7" ht="12.75" customHeight="1">
      <c r="A50" s="189" t="s">
        <v>207</v>
      </c>
      <c r="B50" s="190" t="s">
        <v>113</v>
      </c>
      <c r="C50" s="190" t="s">
        <v>124</v>
      </c>
      <c r="D50" s="191">
        <v>31200</v>
      </c>
      <c r="E50" s="192">
        <v>4.4499999999999998E-2</v>
      </c>
      <c r="F50" s="193">
        <v>94329.22</v>
      </c>
      <c r="G50" s="193">
        <v>0</v>
      </c>
    </row>
    <row r="51" spans="1:7" ht="12.75" customHeight="1">
      <c r="A51" s="189" t="s">
        <v>207</v>
      </c>
      <c r="B51" s="190" t="s">
        <v>113</v>
      </c>
      <c r="C51" s="190" t="s">
        <v>119</v>
      </c>
      <c r="D51" s="191">
        <v>31100</v>
      </c>
      <c r="E51" s="192">
        <v>2.6800000000000001E-2</v>
      </c>
      <c r="F51" s="193">
        <v>261417.03</v>
      </c>
      <c r="G51" s="193">
        <v>0</v>
      </c>
    </row>
    <row r="52" spans="1:7" ht="12.75" customHeight="1">
      <c r="A52" s="189" t="s">
        <v>207</v>
      </c>
      <c r="B52" s="190" t="s">
        <v>113</v>
      </c>
      <c r="C52" s="190" t="s">
        <v>117</v>
      </c>
      <c r="D52" s="191">
        <v>31100</v>
      </c>
      <c r="E52" s="192">
        <v>2.3900000000000001E-2</v>
      </c>
      <c r="F52" s="193">
        <v>85078.23</v>
      </c>
      <c r="G52" s="193">
        <v>0</v>
      </c>
    </row>
    <row r="53" spans="1:7" ht="12.75" customHeight="1">
      <c r="A53" s="189" t="s">
        <v>207</v>
      </c>
      <c r="B53" s="190" t="s">
        <v>113</v>
      </c>
      <c r="C53" s="190" t="s">
        <v>112</v>
      </c>
      <c r="D53" s="191">
        <v>31100</v>
      </c>
      <c r="E53" s="192">
        <v>1.09E-2</v>
      </c>
      <c r="F53" s="193">
        <v>42091.24</v>
      </c>
      <c r="G53" s="193">
        <v>0</v>
      </c>
    </row>
    <row r="54" spans="1:7" ht="12.75" customHeight="1">
      <c r="A54" s="189" t="s">
        <v>207</v>
      </c>
      <c r="B54" s="190" t="s">
        <v>113</v>
      </c>
      <c r="C54" s="190" t="s">
        <v>112</v>
      </c>
      <c r="D54" s="191">
        <v>31200</v>
      </c>
      <c r="E54" s="192">
        <v>1.44E-2</v>
      </c>
      <c r="F54" s="193">
        <v>2292.39</v>
      </c>
      <c r="G54" s="193">
        <v>0</v>
      </c>
    </row>
    <row r="55" spans="1:7" ht="12.75" customHeight="1">
      <c r="A55" s="189" t="s">
        <v>207</v>
      </c>
      <c r="B55" s="190" t="s">
        <v>113</v>
      </c>
      <c r="C55" s="190" t="s">
        <v>127</v>
      </c>
      <c r="D55" s="191">
        <v>31100</v>
      </c>
      <c r="E55" s="192">
        <v>0</v>
      </c>
      <c r="F55" s="193">
        <v>0</v>
      </c>
      <c r="G55" s="193">
        <v>0</v>
      </c>
    </row>
    <row r="56" spans="1:7" ht="12.75" customHeight="1">
      <c r="A56" s="189" t="s">
        <v>207</v>
      </c>
      <c r="B56" s="190" t="s">
        <v>141</v>
      </c>
      <c r="C56" s="190" t="s">
        <v>188</v>
      </c>
      <c r="D56" s="191">
        <v>34200</v>
      </c>
      <c r="E56" s="192">
        <v>3.09E-2</v>
      </c>
      <c r="F56" s="193">
        <v>898110.65</v>
      </c>
      <c r="G56" s="193">
        <v>898110.65</v>
      </c>
    </row>
    <row r="57" spans="1:7" ht="12.75" customHeight="1">
      <c r="A57" s="189" t="s">
        <v>207</v>
      </c>
      <c r="B57" s="190" t="s">
        <v>141</v>
      </c>
      <c r="C57" s="190" t="s">
        <v>174</v>
      </c>
      <c r="D57" s="191">
        <v>34200</v>
      </c>
      <c r="E57" s="192">
        <v>4.7300000000000002E-2</v>
      </c>
      <c r="F57" s="193">
        <v>584290.23</v>
      </c>
      <c r="G57" s="193">
        <v>584290.23</v>
      </c>
    </row>
    <row r="58" spans="1:7" ht="12.75" customHeight="1">
      <c r="A58" s="189" t="s">
        <v>207</v>
      </c>
      <c r="B58" s="190" t="s">
        <v>141</v>
      </c>
      <c r="C58" s="190" t="s">
        <v>173</v>
      </c>
      <c r="D58" s="191">
        <v>34200</v>
      </c>
      <c r="E58" s="192">
        <v>7.8399999999999997E-2</v>
      </c>
      <c r="F58" s="193">
        <v>133478.89000000001</v>
      </c>
      <c r="G58" s="193">
        <v>133478.89000000001</v>
      </c>
    </row>
    <row r="59" spans="1:7" ht="12.75" customHeight="1">
      <c r="A59" s="189" t="s">
        <v>207</v>
      </c>
      <c r="B59" s="190" t="s">
        <v>141</v>
      </c>
      <c r="C59" s="190" t="s">
        <v>186</v>
      </c>
      <c r="D59" s="191">
        <v>34200</v>
      </c>
      <c r="E59" s="192">
        <v>3.5799999999999998E-2</v>
      </c>
      <c r="F59" s="193">
        <v>18615.599999999999</v>
      </c>
      <c r="G59" s="193">
        <v>18615.599999999999</v>
      </c>
    </row>
    <row r="60" spans="1:7" ht="12.75" customHeight="1">
      <c r="A60" s="189" t="s">
        <v>207</v>
      </c>
      <c r="B60" s="190" t="s">
        <v>141</v>
      </c>
      <c r="C60" s="190" t="s">
        <v>124</v>
      </c>
      <c r="D60" s="191">
        <v>34200</v>
      </c>
      <c r="E60" s="192">
        <v>2.4199999999999999E-2</v>
      </c>
      <c r="F60" s="193">
        <v>455940.96</v>
      </c>
      <c r="G60" s="193">
        <v>455940.96</v>
      </c>
    </row>
    <row r="61" spans="1:7" ht="12.75" customHeight="1">
      <c r="A61" s="189" t="s">
        <v>207</v>
      </c>
      <c r="B61" s="190" t="s">
        <v>141</v>
      </c>
      <c r="C61" s="190" t="s">
        <v>172</v>
      </c>
      <c r="D61" s="191">
        <v>34200</v>
      </c>
      <c r="E61" s="192">
        <v>0</v>
      </c>
      <c r="F61" s="193">
        <v>0</v>
      </c>
      <c r="G61" s="193">
        <v>0</v>
      </c>
    </row>
    <row r="62" spans="1:7" ht="12.75" customHeight="1">
      <c r="A62" s="189" t="s">
        <v>207</v>
      </c>
      <c r="B62" s="190" t="s">
        <v>133</v>
      </c>
      <c r="C62" s="190" t="s">
        <v>132</v>
      </c>
      <c r="D62" s="191">
        <v>39000</v>
      </c>
      <c r="E62" s="192">
        <v>1.4999999999999999E-2</v>
      </c>
      <c r="F62" s="193">
        <v>5837840</v>
      </c>
      <c r="G62" s="193">
        <v>5837840</v>
      </c>
    </row>
    <row r="63" spans="1:7" ht="12.75" customHeight="1">
      <c r="A63" s="241" t="s">
        <v>206</v>
      </c>
      <c r="B63" s="241"/>
      <c r="C63" s="241"/>
      <c r="D63" s="242"/>
      <c r="E63" s="242"/>
      <c r="F63" s="243">
        <v>13527335.67</v>
      </c>
      <c r="G63" s="243">
        <v>11645022.369999999</v>
      </c>
    </row>
    <row r="64" spans="1:7" ht="12.75" customHeight="1">
      <c r="A64" s="189" t="s">
        <v>205</v>
      </c>
      <c r="B64" s="190" t="s">
        <v>128</v>
      </c>
      <c r="C64" s="190" t="s">
        <v>190</v>
      </c>
      <c r="D64" s="191">
        <v>32300</v>
      </c>
      <c r="E64" s="192">
        <v>5.11E-2</v>
      </c>
      <c r="F64" s="193">
        <v>31030</v>
      </c>
      <c r="G64" s="193">
        <v>31030</v>
      </c>
    </row>
    <row r="65" spans="1:7" ht="12.75" customHeight="1">
      <c r="A65" s="241" t="s">
        <v>204</v>
      </c>
      <c r="B65" s="241"/>
      <c r="C65" s="241"/>
      <c r="D65" s="242"/>
      <c r="E65" s="242"/>
      <c r="F65" s="243">
        <v>31030</v>
      </c>
      <c r="G65" s="243">
        <v>31030</v>
      </c>
    </row>
    <row r="66" spans="1:7" ht="12.75" customHeight="1">
      <c r="A66" s="189" t="s">
        <v>202</v>
      </c>
      <c r="B66" s="190" t="s">
        <v>113</v>
      </c>
      <c r="C66" s="190" t="s">
        <v>122</v>
      </c>
      <c r="D66" s="191">
        <v>31100</v>
      </c>
      <c r="E66" s="192">
        <v>3.1699999999999999E-2</v>
      </c>
      <c r="F66" s="193">
        <v>46881.78</v>
      </c>
      <c r="G66" s="193">
        <v>46881.78</v>
      </c>
    </row>
    <row r="67" spans="1:7" ht="12.75" customHeight="1">
      <c r="A67" s="189" t="s">
        <v>202</v>
      </c>
      <c r="B67" s="190" t="s">
        <v>113</v>
      </c>
      <c r="C67" s="190" t="s">
        <v>122</v>
      </c>
      <c r="D67" s="191">
        <v>31670</v>
      </c>
      <c r="E67" s="192" t="s">
        <v>131</v>
      </c>
      <c r="F67" s="193">
        <v>21346.98</v>
      </c>
      <c r="G67" s="193">
        <v>21346.98</v>
      </c>
    </row>
    <row r="68" spans="1:7" ht="12.75" customHeight="1">
      <c r="A68" s="189" t="s">
        <v>202</v>
      </c>
      <c r="B68" s="190" t="s">
        <v>113</v>
      </c>
      <c r="C68" s="190" t="s">
        <v>124</v>
      </c>
      <c r="D68" s="191">
        <v>31600</v>
      </c>
      <c r="E68" s="192">
        <v>3.7900000000000003E-2</v>
      </c>
      <c r="F68" s="193">
        <v>23107.32</v>
      </c>
      <c r="G68" s="193">
        <v>0</v>
      </c>
    </row>
    <row r="69" spans="1:7" ht="12.75" customHeight="1">
      <c r="A69" s="189" t="s">
        <v>202</v>
      </c>
      <c r="B69" s="190" t="s">
        <v>113</v>
      </c>
      <c r="C69" s="190" t="s">
        <v>124</v>
      </c>
      <c r="D69" s="191">
        <v>31650</v>
      </c>
      <c r="E69" s="192" t="s">
        <v>148</v>
      </c>
      <c r="F69" s="193">
        <v>116547</v>
      </c>
      <c r="G69" s="193">
        <v>116547</v>
      </c>
    </row>
    <row r="70" spans="1:7" ht="12.75" customHeight="1">
      <c r="A70" s="189" t="s">
        <v>202</v>
      </c>
      <c r="B70" s="190" t="s">
        <v>113</v>
      </c>
      <c r="C70" s="190" t="s">
        <v>124</v>
      </c>
      <c r="D70" s="191">
        <v>31670</v>
      </c>
      <c r="E70" s="192" t="s">
        <v>131</v>
      </c>
      <c r="F70" s="193">
        <v>339743.26</v>
      </c>
      <c r="G70" s="193">
        <v>298813.38</v>
      </c>
    </row>
    <row r="71" spans="1:7" ht="12.75" customHeight="1">
      <c r="A71" s="189" t="s">
        <v>202</v>
      </c>
      <c r="B71" s="190" t="s">
        <v>113</v>
      </c>
      <c r="C71" s="190" t="s">
        <v>127</v>
      </c>
      <c r="D71" s="191">
        <v>31100</v>
      </c>
      <c r="E71" s="192">
        <v>0</v>
      </c>
      <c r="F71" s="193">
        <v>0</v>
      </c>
      <c r="G71" s="193">
        <v>0</v>
      </c>
    </row>
    <row r="72" spans="1:7" ht="12.75" customHeight="1">
      <c r="A72" s="189" t="s">
        <v>202</v>
      </c>
      <c r="B72" s="190" t="s">
        <v>113</v>
      </c>
      <c r="C72" s="190" t="s">
        <v>127</v>
      </c>
      <c r="D72" s="191">
        <v>31670</v>
      </c>
      <c r="E72" s="192" t="s">
        <v>131</v>
      </c>
      <c r="F72" s="193">
        <v>0</v>
      </c>
      <c r="G72" s="193"/>
    </row>
    <row r="73" spans="1:7" ht="12.75" customHeight="1">
      <c r="A73" s="189" t="s">
        <v>202</v>
      </c>
      <c r="B73" s="190" t="s">
        <v>141</v>
      </c>
      <c r="C73" s="190" t="s">
        <v>188</v>
      </c>
      <c r="D73" s="191">
        <v>34100</v>
      </c>
      <c r="E73" s="192">
        <v>2.1999999999999999E-2</v>
      </c>
      <c r="F73" s="193">
        <v>363996.45</v>
      </c>
      <c r="G73" s="193">
        <v>358635.98</v>
      </c>
    </row>
    <row r="74" spans="1:7" ht="12.75" customHeight="1">
      <c r="A74" s="189" t="s">
        <v>202</v>
      </c>
      <c r="B74" s="190" t="s">
        <v>141</v>
      </c>
      <c r="C74" s="190" t="s">
        <v>203</v>
      </c>
      <c r="D74" s="191">
        <v>34650</v>
      </c>
      <c r="E74" s="192" t="s">
        <v>148</v>
      </c>
      <c r="F74" s="193">
        <v>0</v>
      </c>
      <c r="G74" s="193">
        <v>0</v>
      </c>
    </row>
    <row r="75" spans="1:7" ht="12.75" customHeight="1">
      <c r="A75" s="189" t="s">
        <v>202</v>
      </c>
      <c r="B75" s="190" t="s">
        <v>141</v>
      </c>
      <c r="C75" s="190" t="s">
        <v>185</v>
      </c>
      <c r="D75" s="191">
        <v>34100</v>
      </c>
      <c r="E75" s="192">
        <v>2.4E-2</v>
      </c>
      <c r="F75" s="193">
        <v>15921.95</v>
      </c>
      <c r="G75" s="193">
        <v>15921.95</v>
      </c>
    </row>
    <row r="76" spans="1:7" ht="12.75" customHeight="1">
      <c r="A76" s="189" t="s">
        <v>202</v>
      </c>
      <c r="B76" s="190" t="s">
        <v>137</v>
      </c>
      <c r="C76" s="190" t="s">
        <v>136</v>
      </c>
      <c r="D76" s="191">
        <v>36670</v>
      </c>
      <c r="E76" s="192">
        <v>0.02</v>
      </c>
      <c r="F76" s="193">
        <v>2995.25</v>
      </c>
      <c r="G76" s="193">
        <v>2995.25</v>
      </c>
    </row>
    <row r="77" spans="1:7" ht="12.75" customHeight="1">
      <c r="A77" s="189" t="s">
        <v>202</v>
      </c>
      <c r="B77" s="190" t="s">
        <v>133</v>
      </c>
      <c r="C77" s="190" t="s">
        <v>132</v>
      </c>
      <c r="D77" s="191">
        <v>39000</v>
      </c>
      <c r="E77" s="192">
        <v>1.4999999999999999E-2</v>
      </c>
      <c r="F77" s="193">
        <v>4412.76</v>
      </c>
      <c r="G77" s="193">
        <v>4412.76</v>
      </c>
    </row>
    <row r="78" spans="1:7" ht="12.75" customHeight="1">
      <c r="A78" s="189" t="s">
        <v>202</v>
      </c>
      <c r="B78" s="190" t="s">
        <v>133</v>
      </c>
      <c r="C78" s="190" t="s">
        <v>132</v>
      </c>
      <c r="D78" s="191">
        <v>39190</v>
      </c>
      <c r="E78" s="192" t="s">
        <v>153</v>
      </c>
      <c r="F78" s="193">
        <v>2291.3200000000002</v>
      </c>
      <c r="G78" s="193">
        <v>0</v>
      </c>
    </row>
    <row r="79" spans="1:7" ht="12.75" customHeight="1">
      <c r="A79" s="241" t="s">
        <v>201</v>
      </c>
      <c r="B79" s="241"/>
      <c r="C79" s="241"/>
      <c r="D79" s="242"/>
      <c r="E79" s="242"/>
      <c r="F79" s="243">
        <v>937244.07</v>
      </c>
      <c r="G79" s="243">
        <v>865555.08</v>
      </c>
    </row>
    <row r="80" spans="1:7" ht="12.75" customHeight="1">
      <c r="A80" s="189" t="s">
        <v>200</v>
      </c>
      <c r="B80" s="190" t="s">
        <v>128</v>
      </c>
      <c r="C80" s="190" t="s">
        <v>161</v>
      </c>
      <c r="D80" s="191">
        <v>32100</v>
      </c>
      <c r="E80" s="192">
        <v>2.2499999999999999E-2</v>
      </c>
      <c r="F80" s="193">
        <v>117793.83</v>
      </c>
      <c r="G80" s="193">
        <v>117793.83</v>
      </c>
    </row>
    <row r="81" spans="1:7" ht="12.75" customHeight="1">
      <c r="A81" s="241" t="s">
        <v>199</v>
      </c>
      <c r="B81" s="241"/>
      <c r="C81" s="241"/>
      <c r="D81" s="242"/>
      <c r="E81" s="242"/>
      <c r="F81" s="243">
        <v>117793.83</v>
      </c>
      <c r="G81" s="243">
        <v>117793.83</v>
      </c>
    </row>
    <row r="82" spans="1:7" ht="12.75" customHeight="1">
      <c r="A82" s="189" t="s">
        <v>198</v>
      </c>
      <c r="B82" s="190" t="s">
        <v>113</v>
      </c>
      <c r="C82" s="190" t="s">
        <v>115</v>
      </c>
      <c r="D82" s="191">
        <v>31100</v>
      </c>
      <c r="E82" s="192">
        <v>1.5100000000000001E-2</v>
      </c>
      <c r="F82" s="193">
        <v>524872.97</v>
      </c>
      <c r="G82" s="193">
        <v>524872.97</v>
      </c>
    </row>
    <row r="83" spans="1:7" ht="12.75" customHeight="1">
      <c r="A83" s="189" t="s">
        <v>198</v>
      </c>
      <c r="B83" s="190" t="s">
        <v>113</v>
      </c>
      <c r="C83" s="190" t="s">
        <v>115</v>
      </c>
      <c r="D83" s="191">
        <v>31200</v>
      </c>
      <c r="E83" s="192">
        <v>2.23E-2</v>
      </c>
      <c r="F83" s="193">
        <v>328761.62</v>
      </c>
      <c r="G83" s="193">
        <v>328761.62</v>
      </c>
    </row>
    <row r="84" spans="1:7" ht="12.75" customHeight="1">
      <c r="A84" s="189" t="s">
        <v>198</v>
      </c>
      <c r="B84" s="190" t="s">
        <v>113</v>
      </c>
      <c r="C84" s="190" t="s">
        <v>115</v>
      </c>
      <c r="D84" s="191">
        <v>31400</v>
      </c>
      <c r="E84" s="192">
        <v>2.0799999999999999E-2</v>
      </c>
      <c r="F84" s="193">
        <v>689.11</v>
      </c>
      <c r="G84" s="193">
        <v>689.11</v>
      </c>
    </row>
    <row r="85" spans="1:7" ht="12.75" customHeight="1">
      <c r="A85" s="241" t="s">
        <v>197</v>
      </c>
      <c r="B85" s="241"/>
      <c r="C85" s="241"/>
      <c r="D85" s="242"/>
      <c r="E85" s="242"/>
      <c r="F85" s="243">
        <v>854323.7</v>
      </c>
      <c r="G85" s="243">
        <v>854323.7</v>
      </c>
    </row>
    <row r="86" spans="1:7" ht="12.75" customHeight="1">
      <c r="A86" s="189" t="s">
        <v>196</v>
      </c>
      <c r="B86" s="190" t="s">
        <v>113</v>
      </c>
      <c r="C86" s="190" t="s">
        <v>119</v>
      </c>
      <c r="D86" s="191">
        <v>31200</v>
      </c>
      <c r="E86" s="192">
        <v>4.53E-2</v>
      </c>
      <c r="F86" s="193">
        <v>367905.77</v>
      </c>
      <c r="G86" s="193">
        <v>0</v>
      </c>
    </row>
    <row r="87" spans="1:7" ht="12.75" customHeight="1">
      <c r="A87" s="189" t="s">
        <v>196</v>
      </c>
      <c r="B87" s="190" t="s">
        <v>113</v>
      </c>
      <c r="C87" s="190" t="s">
        <v>117</v>
      </c>
      <c r="D87" s="191">
        <v>31200</v>
      </c>
      <c r="E87" s="192">
        <v>4.6399999999999997E-2</v>
      </c>
      <c r="F87" s="193">
        <v>403670.92</v>
      </c>
      <c r="G87" s="193">
        <v>0</v>
      </c>
    </row>
    <row r="88" spans="1:7" ht="12.75" customHeight="1">
      <c r="A88" s="241" t="s">
        <v>195</v>
      </c>
      <c r="B88" s="241"/>
      <c r="C88" s="241"/>
      <c r="D88" s="242"/>
      <c r="E88" s="242"/>
      <c r="F88" s="243">
        <v>771576.69</v>
      </c>
      <c r="G88" s="243">
        <v>0</v>
      </c>
    </row>
    <row r="89" spans="1:7" ht="12.75" customHeight="1">
      <c r="A89" s="190" t="s">
        <v>194</v>
      </c>
      <c r="B89" s="190" t="s">
        <v>128</v>
      </c>
      <c r="C89" s="190" t="s">
        <v>161</v>
      </c>
      <c r="D89" s="191">
        <v>32100</v>
      </c>
      <c r="E89" s="192">
        <v>2.2499999999999999E-2</v>
      </c>
      <c r="F89" s="193">
        <v>6909558.5599999996</v>
      </c>
      <c r="G89" s="193">
        <v>6909558.5599999996</v>
      </c>
    </row>
    <row r="90" spans="1:7" ht="12.75" customHeight="1">
      <c r="A90" s="241" t="s">
        <v>193</v>
      </c>
      <c r="B90" s="241"/>
      <c r="C90" s="241"/>
      <c r="D90" s="242"/>
      <c r="E90" s="242"/>
      <c r="F90" s="243">
        <v>6909558.5599999996</v>
      </c>
      <c r="G90" s="243">
        <v>6909558.5599999996</v>
      </c>
    </row>
    <row r="91" spans="1:7" ht="12.75" customHeight="1">
      <c r="A91" s="189" t="s">
        <v>192</v>
      </c>
      <c r="B91" s="190" t="s">
        <v>113</v>
      </c>
      <c r="C91" s="190" t="s">
        <v>122</v>
      </c>
      <c r="D91" s="191">
        <v>31100</v>
      </c>
      <c r="E91" s="192">
        <v>3.1699999999999999E-2</v>
      </c>
      <c r="F91" s="193">
        <v>601216.93000000005</v>
      </c>
      <c r="G91" s="193">
        <v>601216.93000000005</v>
      </c>
    </row>
    <row r="92" spans="1:7" ht="12.75" customHeight="1">
      <c r="A92" s="189" t="s">
        <v>192</v>
      </c>
      <c r="B92" s="190" t="s">
        <v>113</v>
      </c>
      <c r="C92" s="190" t="s">
        <v>124</v>
      </c>
      <c r="D92" s="191">
        <v>31100</v>
      </c>
      <c r="E92" s="192">
        <v>2.52E-2</v>
      </c>
      <c r="F92" s="193">
        <v>2271574.33</v>
      </c>
      <c r="G92" s="193">
        <v>2271574.33</v>
      </c>
    </row>
    <row r="93" spans="1:7" ht="12.75" customHeight="1">
      <c r="A93" s="241" t="s">
        <v>191</v>
      </c>
      <c r="B93" s="241"/>
      <c r="C93" s="241"/>
      <c r="D93" s="242"/>
      <c r="E93" s="242"/>
      <c r="F93" s="243">
        <v>2872791.2600000002</v>
      </c>
      <c r="G93" s="243">
        <v>2872791.2600000002</v>
      </c>
    </row>
    <row r="94" spans="1:7" ht="12.75" customHeight="1">
      <c r="A94" s="189" t="s">
        <v>183</v>
      </c>
      <c r="B94" s="190" t="s">
        <v>113</v>
      </c>
      <c r="C94" s="190" t="s">
        <v>122</v>
      </c>
      <c r="D94" s="191">
        <v>31100</v>
      </c>
      <c r="E94" s="192">
        <v>3.1699999999999999E-2</v>
      </c>
      <c r="F94" s="193">
        <v>1243305.99</v>
      </c>
      <c r="G94" s="193">
        <v>1243305.99</v>
      </c>
    </row>
    <row r="95" spans="1:7" ht="12.75" customHeight="1">
      <c r="A95" s="189" t="s">
        <v>183</v>
      </c>
      <c r="B95" s="190" t="s">
        <v>113</v>
      </c>
      <c r="C95" s="190" t="s">
        <v>122</v>
      </c>
      <c r="D95" s="191">
        <v>31200</v>
      </c>
      <c r="E95" s="192">
        <v>7.6200000000000004E-2</v>
      </c>
      <c r="F95" s="193">
        <v>33272.379999999997</v>
      </c>
      <c r="G95" s="193">
        <v>33272.379999999997</v>
      </c>
    </row>
    <row r="96" spans="1:7" ht="12.75" customHeight="1">
      <c r="A96" s="189" t="s">
        <v>183</v>
      </c>
      <c r="B96" s="190" t="s">
        <v>113</v>
      </c>
      <c r="C96" s="190" t="s">
        <v>122</v>
      </c>
      <c r="D96" s="191">
        <v>31500</v>
      </c>
      <c r="E96" s="192">
        <v>2.3400000000000001E-2</v>
      </c>
      <c r="F96" s="193">
        <v>26325.43</v>
      </c>
      <c r="G96" s="193">
        <v>26325.43</v>
      </c>
    </row>
    <row r="97" spans="1:7" ht="12.75" customHeight="1">
      <c r="A97" s="189" t="s">
        <v>183</v>
      </c>
      <c r="B97" s="190" t="s">
        <v>113</v>
      </c>
      <c r="C97" s="190" t="s">
        <v>121</v>
      </c>
      <c r="D97" s="191">
        <v>31200</v>
      </c>
      <c r="E97" s="192">
        <v>4.6399999999999997E-2</v>
      </c>
      <c r="F97" s="193">
        <v>45749.52</v>
      </c>
      <c r="G97" s="193">
        <v>45749.52</v>
      </c>
    </row>
    <row r="98" spans="1:7" ht="12.75" customHeight="1">
      <c r="A98" s="189" t="s">
        <v>183</v>
      </c>
      <c r="B98" s="190" t="s">
        <v>113</v>
      </c>
      <c r="C98" s="190" t="s">
        <v>120</v>
      </c>
      <c r="D98" s="191">
        <v>31200</v>
      </c>
      <c r="E98" s="192">
        <v>4.99E-2</v>
      </c>
      <c r="F98" s="193">
        <v>37431.449999999997</v>
      </c>
      <c r="G98" s="193">
        <v>37431.449999999997</v>
      </c>
    </row>
    <row r="99" spans="1:7" ht="12.75" customHeight="1">
      <c r="A99" s="189" t="s">
        <v>183</v>
      </c>
      <c r="B99" s="190" t="s">
        <v>113</v>
      </c>
      <c r="C99" s="190" t="s">
        <v>124</v>
      </c>
      <c r="D99" s="191">
        <v>31100</v>
      </c>
      <c r="E99" s="192">
        <v>2.52E-2</v>
      </c>
      <c r="F99" s="193">
        <v>574162.17000000004</v>
      </c>
      <c r="G99" s="193">
        <v>37157.879999999997</v>
      </c>
    </row>
    <row r="100" spans="1:7" ht="12.75" customHeight="1">
      <c r="A100" s="189" t="s">
        <v>183</v>
      </c>
      <c r="B100" s="190" t="s">
        <v>113</v>
      </c>
      <c r="C100" s="190" t="s">
        <v>124</v>
      </c>
      <c r="D100" s="191">
        <v>31500</v>
      </c>
      <c r="E100" s="192">
        <v>3.5700000000000003E-2</v>
      </c>
      <c r="F100" s="193">
        <v>34754.74</v>
      </c>
      <c r="G100" s="193">
        <v>0</v>
      </c>
    </row>
    <row r="101" spans="1:7" ht="12.75" customHeight="1">
      <c r="A101" s="189" t="s">
        <v>183</v>
      </c>
      <c r="B101" s="190" t="s">
        <v>113</v>
      </c>
      <c r="C101" s="190" t="s">
        <v>127</v>
      </c>
      <c r="D101" s="191">
        <v>31100</v>
      </c>
      <c r="E101" s="192">
        <v>0</v>
      </c>
      <c r="F101" s="193">
        <v>0</v>
      </c>
      <c r="G101" s="193">
        <v>0</v>
      </c>
    </row>
    <row r="102" spans="1:7" ht="12.75" customHeight="1">
      <c r="A102" s="189" t="s">
        <v>183</v>
      </c>
      <c r="B102" s="190" t="s">
        <v>128</v>
      </c>
      <c r="C102" s="190" t="s">
        <v>190</v>
      </c>
      <c r="D102" s="191">
        <v>32300</v>
      </c>
      <c r="E102" s="192">
        <v>5.11E-2</v>
      </c>
      <c r="F102" s="193">
        <v>712224.99</v>
      </c>
      <c r="G102" s="193">
        <v>712224.99</v>
      </c>
    </row>
    <row r="103" spans="1:7" ht="12.75" customHeight="1">
      <c r="A103" s="189" t="s">
        <v>183</v>
      </c>
      <c r="B103" s="190" t="s">
        <v>128</v>
      </c>
      <c r="C103" s="190" t="s">
        <v>190</v>
      </c>
      <c r="D103" s="191">
        <v>32400</v>
      </c>
      <c r="E103" s="192">
        <v>3.2000000000000001E-2</v>
      </c>
      <c r="F103" s="193">
        <v>745334.63</v>
      </c>
      <c r="G103" s="193">
        <v>745334.63</v>
      </c>
    </row>
    <row r="104" spans="1:7" ht="12.75" customHeight="1">
      <c r="A104" s="189" t="s">
        <v>183</v>
      </c>
      <c r="B104" s="190" t="s">
        <v>128</v>
      </c>
      <c r="C104" s="190" t="s">
        <v>189</v>
      </c>
      <c r="D104" s="191">
        <v>32300</v>
      </c>
      <c r="E104" s="192">
        <v>3.8600000000000002E-2</v>
      </c>
      <c r="F104" s="193">
        <v>552389.64</v>
      </c>
      <c r="G104" s="193">
        <v>552389.64</v>
      </c>
    </row>
    <row r="105" spans="1:7" ht="12.75" customHeight="1">
      <c r="A105" s="189" t="s">
        <v>183</v>
      </c>
      <c r="B105" s="190" t="s">
        <v>128</v>
      </c>
      <c r="C105" s="190" t="s">
        <v>127</v>
      </c>
      <c r="D105" s="191">
        <v>32100</v>
      </c>
      <c r="E105" s="192">
        <v>3.1300000000000001E-2</v>
      </c>
      <c r="F105" s="193">
        <v>977935.37</v>
      </c>
      <c r="G105" s="193">
        <v>990123.57</v>
      </c>
    </row>
    <row r="106" spans="1:7" ht="12.75" customHeight="1">
      <c r="A106" s="189" t="s">
        <v>183</v>
      </c>
      <c r="B106" s="190" t="s">
        <v>128</v>
      </c>
      <c r="C106" s="190" t="s">
        <v>127</v>
      </c>
      <c r="D106" s="191">
        <v>32570</v>
      </c>
      <c r="E106" s="191" t="s">
        <v>131</v>
      </c>
      <c r="F106" s="193"/>
      <c r="G106" s="193">
        <v>245361.71</v>
      </c>
    </row>
    <row r="107" spans="1:7" ht="12.75" customHeight="1">
      <c r="A107" s="189" t="s">
        <v>183</v>
      </c>
      <c r="B107" s="190" t="s">
        <v>141</v>
      </c>
      <c r="C107" s="190" t="s">
        <v>188</v>
      </c>
      <c r="D107" s="191">
        <v>34100</v>
      </c>
      <c r="E107" s="192">
        <v>2.1999999999999999E-2</v>
      </c>
      <c r="F107" s="193">
        <v>189219.17</v>
      </c>
      <c r="G107" s="193">
        <v>189219.17</v>
      </c>
    </row>
    <row r="108" spans="1:7" ht="12.75" customHeight="1">
      <c r="A108" s="189" t="s">
        <v>183</v>
      </c>
      <c r="B108" s="190" t="s">
        <v>141</v>
      </c>
      <c r="C108" s="190" t="s">
        <v>188</v>
      </c>
      <c r="D108" s="191">
        <v>34200</v>
      </c>
      <c r="E108" s="192">
        <v>3.09E-2</v>
      </c>
      <c r="F108" s="193">
        <v>1480169.46</v>
      </c>
      <c r="G108" s="193">
        <v>1480169.46</v>
      </c>
    </row>
    <row r="109" spans="1:7" ht="12.75" customHeight="1">
      <c r="A109" s="189" t="s">
        <v>183</v>
      </c>
      <c r="B109" s="190" t="s">
        <v>141</v>
      </c>
      <c r="C109" s="190" t="s">
        <v>188</v>
      </c>
      <c r="D109" s="191">
        <v>34300</v>
      </c>
      <c r="E109" s="192">
        <v>5.1999999999999998E-2</v>
      </c>
      <c r="F109" s="193">
        <v>28250</v>
      </c>
      <c r="G109" s="193">
        <v>28250</v>
      </c>
    </row>
    <row r="110" spans="1:7" ht="12.75" customHeight="1">
      <c r="A110" s="189" t="s">
        <v>183</v>
      </c>
      <c r="B110" s="190" t="s">
        <v>141</v>
      </c>
      <c r="C110" s="190" t="s">
        <v>174</v>
      </c>
      <c r="D110" s="191">
        <v>34100</v>
      </c>
      <c r="E110" s="192">
        <v>4.1799999999999997E-2</v>
      </c>
      <c r="F110" s="193">
        <v>0</v>
      </c>
      <c r="G110" s="193">
        <v>0</v>
      </c>
    </row>
    <row r="111" spans="1:7" ht="12.75" customHeight="1">
      <c r="A111" s="189" t="s">
        <v>183</v>
      </c>
      <c r="B111" s="190" t="s">
        <v>141</v>
      </c>
      <c r="C111" s="190" t="s">
        <v>174</v>
      </c>
      <c r="D111" s="191">
        <v>34200</v>
      </c>
      <c r="E111" s="192">
        <v>4.7300000000000002E-2</v>
      </c>
      <c r="F111" s="193">
        <v>513250.07</v>
      </c>
      <c r="G111" s="193">
        <v>513250.07</v>
      </c>
    </row>
    <row r="112" spans="1:7" ht="12.75" customHeight="1">
      <c r="A112" s="189" t="s">
        <v>183</v>
      </c>
      <c r="B112" s="190" t="s">
        <v>141</v>
      </c>
      <c r="C112" s="190" t="s">
        <v>173</v>
      </c>
      <c r="D112" s="191">
        <v>34100</v>
      </c>
      <c r="E112" s="192">
        <v>7.3999999999999996E-2</v>
      </c>
      <c r="F112" s="193">
        <v>98714.92</v>
      </c>
      <c r="G112" s="193">
        <v>98714.92</v>
      </c>
    </row>
    <row r="113" spans="1:7" ht="12.75" customHeight="1">
      <c r="A113" s="189" t="s">
        <v>183</v>
      </c>
      <c r="B113" s="190" t="s">
        <v>141</v>
      </c>
      <c r="C113" s="190" t="s">
        <v>173</v>
      </c>
      <c r="D113" s="191">
        <v>34200</v>
      </c>
      <c r="E113" s="192">
        <v>7.8399999999999997E-2</v>
      </c>
      <c r="F113" s="193">
        <v>629983.29</v>
      </c>
      <c r="G113" s="193">
        <v>629983.29</v>
      </c>
    </row>
    <row r="114" spans="1:7" ht="12.75" customHeight="1">
      <c r="A114" s="189" t="s">
        <v>183</v>
      </c>
      <c r="B114" s="190" t="s">
        <v>141</v>
      </c>
      <c r="C114" s="190" t="s">
        <v>173</v>
      </c>
      <c r="D114" s="191">
        <v>34500</v>
      </c>
      <c r="E114" s="192">
        <v>7.7700000000000005E-2</v>
      </c>
      <c r="F114" s="193">
        <v>12430</v>
      </c>
      <c r="G114" s="193">
        <v>12430</v>
      </c>
    </row>
    <row r="115" spans="1:7" ht="12.75" customHeight="1">
      <c r="A115" s="189" t="s">
        <v>183</v>
      </c>
      <c r="B115" s="190" t="s">
        <v>141</v>
      </c>
      <c r="C115" s="190" t="s">
        <v>187</v>
      </c>
      <c r="D115" s="191">
        <v>34300</v>
      </c>
      <c r="E115" s="192">
        <v>3.4599999999999999E-2</v>
      </c>
      <c r="F115" s="193">
        <v>49727</v>
      </c>
      <c r="G115" s="193">
        <v>49727</v>
      </c>
    </row>
    <row r="116" spans="1:7" ht="12.75" customHeight="1">
      <c r="A116" s="189" t="s">
        <v>183</v>
      </c>
      <c r="B116" s="190" t="s">
        <v>141</v>
      </c>
      <c r="C116" s="190" t="s">
        <v>186</v>
      </c>
      <c r="D116" s="191">
        <v>34500</v>
      </c>
      <c r="E116" s="192">
        <v>3.4000000000000002E-2</v>
      </c>
      <c r="F116" s="193">
        <v>12430</v>
      </c>
      <c r="G116" s="193">
        <v>12430</v>
      </c>
    </row>
    <row r="117" spans="1:7" ht="12.75" customHeight="1">
      <c r="A117" s="189" t="s">
        <v>183</v>
      </c>
      <c r="B117" s="190" t="s">
        <v>141</v>
      </c>
      <c r="C117" s="190" t="s">
        <v>124</v>
      </c>
      <c r="D117" s="191">
        <v>34100</v>
      </c>
      <c r="E117" s="192">
        <v>2.24E-2</v>
      </c>
      <c r="F117" s="193">
        <v>523498.06</v>
      </c>
      <c r="G117" s="193">
        <v>523498.06</v>
      </c>
    </row>
    <row r="118" spans="1:7" ht="12.75" customHeight="1">
      <c r="A118" s="189" t="s">
        <v>183</v>
      </c>
      <c r="B118" s="190" t="s">
        <v>141</v>
      </c>
      <c r="C118" s="190" t="s">
        <v>146</v>
      </c>
      <c r="D118" s="191">
        <v>34200</v>
      </c>
      <c r="E118" s="192">
        <v>2.7E-2</v>
      </c>
      <c r="F118" s="193">
        <v>84868</v>
      </c>
      <c r="G118" s="193">
        <v>84868</v>
      </c>
    </row>
    <row r="119" spans="1:7" ht="12.75" customHeight="1">
      <c r="A119" s="189" t="s">
        <v>183</v>
      </c>
      <c r="B119" s="190" t="s">
        <v>141</v>
      </c>
      <c r="C119" s="190" t="s">
        <v>143</v>
      </c>
      <c r="D119" s="191">
        <v>34200</v>
      </c>
      <c r="E119" s="192">
        <v>2.9000000000000001E-2</v>
      </c>
      <c r="F119" s="193">
        <v>2728283.46</v>
      </c>
      <c r="G119" s="193">
        <v>2728283.46</v>
      </c>
    </row>
    <row r="120" spans="1:7" ht="12.75" customHeight="1">
      <c r="A120" s="189" t="s">
        <v>183</v>
      </c>
      <c r="B120" s="190" t="s">
        <v>141</v>
      </c>
      <c r="C120" s="190" t="s">
        <v>172</v>
      </c>
      <c r="D120" s="191">
        <v>34100</v>
      </c>
      <c r="E120" s="192">
        <v>0</v>
      </c>
      <c r="F120" s="193">
        <v>0</v>
      </c>
      <c r="G120" s="193">
        <v>0</v>
      </c>
    </row>
    <row r="121" spans="1:7" ht="12.75" customHeight="1">
      <c r="A121" s="189" t="s">
        <v>183</v>
      </c>
      <c r="B121" s="190" t="s">
        <v>141</v>
      </c>
      <c r="C121" s="190" t="s">
        <v>172</v>
      </c>
      <c r="D121" s="191">
        <v>34200</v>
      </c>
      <c r="E121" s="192">
        <v>0</v>
      </c>
      <c r="F121" s="193">
        <v>0</v>
      </c>
      <c r="G121" s="193">
        <v>0</v>
      </c>
    </row>
    <row r="122" spans="1:7" ht="12.75" customHeight="1">
      <c r="A122" s="189" t="s">
        <v>183</v>
      </c>
      <c r="B122" s="190" t="s">
        <v>141</v>
      </c>
      <c r="C122" s="190" t="s">
        <v>172</v>
      </c>
      <c r="D122" s="191">
        <v>34500</v>
      </c>
      <c r="E122" s="192">
        <v>0</v>
      </c>
      <c r="F122" s="193">
        <v>0</v>
      </c>
      <c r="G122" s="193">
        <v>0</v>
      </c>
    </row>
    <row r="123" spans="1:7" ht="12.75" customHeight="1">
      <c r="A123" s="189" t="s">
        <v>183</v>
      </c>
      <c r="B123" s="190" t="s">
        <v>141</v>
      </c>
      <c r="C123" s="190" t="s">
        <v>185</v>
      </c>
      <c r="D123" s="191">
        <v>34100</v>
      </c>
      <c r="E123" s="192">
        <v>2.4E-2</v>
      </c>
      <c r="F123" s="193">
        <v>288382.64</v>
      </c>
      <c r="G123" s="193">
        <v>288382.64</v>
      </c>
    </row>
    <row r="124" spans="1:7" ht="12.75" customHeight="1">
      <c r="A124" s="189" t="s">
        <v>183</v>
      </c>
      <c r="B124" s="190" t="s">
        <v>139</v>
      </c>
      <c r="C124" s="190" t="s">
        <v>184</v>
      </c>
      <c r="D124" s="191">
        <v>35200</v>
      </c>
      <c r="E124" s="192">
        <v>1.7000000000000001E-2</v>
      </c>
      <c r="F124" s="193">
        <v>6946.41</v>
      </c>
      <c r="G124" s="193">
        <v>6946.41</v>
      </c>
    </row>
    <row r="125" spans="1:7" ht="12.75" customHeight="1">
      <c r="A125" s="189" t="s">
        <v>183</v>
      </c>
      <c r="B125" s="190" t="s">
        <v>139</v>
      </c>
      <c r="C125" s="190" t="s">
        <v>138</v>
      </c>
      <c r="D125" s="191">
        <v>35200</v>
      </c>
      <c r="E125" s="192">
        <v>1.7000000000000001E-2</v>
      </c>
      <c r="F125" s="193">
        <v>1142640.03</v>
      </c>
      <c r="G125" s="193">
        <v>1142640.03</v>
      </c>
    </row>
    <row r="126" spans="1:7" ht="12.75" customHeight="1">
      <c r="A126" s="189" t="s">
        <v>183</v>
      </c>
      <c r="B126" s="190" t="s">
        <v>139</v>
      </c>
      <c r="C126" s="190" t="s">
        <v>138</v>
      </c>
      <c r="D126" s="191">
        <v>35300</v>
      </c>
      <c r="E126" s="192">
        <v>2.0400000000000001E-2</v>
      </c>
      <c r="F126" s="193">
        <v>177981.88</v>
      </c>
      <c r="G126" s="193">
        <v>177981.88</v>
      </c>
    </row>
    <row r="127" spans="1:7" ht="12.75" customHeight="1">
      <c r="A127" s="189" t="s">
        <v>183</v>
      </c>
      <c r="B127" s="190" t="s">
        <v>139</v>
      </c>
      <c r="C127" s="190" t="s">
        <v>138</v>
      </c>
      <c r="D127" s="191">
        <v>35800</v>
      </c>
      <c r="E127" s="192">
        <v>1.8700000000000001E-2</v>
      </c>
      <c r="F127" s="193">
        <v>65655.25</v>
      </c>
      <c r="G127" s="193">
        <v>65655.25</v>
      </c>
    </row>
    <row r="128" spans="1:7" ht="12.75" customHeight="1">
      <c r="A128" s="189" t="s">
        <v>183</v>
      </c>
      <c r="B128" s="190" t="s">
        <v>137</v>
      </c>
      <c r="C128" s="190" t="s">
        <v>136</v>
      </c>
      <c r="D128" s="191">
        <v>36100</v>
      </c>
      <c r="E128" s="192">
        <v>1.7500000000000002E-2</v>
      </c>
      <c r="F128" s="193">
        <v>3298168.3200000003</v>
      </c>
      <c r="G128" s="193">
        <v>3303417.3200000003</v>
      </c>
    </row>
    <row r="129" spans="1:7" ht="12.75" customHeight="1">
      <c r="A129" s="189" t="s">
        <v>183</v>
      </c>
      <c r="B129" s="190" t="s">
        <v>137</v>
      </c>
      <c r="C129" s="190" t="s">
        <v>136</v>
      </c>
      <c r="D129" s="191">
        <v>36670</v>
      </c>
      <c r="E129" s="192">
        <v>0.02</v>
      </c>
      <c r="F129" s="193">
        <v>70499.45</v>
      </c>
      <c r="G129" s="193">
        <v>70499.45</v>
      </c>
    </row>
    <row r="130" spans="1:7" ht="12.75" customHeight="1">
      <c r="A130" s="189" t="s">
        <v>183</v>
      </c>
      <c r="B130" s="190" t="s">
        <v>133</v>
      </c>
      <c r="C130" s="190" t="s">
        <v>132</v>
      </c>
      <c r="D130" s="191">
        <v>39000</v>
      </c>
      <c r="E130" s="192">
        <v>1.4999999999999999E-2</v>
      </c>
      <c r="F130" s="193">
        <v>146691.32</v>
      </c>
      <c r="G130" s="193">
        <v>146691.32</v>
      </c>
    </row>
    <row r="131" spans="1:7" ht="12.75" customHeight="1">
      <c r="A131" s="241" t="s">
        <v>182</v>
      </c>
      <c r="B131" s="241"/>
      <c r="C131" s="241"/>
      <c r="D131" s="242"/>
      <c r="E131" s="242"/>
      <c r="F131" s="243">
        <v>16530675.039999999</v>
      </c>
      <c r="G131" s="243">
        <v>16221714.92</v>
      </c>
    </row>
    <row r="132" spans="1:7" ht="12.75" customHeight="1">
      <c r="A132" s="189" t="s">
        <v>181</v>
      </c>
      <c r="B132" s="190" t="s">
        <v>113</v>
      </c>
      <c r="C132" s="190" t="s">
        <v>121</v>
      </c>
      <c r="D132" s="191">
        <v>31200</v>
      </c>
      <c r="E132" s="192">
        <v>4.6399999999999997E-2</v>
      </c>
      <c r="F132" s="193">
        <v>16304710.390000001</v>
      </c>
      <c r="G132" s="193">
        <v>16454014.48</v>
      </c>
    </row>
    <row r="133" spans="1:7" ht="12.75" customHeight="1">
      <c r="A133" s="189" t="s">
        <v>181</v>
      </c>
      <c r="B133" s="190" t="s">
        <v>113</v>
      </c>
      <c r="C133" s="190" t="s">
        <v>120</v>
      </c>
      <c r="D133" s="191">
        <v>31200</v>
      </c>
      <c r="E133" s="192">
        <v>4.99E-2</v>
      </c>
      <c r="F133" s="193">
        <v>15277025.24</v>
      </c>
      <c r="G133" s="193">
        <v>15393694.15</v>
      </c>
    </row>
    <row r="134" spans="1:7" ht="12.75" customHeight="1">
      <c r="A134" s="241" t="s">
        <v>180</v>
      </c>
      <c r="B134" s="241"/>
      <c r="C134" s="241"/>
      <c r="D134" s="242"/>
      <c r="E134" s="242"/>
      <c r="F134" s="243">
        <v>31581735.630000003</v>
      </c>
      <c r="G134" s="243">
        <v>31847708.630000003</v>
      </c>
    </row>
    <row r="135" spans="1:7" ht="12.75" customHeight="1">
      <c r="A135" s="189" t="s">
        <v>179</v>
      </c>
      <c r="B135" s="190" t="s">
        <v>133</v>
      </c>
      <c r="C135" s="190" t="s">
        <v>132</v>
      </c>
      <c r="D135" s="191">
        <v>39000</v>
      </c>
      <c r="E135" s="192">
        <v>1.4999999999999999E-2</v>
      </c>
      <c r="F135" s="193">
        <v>115446.69</v>
      </c>
      <c r="G135" s="193">
        <v>115446.69</v>
      </c>
    </row>
    <row r="136" spans="1:7" ht="12.75" customHeight="1">
      <c r="A136" s="241" t="s">
        <v>178</v>
      </c>
      <c r="B136" s="241"/>
      <c r="C136" s="241"/>
      <c r="D136" s="242"/>
      <c r="E136" s="242"/>
      <c r="F136" s="243">
        <v>115446.69</v>
      </c>
      <c r="G136" s="243">
        <v>115446.69</v>
      </c>
    </row>
    <row r="137" spans="1:7" ht="12.75" customHeight="1">
      <c r="A137" s="190" t="s">
        <v>177</v>
      </c>
      <c r="B137" s="190" t="s">
        <v>141</v>
      </c>
      <c r="C137" s="190" t="s">
        <v>176</v>
      </c>
      <c r="D137" s="191">
        <v>34100</v>
      </c>
      <c r="E137" s="192">
        <v>2.69E-2</v>
      </c>
      <c r="F137" s="193">
        <v>766644.55</v>
      </c>
      <c r="G137" s="193">
        <v>771310.37</v>
      </c>
    </row>
    <row r="138" spans="1:7" ht="12.75" customHeight="1">
      <c r="A138" s="241" t="s">
        <v>175</v>
      </c>
      <c r="B138" s="241"/>
      <c r="C138" s="241"/>
      <c r="D138" s="242"/>
      <c r="E138" s="242"/>
      <c r="F138" s="243">
        <v>766644.55</v>
      </c>
      <c r="G138" s="243">
        <v>771310.37</v>
      </c>
    </row>
    <row r="139" spans="1:7" ht="12.75" customHeight="1">
      <c r="A139" s="189" t="s">
        <v>171</v>
      </c>
      <c r="B139" s="190" t="s">
        <v>113</v>
      </c>
      <c r="C139" s="190" t="s">
        <v>122</v>
      </c>
      <c r="D139" s="191">
        <v>31100</v>
      </c>
      <c r="E139" s="192">
        <v>3.1699999999999999E-2</v>
      </c>
      <c r="F139" s="193">
        <v>102052.47</v>
      </c>
      <c r="G139" s="193">
        <v>102052.47</v>
      </c>
    </row>
    <row r="140" spans="1:7" ht="12.75" customHeight="1">
      <c r="A140" s="189" t="s">
        <v>171</v>
      </c>
      <c r="B140" s="190" t="s">
        <v>113</v>
      </c>
      <c r="C140" s="190" t="s">
        <v>121</v>
      </c>
      <c r="D140" s="191">
        <v>31200</v>
      </c>
      <c r="E140" s="192">
        <v>4.6399999999999997E-2</v>
      </c>
      <c r="F140" s="193">
        <v>20059060.469999999</v>
      </c>
      <c r="G140" s="193">
        <v>20059060.469999999</v>
      </c>
    </row>
    <row r="141" spans="1:7" ht="12.75" customHeight="1">
      <c r="A141" s="189" t="s">
        <v>171</v>
      </c>
      <c r="B141" s="190" t="s">
        <v>113</v>
      </c>
      <c r="C141" s="190" t="s">
        <v>121</v>
      </c>
      <c r="D141" s="191">
        <v>31400</v>
      </c>
      <c r="E141" s="192">
        <v>4.0300000000000002E-2</v>
      </c>
      <c r="F141" s="193">
        <v>7240124.2400000002</v>
      </c>
      <c r="G141" s="193">
        <v>7240124.2400000002</v>
      </c>
    </row>
    <row r="142" spans="1:7" ht="12.75" customHeight="1">
      <c r="A142" s="189" t="s">
        <v>171</v>
      </c>
      <c r="B142" s="190" t="s">
        <v>113</v>
      </c>
      <c r="C142" s="190" t="s">
        <v>120</v>
      </c>
      <c r="D142" s="191">
        <v>31200</v>
      </c>
      <c r="E142" s="192">
        <v>4.99E-2</v>
      </c>
      <c r="F142" s="193">
        <v>20461529.329999998</v>
      </c>
      <c r="G142" s="193">
        <v>20457354.329999998</v>
      </c>
    </row>
    <row r="143" spans="1:7" ht="12.75" customHeight="1">
      <c r="A143" s="189" t="s">
        <v>171</v>
      </c>
      <c r="B143" s="190" t="s">
        <v>113</v>
      </c>
      <c r="C143" s="190" t="s">
        <v>120</v>
      </c>
      <c r="D143" s="191">
        <v>31400</v>
      </c>
      <c r="E143" s="192">
        <v>3.7199999999999997E-2</v>
      </c>
      <c r="F143" s="193">
        <v>7905907.1299999999</v>
      </c>
      <c r="G143" s="193">
        <v>7905907.1299999999</v>
      </c>
    </row>
    <row r="144" spans="1:7" ht="12.75" customHeight="1">
      <c r="A144" s="189" t="s">
        <v>171</v>
      </c>
      <c r="B144" s="190" t="s">
        <v>113</v>
      </c>
      <c r="C144" s="190" t="s">
        <v>124</v>
      </c>
      <c r="D144" s="191">
        <v>31200</v>
      </c>
      <c r="E144" s="192">
        <v>4.4499999999999998E-2</v>
      </c>
      <c r="F144" s="193">
        <v>518274.99</v>
      </c>
      <c r="G144" s="193">
        <v>0</v>
      </c>
    </row>
    <row r="145" spans="1:7" ht="12.75" customHeight="1">
      <c r="A145" s="189" t="s">
        <v>171</v>
      </c>
      <c r="B145" s="190" t="s">
        <v>113</v>
      </c>
      <c r="C145" s="190" t="s">
        <v>124</v>
      </c>
      <c r="D145" s="191">
        <v>31400</v>
      </c>
      <c r="E145" s="192">
        <v>3.4799999999999998E-2</v>
      </c>
      <c r="F145" s="193">
        <v>287257.77</v>
      </c>
      <c r="G145" s="193">
        <v>0</v>
      </c>
    </row>
    <row r="146" spans="1:7" ht="12.75" customHeight="1">
      <c r="A146" s="189" t="s">
        <v>171</v>
      </c>
      <c r="B146" s="190" t="s">
        <v>113</v>
      </c>
      <c r="C146" s="190" t="s">
        <v>119</v>
      </c>
      <c r="D146" s="191">
        <v>31200</v>
      </c>
      <c r="E146" s="192">
        <v>4.53E-2</v>
      </c>
      <c r="F146" s="193">
        <v>19504076.530000001</v>
      </c>
      <c r="G146" s="193">
        <v>0</v>
      </c>
    </row>
    <row r="147" spans="1:7" ht="12.75" customHeight="1">
      <c r="A147" s="189" t="s">
        <v>171</v>
      </c>
      <c r="B147" s="190" t="s">
        <v>113</v>
      </c>
      <c r="C147" s="190" t="s">
        <v>119</v>
      </c>
      <c r="D147" s="191">
        <v>31400</v>
      </c>
      <c r="E147" s="192">
        <v>3.3500000000000002E-2</v>
      </c>
      <c r="F147" s="193">
        <v>7499709.7999999998</v>
      </c>
      <c r="G147" s="193">
        <v>0</v>
      </c>
    </row>
    <row r="148" spans="1:7" ht="12.75" customHeight="1">
      <c r="A148" s="189" t="s">
        <v>171</v>
      </c>
      <c r="B148" s="190" t="s">
        <v>113</v>
      </c>
      <c r="C148" s="190" t="s">
        <v>117</v>
      </c>
      <c r="D148" s="191">
        <v>31200</v>
      </c>
      <c r="E148" s="192">
        <v>4.6399999999999997E-2</v>
      </c>
      <c r="F148" s="193">
        <v>20224579.579999998</v>
      </c>
      <c r="G148" s="193">
        <v>0</v>
      </c>
    </row>
    <row r="149" spans="1:7" ht="12.75" customHeight="1">
      <c r="A149" s="189" t="s">
        <v>171</v>
      </c>
      <c r="B149" s="190" t="s">
        <v>113</v>
      </c>
      <c r="C149" s="190" t="s">
        <v>117</v>
      </c>
      <c r="D149" s="191">
        <v>31400</v>
      </c>
      <c r="E149" s="192">
        <v>4.7899999999999998E-2</v>
      </c>
      <c r="F149" s="193">
        <v>7477119.8200000003</v>
      </c>
      <c r="G149" s="193">
        <v>0</v>
      </c>
    </row>
    <row r="150" spans="1:7" ht="12.75" customHeight="1">
      <c r="A150" s="189" t="s">
        <v>171</v>
      </c>
      <c r="B150" s="190" t="s">
        <v>113</v>
      </c>
      <c r="C150" s="190" t="s">
        <v>169</v>
      </c>
      <c r="D150" s="191">
        <v>31200</v>
      </c>
      <c r="E150" s="192">
        <v>2.3199999999999998E-2</v>
      </c>
      <c r="F150" s="193">
        <v>79729.649999999994</v>
      </c>
      <c r="G150" s="193">
        <v>1153382.33</v>
      </c>
    </row>
    <row r="151" spans="1:7" ht="12.75" customHeight="1">
      <c r="A151" s="189" t="s">
        <v>171</v>
      </c>
      <c r="B151" s="190" t="s">
        <v>113</v>
      </c>
      <c r="C151" s="190" t="s">
        <v>168</v>
      </c>
      <c r="D151" s="191">
        <v>31100</v>
      </c>
      <c r="E151" s="192">
        <v>2.3E-2</v>
      </c>
      <c r="F151" s="193">
        <v>82366983.510000005</v>
      </c>
      <c r="G151" s="193">
        <v>82366983.510000005</v>
      </c>
    </row>
    <row r="152" spans="1:7" ht="12.75" customHeight="1">
      <c r="A152" s="189" t="s">
        <v>171</v>
      </c>
      <c r="B152" s="190" t="s">
        <v>113</v>
      </c>
      <c r="C152" s="190" t="s">
        <v>168</v>
      </c>
      <c r="D152" s="191">
        <v>31200</v>
      </c>
      <c r="E152" s="192">
        <v>2.7900000000000001E-2</v>
      </c>
      <c r="F152" s="193">
        <v>254475936.24000001</v>
      </c>
      <c r="G152" s="193">
        <v>254475936.24000001</v>
      </c>
    </row>
    <row r="153" spans="1:7" ht="12.75" customHeight="1">
      <c r="A153" s="189" t="s">
        <v>171</v>
      </c>
      <c r="B153" s="190" t="s">
        <v>113</v>
      </c>
      <c r="C153" s="190" t="s">
        <v>168</v>
      </c>
      <c r="D153" s="191">
        <v>31400</v>
      </c>
      <c r="E153" s="192">
        <v>1.89E-2</v>
      </c>
      <c r="F153" s="193">
        <v>-94224.43</v>
      </c>
      <c r="G153" s="193">
        <v>-94224.43</v>
      </c>
    </row>
    <row r="154" spans="1:7" ht="12.75" customHeight="1">
      <c r="A154" s="189" t="s">
        <v>171</v>
      </c>
      <c r="B154" s="190" t="s">
        <v>113</v>
      </c>
      <c r="C154" s="190" t="s">
        <v>168</v>
      </c>
      <c r="D154" s="191">
        <v>31500</v>
      </c>
      <c r="E154" s="192">
        <v>2.4899999999999999E-2</v>
      </c>
      <c r="F154" s="193">
        <v>19615426.120000001</v>
      </c>
      <c r="G154" s="193">
        <v>19615426.120000001</v>
      </c>
    </row>
    <row r="155" spans="1:7" ht="12.75" customHeight="1">
      <c r="A155" s="189" t="s">
        <v>171</v>
      </c>
      <c r="B155" s="190" t="s">
        <v>113</v>
      </c>
      <c r="C155" s="190" t="s">
        <v>168</v>
      </c>
      <c r="D155" s="191">
        <v>31600</v>
      </c>
      <c r="E155" s="192">
        <v>1.8800000000000001E-2</v>
      </c>
      <c r="F155" s="193">
        <v>399585.73</v>
      </c>
      <c r="G155" s="193">
        <v>399585.73</v>
      </c>
    </row>
    <row r="156" spans="1:7" ht="12.75" customHeight="1">
      <c r="A156" s="189" t="s">
        <v>171</v>
      </c>
      <c r="B156" s="190" t="s">
        <v>113</v>
      </c>
      <c r="C156" s="190" t="s">
        <v>168</v>
      </c>
      <c r="D156" s="191">
        <v>31670</v>
      </c>
      <c r="E156" s="192" t="s">
        <v>131</v>
      </c>
      <c r="F156" s="193">
        <v>12775.37</v>
      </c>
      <c r="G156" s="193">
        <v>12775.37</v>
      </c>
    </row>
    <row r="157" spans="1:7" ht="12.75" customHeight="1">
      <c r="A157" s="189" t="s">
        <v>171</v>
      </c>
      <c r="B157" s="190" t="s">
        <v>113</v>
      </c>
      <c r="C157" s="190" t="s">
        <v>167</v>
      </c>
      <c r="D157" s="191">
        <v>31200</v>
      </c>
      <c r="E157" s="192">
        <v>2.12E-2</v>
      </c>
      <c r="F157" s="193">
        <v>27746238.5</v>
      </c>
      <c r="G157" s="193">
        <v>0</v>
      </c>
    </row>
    <row r="158" spans="1:7" ht="12.75" customHeight="1">
      <c r="A158" s="189" t="s">
        <v>171</v>
      </c>
      <c r="B158" s="190" t="s">
        <v>113</v>
      </c>
      <c r="C158" s="190" t="s">
        <v>167</v>
      </c>
      <c r="D158" s="191">
        <v>31500</v>
      </c>
      <c r="E158" s="192">
        <v>1.46E-2</v>
      </c>
      <c r="F158" s="193">
        <v>446691.75</v>
      </c>
      <c r="G158" s="193">
        <v>0</v>
      </c>
    </row>
    <row r="159" spans="1:7" ht="12.75" customHeight="1">
      <c r="A159" s="189" t="s">
        <v>171</v>
      </c>
      <c r="B159" s="190" t="s">
        <v>113</v>
      </c>
      <c r="C159" s="190" t="s">
        <v>167</v>
      </c>
      <c r="D159" s="191">
        <v>31600</v>
      </c>
      <c r="E159" s="192">
        <v>1.14E-2</v>
      </c>
      <c r="F159" s="193">
        <v>9137.83</v>
      </c>
      <c r="G159" s="193">
        <v>0</v>
      </c>
    </row>
    <row r="160" spans="1:7" ht="12.75" customHeight="1">
      <c r="A160" s="189" t="s">
        <v>171</v>
      </c>
      <c r="B160" s="190" t="s">
        <v>113</v>
      </c>
      <c r="C160" s="190" t="s">
        <v>165</v>
      </c>
      <c r="D160" s="191">
        <v>31200</v>
      </c>
      <c r="E160" s="192">
        <v>2.35E-2</v>
      </c>
      <c r="F160" s="193">
        <v>26534953.5</v>
      </c>
      <c r="G160" s="193">
        <v>0</v>
      </c>
    </row>
    <row r="161" spans="1:7" ht="12.75" customHeight="1">
      <c r="A161" s="189" t="s">
        <v>171</v>
      </c>
      <c r="B161" s="190" t="s">
        <v>113</v>
      </c>
      <c r="C161" s="190" t="s">
        <v>165</v>
      </c>
      <c r="D161" s="191">
        <v>31500</v>
      </c>
      <c r="E161" s="192">
        <v>1.84E-2</v>
      </c>
      <c r="F161" s="193">
        <v>426219.91</v>
      </c>
      <c r="G161" s="193">
        <v>0</v>
      </c>
    </row>
    <row r="162" spans="1:7" ht="12.75" customHeight="1">
      <c r="A162" s="189" t="s">
        <v>171</v>
      </c>
      <c r="B162" s="190" t="s">
        <v>113</v>
      </c>
      <c r="C162" s="190" t="s">
        <v>165</v>
      </c>
      <c r="D162" s="191">
        <v>31600</v>
      </c>
      <c r="E162" s="192">
        <v>1.5800000000000002E-2</v>
      </c>
      <c r="F162" s="193">
        <v>9591.24</v>
      </c>
      <c r="G162" s="193">
        <v>0</v>
      </c>
    </row>
    <row r="163" spans="1:7" ht="12.75" customHeight="1">
      <c r="A163" s="189" t="s">
        <v>171</v>
      </c>
      <c r="B163" s="190" t="s">
        <v>141</v>
      </c>
      <c r="C163" s="190" t="s">
        <v>174</v>
      </c>
      <c r="D163" s="191">
        <v>34300</v>
      </c>
      <c r="E163" s="192">
        <v>8.2500000000000004E-2</v>
      </c>
      <c r="F163" s="193">
        <v>110241.57</v>
      </c>
      <c r="G163" s="193">
        <v>110241.57</v>
      </c>
    </row>
    <row r="164" spans="1:7" ht="12.75" customHeight="1">
      <c r="A164" s="189" t="s">
        <v>171</v>
      </c>
      <c r="B164" s="190" t="s">
        <v>141</v>
      </c>
      <c r="C164" s="190" t="s">
        <v>173</v>
      </c>
      <c r="D164" s="191">
        <v>34300</v>
      </c>
      <c r="E164" s="192">
        <v>8.2199999999999995E-2</v>
      </c>
      <c r="F164" s="193">
        <v>57855.19</v>
      </c>
      <c r="G164" s="193">
        <v>57855.19</v>
      </c>
    </row>
    <row r="165" spans="1:7" ht="12.75" customHeight="1">
      <c r="A165" s="189" t="s">
        <v>171</v>
      </c>
      <c r="B165" s="190" t="s">
        <v>141</v>
      </c>
      <c r="C165" s="190" t="s">
        <v>124</v>
      </c>
      <c r="D165" s="191">
        <v>34100</v>
      </c>
      <c r="E165" s="192">
        <v>2.24E-2</v>
      </c>
      <c r="F165" s="193">
        <v>699143.11</v>
      </c>
      <c r="G165" s="193">
        <v>699143.11</v>
      </c>
    </row>
    <row r="166" spans="1:7" ht="12.75" customHeight="1">
      <c r="A166" s="189" t="s">
        <v>171</v>
      </c>
      <c r="B166" s="190" t="s">
        <v>141</v>
      </c>
      <c r="C166" s="190" t="s">
        <v>124</v>
      </c>
      <c r="D166" s="191">
        <v>34300</v>
      </c>
      <c r="E166" s="192">
        <v>2.5600000000000001E-2</v>
      </c>
      <c r="F166" s="193">
        <v>244343.38</v>
      </c>
      <c r="G166" s="193">
        <v>244343.38</v>
      </c>
    </row>
    <row r="167" spans="1:7" ht="12.75" customHeight="1">
      <c r="A167" s="189" t="s">
        <v>171</v>
      </c>
      <c r="B167" s="190" t="s">
        <v>141</v>
      </c>
      <c r="C167" s="190" t="s">
        <v>124</v>
      </c>
      <c r="D167" s="191">
        <v>34500</v>
      </c>
      <c r="E167" s="192">
        <v>2.0400000000000001E-2</v>
      </c>
      <c r="F167" s="193">
        <v>292498.67</v>
      </c>
      <c r="G167" s="193">
        <v>292498.67</v>
      </c>
    </row>
    <row r="168" spans="1:7" ht="12.75" customHeight="1">
      <c r="A168" s="189" t="s">
        <v>171</v>
      </c>
      <c r="B168" s="190" t="s">
        <v>141</v>
      </c>
      <c r="C168" s="190" t="s">
        <v>172</v>
      </c>
      <c r="D168" s="191">
        <v>34300</v>
      </c>
      <c r="E168" s="192">
        <v>0</v>
      </c>
      <c r="F168" s="193">
        <v>0</v>
      </c>
      <c r="G168" s="193">
        <v>0</v>
      </c>
    </row>
    <row r="169" spans="1:7" ht="12.75" customHeight="1">
      <c r="A169" s="189" t="s">
        <v>171</v>
      </c>
      <c r="B169" s="190" t="s">
        <v>137</v>
      </c>
      <c r="C169" s="190" t="s">
        <v>136</v>
      </c>
      <c r="D169" s="191">
        <v>36500</v>
      </c>
      <c r="E169" s="192">
        <v>2.5700000000000001E-2</v>
      </c>
      <c r="F169" s="193">
        <v>1312.61</v>
      </c>
      <c r="G169" s="193">
        <v>1312.61</v>
      </c>
    </row>
    <row r="170" spans="1:7" ht="12.75" customHeight="1">
      <c r="A170" s="241" t="s">
        <v>170</v>
      </c>
      <c r="B170" s="241"/>
      <c r="C170" s="241"/>
      <c r="D170" s="242"/>
      <c r="E170" s="242"/>
      <c r="F170" s="243">
        <v>524714131.5800001</v>
      </c>
      <c r="G170" s="243">
        <v>415099758.04000008</v>
      </c>
    </row>
    <row r="171" spans="1:7" ht="12.75" customHeight="1">
      <c r="A171" s="190" t="s">
        <v>166</v>
      </c>
      <c r="B171" s="190" t="s">
        <v>113</v>
      </c>
      <c r="C171" s="190" t="s">
        <v>169</v>
      </c>
      <c r="D171" s="191">
        <v>31200</v>
      </c>
      <c r="E171" s="192">
        <v>2.3199999999999998E-2</v>
      </c>
      <c r="F171" s="193">
        <v>-1234038.81</v>
      </c>
      <c r="G171" s="193">
        <v>-1234036.95</v>
      </c>
    </row>
    <row r="172" spans="1:7" ht="12.75" customHeight="1">
      <c r="A172" s="190" t="s">
        <v>166</v>
      </c>
      <c r="B172" s="190" t="s">
        <v>113</v>
      </c>
      <c r="C172" s="190" t="s">
        <v>168</v>
      </c>
      <c r="D172" s="191">
        <v>31200</v>
      </c>
      <c r="E172" s="192">
        <v>2.7900000000000001E-2</v>
      </c>
      <c r="F172" s="193">
        <v>108641809.26000001</v>
      </c>
      <c r="G172" s="193">
        <v>110561805.78</v>
      </c>
    </row>
    <row r="173" spans="1:7" ht="12.75" customHeight="1">
      <c r="A173" s="190" t="s">
        <v>166</v>
      </c>
      <c r="B173" s="190" t="s">
        <v>113</v>
      </c>
      <c r="C173" s="190" t="s">
        <v>167</v>
      </c>
      <c r="D173" s="191">
        <v>31200</v>
      </c>
      <c r="E173" s="192">
        <v>2.12E-2</v>
      </c>
      <c r="F173" s="193">
        <v>70087.09</v>
      </c>
      <c r="G173" s="193">
        <v>0</v>
      </c>
    </row>
    <row r="174" spans="1:7" ht="12.75" customHeight="1">
      <c r="A174" s="190" t="s">
        <v>166</v>
      </c>
      <c r="B174" s="190" t="s">
        <v>113</v>
      </c>
      <c r="C174" s="190" t="s">
        <v>165</v>
      </c>
      <c r="D174" s="191">
        <v>31200</v>
      </c>
      <c r="E174" s="192">
        <v>2.35E-2</v>
      </c>
      <c r="F174" s="193">
        <v>18074.66</v>
      </c>
      <c r="G174" s="193">
        <v>0</v>
      </c>
    </row>
    <row r="175" spans="1:7" ht="12.75" customHeight="1">
      <c r="A175" s="241" t="s">
        <v>164</v>
      </c>
      <c r="B175" s="241"/>
      <c r="C175" s="241"/>
      <c r="D175" s="242"/>
      <c r="E175" s="242"/>
      <c r="F175" s="243">
        <v>107495932.2</v>
      </c>
      <c r="G175" s="243">
        <v>109327768.83</v>
      </c>
    </row>
    <row r="176" spans="1:7" s="188" customFormat="1" ht="12.75" customHeight="1">
      <c r="A176" s="189" t="s">
        <v>163</v>
      </c>
      <c r="B176" s="190" t="s">
        <v>113</v>
      </c>
      <c r="C176" s="190" t="s">
        <v>124</v>
      </c>
      <c r="D176" s="191">
        <v>31100</v>
      </c>
      <c r="E176" s="192">
        <v>2.52E-2</v>
      </c>
      <c r="F176" s="193">
        <v>235391.32</v>
      </c>
      <c r="G176" s="193">
        <v>0</v>
      </c>
    </row>
    <row r="177" spans="1:7" ht="12.75" customHeight="1">
      <c r="A177" s="241" t="s">
        <v>162</v>
      </c>
      <c r="B177" s="241"/>
      <c r="C177" s="241"/>
      <c r="D177" s="242"/>
      <c r="E177" s="242"/>
      <c r="F177" s="243">
        <v>235391.32</v>
      </c>
      <c r="G177" s="243">
        <v>0</v>
      </c>
    </row>
    <row r="178" spans="1:7" ht="12.75" customHeight="1">
      <c r="A178" s="189" t="s">
        <v>160</v>
      </c>
      <c r="B178" s="190" t="s">
        <v>128</v>
      </c>
      <c r="C178" s="190" t="s">
        <v>161</v>
      </c>
      <c r="D178" s="191">
        <v>32100</v>
      </c>
      <c r="E178" s="192">
        <v>2.2499999999999999E-2</v>
      </c>
      <c r="F178" s="193">
        <v>7601404.7699999996</v>
      </c>
      <c r="G178" s="193">
        <v>7601404.7699999996</v>
      </c>
    </row>
    <row r="179" spans="1:7" ht="12.75" customHeight="1">
      <c r="A179" s="189" t="s">
        <v>160</v>
      </c>
      <c r="B179" s="190" t="s">
        <v>128</v>
      </c>
      <c r="C179" s="190" t="s">
        <v>127</v>
      </c>
      <c r="D179" s="191">
        <v>32100</v>
      </c>
      <c r="E179" s="192">
        <v>3.1300000000000001E-2</v>
      </c>
      <c r="F179" s="193">
        <v>9855398.8699999992</v>
      </c>
      <c r="G179" s="193">
        <v>9855398.8699999992</v>
      </c>
    </row>
    <row r="180" spans="1:7" ht="12.75" customHeight="1">
      <c r="A180" s="241" t="s">
        <v>159</v>
      </c>
      <c r="B180" s="241"/>
      <c r="C180" s="241"/>
      <c r="D180" s="242"/>
      <c r="E180" s="242"/>
      <c r="F180" s="243">
        <v>17456803.640000001</v>
      </c>
      <c r="G180" s="243">
        <v>17456803.640000001</v>
      </c>
    </row>
    <row r="181" spans="1:7" ht="12.75" customHeight="1">
      <c r="A181" s="189" t="s">
        <v>157</v>
      </c>
      <c r="B181" s="190" t="s">
        <v>141</v>
      </c>
      <c r="C181" s="190" t="s">
        <v>158</v>
      </c>
      <c r="D181" s="191">
        <v>34000</v>
      </c>
      <c r="E181" s="192">
        <v>0</v>
      </c>
      <c r="F181" s="193">
        <v>255507</v>
      </c>
      <c r="G181" s="193">
        <v>255507</v>
      </c>
    </row>
    <row r="182" spans="1:7" ht="12.75" customHeight="1">
      <c r="A182" s="189" t="s">
        <v>157</v>
      </c>
      <c r="B182" s="190" t="s">
        <v>141</v>
      </c>
      <c r="C182" s="190" t="s">
        <v>158</v>
      </c>
      <c r="D182" s="191">
        <v>34100</v>
      </c>
      <c r="E182" s="192">
        <v>3.49E-2</v>
      </c>
      <c r="F182" s="193">
        <v>5264052.49</v>
      </c>
      <c r="G182" s="193">
        <v>5263916.1500000004</v>
      </c>
    </row>
    <row r="183" spans="1:7" ht="12.75" customHeight="1">
      <c r="A183" s="189" t="s">
        <v>157</v>
      </c>
      <c r="B183" s="190" t="s">
        <v>141</v>
      </c>
      <c r="C183" s="190" t="s">
        <v>158</v>
      </c>
      <c r="D183" s="191">
        <v>34300</v>
      </c>
      <c r="E183" s="192">
        <v>3.3599999999999998E-2</v>
      </c>
      <c r="F183" s="193">
        <v>115292509.65000001</v>
      </c>
      <c r="G183" s="193">
        <v>115292582.72</v>
      </c>
    </row>
    <row r="184" spans="1:7" ht="12.75" customHeight="1">
      <c r="A184" s="189" t="s">
        <v>157</v>
      </c>
      <c r="B184" s="190" t="s">
        <v>141</v>
      </c>
      <c r="C184" s="190" t="s">
        <v>158</v>
      </c>
      <c r="D184" s="191">
        <v>34500</v>
      </c>
      <c r="E184" s="192">
        <v>3.6499999999999998E-2</v>
      </c>
      <c r="F184" s="193">
        <v>26746245.5</v>
      </c>
      <c r="G184" s="193">
        <v>26746245.5</v>
      </c>
    </row>
    <row r="185" spans="1:7" ht="12.75" customHeight="1">
      <c r="A185" s="189" t="s">
        <v>157</v>
      </c>
      <c r="B185" s="190" t="s">
        <v>141</v>
      </c>
      <c r="C185" s="190" t="s">
        <v>158</v>
      </c>
      <c r="D185" s="191">
        <v>34630</v>
      </c>
      <c r="E185" s="192" t="s">
        <v>153</v>
      </c>
      <c r="F185" s="193">
        <v>8469.35</v>
      </c>
      <c r="G185" s="193">
        <v>10487.37</v>
      </c>
    </row>
    <row r="186" spans="1:7" ht="12.75" customHeight="1">
      <c r="A186" s="189" t="s">
        <v>157</v>
      </c>
      <c r="B186" s="190" t="s">
        <v>141</v>
      </c>
      <c r="C186" s="190" t="s">
        <v>158</v>
      </c>
      <c r="D186" s="191">
        <v>34650</v>
      </c>
      <c r="E186" s="192" t="s">
        <v>148</v>
      </c>
      <c r="F186" s="193">
        <v>50314.91</v>
      </c>
      <c r="G186" s="193">
        <v>51031.43</v>
      </c>
    </row>
    <row r="187" spans="1:7" ht="12.75" customHeight="1">
      <c r="A187" s="189" t="s">
        <v>157</v>
      </c>
      <c r="B187" s="190" t="s">
        <v>141</v>
      </c>
      <c r="C187" s="190" t="s">
        <v>158</v>
      </c>
      <c r="D187" s="191">
        <v>34670</v>
      </c>
      <c r="E187" s="192" t="s">
        <v>131</v>
      </c>
      <c r="F187" s="193">
        <v>161142.81</v>
      </c>
      <c r="G187" s="193">
        <v>154915.06</v>
      </c>
    </row>
    <row r="188" spans="1:7" ht="12.75" customHeight="1">
      <c r="A188" s="189" t="s">
        <v>157</v>
      </c>
      <c r="B188" s="190" t="s">
        <v>139</v>
      </c>
      <c r="C188" s="190" t="s">
        <v>151</v>
      </c>
      <c r="D188" s="191">
        <v>35300</v>
      </c>
      <c r="E188" s="192">
        <v>2.0400000000000001E-2</v>
      </c>
      <c r="F188" s="193">
        <v>308244.44</v>
      </c>
      <c r="G188" s="193">
        <v>308244.44</v>
      </c>
    </row>
    <row r="189" spans="1:7" ht="12.75" customHeight="1">
      <c r="A189" s="189" t="s">
        <v>157</v>
      </c>
      <c r="B189" s="190" t="s">
        <v>139</v>
      </c>
      <c r="C189" s="190" t="s">
        <v>138</v>
      </c>
      <c r="D189" s="191">
        <v>35200</v>
      </c>
      <c r="E189" s="192">
        <v>1.7000000000000001E-2</v>
      </c>
      <c r="F189" s="193">
        <v>7426.72</v>
      </c>
      <c r="G189" s="193">
        <v>7426.72</v>
      </c>
    </row>
    <row r="190" spans="1:7" ht="12.75" customHeight="1">
      <c r="A190" s="189" t="s">
        <v>157</v>
      </c>
      <c r="B190" s="190" t="s">
        <v>139</v>
      </c>
      <c r="C190" s="190" t="s">
        <v>138</v>
      </c>
      <c r="D190" s="191">
        <v>35300</v>
      </c>
      <c r="E190" s="192">
        <v>2.0400000000000001E-2</v>
      </c>
      <c r="F190" s="193">
        <v>695782.39</v>
      </c>
      <c r="G190" s="193">
        <v>695782.39</v>
      </c>
    </row>
    <row r="191" spans="1:7" ht="12.75" customHeight="1">
      <c r="A191" s="189" t="s">
        <v>157</v>
      </c>
      <c r="B191" s="190" t="s">
        <v>139</v>
      </c>
      <c r="C191" s="190" t="s">
        <v>138</v>
      </c>
      <c r="D191" s="191">
        <v>35310</v>
      </c>
      <c r="E191" s="192">
        <v>2.64E-2</v>
      </c>
      <c r="F191" s="193">
        <v>1695868.88</v>
      </c>
      <c r="G191" s="193">
        <v>1695868.88</v>
      </c>
    </row>
    <row r="192" spans="1:7" ht="12.75" customHeight="1">
      <c r="A192" s="189" t="s">
        <v>157</v>
      </c>
      <c r="B192" s="190" t="s">
        <v>139</v>
      </c>
      <c r="C192" s="190" t="s">
        <v>138</v>
      </c>
      <c r="D192" s="191">
        <v>35500</v>
      </c>
      <c r="E192" s="192">
        <v>2.3199999999999998E-2</v>
      </c>
      <c r="F192" s="193">
        <v>394417.57</v>
      </c>
      <c r="G192" s="193">
        <v>394417.57</v>
      </c>
    </row>
    <row r="193" spans="1:7" ht="12.75" customHeight="1">
      <c r="A193" s="189" t="s">
        <v>157</v>
      </c>
      <c r="B193" s="190" t="s">
        <v>139</v>
      </c>
      <c r="C193" s="190" t="s">
        <v>138</v>
      </c>
      <c r="D193" s="191">
        <v>35600</v>
      </c>
      <c r="E193" s="192">
        <v>2.3800000000000002E-2</v>
      </c>
      <c r="F193" s="193">
        <v>191357.87</v>
      </c>
      <c r="G193" s="193">
        <v>191357.87</v>
      </c>
    </row>
    <row r="194" spans="1:7" ht="12.75" customHeight="1">
      <c r="A194" s="189" t="s">
        <v>157</v>
      </c>
      <c r="B194" s="190" t="s">
        <v>137</v>
      </c>
      <c r="C194" s="190" t="s">
        <v>136</v>
      </c>
      <c r="D194" s="191">
        <v>36100</v>
      </c>
      <c r="E194" s="192">
        <v>1.7500000000000002E-2</v>
      </c>
      <c r="F194" s="193">
        <v>540994.06999999995</v>
      </c>
      <c r="G194" s="193">
        <v>540994.06999999995</v>
      </c>
    </row>
    <row r="195" spans="1:7" ht="12.75" customHeight="1">
      <c r="A195" s="189" t="s">
        <v>157</v>
      </c>
      <c r="B195" s="190" t="s">
        <v>137</v>
      </c>
      <c r="C195" s="190" t="s">
        <v>136</v>
      </c>
      <c r="D195" s="191">
        <v>36200</v>
      </c>
      <c r="E195" s="192">
        <v>1.9E-2</v>
      </c>
      <c r="F195" s="193">
        <v>1890938.09</v>
      </c>
      <c r="G195" s="193">
        <v>1890938.09</v>
      </c>
    </row>
    <row r="196" spans="1:7" ht="12.75" customHeight="1">
      <c r="A196" s="189" t="s">
        <v>157</v>
      </c>
      <c r="B196" s="190" t="s">
        <v>133</v>
      </c>
      <c r="C196" s="190" t="s">
        <v>132</v>
      </c>
      <c r="D196" s="191">
        <v>39220</v>
      </c>
      <c r="E196" s="192">
        <v>0.1</v>
      </c>
      <c r="F196" s="193">
        <v>28426.16</v>
      </c>
      <c r="G196" s="193">
        <v>28426.16</v>
      </c>
    </row>
    <row r="197" spans="1:7" ht="12.75" customHeight="1">
      <c r="A197" s="189" t="s">
        <v>157</v>
      </c>
      <c r="B197" s="190" t="s">
        <v>133</v>
      </c>
      <c r="C197" s="190" t="s">
        <v>132</v>
      </c>
      <c r="D197" s="191">
        <v>39720</v>
      </c>
      <c r="E197" s="192" t="s">
        <v>131</v>
      </c>
      <c r="F197" s="193">
        <v>0</v>
      </c>
      <c r="G197" s="193">
        <v>0</v>
      </c>
    </row>
    <row r="198" spans="1:7" ht="12.75" customHeight="1">
      <c r="A198" s="241" t="s">
        <v>156</v>
      </c>
      <c r="B198" s="241"/>
      <c r="C198" s="241"/>
      <c r="D198" s="242"/>
      <c r="E198" s="242"/>
      <c r="F198" s="243">
        <v>153531697.89999995</v>
      </c>
      <c r="G198" s="243">
        <v>153528141.41999999</v>
      </c>
    </row>
    <row r="199" spans="1:7" ht="12.75" customHeight="1">
      <c r="A199" s="189" t="s">
        <v>150</v>
      </c>
      <c r="B199" s="190" t="s">
        <v>155</v>
      </c>
      <c r="C199" s="190" t="s">
        <v>154</v>
      </c>
      <c r="D199" s="191">
        <v>30300</v>
      </c>
      <c r="E199" s="192" t="s">
        <v>135</v>
      </c>
      <c r="F199" s="193">
        <v>6359027</v>
      </c>
      <c r="G199" s="193">
        <v>6359027</v>
      </c>
    </row>
    <row r="200" spans="1:7" ht="12.75" customHeight="1">
      <c r="A200" s="189" t="s">
        <v>150</v>
      </c>
      <c r="B200" s="190" t="s">
        <v>141</v>
      </c>
      <c r="C200" s="190" t="s">
        <v>152</v>
      </c>
      <c r="D200" s="191">
        <v>34100</v>
      </c>
      <c r="E200" s="192">
        <v>3.4500000000000003E-2</v>
      </c>
      <c r="F200" s="193">
        <v>3889496.13</v>
      </c>
      <c r="G200" s="193">
        <v>3893262.92</v>
      </c>
    </row>
    <row r="201" spans="1:7" ht="12.75" customHeight="1">
      <c r="A201" s="189" t="s">
        <v>150</v>
      </c>
      <c r="B201" s="190" t="s">
        <v>141</v>
      </c>
      <c r="C201" s="190" t="s">
        <v>152</v>
      </c>
      <c r="D201" s="191">
        <v>34300</v>
      </c>
      <c r="E201" s="192">
        <v>3.3000000000000002E-2</v>
      </c>
      <c r="F201" s="193">
        <v>51550587.219999999</v>
      </c>
      <c r="G201" s="193">
        <v>51550587.219999999</v>
      </c>
    </row>
    <row r="202" spans="1:7" ht="12.75" customHeight="1">
      <c r="A202" s="189" t="s">
        <v>150</v>
      </c>
      <c r="B202" s="190" t="s">
        <v>141</v>
      </c>
      <c r="C202" s="190" t="s">
        <v>152</v>
      </c>
      <c r="D202" s="191">
        <v>34500</v>
      </c>
      <c r="E202" s="192">
        <v>3.5099999999999999E-2</v>
      </c>
      <c r="F202" s="193">
        <v>6126698.7599999998</v>
      </c>
      <c r="G202" s="193">
        <v>6126698.7599999998</v>
      </c>
    </row>
    <row r="203" spans="1:7" ht="12.75" customHeight="1">
      <c r="A203" s="189" t="s">
        <v>150</v>
      </c>
      <c r="B203" s="190" t="s">
        <v>141</v>
      </c>
      <c r="C203" s="190" t="s">
        <v>152</v>
      </c>
      <c r="D203" s="191">
        <v>34630</v>
      </c>
      <c r="E203" s="192" t="s">
        <v>153</v>
      </c>
      <c r="F203" s="193">
        <v>0</v>
      </c>
      <c r="G203" s="193">
        <v>0</v>
      </c>
    </row>
    <row r="204" spans="1:7" ht="12.75" customHeight="1">
      <c r="A204" s="189" t="s">
        <v>150</v>
      </c>
      <c r="B204" s="190" t="s">
        <v>141</v>
      </c>
      <c r="C204" s="190" t="s">
        <v>152</v>
      </c>
      <c r="D204" s="191">
        <v>34650</v>
      </c>
      <c r="E204" s="192" t="s">
        <v>148</v>
      </c>
      <c r="F204" s="193">
        <v>35202.339999999997</v>
      </c>
      <c r="G204" s="193">
        <v>35202.339999999997</v>
      </c>
    </row>
    <row r="205" spans="1:7" ht="12.75" customHeight="1">
      <c r="A205" s="189" t="s">
        <v>150</v>
      </c>
      <c r="B205" s="190" t="s">
        <v>141</v>
      </c>
      <c r="C205" s="190" t="s">
        <v>152</v>
      </c>
      <c r="D205" s="191">
        <v>34670</v>
      </c>
      <c r="E205" s="192" t="s">
        <v>131</v>
      </c>
      <c r="F205" s="193">
        <v>14105.66</v>
      </c>
      <c r="G205" s="193">
        <v>0</v>
      </c>
    </row>
    <row r="206" spans="1:7" ht="12.75" customHeight="1">
      <c r="A206" s="189" t="s">
        <v>150</v>
      </c>
      <c r="B206" s="190" t="s">
        <v>139</v>
      </c>
      <c r="C206" s="190" t="s">
        <v>151</v>
      </c>
      <c r="D206" s="191">
        <v>35300</v>
      </c>
      <c r="E206" s="192">
        <v>2.0400000000000001E-2</v>
      </c>
      <c r="F206" s="193">
        <v>789137.95</v>
      </c>
      <c r="G206" s="193">
        <v>789137.95</v>
      </c>
    </row>
    <row r="207" spans="1:7" ht="12.75" customHeight="1">
      <c r="A207" s="189" t="s">
        <v>150</v>
      </c>
      <c r="B207" s="190" t="s">
        <v>139</v>
      </c>
      <c r="C207" s="190" t="s">
        <v>138</v>
      </c>
      <c r="D207" s="191">
        <v>35300</v>
      </c>
      <c r="E207" s="192">
        <v>2.0400000000000001E-2</v>
      </c>
      <c r="F207" s="193">
        <v>139390.84</v>
      </c>
      <c r="G207" s="193">
        <v>139390.84</v>
      </c>
    </row>
    <row r="208" spans="1:7" ht="12.75" customHeight="1">
      <c r="A208" s="189" t="s">
        <v>150</v>
      </c>
      <c r="B208" s="190" t="s">
        <v>139</v>
      </c>
      <c r="C208" s="190" t="s">
        <v>138</v>
      </c>
      <c r="D208" s="191">
        <v>35310</v>
      </c>
      <c r="E208" s="192">
        <v>2.64E-2</v>
      </c>
      <c r="F208" s="193">
        <v>1328699.1499999999</v>
      </c>
      <c r="G208" s="193">
        <v>1328699.1499999999</v>
      </c>
    </row>
    <row r="209" spans="1:7" ht="12.75" customHeight="1">
      <c r="A209" s="189" t="s">
        <v>150</v>
      </c>
      <c r="B209" s="190" t="s">
        <v>137</v>
      </c>
      <c r="C209" s="190" t="s">
        <v>136</v>
      </c>
      <c r="D209" s="191">
        <v>36100</v>
      </c>
      <c r="E209" s="192">
        <v>1.7500000000000002E-2</v>
      </c>
      <c r="F209" s="193">
        <v>274858.3</v>
      </c>
      <c r="G209" s="193">
        <v>274858.3</v>
      </c>
    </row>
    <row r="210" spans="1:7" ht="12.75" customHeight="1">
      <c r="A210" s="189" t="s">
        <v>150</v>
      </c>
      <c r="B210" s="190" t="s">
        <v>137</v>
      </c>
      <c r="C210" s="190" t="s">
        <v>136</v>
      </c>
      <c r="D210" s="191">
        <v>36200</v>
      </c>
      <c r="E210" s="192">
        <v>1.9E-2</v>
      </c>
      <c r="F210" s="193">
        <v>62688.54</v>
      </c>
      <c r="G210" s="193">
        <v>62688.54</v>
      </c>
    </row>
    <row r="211" spans="1:7" ht="12.75" customHeight="1">
      <c r="A211" s="189" t="s">
        <v>150</v>
      </c>
      <c r="B211" s="190" t="s">
        <v>133</v>
      </c>
      <c r="C211" s="190" t="s">
        <v>132</v>
      </c>
      <c r="D211" s="191">
        <v>39220</v>
      </c>
      <c r="E211" s="192">
        <v>0.1</v>
      </c>
      <c r="F211" s="193">
        <v>31858.14</v>
      </c>
      <c r="G211" s="193">
        <v>31858.14</v>
      </c>
    </row>
    <row r="212" spans="1:7" ht="12.75" customHeight="1">
      <c r="A212" s="189" t="s">
        <v>150</v>
      </c>
      <c r="B212" s="190" t="s">
        <v>133</v>
      </c>
      <c r="C212" s="190" t="s">
        <v>132</v>
      </c>
      <c r="D212" s="191">
        <v>39720</v>
      </c>
      <c r="E212" s="192" t="s">
        <v>131</v>
      </c>
      <c r="F212" s="193">
        <v>0</v>
      </c>
      <c r="G212" s="193">
        <v>0</v>
      </c>
    </row>
    <row r="213" spans="1:7" ht="12.75" customHeight="1">
      <c r="A213" s="241" t="s">
        <v>149</v>
      </c>
      <c r="B213" s="241"/>
      <c r="C213" s="241"/>
      <c r="D213" s="242"/>
      <c r="E213" s="242"/>
      <c r="F213" s="243">
        <v>70601750.030000016</v>
      </c>
      <c r="G213" s="243">
        <v>70591411.160000026</v>
      </c>
    </row>
    <row r="214" spans="1:7" ht="12.75" customHeight="1">
      <c r="A214" s="189" t="s">
        <v>145</v>
      </c>
      <c r="B214" s="190" t="s">
        <v>141</v>
      </c>
      <c r="C214" s="190" t="s">
        <v>147</v>
      </c>
      <c r="D214" s="191">
        <v>34000</v>
      </c>
      <c r="E214" s="192">
        <v>0</v>
      </c>
      <c r="F214" s="193">
        <v>216844.31</v>
      </c>
      <c r="G214" s="193">
        <v>216844.31</v>
      </c>
    </row>
    <row r="215" spans="1:7" ht="12.75" customHeight="1">
      <c r="A215" s="189" t="s">
        <v>145</v>
      </c>
      <c r="B215" s="190" t="s">
        <v>141</v>
      </c>
      <c r="C215" s="190" t="s">
        <v>147</v>
      </c>
      <c r="D215" s="191">
        <v>34100</v>
      </c>
      <c r="E215" s="192">
        <v>2.9899999999999999E-2</v>
      </c>
      <c r="F215" s="193">
        <v>20745276.100000001</v>
      </c>
      <c r="G215" s="193">
        <v>20756023.18</v>
      </c>
    </row>
    <row r="216" spans="1:7" ht="12.75" customHeight="1">
      <c r="A216" s="189" t="s">
        <v>145</v>
      </c>
      <c r="B216" s="190" t="s">
        <v>141</v>
      </c>
      <c r="C216" s="190" t="s">
        <v>147</v>
      </c>
      <c r="D216" s="191">
        <v>34300</v>
      </c>
      <c r="E216" s="192">
        <v>2.8799999999999999E-2</v>
      </c>
      <c r="F216" s="193">
        <v>397113924.39999998</v>
      </c>
      <c r="G216" s="193">
        <v>398581449.44</v>
      </c>
    </row>
    <row r="217" spans="1:7" ht="12.75" customHeight="1">
      <c r="A217" s="189" t="s">
        <v>145</v>
      </c>
      <c r="B217" s="190" t="s">
        <v>141</v>
      </c>
      <c r="C217" s="190" t="s">
        <v>147</v>
      </c>
      <c r="D217" s="191">
        <v>34500</v>
      </c>
      <c r="E217" s="192">
        <v>2.9899999999999999E-2</v>
      </c>
      <c r="F217" s="193">
        <v>4122851.76</v>
      </c>
      <c r="G217" s="193">
        <v>4122851.76</v>
      </c>
    </row>
    <row r="218" spans="1:7" ht="12.75" customHeight="1">
      <c r="A218" s="189" t="s">
        <v>145</v>
      </c>
      <c r="B218" s="190" t="s">
        <v>141</v>
      </c>
      <c r="C218" s="190" t="s">
        <v>147</v>
      </c>
      <c r="D218" s="191">
        <v>34600</v>
      </c>
      <c r="E218" s="192">
        <v>2.8500000000000001E-2</v>
      </c>
      <c r="F218" s="193">
        <v>1299.31</v>
      </c>
      <c r="G218" s="193">
        <v>57742.07</v>
      </c>
    </row>
    <row r="219" spans="1:7" ht="12.75" customHeight="1">
      <c r="A219" s="189" t="s">
        <v>145</v>
      </c>
      <c r="B219" s="190" t="s">
        <v>141</v>
      </c>
      <c r="C219" s="190" t="s">
        <v>147</v>
      </c>
      <c r="D219" s="191">
        <v>34650</v>
      </c>
      <c r="E219" s="192" t="s">
        <v>148</v>
      </c>
      <c r="F219" s="193">
        <v>11177.7</v>
      </c>
      <c r="G219" s="193">
        <v>0</v>
      </c>
    </row>
    <row r="220" spans="1:7" ht="12.75" customHeight="1">
      <c r="A220" s="189" t="s">
        <v>145</v>
      </c>
      <c r="B220" s="190" t="s">
        <v>141</v>
      </c>
      <c r="C220" s="190" t="s">
        <v>147</v>
      </c>
      <c r="D220" s="191">
        <v>34670</v>
      </c>
      <c r="E220" s="192" t="s">
        <v>131</v>
      </c>
      <c r="F220" s="193">
        <v>134432.51</v>
      </c>
      <c r="G220" s="193">
        <v>129522.19</v>
      </c>
    </row>
    <row r="221" spans="1:7" ht="12.75" customHeight="1">
      <c r="A221" s="189" t="s">
        <v>145</v>
      </c>
      <c r="B221" s="190" t="s">
        <v>141</v>
      </c>
      <c r="C221" s="190" t="s">
        <v>146</v>
      </c>
      <c r="D221" s="191">
        <v>34300</v>
      </c>
      <c r="E221" s="192">
        <v>3.3700000000000001E-2</v>
      </c>
      <c r="F221" s="193">
        <v>423125.67</v>
      </c>
      <c r="G221" s="193">
        <v>423125.67</v>
      </c>
    </row>
    <row r="222" spans="1:7" ht="12.75" customHeight="1">
      <c r="A222" s="189" t="s">
        <v>145</v>
      </c>
      <c r="B222" s="190" t="s">
        <v>139</v>
      </c>
      <c r="C222" s="190" t="s">
        <v>138</v>
      </c>
      <c r="D222" s="191">
        <v>35500</v>
      </c>
      <c r="E222" s="192">
        <v>2.3199999999999998E-2</v>
      </c>
      <c r="F222" s="193">
        <v>603691.67000000004</v>
      </c>
      <c r="G222" s="193">
        <v>603691.67000000004</v>
      </c>
    </row>
    <row r="223" spans="1:7" ht="12.75" customHeight="1">
      <c r="A223" s="189" t="s">
        <v>145</v>
      </c>
      <c r="B223" s="190" t="s">
        <v>139</v>
      </c>
      <c r="C223" s="190" t="s">
        <v>138</v>
      </c>
      <c r="D223" s="191">
        <v>35600</v>
      </c>
      <c r="E223" s="192">
        <v>2.3800000000000002E-2</v>
      </c>
      <c r="F223" s="193">
        <v>364159.38</v>
      </c>
      <c r="G223" s="193">
        <v>364159.38</v>
      </c>
    </row>
    <row r="224" spans="1:7" ht="12.75" customHeight="1">
      <c r="A224" s="189" t="s">
        <v>145</v>
      </c>
      <c r="B224" s="190" t="s">
        <v>137</v>
      </c>
      <c r="C224" s="190" t="s">
        <v>136</v>
      </c>
      <c r="D224" s="191">
        <v>36400</v>
      </c>
      <c r="E224" s="192">
        <v>0</v>
      </c>
      <c r="F224" s="193">
        <v>0</v>
      </c>
      <c r="G224" s="193"/>
    </row>
    <row r="225" spans="1:7" ht="12.75" customHeight="1">
      <c r="A225" s="189" t="s">
        <v>145</v>
      </c>
      <c r="B225" s="190" t="s">
        <v>137</v>
      </c>
      <c r="C225" s="190" t="s">
        <v>136</v>
      </c>
      <c r="D225" s="191">
        <v>36660</v>
      </c>
      <c r="E225" s="192">
        <v>1.4200000000000001E-2</v>
      </c>
      <c r="F225" s="193">
        <v>94476.14</v>
      </c>
      <c r="G225" s="193">
        <v>94476.14</v>
      </c>
    </row>
    <row r="226" spans="1:7" ht="12.75" customHeight="1">
      <c r="A226" s="189" t="s">
        <v>145</v>
      </c>
      <c r="B226" s="190" t="s">
        <v>137</v>
      </c>
      <c r="C226" s="190" t="s">
        <v>136</v>
      </c>
      <c r="D226" s="191">
        <v>36760</v>
      </c>
      <c r="E226" s="192">
        <v>1.9599999999999999E-2</v>
      </c>
      <c r="F226" s="193">
        <v>2728.36</v>
      </c>
      <c r="G226" s="193">
        <v>2728.36</v>
      </c>
    </row>
    <row r="227" spans="1:7" ht="12.75" customHeight="1">
      <c r="A227" s="189" t="s">
        <v>145</v>
      </c>
      <c r="B227" s="190" t="s">
        <v>133</v>
      </c>
      <c r="C227" s="190" t="s">
        <v>132</v>
      </c>
      <c r="D227" s="191">
        <v>39220</v>
      </c>
      <c r="E227" s="192">
        <v>0.1</v>
      </c>
      <c r="F227" s="193">
        <v>121100.9</v>
      </c>
      <c r="G227" s="193">
        <v>121100.9</v>
      </c>
    </row>
    <row r="228" spans="1:7" ht="12.75" customHeight="1">
      <c r="A228" s="189" t="s">
        <v>145</v>
      </c>
      <c r="B228" s="190" t="s">
        <v>133</v>
      </c>
      <c r="C228" s="190" t="s">
        <v>132</v>
      </c>
      <c r="D228" s="191">
        <v>39240</v>
      </c>
      <c r="E228" s="192">
        <v>2.63E-2</v>
      </c>
      <c r="F228" s="193">
        <v>332681.71999999997</v>
      </c>
      <c r="G228" s="193">
        <v>332681.71999999997</v>
      </c>
    </row>
    <row r="229" spans="1:7" ht="12.75" customHeight="1">
      <c r="A229" s="189" t="s">
        <v>145</v>
      </c>
      <c r="B229" s="190" t="s">
        <v>133</v>
      </c>
      <c r="C229" s="190" t="s">
        <v>132</v>
      </c>
      <c r="D229" s="191">
        <v>39290</v>
      </c>
      <c r="E229" s="192">
        <v>4.99E-2</v>
      </c>
      <c r="F229" s="193">
        <v>88937.57</v>
      </c>
      <c r="G229" s="193">
        <v>88937.57</v>
      </c>
    </row>
    <row r="230" spans="1:7" ht="12.75" customHeight="1">
      <c r="A230" s="189" t="s">
        <v>145</v>
      </c>
      <c r="B230" s="190" t="s">
        <v>133</v>
      </c>
      <c r="C230" s="190" t="s">
        <v>132</v>
      </c>
      <c r="D230" s="191">
        <v>39420</v>
      </c>
      <c r="E230" s="192" t="s">
        <v>131</v>
      </c>
      <c r="F230" s="193">
        <v>13666.2</v>
      </c>
      <c r="G230" s="193">
        <v>0</v>
      </c>
    </row>
    <row r="231" spans="1:7" ht="12.75" customHeight="1">
      <c r="A231" s="189" t="s">
        <v>145</v>
      </c>
      <c r="B231" s="190" t="s">
        <v>133</v>
      </c>
      <c r="C231" s="190" t="s">
        <v>132</v>
      </c>
      <c r="D231" s="191">
        <v>39720</v>
      </c>
      <c r="E231" s="192" t="s">
        <v>131</v>
      </c>
      <c r="F231" s="193">
        <v>4441.75</v>
      </c>
      <c r="G231" s="193">
        <v>0</v>
      </c>
    </row>
    <row r="232" spans="1:7" ht="12.75" customHeight="1">
      <c r="A232" s="241" t="s">
        <v>144</v>
      </c>
      <c r="B232" s="241"/>
      <c r="C232" s="241"/>
      <c r="D232" s="242"/>
      <c r="E232" s="242"/>
      <c r="F232" s="243">
        <v>424394815.44999999</v>
      </c>
      <c r="G232" s="243">
        <v>425895334.36000001</v>
      </c>
    </row>
    <row r="233" spans="1:7" ht="12.75" customHeight="1">
      <c r="A233" s="189" t="s">
        <v>134</v>
      </c>
      <c r="B233" s="190" t="s">
        <v>113</v>
      </c>
      <c r="C233" s="190" t="s">
        <v>143</v>
      </c>
      <c r="D233" s="191">
        <v>31400</v>
      </c>
      <c r="E233" s="192" t="s">
        <v>142</v>
      </c>
      <c r="F233" s="193">
        <v>0</v>
      </c>
      <c r="G233" s="193">
        <v>0</v>
      </c>
    </row>
    <row r="234" spans="1:7" ht="12.75" customHeight="1">
      <c r="A234" s="189" t="s">
        <v>134</v>
      </c>
      <c r="B234" s="190" t="s">
        <v>141</v>
      </c>
      <c r="C234" s="190" t="s">
        <v>140</v>
      </c>
      <c r="D234" s="191">
        <v>34300</v>
      </c>
      <c r="E234" s="192">
        <v>0</v>
      </c>
      <c r="F234" s="193">
        <v>4042458.97</v>
      </c>
      <c r="G234" s="193">
        <v>4042458.97</v>
      </c>
    </row>
    <row r="235" spans="1:7" ht="12.75" customHeight="1">
      <c r="A235" s="189" t="s">
        <v>134</v>
      </c>
      <c r="B235" s="190" t="s">
        <v>139</v>
      </c>
      <c r="C235" s="190" t="s">
        <v>138</v>
      </c>
      <c r="D235" s="191">
        <v>35300</v>
      </c>
      <c r="E235" s="191" t="s">
        <v>135</v>
      </c>
      <c r="F235" s="193">
        <v>276404.06</v>
      </c>
      <c r="G235" s="193">
        <v>276404.06</v>
      </c>
    </row>
    <row r="236" spans="1:7" ht="12.75" customHeight="1">
      <c r="A236" s="189" t="s">
        <v>134</v>
      </c>
      <c r="B236" s="190" t="s">
        <v>137</v>
      </c>
      <c r="C236" s="190" t="s">
        <v>136</v>
      </c>
      <c r="D236" s="191">
        <v>36100</v>
      </c>
      <c r="E236" s="191" t="s">
        <v>135</v>
      </c>
      <c r="F236" s="193">
        <v>73267.38</v>
      </c>
      <c r="G236" s="193">
        <v>73267.38</v>
      </c>
    </row>
    <row r="237" spans="1:7" ht="12.75" customHeight="1">
      <c r="A237" s="189" t="s">
        <v>134</v>
      </c>
      <c r="B237" s="190" t="s">
        <v>137</v>
      </c>
      <c r="C237" s="190" t="s">
        <v>136</v>
      </c>
      <c r="D237" s="191">
        <v>36200</v>
      </c>
      <c r="E237" s="191" t="s">
        <v>135</v>
      </c>
      <c r="F237" s="193">
        <v>471541.84</v>
      </c>
      <c r="G237" s="193">
        <v>471541.84</v>
      </c>
    </row>
    <row r="238" spans="1:7" ht="12.75" customHeight="1">
      <c r="A238" s="189" t="s">
        <v>134</v>
      </c>
      <c r="B238" s="190" t="s">
        <v>137</v>
      </c>
      <c r="C238" s="190" t="s">
        <v>136</v>
      </c>
      <c r="D238" s="191">
        <v>36400</v>
      </c>
      <c r="E238" s="192">
        <v>0</v>
      </c>
      <c r="F238" s="193">
        <v>0</v>
      </c>
      <c r="G238" s="193"/>
    </row>
    <row r="239" spans="1:7" ht="12.75" customHeight="1">
      <c r="A239" s="189" t="s">
        <v>134</v>
      </c>
      <c r="B239" s="190" t="s">
        <v>137</v>
      </c>
      <c r="C239" s="190" t="s">
        <v>136</v>
      </c>
      <c r="D239" s="191">
        <v>36410</v>
      </c>
      <c r="E239" s="191" t="s">
        <v>135</v>
      </c>
      <c r="F239" s="193">
        <v>137246.82999999999</v>
      </c>
      <c r="G239" s="193">
        <v>137246.82999999999</v>
      </c>
    </row>
    <row r="240" spans="1:7" ht="12.75" customHeight="1">
      <c r="A240" s="189" t="s">
        <v>134</v>
      </c>
      <c r="B240" s="190" t="s">
        <v>137</v>
      </c>
      <c r="C240" s="190" t="s">
        <v>136</v>
      </c>
      <c r="D240" s="191">
        <v>36420</v>
      </c>
      <c r="E240" s="191" t="s">
        <v>135</v>
      </c>
      <c r="F240" s="193">
        <v>36431.449999999997</v>
      </c>
      <c r="G240" s="193">
        <v>36431.449999999997</v>
      </c>
    </row>
    <row r="241" spans="1:7" ht="12.75" customHeight="1">
      <c r="A241" s="189" t="s">
        <v>134</v>
      </c>
      <c r="B241" s="190" t="s">
        <v>137</v>
      </c>
      <c r="C241" s="190" t="s">
        <v>136</v>
      </c>
      <c r="D241" s="191">
        <v>36500</v>
      </c>
      <c r="E241" s="191" t="s">
        <v>135</v>
      </c>
      <c r="F241" s="193">
        <v>307599.18</v>
      </c>
      <c r="G241" s="193">
        <v>307599.18</v>
      </c>
    </row>
    <row r="242" spans="1:7" ht="12.75" customHeight="1">
      <c r="A242" s="189" t="s">
        <v>134</v>
      </c>
      <c r="B242" s="190" t="s">
        <v>137</v>
      </c>
      <c r="C242" s="190" t="s">
        <v>136</v>
      </c>
      <c r="D242" s="191">
        <v>36660</v>
      </c>
      <c r="E242" s="191" t="s">
        <v>135</v>
      </c>
      <c r="F242" s="193">
        <v>221325.5</v>
      </c>
      <c r="G242" s="193">
        <v>221325.5</v>
      </c>
    </row>
    <row r="243" spans="1:7" ht="12.75" customHeight="1">
      <c r="A243" s="189" t="s">
        <v>134</v>
      </c>
      <c r="B243" s="190" t="s">
        <v>137</v>
      </c>
      <c r="C243" s="190" t="s">
        <v>136</v>
      </c>
      <c r="D243" s="191">
        <v>36760</v>
      </c>
      <c r="E243" s="191" t="s">
        <v>135</v>
      </c>
      <c r="F243" s="193">
        <v>168995.41999999998</v>
      </c>
      <c r="G243" s="193">
        <v>168995.41999999998</v>
      </c>
    </row>
    <row r="244" spans="1:7" ht="12.75" customHeight="1">
      <c r="A244" s="189" t="s">
        <v>134</v>
      </c>
      <c r="B244" s="190" t="s">
        <v>137</v>
      </c>
      <c r="C244" s="190" t="s">
        <v>136</v>
      </c>
      <c r="D244" s="191">
        <v>36910</v>
      </c>
      <c r="E244" s="191" t="s">
        <v>135</v>
      </c>
      <c r="F244" s="193">
        <v>607.05999999999995</v>
      </c>
      <c r="G244" s="193">
        <v>607.05999999999995</v>
      </c>
    </row>
    <row r="245" spans="1:7" ht="12.75" customHeight="1">
      <c r="A245" s="189" t="s">
        <v>134</v>
      </c>
      <c r="B245" s="190" t="s">
        <v>133</v>
      </c>
      <c r="C245" s="190" t="s">
        <v>132</v>
      </c>
      <c r="D245" s="191">
        <v>39720</v>
      </c>
      <c r="E245" s="192" t="s">
        <v>131</v>
      </c>
      <c r="F245" s="193">
        <v>0</v>
      </c>
      <c r="G245" s="193"/>
    </row>
    <row r="246" spans="1:7" ht="12.75" customHeight="1">
      <c r="A246" s="241" t="s">
        <v>130</v>
      </c>
      <c r="B246" s="241"/>
      <c r="C246" s="241"/>
      <c r="D246" s="242"/>
      <c r="E246" s="242"/>
      <c r="F246" s="243">
        <v>5735877.6899999995</v>
      </c>
      <c r="G246" s="243">
        <v>5735877.6899999995</v>
      </c>
    </row>
    <row r="247" spans="1:7" ht="12.75" customHeight="1">
      <c r="A247" s="189" t="s">
        <v>129</v>
      </c>
      <c r="B247" s="190" t="s">
        <v>128</v>
      </c>
      <c r="C247" s="190" t="s">
        <v>127</v>
      </c>
      <c r="D247" s="191">
        <v>32100</v>
      </c>
      <c r="E247" s="192">
        <v>3.1300000000000001E-2</v>
      </c>
      <c r="F247" s="193">
        <v>17066100.600000001</v>
      </c>
      <c r="G247" s="193">
        <v>39987545.530000001</v>
      </c>
    </row>
    <row r="248" spans="1:7" ht="12.75" customHeight="1">
      <c r="A248" s="241" t="s">
        <v>126</v>
      </c>
      <c r="B248" s="241"/>
      <c r="C248" s="241"/>
      <c r="D248" s="242"/>
      <c r="E248" s="242"/>
      <c r="F248" s="243">
        <v>17066100.600000001</v>
      </c>
      <c r="G248" s="243">
        <v>39987545.530000001</v>
      </c>
    </row>
    <row r="249" spans="1:7" ht="12.75" customHeight="1">
      <c r="A249" s="189" t="s">
        <v>125</v>
      </c>
      <c r="B249" s="190" t="s">
        <v>113</v>
      </c>
      <c r="C249" s="190" t="s">
        <v>124</v>
      </c>
      <c r="D249" s="191">
        <v>31100</v>
      </c>
      <c r="E249" s="192">
        <v>2.52E-2</v>
      </c>
      <c r="F249" s="193">
        <v>164718.54999999999</v>
      </c>
      <c r="G249" s="193">
        <v>164718.54999999999</v>
      </c>
    </row>
    <row r="250" spans="1:7" ht="12.75" customHeight="1">
      <c r="A250" s="241" t="s">
        <v>123</v>
      </c>
      <c r="B250" s="241"/>
      <c r="C250" s="241"/>
      <c r="D250" s="242"/>
      <c r="E250" s="242"/>
      <c r="F250" s="243">
        <v>164718.54999999999</v>
      </c>
      <c r="G250" s="243">
        <v>164718.54999999999</v>
      </c>
    </row>
    <row r="251" spans="1:7" ht="12.75" customHeight="1">
      <c r="A251" s="189" t="s">
        <v>118</v>
      </c>
      <c r="B251" s="190" t="s">
        <v>113</v>
      </c>
      <c r="C251" s="190" t="s">
        <v>122</v>
      </c>
      <c r="D251" s="191">
        <v>31200</v>
      </c>
      <c r="E251" s="192">
        <v>7.6200000000000004E-2</v>
      </c>
      <c r="F251" s="193">
        <v>155746.65</v>
      </c>
      <c r="G251" s="193">
        <v>153660.14000000001</v>
      </c>
    </row>
    <row r="252" spans="1:7" ht="12.75" customHeight="1">
      <c r="A252" s="189" t="s">
        <v>118</v>
      </c>
      <c r="B252" s="190" t="s">
        <v>113</v>
      </c>
      <c r="C252" s="190" t="s">
        <v>121</v>
      </c>
      <c r="D252" s="191">
        <v>31200</v>
      </c>
      <c r="E252" s="192">
        <v>4.6399999999999997E-2</v>
      </c>
      <c r="F252" s="193">
        <v>44989219</v>
      </c>
      <c r="G252" s="193">
        <v>44854496.189999998</v>
      </c>
    </row>
    <row r="253" spans="1:7" ht="12.75" customHeight="1">
      <c r="A253" s="189" t="s">
        <v>118</v>
      </c>
      <c r="B253" s="190" t="s">
        <v>113</v>
      </c>
      <c r="C253" s="190" t="s">
        <v>121</v>
      </c>
      <c r="D253" s="191">
        <v>31500</v>
      </c>
      <c r="E253" s="192">
        <v>4.1099999999999998E-2</v>
      </c>
      <c r="F253" s="193">
        <v>4524074.22</v>
      </c>
      <c r="G253" s="193">
        <v>4524074.22</v>
      </c>
    </row>
    <row r="254" spans="1:7" ht="12.75" customHeight="1">
      <c r="A254" s="189" t="s">
        <v>118</v>
      </c>
      <c r="B254" s="190" t="s">
        <v>113</v>
      </c>
      <c r="C254" s="190" t="s">
        <v>121</v>
      </c>
      <c r="D254" s="191">
        <v>31600</v>
      </c>
      <c r="E254" s="192">
        <v>3.9100000000000003E-2</v>
      </c>
      <c r="F254" s="193">
        <v>1021918.26</v>
      </c>
      <c r="G254" s="193">
        <v>1021918.26</v>
      </c>
    </row>
    <row r="255" spans="1:7" ht="12.75" customHeight="1">
      <c r="A255" s="189" t="s">
        <v>118</v>
      </c>
      <c r="B255" s="190" t="s">
        <v>113</v>
      </c>
      <c r="C255" s="190" t="s">
        <v>120</v>
      </c>
      <c r="D255" s="191">
        <v>31200</v>
      </c>
      <c r="E255" s="192">
        <v>4.99E-2</v>
      </c>
      <c r="F255" s="193">
        <v>51910749.75</v>
      </c>
      <c r="G255" s="193">
        <v>51505898.75</v>
      </c>
    </row>
    <row r="256" spans="1:7" ht="12.75" customHeight="1">
      <c r="A256" s="189" t="s">
        <v>118</v>
      </c>
      <c r="B256" s="190" t="s">
        <v>113</v>
      </c>
      <c r="C256" s="190" t="s">
        <v>120</v>
      </c>
      <c r="D256" s="191">
        <v>31500</v>
      </c>
      <c r="E256" s="192">
        <v>4.48E-2</v>
      </c>
      <c r="F256" s="193">
        <v>4793798.4400000004</v>
      </c>
      <c r="G256" s="193">
        <v>4793798.4400000004</v>
      </c>
    </row>
    <row r="257" spans="1:8" ht="12.75" customHeight="1">
      <c r="A257" s="189" t="s">
        <v>118</v>
      </c>
      <c r="B257" s="190" t="s">
        <v>113</v>
      </c>
      <c r="C257" s="190" t="s">
        <v>120</v>
      </c>
      <c r="D257" s="191">
        <v>31600</v>
      </c>
      <c r="E257" s="192">
        <v>4.7899999999999998E-2</v>
      </c>
      <c r="F257" s="193">
        <v>1071311.07</v>
      </c>
      <c r="G257" s="193">
        <v>1071311.07</v>
      </c>
    </row>
    <row r="258" spans="1:8" ht="12.75" customHeight="1">
      <c r="A258" s="189" t="s">
        <v>118</v>
      </c>
      <c r="B258" s="190" t="s">
        <v>113</v>
      </c>
      <c r="C258" s="190" t="s">
        <v>119</v>
      </c>
      <c r="D258" s="191">
        <v>31200</v>
      </c>
      <c r="E258" s="192">
        <v>4.53E-2</v>
      </c>
      <c r="F258" s="193">
        <v>47137592.299999997</v>
      </c>
      <c r="G258" s="193">
        <v>0</v>
      </c>
    </row>
    <row r="259" spans="1:8">
      <c r="A259" s="189" t="s">
        <v>118</v>
      </c>
      <c r="B259" s="190" t="s">
        <v>113</v>
      </c>
      <c r="C259" s="190" t="s">
        <v>119</v>
      </c>
      <c r="D259" s="191">
        <v>31500</v>
      </c>
      <c r="E259" s="192">
        <v>3.1199999999999999E-2</v>
      </c>
      <c r="F259" s="193">
        <v>4322419.59</v>
      </c>
      <c r="G259" s="193">
        <v>0</v>
      </c>
    </row>
    <row r="260" spans="1:8" ht="12.75" customHeight="1">
      <c r="A260" s="189" t="s">
        <v>118</v>
      </c>
      <c r="B260" s="190" t="s">
        <v>113</v>
      </c>
      <c r="C260" s="190" t="s">
        <v>119</v>
      </c>
      <c r="D260" s="191">
        <v>31600</v>
      </c>
      <c r="E260" s="192">
        <v>3.8100000000000002E-2</v>
      </c>
      <c r="F260" s="193">
        <v>1012007.34</v>
      </c>
      <c r="G260" s="193">
        <v>0</v>
      </c>
    </row>
    <row r="261" spans="1:8" ht="12.75" customHeight="1">
      <c r="A261" s="189" t="s">
        <v>118</v>
      </c>
      <c r="B261" s="190" t="s">
        <v>113</v>
      </c>
      <c r="C261" s="190" t="s">
        <v>117</v>
      </c>
      <c r="D261" s="191">
        <v>31200</v>
      </c>
      <c r="E261" s="192">
        <v>4.6399999999999997E-2</v>
      </c>
      <c r="F261" s="193">
        <v>48445547.170000002</v>
      </c>
      <c r="G261" s="193">
        <v>9294.9699999999993</v>
      </c>
    </row>
    <row r="262" spans="1:8" ht="12.75" customHeight="1">
      <c r="A262" s="189" t="s">
        <v>118</v>
      </c>
      <c r="B262" s="190" t="s">
        <v>113</v>
      </c>
      <c r="C262" s="190" t="s">
        <v>117</v>
      </c>
      <c r="D262" s="191">
        <v>31500</v>
      </c>
      <c r="E262" s="192">
        <v>3.56E-2</v>
      </c>
      <c r="F262" s="193">
        <v>4449269.51</v>
      </c>
      <c r="G262" s="193">
        <v>0</v>
      </c>
    </row>
    <row r="263" spans="1:8" ht="12.75" customHeight="1">
      <c r="A263" s="189" t="s">
        <v>118</v>
      </c>
      <c r="B263" s="190" t="s">
        <v>113</v>
      </c>
      <c r="C263" s="190" t="s">
        <v>117</v>
      </c>
      <c r="D263" s="191">
        <v>31600</v>
      </c>
      <c r="E263" s="192">
        <v>4.3099999999999999E-2</v>
      </c>
      <c r="F263" s="193">
        <v>1070759.72</v>
      </c>
      <c r="G263" s="193">
        <v>0</v>
      </c>
    </row>
    <row r="264" spans="1:8" ht="12.75" customHeight="1">
      <c r="A264" s="241" t="s">
        <v>116</v>
      </c>
      <c r="B264" s="241"/>
      <c r="C264" s="241"/>
      <c r="D264" s="242"/>
      <c r="E264" s="242"/>
      <c r="F264" s="243">
        <v>214904413.02000001</v>
      </c>
      <c r="G264" s="243">
        <v>107934452.03999999</v>
      </c>
    </row>
    <row r="265" spans="1:8" ht="12.75" customHeight="1">
      <c r="A265" s="189" t="s">
        <v>114</v>
      </c>
      <c r="B265" s="190" t="s">
        <v>113</v>
      </c>
      <c r="C265" s="190" t="s">
        <v>115</v>
      </c>
      <c r="D265" s="191">
        <v>31100</v>
      </c>
      <c r="E265" s="192">
        <v>1.5100000000000001E-2</v>
      </c>
      <c r="F265" s="193">
        <v>204391.43</v>
      </c>
      <c r="G265" s="193">
        <v>199237.13</v>
      </c>
      <c r="H265" s="186"/>
    </row>
    <row r="266" spans="1:8" ht="12.75" customHeight="1">
      <c r="A266" s="189" t="s">
        <v>114</v>
      </c>
      <c r="B266" s="190" t="s">
        <v>113</v>
      </c>
      <c r="C266" s="190" t="s">
        <v>112</v>
      </c>
      <c r="D266" s="191">
        <v>31100</v>
      </c>
      <c r="E266" s="192">
        <v>1.09E-2</v>
      </c>
      <c r="F266" s="193">
        <v>56166.61</v>
      </c>
      <c r="G266" s="193">
        <v>0</v>
      </c>
      <c r="H266" s="186"/>
    </row>
    <row r="267" spans="1:8" ht="12.75" customHeight="1">
      <c r="A267" s="241" t="s">
        <v>111</v>
      </c>
      <c r="B267" s="241"/>
      <c r="C267" s="241"/>
      <c r="D267" s="242"/>
      <c r="E267" s="242"/>
      <c r="F267" s="243">
        <v>260558.03999999998</v>
      </c>
      <c r="G267" s="243">
        <v>199237.13</v>
      </c>
      <c r="H267" s="186"/>
    </row>
    <row r="268" spans="1:8" ht="12.75" customHeight="1">
      <c r="A268" s="245" t="s">
        <v>409</v>
      </c>
      <c r="B268" s="245"/>
      <c r="C268" s="245"/>
      <c r="D268" s="239"/>
      <c r="E268" s="239"/>
      <c r="F268" s="243">
        <v>1617401132.3600004</v>
      </c>
      <c r="G268" s="246">
        <f>SUM(G6:G267)/2</f>
        <v>1422215306.7600007</v>
      </c>
      <c r="H268" s="186"/>
    </row>
    <row r="269" spans="1:8" s="185" customFormat="1" ht="12.75">
      <c r="A269" s="194"/>
      <c r="B269" s="195"/>
      <c r="C269" s="195"/>
      <c r="D269" s="196"/>
      <c r="E269" s="197"/>
      <c r="F269" s="195"/>
      <c r="G269" s="195"/>
    </row>
    <row r="270" spans="1:8" s="185" customFormat="1" ht="12.75">
      <c r="A270" s="194"/>
      <c r="B270" s="195"/>
      <c r="C270" s="195"/>
      <c r="D270" s="196"/>
      <c r="E270" s="198"/>
      <c r="F270" s="199"/>
      <c r="G270" s="199"/>
    </row>
    <row r="271" spans="1:8" s="185" customFormat="1" ht="12.75">
      <c r="A271" s="194"/>
      <c r="B271" s="195"/>
      <c r="C271" s="195"/>
      <c r="D271" s="196"/>
      <c r="E271" s="200"/>
      <c r="F271" s="201"/>
      <c r="G271" s="201"/>
    </row>
    <row r="272" spans="1:8" s="185" customFormat="1" ht="12.75">
      <c r="A272" s="194"/>
      <c r="B272" s="195"/>
      <c r="C272" s="195"/>
      <c r="D272" s="196"/>
      <c r="E272" s="200"/>
      <c r="F272" s="201"/>
      <c r="G272" s="201"/>
    </row>
    <row r="273" spans="1:7" s="185" customFormat="1" ht="12.75">
      <c r="A273" s="194"/>
      <c r="B273" s="195"/>
      <c r="C273" s="195"/>
      <c r="D273" s="196"/>
      <c r="E273" s="197"/>
      <c r="F273" s="195"/>
      <c r="G273" s="195"/>
    </row>
    <row r="274" spans="1:7" s="185" customFormat="1" ht="12.75">
      <c r="A274" s="194"/>
      <c r="B274" s="195"/>
      <c r="C274" s="195"/>
      <c r="D274" s="196"/>
      <c r="E274" s="197"/>
      <c r="F274" s="195"/>
      <c r="G274" s="195"/>
    </row>
    <row r="275" spans="1:7" s="185" customFormat="1" ht="12.75">
      <c r="A275" s="194"/>
      <c r="B275" s="195"/>
      <c r="C275" s="195"/>
      <c r="D275" s="196"/>
      <c r="E275" s="197"/>
      <c r="F275" s="195"/>
      <c r="G275" s="195"/>
    </row>
    <row r="276" spans="1:7" s="185" customFormat="1" ht="12.75">
      <c r="A276" s="194"/>
      <c r="B276" s="195"/>
      <c r="C276" s="195"/>
      <c r="D276" s="196"/>
      <c r="E276" s="197"/>
      <c r="F276" s="195"/>
      <c r="G276" s="195"/>
    </row>
    <row r="277" spans="1:7" s="185" customFormat="1" ht="12.75">
      <c r="A277" s="194"/>
      <c r="B277" s="195"/>
      <c r="C277" s="195"/>
      <c r="D277" s="196"/>
      <c r="E277" s="197"/>
      <c r="F277" s="195"/>
      <c r="G277" s="195"/>
    </row>
    <row r="278" spans="1:7" s="185" customFormat="1" ht="12.75">
      <c r="A278" s="194"/>
      <c r="B278" s="195"/>
      <c r="C278" s="195"/>
      <c r="D278" s="196"/>
      <c r="E278" s="197"/>
      <c r="F278" s="195"/>
      <c r="G278" s="195"/>
    </row>
    <row r="279" spans="1:7" s="185" customFormat="1" ht="12.75">
      <c r="A279" s="194"/>
      <c r="B279" s="195"/>
      <c r="C279" s="195"/>
      <c r="D279" s="196"/>
      <c r="E279" s="197"/>
      <c r="F279" s="195"/>
      <c r="G279" s="195"/>
    </row>
    <row r="280" spans="1:7" s="185" customFormat="1" ht="12.75">
      <c r="A280" s="194"/>
      <c r="B280" s="195"/>
      <c r="C280" s="195"/>
      <c r="D280" s="196"/>
      <c r="E280" s="197"/>
      <c r="F280" s="195"/>
      <c r="G280" s="195"/>
    </row>
    <row r="281" spans="1:7" s="185" customFormat="1" ht="12.75">
      <c r="A281" s="194"/>
      <c r="B281" s="195"/>
      <c r="C281" s="195"/>
      <c r="D281" s="196"/>
      <c r="E281" s="197"/>
      <c r="F281" s="195"/>
      <c r="G281" s="195"/>
    </row>
    <row r="282" spans="1:7" s="185" customFormat="1" ht="12.75">
      <c r="A282" s="194"/>
      <c r="B282" s="195"/>
      <c r="C282" s="195"/>
      <c r="D282" s="196"/>
      <c r="E282" s="197"/>
      <c r="F282" s="195"/>
      <c r="G282" s="195"/>
    </row>
    <row r="283" spans="1:7" s="185" customFormat="1" ht="12.75">
      <c r="A283" s="194"/>
      <c r="B283" s="195"/>
      <c r="C283" s="195"/>
      <c r="D283" s="196"/>
      <c r="E283" s="197"/>
      <c r="F283" s="195"/>
      <c r="G283" s="195"/>
    </row>
    <row r="284" spans="1:7" s="185" customFormat="1" ht="12.75">
      <c r="A284" s="194"/>
      <c r="B284" s="195"/>
      <c r="C284" s="195"/>
      <c r="D284" s="196"/>
      <c r="E284" s="197"/>
      <c r="F284" s="195"/>
      <c r="G284" s="195"/>
    </row>
    <row r="285" spans="1:7" s="185" customFormat="1" ht="12.75">
      <c r="A285" s="194"/>
      <c r="B285" s="195"/>
      <c r="C285" s="195"/>
      <c r="D285" s="196"/>
      <c r="E285" s="197"/>
      <c r="F285" s="195"/>
      <c r="G285" s="195"/>
    </row>
    <row r="286" spans="1:7" s="185" customFormat="1" ht="12.75">
      <c r="A286" s="194"/>
      <c r="B286" s="195"/>
      <c r="C286" s="195"/>
      <c r="D286" s="196"/>
      <c r="E286" s="197"/>
      <c r="F286" s="195"/>
      <c r="G286" s="195"/>
    </row>
    <row r="287" spans="1:7" s="185" customFormat="1" ht="12.75">
      <c r="A287" s="194"/>
      <c r="B287" s="195"/>
      <c r="C287" s="195"/>
      <c r="D287" s="196"/>
      <c r="E287" s="197"/>
      <c r="F287" s="195"/>
      <c r="G287" s="195"/>
    </row>
    <row r="288" spans="1:7" s="185" customFormat="1" ht="12.75">
      <c r="A288" s="194"/>
      <c r="B288" s="195"/>
      <c r="C288" s="195"/>
      <c r="D288" s="196"/>
      <c r="E288" s="197"/>
      <c r="F288" s="195"/>
      <c r="G288" s="195"/>
    </row>
    <row r="289" spans="1:7" s="185" customFormat="1" ht="12.75">
      <c r="A289" s="194"/>
      <c r="B289" s="195"/>
      <c r="C289" s="195"/>
      <c r="D289" s="196"/>
      <c r="E289" s="197"/>
      <c r="F289" s="195"/>
      <c r="G289" s="195"/>
    </row>
    <row r="290" spans="1:7" s="185" customFormat="1" ht="12.75">
      <c r="A290" s="194"/>
      <c r="B290" s="195"/>
      <c r="C290" s="195"/>
      <c r="D290" s="196"/>
      <c r="E290" s="197"/>
      <c r="F290" s="195"/>
      <c r="G290" s="195"/>
    </row>
    <row r="291" spans="1:7" s="185" customFormat="1" ht="12.75">
      <c r="A291" s="194"/>
      <c r="B291" s="195"/>
      <c r="C291" s="195"/>
      <c r="D291" s="196"/>
      <c r="E291" s="197"/>
      <c r="F291" s="195"/>
      <c r="G291" s="195"/>
    </row>
    <row r="292" spans="1:7" s="185" customFormat="1" ht="12.75">
      <c r="A292" s="194"/>
      <c r="B292" s="195"/>
      <c r="C292" s="195"/>
      <c r="D292" s="196"/>
      <c r="E292" s="197"/>
      <c r="F292" s="195"/>
      <c r="G292" s="195"/>
    </row>
    <row r="293" spans="1:7" s="185" customFormat="1" ht="12.75">
      <c r="A293" s="194"/>
      <c r="B293" s="195"/>
      <c r="C293" s="195"/>
      <c r="D293" s="196"/>
      <c r="E293" s="197"/>
      <c r="F293" s="195"/>
      <c r="G293" s="195"/>
    </row>
    <row r="294" spans="1:7" s="185" customFormat="1" ht="12.75">
      <c r="A294" s="194"/>
      <c r="B294" s="195"/>
      <c r="C294" s="195"/>
      <c r="D294" s="196"/>
      <c r="E294" s="197"/>
      <c r="F294" s="195"/>
      <c r="G294" s="195"/>
    </row>
    <row r="295" spans="1:7" s="185" customFormat="1" ht="12.75">
      <c r="A295" s="194"/>
      <c r="B295" s="195"/>
      <c r="C295" s="195"/>
      <c r="D295" s="196"/>
      <c r="E295" s="197"/>
      <c r="F295" s="195"/>
      <c r="G295" s="195"/>
    </row>
    <row r="296" spans="1:7" s="185" customFormat="1" ht="12.75">
      <c r="A296" s="194"/>
      <c r="B296" s="195"/>
      <c r="C296" s="195"/>
      <c r="D296" s="196"/>
      <c r="E296" s="197"/>
      <c r="F296" s="195"/>
      <c r="G296" s="195"/>
    </row>
    <row r="297" spans="1:7" s="185" customFormat="1" ht="12.75">
      <c r="A297" s="194"/>
      <c r="B297" s="195"/>
      <c r="C297" s="195"/>
      <c r="D297" s="196"/>
      <c r="E297" s="197"/>
      <c r="F297" s="195"/>
      <c r="G297" s="195"/>
    </row>
    <row r="298" spans="1:7" s="185" customFormat="1" ht="12.75">
      <c r="A298" s="194"/>
      <c r="B298" s="195"/>
      <c r="C298" s="195"/>
      <c r="D298" s="196"/>
      <c r="E298" s="197"/>
      <c r="F298" s="195"/>
      <c r="G298" s="195"/>
    </row>
    <row r="299" spans="1:7" s="185" customFormat="1" ht="12.75">
      <c r="A299" s="194"/>
      <c r="B299" s="195"/>
      <c r="C299" s="195"/>
      <c r="D299" s="196"/>
      <c r="E299" s="197"/>
      <c r="F299" s="195"/>
      <c r="G299" s="195"/>
    </row>
    <row r="300" spans="1:7" s="185" customFormat="1" ht="12.75">
      <c r="A300" s="194"/>
      <c r="B300" s="195"/>
      <c r="C300" s="195"/>
      <c r="D300" s="196"/>
      <c r="E300" s="197"/>
      <c r="F300" s="195"/>
      <c r="G300" s="195"/>
    </row>
    <row r="301" spans="1:7" s="185" customFormat="1" ht="12.75">
      <c r="A301" s="194"/>
      <c r="B301" s="195"/>
      <c r="C301" s="195"/>
      <c r="D301" s="196"/>
      <c r="E301" s="197"/>
      <c r="F301" s="195"/>
      <c r="G301" s="195"/>
    </row>
    <row r="302" spans="1:7" s="185" customFormat="1" ht="12.75">
      <c r="A302" s="194"/>
      <c r="B302" s="195"/>
      <c r="C302" s="195"/>
      <c r="D302" s="196"/>
      <c r="E302" s="197"/>
      <c r="F302" s="195"/>
      <c r="G302" s="195"/>
    </row>
    <row r="303" spans="1:7" s="185" customFormat="1" ht="12.75">
      <c r="A303" s="194"/>
      <c r="B303" s="195"/>
      <c r="C303" s="195"/>
      <c r="D303" s="196"/>
      <c r="E303" s="197"/>
      <c r="F303" s="195"/>
      <c r="G303" s="195"/>
    </row>
    <row r="304" spans="1:7" s="185" customFormat="1" ht="12.75">
      <c r="A304" s="194"/>
      <c r="B304" s="195"/>
      <c r="C304" s="195"/>
      <c r="D304" s="196"/>
      <c r="E304" s="197"/>
      <c r="F304" s="195"/>
      <c r="G304" s="195"/>
    </row>
    <row r="305" spans="1:7" s="185" customFormat="1" ht="12.75">
      <c r="A305" s="194"/>
      <c r="B305" s="195"/>
      <c r="C305" s="195"/>
      <c r="D305" s="196"/>
      <c r="E305" s="197"/>
      <c r="F305" s="195"/>
      <c r="G305" s="195"/>
    </row>
    <row r="306" spans="1:7" s="185" customFormat="1" ht="12.75">
      <c r="A306" s="194"/>
      <c r="B306" s="195"/>
      <c r="C306" s="195"/>
      <c r="D306" s="196"/>
      <c r="E306" s="197"/>
      <c r="F306" s="195"/>
      <c r="G306" s="195"/>
    </row>
    <row r="307" spans="1:7" s="185" customFormat="1" ht="12.75">
      <c r="A307" s="194"/>
      <c r="B307" s="195"/>
      <c r="C307" s="195"/>
      <c r="D307" s="196"/>
      <c r="E307" s="197"/>
      <c r="F307" s="195"/>
      <c r="G307" s="195"/>
    </row>
    <row r="308" spans="1:7" s="185" customFormat="1" ht="12.75">
      <c r="A308" s="194"/>
      <c r="B308" s="195"/>
      <c r="C308" s="195"/>
      <c r="D308" s="196"/>
      <c r="E308" s="197"/>
      <c r="F308" s="195"/>
      <c r="G308" s="195"/>
    </row>
    <row r="309" spans="1:7" s="185" customFormat="1" ht="12.75">
      <c r="A309" s="194"/>
      <c r="B309" s="195"/>
      <c r="C309" s="195"/>
      <c r="D309" s="196"/>
      <c r="E309" s="197"/>
      <c r="F309" s="195"/>
      <c r="G309" s="195"/>
    </row>
    <row r="310" spans="1:7" s="185" customFormat="1" ht="12.75">
      <c r="A310" s="194"/>
      <c r="B310" s="195"/>
      <c r="C310" s="195"/>
      <c r="D310" s="196"/>
      <c r="E310" s="197"/>
      <c r="F310" s="195"/>
      <c r="G310" s="195"/>
    </row>
    <row r="311" spans="1:7" s="185" customFormat="1" ht="12.75">
      <c r="A311" s="194"/>
      <c r="B311" s="195"/>
      <c r="C311" s="195"/>
      <c r="D311" s="196"/>
      <c r="E311" s="197"/>
      <c r="F311" s="195"/>
      <c r="G311" s="195"/>
    </row>
    <row r="312" spans="1:7" s="185" customFormat="1" ht="12.75">
      <c r="A312" s="194"/>
      <c r="B312" s="195"/>
      <c r="C312" s="195"/>
      <c r="D312" s="196"/>
      <c r="E312" s="197"/>
      <c r="F312" s="195"/>
      <c r="G312" s="195"/>
    </row>
    <row r="313" spans="1:7" s="185" customFormat="1" ht="12.75">
      <c r="A313" s="194"/>
      <c r="B313" s="195"/>
      <c r="C313" s="195"/>
      <c r="D313" s="196"/>
      <c r="E313" s="197"/>
      <c r="F313" s="195"/>
      <c r="G313" s="195"/>
    </row>
    <row r="314" spans="1:7" s="185" customFormat="1" ht="12.75">
      <c r="A314" s="194"/>
      <c r="B314" s="195"/>
      <c r="C314" s="195"/>
      <c r="D314" s="196"/>
      <c r="E314" s="197"/>
      <c r="F314" s="195"/>
      <c r="G314" s="195"/>
    </row>
    <row r="315" spans="1:7" s="185" customFormat="1" ht="12.75">
      <c r="A315" s="194"/>
      <c r="B315" s="195"/>
      <c r="C315" s="195"/>
      <c r="D315" s="196"/>
      <c r="E315" s="197"/>
      <c r="F315" s="195"/>
      <c r="G315" s="195"/>
    </row>
    <row r="316" spans="1:7" s="185" customFormat="1" ht="12.75">
      <c r="A316" s="194"/>
      <c r="B316" s="195"/>
      <c r="C316" s="195"/>
      <c r="D316" s="196"/>
      <c r="E316" s="197"/>
      <c r="F316" s="195"/>
      <c r="G316" s="195"/>
    </row>
    <row r="317" spans="1:7" s="185" customFormat="1" ht="12.75">
      <c r="A317" s="194"/>
      <c r="B317" s="195"/>
      <c r="C317" s="195"/>
      <c r="D317" s="196"/>
      <c r="E317" s="197"/>
      <c r="F317" s="195"/>
      <c r="G317" s="195"/>
    </row>
    <row r="318" spans="1:7" s="185" customFormat="1" ht="12.75">
      <c r="A318" s="194"/>
      <c r="B318" s="195"/>
      <c r="C318" s="195"/>
      <c r="D318" s="196"/>
      <c r="E318" s="197"/>
      <c r="F318" s="195"/>
      <c r="G318" s="195"/>
    </row>
    <row r="319" spans="1:7" s="185" customFormat="1" ht="12.75">
      <c r="A319" s="194"/>
      <c r="B319" s="195"/>
      <c r="C319" s="195"/>
      <c r="D319" s="196"/>
      <c r="E319" s="197"/>
      <c r="F319" s="195"/>
      <c r="G319" s="195"/>
    </row>
    <row r="320" spans="1:7" s="185" customFormat="1" ht="12.75">
      <c r="A320" s="194"/>
      <c r="B320" s="195"/>
      <c r="C320" s="195"/>
      <c r="D320" s="196"/>
      <c r="E320" s="197"/>
      <c r="F320" s="195"/>
      <c r="G320" s="195"/>
    </row>
    <row r="321" spans="1:7" s="185" customFormat="1" ht="12.75">
      <c r="A321" s="194"/>
      <c r="B321" s="195"/>
      <c r="C321" s="195"/>
      <c r="D321" s="196"/>
      <c r="E321" s="197"/>
      <c r="F321" s="195"/>
      <c r="G321" s="195"/>
    </row>
    <row r="322" spans="1:7" s="185" customFormat="1" ht="12.75">
      <c r="A322" s="194"/>
      <c r="B322" s="195"/>
      <c r="C322" s="195"/>
      <c r="D322" s="196"/>
      <c r="E322" s="197"/>
      <c r="F322" s="195"/>
      <c r="G322" s="195"/>
    </row>
    <row r="323" spans="1:7" s="185" customFormat="1" ht="12.75">
      <c r="A323" s="194"/>
      <c r="B323" s="195"/>
      <c r="C323" s="195"/>
      <c r="D323" s="196"/>
      <c r="E323" s="197"/>
      <c r="F323" s="195"/>
      <c r="G323" s="195"/>
    </row>
    <row r="324" spans="1:7" s="185" customFormat="1" ht="12.75">
      <c r="A324" s="194"/>
      <c r="B324" s="195"/>
      <c r="C324" s="195"/>
      <c r="D324" s="196"/>
      <c r="E324" s="197"/>
      <c r="F324" s="195"/>
      <c r="G324" s="195"/>
    </row>
    <row r="325" spans="1:7" s="185" customFormat="1" ht="12.75">
      <c r="A325" s="194"/>
      <c r="B325" s="195"/>
      <c r="C325" s="195"/>
      <c r="D325" s="196"/>
      <c r="E325" s="197"/>
      <c r="F325" s="195"/>
      <c r="G325" s="195"/>
    </row>
    <row r="326" spans="1:7" s="185" customFormat="1" ht="12.75">
      <c r="A326" s="194"/>
      <c r="B326" s="195"/>
      <c r="C326" s="195"/>
      <c r="D326" s="196"/>
      <c r="E326" s="197"/>
      <c r="F326" s="195"/>
      <c r="G326" s="195"/>
    </row>
    <row r="327" spans="1:7" s="185" customFormat="1" ht="12.75">
      <c r="A327" s="194"/>
      <c r="B327" s="195"/>
      <c r="C327" s="195"/>
      <c r="D327" s="196"/>
      <c r="E327" s="197"/>
      <c r="F327" s="195"/>
      <c r="G327" s="195"/>
    </row>
    <row r="328" spans="1:7" s="185" customFormat="1" ht="12.75">
      <c r="A328" s="194"/>
      <c r="B328" s="195"/>
      <c r="C328" s="195"/>
      <c r="D328" s="196"/>
      <c r="E328" s="197"/>
      <c r="F328" s="195"/>
      <c r="G328" s="195"/>
    </row>
    <row r="329" spans="1:7" s="185" customFormat="1" ht="12.75">
      <c r="A329" s="194"/>
      <c r="B329" s="195"/>
      <c r="C329" s="195"/>
      <c r="D329" s="196"/>
      <c r="E329" s="197"/>
      <c r="F329" s="195"/>
      <c r="G329" s="195"/>
    </row>
    <row r="330" spans="1:7" s="185" customFormat="1" ht="12.75">
      <c r="A330" s="194"/>
      <c r="B330" s="195"/>
      <c r="C330" s="195"/>
      <c r="D330" s="196"/>
      <c r="E330" s="197"/>
      <c r="F330" s="195"/>
      <c r="G330" s="195"/>
    </row>
    <row r="331" spans="1:7" s="185" customFormat="1" ht="12.75">
      <c r="A331" s="194"/>
      <c r="B331" s="195"/>
      <c r="C331" s="195"/>
      <c r="D331" s="196"/>
      <c r="E331" s="197"/>
      <c r="F331" s="195"/>
      <c r="G331" s="195"/>
    </row>
    <row r="332" spans="1:7" s="185" customFormat="1" ht="12.75">
      <c r="A332" s="194"/>
      <c r="B332" s="195"/>
      <c r="C332" s="195"/>
      <c r="D332" s="196"/>
      <c r="E332" s="197"/>
      <c r="F332" s="195"/>
      <c r="G332" s="195"/>
    </row>
    <row r="333" spans="1:7" s="185" customFormat="1" ht="12.75">
      <c r="A333" s="194"/>
      <c r="B333" s="195"/>
      <c r="C333" s="195"/>
      <c r="D333" s="196"/>
      <c r="E333" s="197"/>
      <c r="F333" s="195"/>
      <c r="G333" s="195"/>
    </row>
    <row r="334" spans="1:7" s="185" customFormat="1" ht="12.75">
      <c r="A334" s="194"/>
      <c r="B334" s="195"/>
      <c r="C334" s="195"/>
      <c r="D334" s="196"/>
      <c r="E334" s="197"/>
      <c r="F334" s="195"/>
      <c r="G334" s="195"/>
    </row>
    <row r="335" spans="1:7" s="185" customFormat="1" ht="12.75">
      <c r="A335" s="194"/>
      <c r="B335" s="195"/>
      <c r="C335" s="195"/>
      <c r="D335" s="196"/>
      <c r="E335" s="197"/>
      <c r="F335" s="195"/>
      <c r="G335" s="195"/>
    </row>
    <row r="336" spans="1:7" s="185" customFormat="1" ht="12.75">
      <c r="A336" s="194"/>
      <c r="B336" s="195"/>
      <c r="C336" s="195"/>
      <c r="D336" s="196"/>
      <c r="E336" s="197"/>
      <c r="F336" s="195"/>
      <c r="G336" s="195"/>
    </row>
    <row r="337" spans="1:7" s="185" customFormat="1" ht="12.75">
      <c r="A337" s="194"/>
      <c r="B337" s="195"/>
      <c r="C337" s="195"/>
      <c r="D337" s="196"/>
      <c r="E337" s="197"/>
      <c r="F337" s="195"/>
      <c r="G337" s="195"/>
    </row>
    <row r="338" spans="1:7" s="185" customFormat="1" ht="12.75">
      <c r="A338" s="194"/>
      <c r="B338" s="195"/>
      <c r="C338" s="195"/>
      <c r="D338" s="196"/>
      <c r="E338" s="197"/>
      <c r="F338" s="195"/>
      <c r="G338" s="195"/>
    </row>
    <row r="339" spans="1:7" s="185" customFormat="1" ht="12.75">
      <c r="A339" s="194"/>
      <c r="B339" s="195"/>
      <c r="C339" s="195"/>
      <c r="D339" s="196"/>
      <c r="E339" s="197"/>
      <c r="F339" s="195"/>
      <c r="G339" s="195"/>
    </row>
    <row r="340" spans="1:7" s="185" customFormat="1" ht="12.75">
      <c r="A340" s="194"/>
      <c r="B340" s="195"/>
      <c r="C340" s="195"/>
      <c r="D340" s="196"/>
      <c r="E340" s="197"/>
      <c r="F340" s="195"/>
      <c r="G340" s="195"/>
    </row>
    <row r="341" spans="1:7" s="185" customFormat="1" ht="12.75">
      <c r="A341" s="194"/>
      <c r="B341" s="195"/>
      <c r="C341" s="195"/>
      <c r="D341" s="196"/>
      <c r="E341" s="197"/>
      <c r="F341" s="195"/>
      <c r="G341" s="195"/>
    </row>
    <row r="342" spans="1:7" s="185" customFormat="1" ht="12.75">
      <c r="A342" s="194"/>
      <c r="B342" s="195"/>
      <c r="C342" s="195"/>
      <c r="D342" s="196"/>
      <c r="E342" s="197"/>
      <c r="F342" s="195"/>
      <c r="G342" s="195"/>
    </row>
    <row r="343" spans="1:7" s="185" customFormat="1" ht="12.75">
      <c r="A343" s="194"/>
      <c r="B343" s="195"/>
      <c r="C343" s="195"/>
      <c r="D343" s="196"/>
      <c r="E343" s="197"/>
      <c r="F343" s="195"/>
      <c r="G343" s="195"/>
    </row>
    <row r="344" spans="1:7" s="185" customFormat="1" ht="12.75">
      <c r="A344" s="194"/>
      <c r="B344" s="195"/>
      <c r="C344" s="195"/>
      <c r="D344" s="196"/>
      <c r="E344" s="197"/>
      <c r="F344" s="195"/>
      <c r="G344" s="195"/>
    </row>
    <row r="345" spans="1:7" s="185" customFormat="1" ht="12.75">
      <c r="A345" s="194"/>
      <c r="B345" s="195"/>
      <c r="C345" s="195"/>
      <c r="D345" s="196"/>
      <c r="E345" s="197"/>
      <c r="F345" s="195"/>
      <c r="G345" s="195"/>
    </row>
    <row r="346" spans="1:7" s="185" customFormat="1" ht="12.75">
      <c r="A346" s="194"/>
      <c r="B346" s="195"/>
      <c r="C346" s="195"/>
      <c r="D346" s="196"/>
      <c r="E346" s="197"/>
      <c r="F346" s="195"/>
      <c r="G346" s="195"/>
    </row>
    <row r="347" spans="1:7" s="185" customFormat="1" ht="12.75">
      <c r="A347" s="194"/>
      <c r="B347" s="195"/>
      <c r="C347" s="195"/>
      <c r="D347" s="196"/>
      <c r="E347" s="197"/>
      <c r="F347" s="195"/>
      <c r="G347" s="195"/>
    </row>
    <row r="348" spans="1:7" s="185" customFormat="1" ht="12.75">
      <c r="A348" s="194"/>
      <c r="B348" s="195"/>
      <c r="C348" s="195"/>
      <c r="D348" s="196"/>
      <c r="E348" s="197"/>
      <c r="F348" s="195"/>
      <c r="G348" s="195"/>
    </row>
    <row r="349" spans="1:7" s="185" customFormat="1" ht="12.75">
      <c r="A349" s="194"/>
      <c r="B349" s="195"/>
      <c r="C349" s="195"/>
      <c r="D349" s="196"/>
      <c r="E349" s="197"/>
      <c r="F349" s="195"/>
      <c r="G349" s="195"/>
    </row>
    <row r="350" spans="1:7" s="185" customFormat="1" ht="12.75">
      <c r="A350" s="194"/>
      <c r="B350" s="195"/>
      <c r="C350" s="195"/>
      <c r="D350" s="196"/>
      <c r="E350" s="197"/>
      <c r="F350" s="195"/>
      <c r="G350" s="195"/>
    </row>
    <row r="351" spans="1:7" s="185" customFormat="1" ht="12.75">
      <c r="A351" s="194"/>
      <c r="B351" s="195"/>
      <c r="C351" s="195"/>
      <c r="D351" s="196"/>
      <c r="E351" s="197"/>
      <c r="F351" s="195"/>
      <c r="G351" s="195"/>
    </row>
    <row r="352" spans="1:7" s="185" customFormat="1" ht="12.75">
      <c r="A352" s="194"/>
      <c r="B352" s="195"/>
      <c r="C352" s="195"/>
      <c r="D352" s="196"/>
      <c r="E352" s="197"/>
      <c r="F352" s="195"/>
      <c r="G352" s="195"/>
    </row>
    <row r="353" spans="1:7" s="185" customFormat="1" ht="12.75">
      <c r="A353" s="194"/>
      <c r="B353" s="195"/>
      <c r="C353" s="195"/>
      <c r="D353" s="196"/>
      <c r="E353" s="197"/>
      <c r="F353" s="195"/>
      <c r="G353" s="195"/>
    </row>
    <row r="354" spans="1:7" s="185" customFormat="1" ht="12.75">
      <c r="A354" s="194"/>
      <c r="B354" s="195"/>
      <c r="C354" s="195"/>
      <c r="D354" s="196"/>
      <c r="E354" s="197"/>
      <c r="F354" s="195"/>
      <c r="G354" s="195"/>
    </row>
    <row r="355" spans="1:7" s="185" customFormat="1" ht="12.75">
      <c r="A355" s="194"/>
      <c r="B355" s="195"/>
      <c r="C355" s="195"/>
      <c r="D355" s="196"/>
      <c r="E355" s="197"/>
      <c r="F355" s="195"/>
      <c r="G355" s="195"/>
    </row>
    <row r="356" spans="1:7" s="185" customFormat="1" ht="12.75">
      <c r="A356" s="194"/>
      <c r="B356" s="195"/>
      <c r="C356" s="195"/>
      <c r="D356" s="196"/>
      <c r="E356" s="197"/>
      <c r="F356" s="195"/>
      <c r="G356" s="195"/>
    </row>
    <row r="357" spans="1:7" s="185" customFormat="1" ht="12.75">
      <c r="A357" s="194"/>
      <c r="B357" s="195"/>
      <c r="C357" s="195"/>
      <c r="D357" s="196"/>
      <c r="E357" s="197"/>
      <c r="F357" s="195"/>
      <c r="G357" s="195"/>
    </row>
    <row r="358" spans="1:7" s="185" customFormat="1" ht="12.75">
      <c r="A358" s="194"/>
      <c r="B358" s="195"/>
      <c r="C358" s="195"/>
      <c r="D358" s="196"/>
      <c r="E358" s="197"/>
      <c r="F358" s="195"/>
      <c r="G358" s="195"/>
    </row>
    <row r="359" spans="1:7" s="185" customFormat="1" ht="12.75">
      <c r="A359" s="194"/>
      <c r="B359" s="195"/>
      <c r="C359" s="195"/>
      <c r="D359" s="196"/>
      <c r="E359" s="197"/>
      <c r="F359" s="195"/>
      <c r="G359" s="195"/>
    </row>
    <row r="360" spans="1:7" s="185" customFormat="1" ht="12.75">
      <c r="A360" s="194"/>
      <c r="B360" s="195"/>
      <c r="C360" s="195"/>
      <c r="D360" s="196"/>
      <c r="E360" s="197"/>
      <c r="F360" s="195"/>
      <c r="G360" s="195"/>
    </row>
    <row r="361" spans="1:7" s="185" customFormat="1" ht="12.75">
      <c r="A361" s="194"/>
      <c r="B361" s="195"/>
      <c r="C361" s="195"/>
      <c r="D361" s="196"/>
      <c r="E361" s="197"/>
      <c r="F361" s="195"/>
      <c r="G361" s="195"/>
    </row>
    <row r="362" spans="1:7" s="185" customFormat="1" ht="12.75">
      <c r="A362" s="194"/>
      <c r="B362" s="195"/>
      <c r="C362" s="195"/>
      <c r="D362" s="196"/>
      <c r="E362" s="197"/>
      <c r="F362" s="195"/>
      <c r="G362" s="195"/>
    </row>
    <row r="363" spans="1:7" s="185" customFormat="1" ht="12.75">
      <c r="A363" s="194"/>
      <c r="B363" s="195"/>
      <c r="C363" s="195"/>
      <c r="D363" s="196"/>
      <c r="E363" s="197"/>
      <c r="F363" s="195"/>
      <c r="G363" s="195"/>
    </row>
    <row r="364" spans="1:7" s="185" customFormat="1" ht="12.75">
      <c r="A364" s="194"/>
      <c r="B364" s="195"/>
      <c r="C364" s="195"/>
      <c r="D364" s="196"/>
      <c r="E364" s="197"/>
      <c r="F364" s="195"/>
      <c r="G364" s="195"/>
    </row>
    <row r="365" spans="1:7" s="185" customFormat="1" ht="12.75">
      <c r="A365" s="194"/>
      <c r="B365" s="195"/>
      <c r="C365" s="195"/>
      <c r="D365" s="196"/>
      <c r="E365" s="197"/>
      <c r="F365" s="195"/>
      <c r="G365" s="195"/>
    </row>
    <row r="366" spans="1:7" s="185" customFormat="1" ht="12.75">
      <c r="A366" s="194"/>
      <c r="B366" s="195"/>
      <c r="C366" s="195"/>
      <c r="D366" s="196"/>
      <c r="E366" s="197"/>
      <c r="F366" s="195"/>
      <c r="G366" s="195"/>
    </row>
    <row r="367" spans="1:7" s="185" customFormat="1" ht="12.75">
      <c r="A367" s="194"/>
      <c r="B367" s="195"/>
      <c r="C367" s="195"/>
      <c r="D367" s="196"/>
      <c r="E367" s="197"/>
      <c r="F367" s="195"/>
      <c r="G367" s="195"/>
    </row>
    <row r="368" spans="1:7" s="185" customFormat="1" ht="12.75">
      <c r="A368" s="194"/>
      <c r="B368" s="195"/>
      <c r="C368" s="195"/>
      <c r="D368" s="196"/>
      <c r="E368" s="197"/>
      <c r="F368" s="195"/>
      <c r="G368" s="195"/>
    </row>
    <row r="369" spans="1:7" s="185" customFormat="1" ht="12.75">
      <c r="A369" s="194"/>
      <c r="B369" s="195"/>
      <c r="C369" s="195"/>
      <c r="D369" s="196"/>
      <c r="E369" s="197"/>
      <c r="F369" s="195"/>
      <c r="G369" s="195"/>
    </row>
    <row r="370" spans="1:7" s="185" customFormat="1" ht="12.75">
      <c r="A370" s="194"/>
      <c r="B370" s="195"/>
      <c r="C370" s="195"/>
      <c r="D370" s="196"/>
      <c r="E370" s="197"/>
      <c r="F370" s="195"/>
      <c r="G370" s="195"/>
    </row>
    <row r="371" spans="1:7" s="185" customFormat="1" ht="12.75">
      <c r="A371" s="194"/>
      <c r="B371" s="195"/>
      <c r="C371" s="195"/>
      <c r="D371" s="196"/>
      <c r="E371" s="197"/>
      <c r="F371" s="195"/>
      <c r="G371" s="195"/>
    </row>
    <row r="372" spans="1:7" s="185" customFormat="1" ht="12.75">
      <c r="A372" s="194"/>
      <c r="B372" s="195"/>
      <c r="C372" s="195"/>
      <c r="D372" s="196"/>
      <c r="E372" s="197"/>
      <c r="F372" s="195"/>
      <c r="G372" s="195"/>
    </row>
    <row r="373" spans="1:7" s="185" customFormat="1" ht="12.75">
      <c r="A373" s="194"/>
      <c r="B373" s="195"/>
      <c r="C373" s="195"/>
      <c r="D373" s="196"/>
      <c r="E373" s="197"/>
      <c r="F373" s="195"/>
      <c r="G373" s="195"/>
    </row>
    <row r="374" spans="1:7" s="185" customFormat="1" ht="12.75">
      <c r="A374" s="194"/>
      <c r="B374" s="195"/>
      <c r="C374" s="195"/>
      <c r="D374" s="196"/>
      <c r="E374" s="197"/>
      <c r="F374" s="195"/>
      <c r="G374" s="195"/>
    </row>
    <row r="375" spans="1:7" s="185" customFormat="1" ht="12.75">
      <c r="A375" s="194"/>
      <c r="B375" s="195"/>
      <c r="C375" s="195"/>
      <c r="D375" s="196"/>
      <c r="E375" s="197"/>
      <c r="F375" s="195"/>
      <c r="G375" s="195"/>
    </row>
    <row r="376" spans="1:7" s="185" customFormat="1" ht="12.75">
      <c r="A376" s="194"/>
      <c r="B376" s="195"/>
      <c r="C376" s="195"/>
      <c r="D376" s="196"/>
      <c r="E376" s="197"/>
      <c r="F376" s="195"/>
      <c r="G376" s="195"/>
    </row>
    <row r="377" spans="1:7" s="185" customFormat="1" ht="12.75">
      <c r="A377" s="194"/>
      <c r="B377" s="195"/>
      <c r="C377" s="195"/>
      <c r="D377" s="196"/>
      <c r="E377" s="197"/>
      <c r="F377" s="195"/>
      <c r="G377" s="195"/>
    </row>
    <row r="378" spans="1:7" s="185" customFormat="1" ht="12.75">
      <c r="A378" s="194"/>
      <c r="B378" s="195"/>
      <c r="C378" s="195"/>
      <c r="D378" s="196"/>
      <c r="E378" s="197"/>
      <c r="F378" s="195"/>
      <c r="G378" s="195"/>
    </row>
    <row r="379" spans="1:7" s="185" customFormat="1" ht="12.75">
      <c r="A379" s="194"/>
      <c r="B379" s="195"/>
      <c r="C379" s="195"/>
      <c r="D379" s="196"/>
      <c r="E379" s="197"/>
      <c r="F379" s="195"/>
      <c r="G379" s="195"/>
    </row>
    <row r="380" spans="1:7" s="185" customFormat="1" ht="12.75">
      <c r="A380" s="194"/>
      <c r="B380" s="195"/>
      <c r="C380" s="195"/>
      <c r="D380" s="196"/>
      <c r="E380" s="197"/>
      <c r="F380" s="195"/>
      <c r="G380" s="195"/>
    </row>
    <row r="381" spans="1:7" s="185" customFormat="1" ht="12.75">
      <c r="A381" s="194"/>
      <c r="B381" s="195"/>
      <c r="C381" s="195"/>
      <c r="D381" s="196"/>
      <c r="E381" s="197"/>
      <c r="F381" s="195"/>
      <c r="G381" s="195"/>
    </row>
    <row r="382" spans="1:7" s="185" customFormat="1" ht="12.75">
      <c r="A382" s="194"/>
      <c r="B382" s="195"/>
      <c r="C382" s="195"/>
      <c r="D382" s="196"/>
      <c r="E382" s="197"/>
      <c r="F382" s="195"/>
      <c r="G382" s="195"/>
    </row>
    <row r="383" spans="1:7" s="185" customFormat="1" ht="12.75">
      <c r="A383" s="194"/>
      <c r="B383" s="195"/>
      <c r="C383" s="195"/>
      <c r="D383" s="196"/>
      <c r="E383" s="197"/>
      <c r="F383" s="195"/>
      <c r="G383" s="195"/>
    </row>
    <row r="384" spans="1:7" s="185" customFormat="1" ht="12.75">
      <c r="A384" s="194"/>
      <c r="B384" s="195"/>
      <c r="C384" s="195"/>
      <c r="D384" s="196"/>
      <c r="E384" s="197"/>
      <c r="F384" s="195"/>
      <c r="G384" s="195"/>
    </row>
    <row r="385" spans="1:7" s="185" customFormat="1" ht="12.75">
      <c r="A385" s="194"/>
      <c r="B385" s="195"/>
      <c r="C385" s="195"/>
      <c r="D385" s="196"/>
      <c r="E385" s="197"/>
      <c r="F385" s="195"/>
      <c r="G385" s="195"/>
    </row>
    <row r="386" spans="1:7" s="185" customFormat="1" ht="12.75">
      <c r="A386" s="194"/>
      <c r="B386" s="195"/>
      <c r="C386" s="195"/>
      <c r="D386" s="196"/>
      <c r="E386" s="197"/>
      <c r="F386" s="195"/>
      <c r="G386" s="195"/>
    </row>
    <row r="387" spans="1:7" s="185" customFormat="1" ht="12.75">
      <c r="A387" s="194"/>
      <c r="B387" s="195"/>
      <c r="C387" s="195"/>
      <c r="D387" s="196"/>
      <c r="E387" s="197"/>
      <c r="F387" s="195"/>
      <c r="G387" s="195"/>
    </row>
    <row r="388" spans="1:7" s="185" customFormat="1" ht="12.75">
      <c r="A388" s="194"/>
      <c r="B388" s="195"/>
      <c r="C388" s="195"/>
      <c r="D388" s="196"/>
      <c r="E388" s="197"/>
      <c r="F388" s="195"/>
      <c r="G388" s="195"/>
    </row>
    <row r="389" spans="1:7" s="185" customFormat="1" ht="12.75">
      <c r="A389" s="194"/>
      <c r="B389" s="195"/>
      <c r="C389" s="195"/>
      <c r="D389" s="196"/>
      <c r="E389" s="197"/>
      <c r="F389" s="195"/>
      <c r="G389" s="195"/>
    </row>
    <row r="390" spans="1:7" s="185" customFormat="1" ht="12.75">
      <c r="A390" s="194"/>
      <c r="B390" s="195"/>
      <c r="C390" s="195"/>
      <c r="D390" s="196"/>
      <c r="E390" s="197"/>
      <c r="F390" s="195"/>
      <c r="G390" s="195"/>
    </row>
    <row r="391" spans="1:7" s="185" customFormat="1" ht="12.75">
      <c r="A391" s="194"/>
      <c r="B391" s="195"/>
      <c r="C391" s="195"/>
      <c r="D391" s="196"/>
      <c r="E391" s="197"/>
      <c r="F391" s="195"/>
      <c r="G391" s="195"/>
    </row>
    <row r="392" spans="1:7" s="185" customFormat="1" ht="12.75">
      <c r="A392" s="194"/>
      <c r="B392" s="195"/>
      <c r="C392" s="195"/>
      <c r="D392" s="196"/>
      <c r="E392" s="197"/>
      <c r="F392" s="195"/>
      <c r="G392" s="195"/>
    </row>
    <row r="393" spans="1:7" s="185" customFormat="1" ht="12.75">
      <c r="A393" s="194"/>
      <c r="B393" s="195"/>
      <c r="C393" s="195"/>
      <c r="D393" s="196"/>
      <c r="E393" s="197"/>
      <c r="F393" s="195"/>
      <c r="G393" s="195"/>
    </row>
    <row r="394" spans="1:7" s="185" customFormat="1" ht="12.75">
      <c r="A394" s="194"/>
      <c r="B394" s="195"/>
      <c r="C394" s="195"/>
      <c r="D394" s="196"/>
      <c r="E394" s="197"/>
      <c r="F394" s="195"/>
      <c r="G394" s="195"/>
    </row>
    <row r="395" spans="1:7" s="185" customFormat="1" ht="12.75">
      <c r="A395" s="194"/>
      <c r="B395" s="195"/>
      <c r="C395" s="195"/>
      <c r="D395" s="196"/>
      <c r="E395" s="197"/>
      <c r="F395" s="195"/>
      <c r="G395" s="195"/>
    </row>
    <row r="396" spans="1:7" s="185" customFormat="1" ht="12.75">
      <c r="A396" s="194"/>
      <c r="B396" s="195"/>
      <c r="C396" s="195"/>
      <c r="D396" s="196"/>
      <c r="E396" s="197"/>
      <c r="F396" s="195"/>
      <c r="G396" s="195"/>
    </row>
    <row r="397" spans="1:7" s="185" customFormat="1" ht="12.75">
      <c r="A397" s="194"/>
      <c r="B397" s="195"/>
      <c r="C397" s="195"/>
      <c r="D397" s="196"/>
      <c r="E397" s="197"/>
      <c r="F397" s="195"/>
      <c r="G397" s="195"/>
    </row>
    <row r="398" spans="1:7" s="185" customFormat="1" ht="12.75">
      <c r="A398" s="194"/>
      <c r="B398" s="195"/>
      <c r="C398" s="195"/>
      <c r="D398" s="196"/>
      <c r="E398" s="197"/>
      <c r="F398" s="195"/>
      <c r="G398" s="195"/>
    </row>
    <row r="399" spans="1:7" s="185" customFormat="1" ht="12.75">
      <c r="A399" s="194"/>
      <c r="B399" s="195"/>
      <c r="C399" s="195"/>
      <c r="D399" s="196"/>
      <c r="E399" s="197"/>
      <c r="F399" s="195"/>
      <c r="G399" s="195"/>
    </row>
    <row r="400" spans="1:7" s="185" customFormat="1" ht="12.75">
      <c r="A400" s="194"/>
      <c r="B400" s="195"/>
      <c r="C400" s="195"/>
      <c r="D400" s="196"/>
      <c r="E400" s="197"/>
      <c r="F400" s="195"/>
      <c r="G400" s="195"/>
    </row>
    <row r="401" spans="1:7" s="185" customFormat="1" ht="12.75">
      <c r="A401" s="194"/>
      <c r="B401" s="195"/>
      <c r="C401" s="195"/>
      <c r="D401" s="196"/>
      <c r="E401" s="197"/>
      <c r="F401" s="195"/>
      <c r="G401" s="195"/>
    </row>
    <row r="402" spans="1:7" s="185" customFormat="1" ht="12.75">
      <c r="A402" s="194"/>
      <c r="B402" s="195"/>
      <c r="C402" s="195"/>
      <c r="D402" s="196"/>
      <c r="E402" s="197"/>
      <c r="F402" s="195"/>
      <c r="G402" s="195"/>
    </row>
    <row r="403" spans="1:7" s="185" customFormat="1" ht="12.75">
      <c r="A403" s="194"/>
      <c r="B403" s="195"/>
      <c r="C403" s="195"/>
      <c r="D403" s="196"/>
      <c r="E403" s="197"/>
      <c r="F403" s="195"/>
      <c r="G403" s="195"/>
    </row>
    <row r="404" spans="1:7" s="185" customFormat="1" ht="12.75">
      <c r="A404" s="194"/>
      <c r="B404" s="195"/>
      <c r="C404" s="195"/>
      <c r="D404" s="196"/>
      <c r="E404" s="197"/>
      <c r="F404" s="195"/>
      <c r="G404" s="195"/>
    </row>
    <row r="405" spans="1:7" s="185" customFormat="1" ht="12.75">
      <c r="A405" s="194"/>
      <c r="B405" s="195"/>
      <c r="C405" s="195"/>
      <c r="D405" s="196"/>
      <c r="E405" s="197"/>
      <c r="F405" s="195"/>
      <c r="G405" s="195"/>
    </row>
    <row r="406" spans="1:7" s="185" customFormat="1" ht="12.75">
      <c r="A406" s="194"/>
      <c r="B406" s="195"/>
      <c r="C406" s="195"/>
      <c r="D406" s="196"/>
      <c r="E406" s="197"/>
      <c r="F406" s="195"/>
      <c r="G406" s="195"/>
    </row>
    <row r="407" spans="1:7" s="185" customFormat="1" ht="12.75">
      <c r="A407" s="194"/>
      <c r="B407" s="195"/>
      <c r="C407" s="195"/>
      <c r="D407" s="196"/>
      <c r="E407" s="197"/>
      <c r="F407" s="195"/>
      <c r="G407" s="195"/>
    </row>
    <row r="408" spans="1:7" s="185" customFormat="1" ht="12.75">
      <c r="A408" s="194"/>
      <c r="B408" s="195"/>
      <c r="C408" s="195"/>
      <c r="D408" s="196"/>
      <c r="E408" s="197"/>
      <c r="F408" s="195"/>
      <c r="G408" s="195"/>
    </row>
    <row r="409" spans="1:7" s="185" customFormat="1" ht="12.75">
      <c r="A409" s="194"/>
      <c r="B409" s="195"/>
      <c r="C409" s="195"/>
      <c r="D409" s="196"/>
      <c r="E409" s="197"/>
      <c r="F409" s="195"/>
      <c r="G409" s="195"/>
    </row>
    <row r="410" spans="1:7" s="185" customFormat="1" ht="12.75">
      <c r="A410" s="194"/>
      <c r="B410" s="195"/>
      <c r="C410" s="195"/>
      <c r="D410" s="196"/>
      <c r="E410" s="197"/>
      <c r="F410" s="195"/>
      <c r="G410" s="195"/>
    </row>
    <row r="411" spans="1:7" s="185" customFormat="1" ht="12.75">
      <c r="A411" s="194"/>
      <c r="B411" s="195"/>
      <c r="C411" s="195"/>
      <c r="D411" s="196"/>
      <c r="E411" s="197"/>
      <c r="F411" s="195"/>
      <c r="G411" s="195"/>
    </row>
    <row r="412" spans="1:7" s="185" customFormat="1" ht="12.75">
      <c r="A412" s="194"/>
      <c r="B412" s="195"/>
      <c r="C412" s="195"/>
      <c r="D412" s="196"/>
      <c r="E412" s="197"/>
      <c r="F412" s="195"/>
      <c r="G412" s="195"/>
    </row>
    <row r="413" spans="1:7" s="185" customFormat="1" ht="12.75">
      <c r="A413" s="194"/>
      <c r="B413" s="195"/>
      <c r="C413" s="195"/>
      <c r="D413" s="196"/>
      <c r="E413" s="197"/>
      <c r="F413" s="195"/>
      <c r="G413" s="195"/>
    </row>
    <row r="414" spans="1:7" s="185" customFormat="1" ht="12.75">
      <c r="A414" s="194"/>
      <c r="B414" s="195"/>
      <c r="C414" s="195"/>
      <c r="D414" s="196"/>
      <c r="E414" s="197"/>
      <c r="F414" s="195"/>
      <c r="G414" s="195"/>
    </row>
    <row r="415" spans="1:7" s="185" customFormat="1" ht="12.75">
      <c r="A415" s="194"/>
      <c r="B415" s="195"/>
      <c r="C415" s="195"/>
      <c r="D415" s="196"/>
      <c r="E415" s="197"/>
      <c r="F415" s="195"/>
      <c r="G415" s="195"/>
    </row>
    <row r="416" spans="1:7" s="185" customFormat="1" ht="12.75">
      <c r="A416" s="194"/>
      <c r="B416" s="195"/>
      <c r="C416" s="195"/>
      <c r="D416" s="196"/>
      <c r="E416" s="197"/>
      <c r="F416" s="195"/>
      <c r="G416" s="195"/>
    </row>
    <row r="417" spans="1:7" s="185" customFormat="1" ht="12.75">
      <c r="A417" s="194"/>
      <c r="B417" s="195"/>
      <c r="C417" s="195"/>
      <c r="D417" s="196"/>
      <c r="E417" s="197"/>
      <c r="F417" s="195"/>
      <c r="G417" s="195"/>
    </row>
    <row r="418" spans="1:7" s="185" customFormat="1" ht="12.75">
      <c r="A418" s="194"/>
      <c r="B418" s="195"/>
      <c r="C418" s="195"/>
      <c r="D418" s="196"/>
      <c r="E418" s="197"/>
      <c r="F418" s="195"/>
      <c r="G418" s="195"/>
    </row>
    <row r="419" spans="1:7" s="185" customFormat="1" ht="12.75">
      <c r="A419" s="194"/>
      <c r="B419" s="195"/>
      <c r="C419" s="195"/>
      <c r="D419" s="196"/>
      <c r="E419" s="197"/>
      <c r="F419" s="195"/>
      <c r="G419" s="195"/>
    </row>
    <row r="420" spans="1:7" s="185" customFormat="1" ht="12.75">
      <c r="A420" s="194"/>
      <c r="B420" s="195"/>
      <c r="C420" s="195"/>
      <c r="D420" s="196"/>
      <c r="E420" s="197"/>
      <c r="F420" s="195"/>
      <c r="G420" s="195"/>
    </row>
    <row r="421" spans="1:7" s="185" customFormat="1" ht="12.75">
      <c r="A421" s="194"/>
      <c r="B421" s="195"/>
      <c r="C421" s="195"/>
      <c r="D421" s="196"/>
      <c r="E421" s="197"/>
      <c r="F421" s="195"/>
      <c r="G421" s="195"/>
    </row>
    <row r="422" spans="1:7" s="185" customFormat="1" ht="12.75">
      <c r="A422" s="194"/>
      <c r="B422" s="195"/>
      <c r="C422" s="195"/>
      <c r="D422" s="196"/>
      <c r="E422" s="197"/>
      <c r="F422" s="195"/>
      <c r="G422" s="195"/>
    </row>
    <row r="423" spans="1:7" s="185" customFormat="1" ht="12.75">
      <c r="A423" s="194"/>
      <c r="B423" s="195"/>
      <c r="C423" s="195"/>
      <c r="D423" s="196"/>
      <c r="E423" s="197"/>
      <c r="F423" s="195"/>
      <c r="G423" s="195"/>
    </row>
    <row r="424" spans="1:7" s="185" customFormat="1" ht="12.75">
      <c r="A424" s="194"/>
      <c r="B424" s="195"/>
      <c r="C424" s="195"/>
      <c r="D424" s="196"/>
      <c r="E424" s="197"/>
      <c r="F424" s="195"/>
      <c r="G424" s="195"/>
    </row>
    <row r="425" spans="1:7" s="185" customFormat="1" ht="12.75">
      <c r="A425" s="194"/>
      <c r="B425" s="195"/>
      <c r="C425" s="195"/>
      <c r="D425" s="196"/>
      <c r="E425" s="197"/>
      <c r="F425" s="195"/>
      <c r="G425" s="195"/>
    </row>
    <row r="426" spans="1:7" s="185" customFormat="1" ht="12.75">
      <c r="A426" s="194"/>
      <c r="B426" s="195"/>
      <c r="C426" s="195"/>
      <c r="D426" s="196"/>
      <c r="E426" s="197"/>
      <c r="F426" s="195"/>
      <c r="G426" s="195"/>
    </row>
    <row r="427" spans="1:7" s="185" customFormat="1" ht="12.75">
      <c r="A427" s="194"/>
      <c r="B427" s="195"/>
      <c r="C427" s="195"/>
      <c r="D427" s="196"/>
      <c r="E427" s="197"/>
      <c r="F427" s="195"/>
      <c r="G427" s="195"/>
    </row>
    <row r="428" spans="1:7" s="185" customFormat="1" ht="12.75">
      <c r="A428" s="194"/>
      <c r="B428" s="195"/>
      <c r="C428" s="195"/>
      <c r="D428" s="196"/>
      <c r="E428" s="197"/>
      <c r="F428" s="195"/>
      <c r="G428" s="195"/>
    </row>
    <row r="429" spans="1:7" s="185" customFormat="1" ht="12.75">
      <c r="A429" s="194"/>
      <c r="B429" s="195"/>
      <c r="C429" s="195"/>
      <c r="D429" s="196"/>
      <c r="E429" s="197"/>
      <c r="F429" s="195"/>
      <c r="G429" s="195"/>
    </row>
    <row r="430" spans="1:7" s="185" customFormat="1" ht="12.75">
      <c r="A430" s="194"/>
      <c r="B430" s="195"/>
      <c r="C430" s="195"/>
      <c r="D430" s="196"/>
      <c r="E430" s="197"/>
      <c r="F430" s="195"/>
      <c r="G430" s="195"/>
    </row>
    <row r="431" spans="1:7" s="185" customFormat="1" ht="12.75">
      <c r="A431" s="194"/>
      <c r="B431" s="195"/>
      <c r="C431" s="195"/>
      <c r="D431" s="196"/>
      <c r="E431" s="197"/>
      <c r="F431" s="195"/>
      <c r="G431" s="195"/>
    </row>
    <row r="432" spans="1:7" s="185" customFormat="1" ht="12.75">
      <c r="A432" s="194"/>
      <c r="B432" s="195"/>
      <c r="C432" s="195"/>
      <c r="D432" s="196"/>
      <c r="E432" s="197"/>
      <c r="F432" s="195"/>
      <c r="G432" s="195"/>
    </row>
    <row r="433" spans="1:7" s="185" customFormat="1" ht="12.75">
      <c r="A433" s="194"/>
      <c r="B433" s="195"/>
      <c r="C433" s="195"/>
      <c r="D433" s="196"/>
      <c r="E433" s="197"/>
      <c r="F433" s="195"/>
      <c r="G433" s="195"/>
    </row>
    <row r="434" spans="1:7" s="185" customFormat="1" ht="12.75">
      <c r="A434" s="194"/>
      <c r="B434" s="195"/>
      <c r="C434" s="195"/>
      <c r="D434" s="196"/>
      <c r="E434" s="197"/>
      <c r="F434" s="195"/>
      <c r="G434" s="195"/>
    </row>
    <row r="435" spans="1:7" s="185" customFormat="1" ht="12.75">
      <c r="A435" s="194"/>
      <c r="B435" s="195"/>
      <c r="C435" s="195"/>
      <c r="D435" s="196"/>
      <c r="E435" s="197"/>
      <c r="F435" s="195"/>
      <c r="G435" s="195"/>
    </row>
    <row r="436" spans="1:7" s="185" customFormat="1" ht="12.75">
      <c r="A436" s="194"/>
      <c r="B436" s="195"/>
      <c r="C436" s="195"/>
      <c r="D436" s="196"/>
      <c r="E436" s="197"/>
      <c r="F436" s="195"/>
      <c r="G436" s="195"/>
    </row>
    <row r="437" spans="1:7" s="185" customFormat="1" ht="12.75">
      <c r="A437" s="194"/>
      <c r="B437" s="195"/>
      <c r="C437" s="195"/>
      <c r="D437" s="196"/>
      <c r="E437" s="197"/>
      <c r="F437" s="195"/>
      <c r="G437" s="195"/>
    </row>
    <row r="438" spans="1:7" s="185" customFormat="1" ht="12.75">
      <c r="A438" s="194"/>
      <c r="B438" s="195"/>
      <c r="C438" s="195"/>
      <c r="D438" s="196"/>
      <c r="E438" s="197"/>
      <c r="F438" s="195"/>
      <c r="G438" s="195"/>
    </row>
    <row r="439" spans="1:7" s="185" customFormat="1" ht="12.75">
      <c r="A439" s="194"/>
      <c r="B439" s="195"/>
      <c r="C439" s="195"/>
      <c r="D439" s="196"/>
      <c r="E439" s="197"/>
      <c r="F439" s="195"/>
      <c r="G439" s="195"/>
    </row>
    <row r="440" spans="1:7" s="185" customFormat="1" ht="12.75">
      <c r="A440" s="194"/>
      <c r="B440" s="195"/>
      <c r="C440" s="195"/>
      <c r="D440" s="196"/>
      <c r="E440" s="197"/>
      <c r="F440" s="195"/>
      <c r="G440" s="195"/>
    </row>
    <row r="441" spans="1:7" s="185" customFormat="1" ht="12.75">
      <c r="A441" s="194"/>
      <c r="B441" s="195"/>
      <c r="C441" s="195"/>
      <c r="D441" s="196"/>
      <c r="E441" s="197"/>
      <c r="F441" s="195"/>
      <c r="G441" s="195"/>
    </row>
    <row r="442" spans="1:7" s="185" customFormat="1" ht="12.75">
      <c r="A442" s="194"/>
      <c r="B442" s="195"/>
      <c r="C442" s="195"/>
      <c r="D442" s="196"/>
      <c r="E442" s="197"/>
      <c r="F442" s="195"/>
      <c r="G442" s="195"/>
    </row>
    <row r="443" spans="1:7" s="185" customFormat="1" ht="12.75">
      <c r="A443" s="194"/>
      <c r="B443" s="195"/>
      <c r="C443" s="195"/>
      <c r="D443" s="196"/>
      <c r="E443" s="197"/>
      <c r="F443" s="195"/>
      <c r="G443" s="195"/>
    </row>
    <row r="444" spans="1:7" s="185" customFormat="1" ht="12.75">
      <c r="A444" s="194"/>
      <c r="B444" s="195"/>
      <c r="C444" s="195"/>
      <c r="D444" s="196"/>
      <c r="E444" s="197"/>
      <c r="F444" s="195"/>
      <c r="G444" s="195"/>
    </row>
    <row r="445" spans="1:7" s="185" customFormat="1" ht="12.75">
      <c r="A445" s="194"/>
      <c r="B445" s="195"/>
      <c r="C445" s="195"/>
      <c r="D445" s="196"/>
      <c r="E445" s="197"/>
      <c r="F445" s="195"/>
      <c r="G445" s="195"/>
    </row>
    <row r="446" spans="1:7" s="185" customFormat="1" ht="12.75">
      <c r="A446" s="194"/>
      <c r="B446" s="195"/>
      <c r="C446" s="195"/>
      <c r="D446" s="196"/>
      <c r="E446" s="197"/>
      <c r="F446" s="195"/>
      <c r="G446" s="195"/>
    </row>
    <row r="447" spans="1:7" s="185" customFormat="1" ht="12.75">
      <c r="A447" s="194"/>
      <c r="B447" s="195"/>
      <c r="C447" s="195"/>
      <c r="D447" s="196"/>
      <c r="E447" s="197"/>
      <c r="F447" s="195"/>
      <c r="G447" s="195"/>
    </row>
    <row r="448" spans="1:7" s="185" customFormat="1" ht="12.75">
      <c r="A448" s="194"/>
      <c r="B448" s="195"/>
      <c r="C448" s="195"/>
      <c r="D448" s="196"/>
      <c r="E448" s="197"/>
      <c r="F448" s="195"/>
      <c r="G448" s="195"/>
    </row>
    <row r="449" spans="1:7" s="185" customFormat="1" ht="12.75">
      <c r="A449" s="194"/>
      <c r="B449" s="195"/>
      <c r="C449" s="195"/>
      <c r="D449" s="196"/>
      <c r="E449" s="197"/>
      <c r="F449" s="195"/>
      <c r="G449" s="195"/>
    </row>
    <row r="450" spans="1:7" s="185" customFormat="1" ht="12.75">
      <c r="A450" s="194"/>
      <c r="B450" s="195"/>
      <c r="C450" s="195"/>
      <c r="D450" s="196"/>
      <c r="E450" s="197"/>
      <c r="F450" s="195"/>
      <c r="G450" s="195"/>
    </row>
    <row r="451" spans="1:7" s="185" customFormat="1" ht="12.75">
      <c r="A451" s="194"/>
      <c r="B451" s="195"/>
      <c r="C451" s="195"/>
      <c r="D451" s="196"/>
      <c r="E451" s="197"/>
      <c r="F451" s="195"/>
      <c r="G451" s="195"/>
    </row>
    <row r="452" spans="1:7" s="185" customFormat="1" ht="12.75">
      <c r="A452" s="194"/>
      <c r="B452" s="195"/>
      <c r="C452" s="195"/>
      <c r="D452" s="196"/>
      <c r="E452" s="197"/>
      <c r="F452" s="195"/>
      <c r="G452" s="195"/>
    </row>
    <row r="453" spans="1:7" s="185" customFormat="1" ht="12.75">
      <c r="A453" s="194"/>
      <c r="B453" s="195"/>
      <c r="C453" s="195"/>
      <c r="D453" s="196"/>
      <c r="E453" s="197"/>
      <c r="F453" s="195"/>
      <c r="G453" s="195"/>
    </row>
    <row r="454" spans="1:7" s="185" customFormat="1" ht="12.75">
      <c r="A454" s="194"/>
      <c r="B454" s="195"/>
      <c r="C454" s="195"/>
      <c r="D454" s="196"/>
      <c r="E454" s="197"/>
      <c r="F454" s="195"/>
      <c r="G454" s="195"/>
    </row>
    <row r="455" spans="1:7" s="185" customFormat="1" ht="12.75">
      <c r="A455" s="194"/>
      <c r="B455" s="195"/>
      <c r="C455" s="195"/>
      <c r="D455" s="196"/>
      <c r="E455" s="197"/>
      <c r="F455" s="195"/>
      <c r="G455" s="195"/>
    </row>
    <row r="456" spans="1:7" s="185" customFormat="1" ht="12.75">
      <c r="A456" s="194"/>
      <c r="B456" s="195"/>
      <c r="C456" s="195"/>
      <c r="D456" s="196"/>
      <c r="E456" s="197"/>
      <c r="F456" s="195"/>
      <c r="G456" s="195"/>
    </row>
    <row r="457" spans="1:7" s="185" customFormat="1" ht="12.75">
      <c r="A457" s="194"/>
      <c r="B457" s="195"/>
      <c r="C457" s="195"/>
      <c r="D457" s="196"/>
      <c r="E457" s="197"/>
      <c r="F457" s="195"/>
      <c r="G457" s="195"/>
    </row>
    <row r="458" spans="1:7" s="185" customFormat="1" ht="12.75">
      <c r="A458" s="194"/>
      <c r="B458" s="195"/>
      <c r="C458" s="195"/>
      <c r="D458" s="196"/>
      <c r="E458" s="197"/>
      <c r="F458" s="195"/>
      <c r="G458" s="195"/>
    </row>
    <row r="459" spans="1:7" s="185" customFormat="1" ht="12.75">
      <c r="A459" s="194"/>
      <c r="B459" s="195"/>
      <c r="C459" s="195"/>
      <c r="D459" s="196"/>
      <c r="E459" s="197"/>
      <c r="F459" s="195"/>
      <c r="G459" s="195"/>
    </row>
    <row r="460" spans="1:7" s="185" customFormat="1" ht="12.75">
      <c r="A460" s="194"/>
      <c r="B460" s="195"/>
      <c r="C460" s="195"/>
      <c r="D460" s="196"/>
      <c r="E460" s="197"/>
      <c r="F460" s="195"/>
      <c r="G460" s="195"/>
    </row>
    <row r="461" spans="1:7" s="185" customFormat="1" ht="12.75">
      <c r="A461" s="194"/>
      <c r="B461" s="195"/>
      <c r="C461" s="195"/>
      <c r="D461" s="196"/>
      <c r="E461" s="197"/>
      <c r="F461" s="195"/>
      <c r="G461" s="195"/>
    </row>
    <row r="462" spans="1:7" s="185" customFormat="1" ht="12.75">
      <c r="A462" s="194"/>
      <c r="B462" s="195"/>
      <c r="C462" s="195"/>
      <c r="D462" s="196"/>
      <c r="E462" s="197"/>
      <c r="F462" s="195"/>
      <c r="G462" s="195"/>
    </row>
    <row r="463" spans="1:7" s="185" customFormat="1" ht="12.75">
      <c r="A463" s="194"/>
      <c r="B463" s="195"/>
      <c r="C463" s="195"/>
      <c r="D463" s="196"/>
      <c r="E463" s="197"/>
      <c r="F463" s="195"/>
      <c r="G463" s="195"/>
    </row>
    <row r="464" spans="1:7" s="185" customFormat="1" ht="12.75">
      <c r="A464" s="194"/>
      <c r="B464" s="195"/>
      <c r="C464" s="195"/>
      <c r="D464" s="196"/>
      <c r="E464" s="197"/>
      <c r="F464" s="195"/>
      <c r="G464" s="195"/>
    </row>
    <row r="465" spans="1:7" s="185" customFormat="1" ht="12.75">
      <c r="A465" s="194"/>
      <c r="B465" s="195"/>
      <c r="C465" s="195"/>
      <c r="D465" s="196"/>
      <c r="E465" s="197"/>
      <c r="F465" s="195"/>
      <c r="G465" s="195"/>
    </row>
    <row r="466" spans="1:7" s="185" customFormat="1" ht="12.75">
      <c r="A466" s="194"/>
      <c r="B466" s="195"/>
      <c r="C466" s="195"/>
      <c r="D466" s="196"/>
      <c r="E466" s="197"/>
      <c r="F466" s="195"/>
      <c r="G466" s="195"/>
    </row>
    <row r="467" spans="1:7" s="185" customFormat="1" ht="12.75">
      <c r="A467" s="194"/>
      <c r="B467" s="195"/>
      <c r="C467" s="195"/>
      <c r="D467" s="196"/>
      <c r="E467" s="197"/>
      <c r="F467" s="195"/>
      <c r="G467" s="195"/>
    </row>
    <row r="468" spans="1:7" s="185" customFormat="1" ht="12.75">
      <c r="A468" s="194"/>
      <c r="B468" s="195"/>
      <c r="C468" s="195"/>
      <c r="D468" s="196"/>
      <c r="E468" s="197"/>
      <c r="F468" s="195"/>
      <c r="G468" s="195"/>
    </row>
    <row r="469" spans="1:7" s="185" customFormat="1" ht="12.75">
      <c r="A469" s="194"/>
      <c r="B469" s="195"/>
      <c r="C469" s="195"/>
      <c r="D469" s="196"/>
      <c r="E469" s="197"/>
      <c r="F469" s="195"/>
      <c r="G469" s="195"/>
    </row>
    <row r="470" spans="1:7" s="185" customFormat="1" ht="12.75">
      <c r="A470" s="194"/>
      <c r="B470" s="195"/>
      <c r="C470" s="195"/>
      <c r="D470" s="196"/>
      <c r="E470" s="197"/>
      <c r="F470" s="195"/>
      <c r="G470" s="195"/>
    </row>
    <row r="471" spans="1:7" s="185" customFormat="1" ht="12.75">
      <c r="A471" s="194"/>
      <c r="B471" s="195"/>
      <c r="C471" s="195"/>
      <c r="D471" s="196"/>
      <c r="E471" s="197"/>
      <c r="F471" s="195"/>
      <c r="G471" s="195"/>
    </row>
    <row r="472" spans="1:7" s="185" customFormat="1" ht="12.75">
      <c r="A472" s="194"/>
      <c r="B472" s="195"/>
      <c r="C472" s="195"/>
      <c r="D472" s="196"/>
      <c r="E472" s="197"/>
      <c r="F472" s="195"/>
      <c r="G472" s="195"/>
    </row>
    <row r="473" spans="1:7" s="185" customFormat="1" ht="12.75">
      <c r="A473" s="194"/>
      <c r="B473" s="195"/>
      <c r="C473" s="195"/>
      <c r="D473" s="196"/>
      <c r="E473" s="197"/>
      <c r="F473" s="195"/>
      <c r="G473" s="195"/>
    </row>
    <row r="474" spans="1:7" s="185" customFormat="1" ht="12.75">
      <c r="A474" s="194"/>
      <c r="B474" s="195"/>
      <c r="C474" s="195"/>
      <c r="D474" s="196"/>
      <c r="E474" s="197"/>
      <c r="F474" s="195"/>
      <c r="G474" s="195"/>
    </row>
    <row r="475" spans="1:7" s="185" customFormat="1" ht="12.75">
      <c r="A475" s="194"/>
      <c r="B475" s="195"/>
      <c r="C475" s="195"/>
      <c r="D475" s="196"/>
      <c r="E475" s="197"/>
      <c r="F475" s="195"/>
      <c r="G475" s="195"/>
    </row>
    <row r="476" spans="1:7" s="185" customFormat="1" ht="12.75">
      <c r="A476" s="194"/>
      <c r="B476" s="195"/>
      <c r="C476" s="195"/>
      <c r="D476" s="196"/>
      <c r="E476" s="197"/>
      <c r="F476" s="195"/>
      <c r="G476" s="195"/>
    </row>
    <row r="477" spans="1:7" s="185" customFormat="1" ht="12.75">
      <c r="A477" s="194"/>
      <c r="B477" s="195"/>
      <c r="C477" s="195"/>
      <c r="D477" s="196"/>
      <c r="E477" s="197"/>
      <c r="F477" s="195"/>
      <c r="G477" s="195"/>
    </row>
    <row r="478" spans="1:7" s="185" customFormat="1" ht="12.75">
      <c r="A478" s="194"/>
      <c r="B478" s="195"/>
      <c r="C478" s="195"/>
      <c r="D478" s="196"/>
      <c r="E478" s="197"/>
      <c r="F478" s="195"/>
      <c r="G478" s="195"/>
    </row>
    <row r="479" spans="1:7" s="185" customFormat="1" ht="12.75">
      <c r="A479" s="194"/>
      <c r="B479" s="195"/>
      <c r="C479" s="195"/>
      <c r="D479" s="196"/>
      <c r="E479" s="197"/>
      <c r="F479" s="195"/>
      <c r="G479" s="195"/>
    </row>
    <row r="480" spans="1:7" s="185" customFormat="1" ht="12.75">
      <c r="A480" s="194"/>
      <c r="B480" s="195"/>
      <c r="C480" s="195"/>
      <c r="D480" s="196"/>
      <c r="E480" s="197"/>
      <c r="F480" s="195"/>
      <c r="G480" s="195"/>
    </row>
    <row r="481" spans="1:7" s="185" customFormat="1" ht="12.75">
      <c r="A481" s="194"/>
      <c r="B481" s="195"/>
      <c r="C481" s="195"/>
      <c r="D481" s="196"/>
      <c r="E481" s="197"/>
      <c r="F481" s="195"/>
      <c r="G481" s="195"/>
    </row>
    <row r="482" spans="1:7" s="185" customFormat="1" ht="12.75">
      <c r="A482" s="194"/>
      <c r="B482" s="195"/>
      <c r="C482" s="195"/>
      <c r="D482" s="196"/>
      <c r="E482" s="197"/>
      <c r="F482" s="195"/>
      <c r="G482" s="195"/>
    </row>
    <row r="483" spans="1:7" s="185" customFormat="1" ht="12.75">
      <c r="A483" s="194"/>
      <c r="B483" s="195"/>
      <c r="C483" s="195"/>
      <c r="D483" s="196"/>
      <c r="E483" s="197"/>
      <c r="F483" s="195"/>
      <c r="G483" s="195"/>
    </row>
    <row r="484" spans="1:7" s="185" customFormat="1" ht="12.75">
      <c r="A484" s="194"/>
      <c r="B484" s="195"/>
      <c r="C484" s="195"/>
      <c r="D484" s="196"/>
      <c r="E484" s="197"/>
      <c r="F484" s="195"/>
      <c r="G484" s="195"/>
    </row>
    <row r="485" spans="1:7" s="185" customFormat="1" ht="12.75">
      <c r="A485" s="194"/>
      <c r="B485" s="195"/>
      <c r="C485" s="195"/>
      <c r="D485" s="196"/>
      <c r="E485" s="197"/>
      <c r="F485" s="195"/>
      <c r="G485" s="195"/>
    </row>
    <row r="486" spans="1:7" s="185" customFormat="1" ht="12.75">
      <c r="A486" s="194"/>
      <c r="B486" s="195"/>
      <c r="C486" s="195"/>
      <c r="D486" s="196"/>
      <c r="E486" s="197"/>
      <c r="F486" s="195"/>
      <c r="G486" s="195"/>
    </row>
    <row r="487" spans="1:7" s="185" customFormat="1" ht="12.75">
      <c r="A487" s="194"/>
      <c r="B487" s="195"/>
      <c r="C487" s="195"/>
      <c r="D487" s="196"/>
      <c r="E487" s="197"/>
      <c r="F487" s="195"/>
      <c r="G487" s="195"/>
    </row>
    <row r="488" spans="1:7" s="185" customFormat="1" ht="12.75">
      <c r="A488" s="194"/>
      <c r="B488" s="195"/>
      <c r="C488" s="195"/>
      <c r="D488" s="196"/>
      <c r="E488" s="197"/>
      <c r="F488" s="195"/>
      <c r="G488" s="195"/>
    </row>
    <row r="489" spans="1:7" s="185" customFormat="1" ht="12.75">
      <c r="A489" s="194"/>
      <c r="B489" s="195"/>
      <c r="C489" s="195"/>
      <c r="D489" s="196"/>
      <c r="E489" s="197"/>
      <c r="F489" s="195"/>
      <c r="G489" s="195"/>
    </row>
    <row r="490" spans="1:7" s="185" customFormat="1" ht="12.75">
      <c r="A490" s="194"/>
      <c r="B490" s="195"/>
      <c r="C490" s="195"/>
      <c r="D490" s="196"/>
      <c r="E490" s="197"/>
      <c r="F490" s="195"/>
      <c r="G490" s="195"/>
    </row>
    <row r="491" spans="1:7" s="185" customFormat="1" ht="12.75">
      <c r="A491" s="194"/>
      <c r="B491" s="195"/>
      <c r="C491" s="195"/>
      <c r="D491" s="196"/>
      <c r="E491" s="197"/>
      <c r="F491" s="195"/>
      <c r="G491" s="195"/>
    </row>
    <row r="492" spans="1:7" s="185" customFormat="1" ht="12.75">
      <c r="A492" s="194"/>
      <c r="B492" s="195"/>
      <c r="C492" s="195"/>
      <c r="D492" s="196"/>
      <c r="E492" s="197"/>
      <c r="F492" s="195"/>
      <c r="G492" s="195"/>
    </row>
    <row r="493" spans="1:7" s="185" customFormat="1" ht="12.75">
      <c r="A493" s="194"/>
      <c r="B493" s="195"/>
      <c r="C493" s="195"/>
      <c r="D493" s="196"/>
      <c r="E493" s="197"/>
      <c r="F493" s="195"/>
      <c r="G493" s="195"/>
    </row>
    <row r="494" spans="1:7" s="185" customFormat="1" ht="12.75">
      <c r="A494" s="194"/>
      <c r="B494" s="195"/>
      <c r="C494" s="195"/>
      <c r="D494" s="196"/>
      <c r="E494" s="197"/>
      <c r="F494" s="195"/>
      <c r="G494" s="195"/>
    </row>
    <row r="495" spans="1:7" s="185" customFormat="1" ht="12.75">
      <c r="A495" s="194"/>
      <c r="B495" s="195"/>
      <c r="C495" s="195"/>
      <c r="D495" s="196"/>
      <c r="E495" s="197"/>
      <c r="F495" s="195"/>
      <c r="G495" s="195"/>
    </row>
    <row r="496" spans="1:7" s="185" customFormat="1" ht="12.75">
      <c r="A496" s="194"/>
      <c r="B496" s="195"/>
      <c r="C496" s="195"/>
      <c r="D496" s="196"/>
      <c r="E496" s="197"/>
      <c r="F496" s="195"/>
      <c r="G496" s="195"/>
    </row>
    <row r="497" spans="1:7" s="185" customFormat="1" ht="12.75">
      <c r="A497" s="194"/>
      <c r="B497" s="195"/>
      <c r="C497" s="195"/>
      <c r="D497" s="196"/>
      <c r="E497" s="197"/>
      <c r="F497" s="195"/>
      <c r="G497" s="195"/>
    </row>
    <row r="498" spans="1:7" s="185" customFormat="1" ht="12.75">
      <c r="A498" s="194"/>
      <c r="B498" s="195"/>
      <c r="C498" s="195"/>
      <c r="D498" s="196"/>
      <c r="E498" s="197"/>
      <c r="F498" s="195"/>
      <c r="G498" s="195"/>
    </row>
    <row r="499" spans="1:7" s="185" customFormat="1" ht="12.75">
      <c r="A499" s="194"/>
      <c r="B499" s="195"/>
      <c r="C499" s="195"/>
      <c r="D499" s="196"/>
      <c r="E499" s="197"/>
      <c r="F499" s="195"/>
      <c r="G499" s="195"/>
    </row>
    <row r="500" spans="1:7" s="185" customFormat="1" ht="12.75">
      <c r="A500" s="194"/>
      <c r="B500" s="195"/>
      <c r="C500" s="195"/>
      <c r="D500" s="196"/>
      <c r="E500" s="197"/>
      <c r="F500" s="195"/>
      <c r="G500" s="195"/>
    </row>
    <row r="501" spans="1:7" s="185" customFormat="1" ht="12.75">
      <c r="A501" s="194"/>
      <c r="B501" s="195"/>
      <c r="C501" s="195"/>
      <c r="D501" s="196"/>
      <c r="E501" s="197"/>
      <c r="F501" s="195"/>
      <c r="G501" s="195"/>
    </row>
    <row r="502" spans="1:7" s="185" customFormat="1" ht="12.75">
      <c r="A502" s="194"/>
      <c r="B502" s="195"/>
      <c r="C502" s="195"/>
      <c r="D502" s="196"/>
      <c r="E502" s="197"/>
      <c r="F502" s="195"/>
      <c r="G502" s="195"/>
    </row>
    <row r="503" spans="1:7" s="185" customFormat="1" ht="12.75">
      <c r="A503" s="194"/>
      <c r="B503" s="195"/>
      <c r="C503" s="195"/>
      <c r="D503" s="196"/>
      <c r="E503" s="197"/>
      <c r="F503" s="195"/>
      <c r="G503" s="195"/>
    </row>
    <row r="504" spans="1:7" s="185" customFormat="1" ht="12.75">
      <c r="A504" s="194"/>
      <c r="B504" s="195"/>
      <c r="C504" s="195"/>
      <c r="D504" s="196"/>
      <c r="E504" s="197"/>
      <c r="F504" s="195"/>
      <c r="G504" s="195"/>
    </row>
    <row r="505" spans="1:7" s="185" customFormat="1" ht="12.75">
      <c r="A505" s="194"/>
      <c r="B505" s="195"/>
      <c r="C505" s="195"/>
      <c r="D505" s="196"/>
      <c r="E505" s="197"/>
      <c r="F505" s="195"/>
      <c r="G505" s="195"/>
    </row>
    <row r="506" spans="1:7" s="185" customFormat="1" ht="12.75">
      <c r="A506" s="194"/>
      <c r="B506" s="195"/>
      <c r="C506" s="195"/>
      <c r="D506" s="196"/>
      <c r="E506" s="197"/>
      <c r="F506" s="195"/>
      <c r="G506" s="195"/>
    </row>
    <row r="507" spans="1:7" s="185" customFormat="1" ht="12.75">
      <c r="A507" s="194"/>
      <c r="B507" s="195"/>
      <c r="C507" s="195"/>
      <c r="D507" s="196"/>
      <c r="E507" s="197"/>
      <c r="F507" s="195"/>
      <c r="G507" s="195"/>
    </row>
    <row r="508" spans="1:7" s="185" customFormat="1" ht="12.75">
      <c r="A508" s="194"/>
      <c r="B508" s="195"/>
      <c r="C508" s="195"/>
      <c r="D508" s="196"/>
      <c r="E508" s="197"/>
      <c r="F508" s="195"/>
      <c r="G508" s="195"/>
    </row>
    <row r="509" spans="1:7" s="185" customFormat="1" ht="12.75">
      <c r="A509" s="194"/>
      <c r="B509" s="195"/>
      <c r="C509" s="195"/>
      <c r="D509" s="196"/>
      <c r="E509" s="197"/>
      <c r="F509" s="195"/>
      <c r="G509" s="195"/>
    </row>
    <row r="510" spans="1:7" s="185" customFormat="1" ht="12.75">
      <c r="A510" s="194"/>
      <c r="B510" s="195"/>
      <c r="C510" s="195"/>
      <c r="D510" s="196"/>
      <c r="E510" s="197"/>
      <c r="F510" s="195"/>
      <c r="G510" s="195"/>
    </row>
    <row r="511" spans="1:7" s="185" customFormat="1" ht="12.75">
      <c r="A511" s="194"/>
      <c r="B511" s="195"/>
      <c r="C511" s="195"/>
      <c r="D511" s="196"/>
      <c r="E511" s="197"/>
      <c r="F511" s="195"/>
      <c r="G511" s="195"/>
    </row>
    <row r="512" spans="1:7" s="185" customFormat="1" ht="12.75">
      <c r="A512" s="194"/>
      <c r="B512" s="195"/>
      <c r="C512" s="195"/>
      <c r="D512" s="196"/>
      <c r="E512" s="197"/>
      <c r="F512" s="195"/>
      <c r="G512" s="195"/>
    </row>
    <row r="513" spans="1:7" s="185" customFormat="1" ht="12.75">
      <c r="A513" s="194"/>
      <c r="B513" s="195"/>
      <c r="C513" s="195"/>
      <c r="D513" s="196"/>
      <c r="E513" s="197"/>
      <c r="F513" s="195"/>
      <c r="G513" s="195"/>
    </row>
    <row r="514" spans="1:7" s="185" customFormat="1" ht="12.75">
      <c r="A514" s="194"/>
      <c r="B514" s="195"/>
      <c r="C514" s="195"/>
      <c r="D514" s="196"/>
      <c r="E514" s="197"/>
      <c r="F514" s="195"/>
      <c r="G514" s="195"/>
    </row>
    <row r="515" spans="1:7" s="185" customFormat="1" ht="12.75">
      <c r="A515" s="194"/>
      <c r="B515" s="195"/>
      <c r="C515" s="195"/>
      <c r="D515" s="196"/>
      <c r="E515" s="197"/>
      <c r="F515" s="195"/>
      <c r="G515" s="195"/>
    </row>
    <row r="516" spans="1:7" s="185" customFormat="1" ht="12.75">
      <c r="A516" s="194"/>
      <c r="B516" s="195"/>
      <c r="C516" s="195"/>
      <c r="D516" s="196"/>
      <c r="E516" s="197"/>
      <c r="F516" s="195"/>
      <c r="G516" s="195"/>
    </row>
    <row r="517" spans="1:7" s="185" customFormat="1" ht="12.75">
      <c r="A517" s="194"/>
      <c r="B517" s="195"/>
      <c r="C517" s="195"/>
      <c r="D517" s="196"/>
      <c r="E517" s="197"/>
      <c r="F517" s="195"/>
      <c r="G517" s="195"/>
    </row>
    <row r="518" spans="1:7" s="185" customFormat="1" ht="12.75">
      <c r="A518" s="194"/>
      <c r="B518" s="195"/>
      <c r="C518" s="195"/>
      <c r="D518" s="196"/>
      <c r="E518" s="197"/>
      <c r="F518" s="195"/>
      <c r="G518" s="195"/>
    </row>
    <row r="519" spans="1:7" s="185" customFormat="1" ht="12.75">
      <c r="A519" s="194"/>
      <c r="B519" s="195"/>
      <c r="C519" s="195"/>
      <c r="D519" s="196"/>
      <c r="E519" s="197"/>
      <c r="F519" s="195"/>
      <c r="G519" s="195"/>
    </row>
    <row r="520" spans="1:7" s="185" customFormat="1" ht="12.75">
      <c r="A520" s="194"/>
      <c r="B520" s="195"/>
      <c r="C520" s="195"/>
      <c r="D520" s="196"/>
      <c r="E520" s="197"/>
      <c r="F520" s="195"/>
      <c r="G520" s="195"/>
    </row>
    <row r="521" spans="1:7" s="185" customFormat="1" ht="12.75">
      <c r="A521" s="194"/>
      <c r="B521" s="195"/>
      <c r="C521" s="195"/>
      <c r="D521" s="196"/>
      <c r="E521" s="197"/>
      <c r="F521" s="195"/>
      <c r="G521" s="195"/>
    </row>
    <row r="522" spans="1:7" s="185" customFormat="1" ht="12.75">
      <c r="A522" s="194"/>
      <c r="B522" s="195"/>
      <c r="C522" s="195"/>
      <c r="D522" s="196"/>
      <c r="E522" s="197"/>
      <c r="F522" s="195"/>
      <c r="G522" s="195"/>
    </row>
    <row r="523" spans="1:7" s="185" customFormat="1" ht="12.75">
      <c r="A523" s="194"/>
      <c r="B523" s="195"/>
      <c r="C523" s="195"/>
      <c r="D523" s="196"/>
      <c r="E523" s="197"/>
      <c r="F523" s="195"/>
      <c r="G523" s="195"/>
    </row>
    <row r="524" spans="1:7" s="185" customFormat="1" ht="12.75">
      <c r="A524" s="194"/>
      <c r="B524" s="195"/>
      <c r="C524" s="195"/>
      <c r="D524" s="196"/>
      <c r="E524" s="197"/>
      <c r="F524" s="195"/>
      <c r="G524" s="195"/>
    </row>
    <row r="525" spans="1:7" s="185" customFormat="1" ht="12.75">
      <c r="A525" s="194"/>
      <c r="B525" s="195"/>
      <c r="C525" s="195"/>
      <c r="D525" s="196"/>
      <c r="E525" s="197"/>
      <c r="F525" s="195"/>
      <c r="G525" s="195"/>
    </row>
    <row r="526" spans="1:7" s="185" customFormat="1" ht="12.75">
      <c r="A526" s="194"/>
      <c r="B526" s="195"/>
      <c r="C526" s="195"/>
      <c r="D526" s="196"/>
      <c r="E526" s="197"/>
      <c r="F526" s="195"/>
      <c r="G526" s="195"/>
    </row>
    <row r="527" spans="1:7" s="185" customFormat="1" ht="12.75">
      <c r="A527" s="194"/>
      <c r="B527" s="195"/>
      <c r="C527" s="195"/>
      <c r="D527" s="196"/>
      <c r="E527" s="197"/>
      <c r="F527" s="195"/>
      <c r="G527" s="195"/>
    </row>
    <row r="528" spans="1:7" s="185" customFormat="1" ht="12.75">
      <c r="A528" s="194"/>
      <c r="B528" s="195"/>
      <c r="C528" s="195"/>
      <c r="D528" s="196"/>
      <c r="E528" s="197"/>
      <c r="F528" s="195"/>
      <c r="G528" s="195"/>
    </row>
    <row r="529" spans="1:7" s="185" customFormat="1" ht="12.75">
      <c r="A529" s="194"/>
      <c r="B529" s="195"/>
      <c r="C529" s="195"/>
      <c r="D529" s="196"/>
      <c r="E529" s="197"/>
      <c r="F529" s="195"/>
      <c r="G529" s="195"/>
    </row>
    <row r="530" spans="1:7" s="185" customFormat="1" ht="12.75">
      <c r="A530" s="194"/>
      <c r="B530" s="195"/>
      <c r="C530" s="195"/>
      <c r="D530" s="196"/>
      <c r="E530" s="197"/>
      <c r="F530" s="195"/>
      <c r="G530" s="195"/>
    </row>
    <row r="531" spans="1:7" s="185" customFormat="1" ht="12.75">
      <c r="A531" s="194"/>
      <c r="B531" s="195"/>
      <c r="C531" s="195"/>
      <c r="D531" s="196"/>
      <c r="E531" s="197"/>
      <c r="F531" s="195"/>
      <c r="G531" s="195"/>
    </row>
    <row r="532" spans="1:7" s="185" customFormat="1" ht="12.75">
      <c r="A532" s="194"/>
      <c r="B532" s="195"/>
      <c r="C532" s="195"/>
      <c r="D532" s="196"/>
      <c r="E532" s="197"/>
      <c r="F532" s="195"/>
      <c r="G532" s="195"/>
    </row>
    <row r="533" spans="1:7" s="185" customFormat="1" ht="12.75">
      <c r="A533" s="194"/>
      <c r="B533" s="195"/>
      <c r="C533" s="195"/>
      <c r="D533" s="196"/>
      <c r="E533" s="197"/>
      <c r="F533" s="195"/>
      <c r="G533" s="195"/>
    </row>
    <row r="534" spans="1:7" s="185" customFormat="1" ht="12.75">
      <c r="A534" s="194"/>
      <c r="B534" s="195"/>
      <c r="C534" s="195"/>
      <c r="D534" s="196"/>
      <c r="E534" s="197"/>
      <c r="F534" s="195"/>
      <c r="G534" s="195"/>
    </row>
    <row r="535" spans="1:7" s="185" customFormat="1" ht="12.75">
      <c r="A535" s="194"/>
      <c r="B535" s="195"/>
      <c r="C535" s="195"/>
      <c r="D535" s="196"/>
      <c r="E535" s="197"/>
      <c r="F535" s="195"/>
      <c r="G535" s="195"/>
    </row>
    <row r="536" spans="1:7" s="185" customFormat="1" ht="12.75">
      <c r="A536" s="194"/>
      <c r="B536" s="195"/>
      <c r="C536" s="195"/>
      <c r="D536" s="196"/>
      <c r="E536" s="197"/>
      <c r="F536" s="195"/>
      <c r="G536" s="195"/>
    </row>
    <row r="537" spans="1:7" s="185" customFormat="1" ht="12.75">
      <c r="A537" s="194"/>
      <c r="B537" s="195"/>
      <c r="C537" s="195"/>
      <c r="D537" s="196"/>
      <c r="E537" s="197"/>
      <c r="F537" s="195"/>
      <c r="G537" s="195"/>
    </row>
    <row r="538" spans="1:7" s="185" customFormat="1" ht="12.75">
      <c r="A538" s="194"/>
      <c r="B538" s="195"/>
      <c r="C538" s="195"/>
      <c r="D538" s="196"/>
      <c r="E538" s="197"/>
      <c r="F538" s="195"/>
      <c r="G538" s="195"/>
    </row>
    <row r="539" spans="1:7" s="185" customFormat="1" ht="12.75">
      <c r="A539" s="194"/>
      <c r="B539" s="195"/>
      <c r="C539" s="195"/>
      <c r="D539" s="196"/>
      <c r="E539" s="197"/>
      <c r="F539" s="195"/>
      <c r="G539" s="195"/>
    </row>
    <row r="540" spans="1:7" s="185" customFormat="1" ht="12.75">
      <c r="A540" s="194"/>
      <c r="B540" s="195"/>
      <c r="C540" s="195"/>
      <c r="D540" s="196"/>
      <c r="E540" s="197"/>
      <c r="F540" s="195"/>
      <c r="G540" s="195"/>
    </row>
    <row r="541" spans="1:7" s="185" customFormat="1" ht="12.75">
      <c r="A541" s="194"/>
      <c r="B541" s="195"/>
      <c r="C541" s="195"/>
      <c r="D541" s="196"/>
      <c r="E541" s="197"/>
      <c r="F541" s="195"/>
      <c r="G541" s="195"/>
    </row>
    <row r="542" spans="1:7" s="185" customFormat="1" ht="12.75">
      <c r="A542" s="194"/>
      <c r="B542" s="195"/>
      <c r="C542" s="195"/>
      <c r="D542" s="196"/>
      <c r="E542" s="197"/>
      <c r="F542" s="195"/>
      <c r="G542" s="195"/>
    </row>
    <row r="543" spans="1:7" s="185" customFormat="1" ht="12.75">
      <c r="A543" s="194"/>
      <c r="B543" s="195"/>
      <c r="C543" s="195"/>
      <c r="D543" s="196"/>
      <c r="E543" s="197"/>
      <c r="F543" s="195"/>
      <c r="G543" s="195"/>
    </row>
    <row r="544" spans="1:7" s="185" customFormat="1" ht="12.75">
      <c r="A544" s="194"/>
      <c r="B544" s="195"/>
      <c r="C544" s="195"/>
      <c r="D544" s="196"/>
      <c r="E544" s="197"/>
      <c r="F544" s="195"/>
      <c r="G544" s="195"/>
    </row>
    <row r="545" spans="1:7" s="185" customFormat="1" ht="12.75">
      <c r="A545" s="194"/>
      <c r="B545" s="195"/>
      <c r="C545" s="195"/>
      <c r="D545" s="196"/>
      <c r="E545" s="197"/>
      <c r="F545" s="195"/>
      <c r="G545" s="195"/>
    </row>
    <row r="546" spans="1:7" s="185" customFormat="1" ht="12.75">
      <c r="A546" s="194"/>
      <c r="B546" s="195"/>
      <c r="C546" s="195"/>
      <c r="D546" s="196"/>
      <c r="E546" s="197"/>
      <c r="F546" s="195"/>
      <c r="G546" s="195"/>
    </row>
    <row r="547" spans="1:7" s="185" customFormat="1" ht="12.75">
      <c r="A547" s="194"/>
      <c r="B547" s="195"/>
      <c r="C547" s="195"/>
      <c r="D547" s="196"/>
      <c r="E547" s="197"/>
      <c r="F547" s="195"/>
      <c r="G547" s="195"/>
    </row>
    <row r="548" spans="1:7" s="185" customFormat="1" ht="12.75">
      <c r="A548" s="194"/>
      <c r="B548" s="195"/>
      <c r="C548" s="195"/>
      <c r="D548" s="196"/>
      <c r="E548" s="197"/>
      <c r="F548" s="195"/>
      <c r="G548" s="195"/>
    </row>
    <row r="549" spans="1:7" s="185" customFormat="1" ht="12.75">
      <c r="A549" s="194"/>
      <c r="B549" s="195"/>
      <c r="C549" s="195"/>
      <c r="D549" s="196"/>
      <c r="E549" s="197"/>
      <c r="F549" s="195"/>
      <c r="G549" s="195"/>
    </row>
    <row r="550" spans="1:7" s="185" customFormat="1" ht="12.75">
      <c r="A550" s="194"/>
      <c r="B550" s="195"/>
      <c r="C550" s="195"/>
      <c r="D550" s="196"/>
      <c r="E550" s="197"/>
      <c r="F550" s="195"/>
      <c r="G550" s="195"/>
    </row>
    <row r="551" spans="1:7" s="185" customFormat="1" ht="12.75">
      <c r="A551" s="194"/>
      <c r="B551" s="195"/>
      <c r="C551" s="195"/>
      <c r="D551" s="196"/>
      <c r="E551" s="197"/>
      <c r="F551" s="195"/>
      <c r="G551" s="195"/>
    </row>
    <row r="552" spans="1:7" s="185" customFormat="1" ht="12.75">
      <c r="A552" s="194"/>
      <c r="B552" s="195"/>
      <c r="C552" s="195"/>
      <c r="D552" s="196"/>
      <c r="E552" s="197"/>
      <c r="F552" s="195"/>
      <c r="G552" s="195"/>
    </row>
    <row r="553" spans="1:7" s="185" customFormat="1" ht="12.75">
      <c r="A553" s="194"/>
      <c r="B553" s="195"/>
      <c r="C553" s="195"/>
      <c r="D553" s="196"/>
      <c r="E553" s="197"/>
      <c r="F553" s="195"/>
      <c r="G553" s="195"/>
    </row>
    <row r="554" spans="1:7" s="185" customFormat="1" ht="12.75">
      <c r="A554" s="194"/>
      <c r="B554" s="195"/>
      <c r="C554" s="195"/>
      <c r="D554" s="196"/>
      <c r="E554" s="197"/>
      <c r="F554" s="195"/>
      <c r="G554" s="195"/>
    </row>
    <row r="555" spans="1:7" s="185" customFormat="1" ht="12.75">
      <c r="A555" s="194"/>
      <c r="B555" s="195"/>
      <c r="C555" s="195"/>
      <c r="D555" s="196"/>
      <c r="E555" s="197"/>
      <c r="F555" s="195"/>
      <c r="G555" s="195"/>
    </row>
    <row r="556" spans="1:7" s="185" customFormat="1" ht="12.75">
      <c r="A556" s="194"/>
      <c r="B556" s="195"/>
      <c r="C556" s="195"/>
      <c r="D556" s="196"/>
      <c r="E556" s="197"/>
      <c r="F556" s="195"/>
      <c r="G556" s="195"/>
    </row>
    <row r="557" spans="1:7" s="185" customFormat="1" ht="12.75">
      <c r="A557" s="194"/>
      <c r="B557" s="195"/>
      <c r="C557" s="195"/>
      <c r="D557" s="196"/>
      <c r="E557" s="197"/>
      <c r="F557" s="195"/>
      <c r="G557" s="195"/>
    </row>
    <row r="558" spans="1:7" s="185" customFormat="1" ht="12.75">
      <c r="A558" s="194"/>
      <c r="B558" s="195"/>
      <c r="C558" s="195"/>
      <c r="D558" s="196"/>
      <c r="E558" s="197"/>
      <c r="F558" s="195"/>
      <c r="G558" s="195"/>
    </row>
    <row r="559" spans="1:7" s="185" customFormat="1" ht="12.75">
      <c r="A559" s="194"/>
      <c r="B559" s="195"/>
      <c r="C559" s="195"/>
      <c r="D559" s="196"/>
      <c r="E559" s="197"/>
      <c r="F559" s="195"/>
      <c r="G559" s="195"/>
    </row>
    <row r="560" spans="1:7" s="185" customFormat="1" ht="12.75">
      <c r="A560" s="194"/>
      <c r="B560" s="195"/>
      <c r="C560" s="195"/>
      <c r="D560" s="196"/>
      <c r="E560" s="197"/>
      <c r="F560" s="195"/>
      <c r="G560" s="195"/>
    </row>
    <row r="561" spans="1:7" s="185" customFormat="1" ht="12.75">
      <c r="A561" s="194"/>
      <c r="B561" s="195"/>
      <c r="C561" s="195"/>
      <c r="D561" s="196"/>
      <c r="E561" s="197"/>
      <c r="F561" s="195"/>
      <c r="G561" s="195"/>
    </row>
    <row r="562" spans="1:7" s="185" customFormat="1" ht="12.75">
      <c r="A562" s="194"/>
      <c r="B562" s="195"/>
      <c r="C562" s="195"/>
      <c r="D562" s="196"/>
      <c r="E562" s="197"/>
      <c r="F562" s="195"/>
      <c r="G562" s="195"/>
    </row>
    <row r="563" spans="1:7" s="185" customFormat="1" ht="12.75">
      <c r="A563" s="194"/>
      <c r="B563" s="195"/>
      <c r="C563" s="195"/>
      <c r="D563" s="196"/>
      <c r="E563" s="197"/>
      <c r="F563" s="195"/>
      <c r="G563" s="195"/>
    </row>
    <row r="564" spans="1:7" s="185" customFormat="1" ht="12.75">
      <c r="A564" s="194"/>
      <c r="B564" s="195"/>
      <c r="C564" s="195"/>
      <c r="D564" s="196"/>
      <c r="E564" s="197"/>
      <c r="F564" s="195"/>
      <c r="G564" s="195"/>
    </row>
    <row r="565" spans="1:7" s="185" customFormat="1" ht="12.75">
      <c r="A565" s="194"/>
      <c r="B565" s="195"/>
      <c r="C565" s="195"/>
      <c r="D565" s="196"/>
      <c r="E565" s="197"/>
      <c r="F565" s="195"/>
      <c r="G565" s="195"/>
    </row>
    <row r="566" spans="1:7" s="185" customFormat="1" ht="12.75">
      <c r="A566" s="194"/>
      <c r="B566" s="195"/>
      <c r="C566" s="195"/>
      <c r="D566" s="196"/>
      <c r="E566" s="197"/>
      <c r="F566" s="195"/>
      <c r="G566" s="195"/>
    </row>
    <row r="567" spans="1:7" s="185" customFormat="1" ht="12.75">
      <c r="A567" s="194"/>
      <c r="B567" s="195"/>
      <c r="C567" s="195"/>
      <c r="D567" s="196"/>
      <c r="E567" s="197"/>
      <c r="F567" s="195"/>
      <c r="G567" s="195"/>
    </row>
    <row r="568" spans="1:7" s="185" customFormat="1" ht="12.75">
      <c r="A568" s="194"/>
      <c r="B568" s="195"/>
      <c r="C568" s="195"/>
      <c r="D568" s="196"/>
      <c r="E568" s="197"/>
      <c r="F568" s="195"/>
      <c r="G568" s="195"/>
    </row>
    <row r="569" spans="1:7" s="185" customFormat="1" ht="12.75">
      <c r="A569" s="194"/>
      <c r="B569" s="195"/>
      <c r="C569" s="195"/>
      <c r="D569" s="196"/>
      <c r="E569" s="197"/>
      <c r="F569" s="195"/>
      <c r="G569" s="195"/>
    </row>
    <row r="570" spans="1:7" s="185" customFormat="1" ht="12.75">
      <c r="A570" s="194"/>
      <c r="B570" s="195"/>
      <c r="C570" s="195"/>
      <c r="D570" s="196"/>
      <c r="E570" s="197"/>
      <c r="F570" s="195"/>
      <c r="G570" s="195"/>
    </row>
    <row r="571" spans="1:7" s="185" customFormat="1" ht="12.75">
      <c r="A571" s="194"/>
      <c r="B571" s="195"/>
      <c r="C571" s="195"/>
      <c r="D571" s="196"/>
      <c r="E571" s="197"/>
      <c r="F571" s="195"/>
      <c r="G571" s="195"/>
    </row>
    <row r="572" spans="1:7" s="185" customFormat="1" ht="12.75">
      <c r="A572" s="194"/>
      <c r="B572" s="195"/>
      <c r="C572" s="195"/>
      <c r="D572" s="196"/>
      <c r="E572" s="197"/>
      <c r="F572" s="195"/>
      <c r="G572" s="195"/>
    </row>
    <row r="573" spans="1:7" s="185" customFormat="1" ht="12.75">
      <c r="A573" s="194"/>
      <c r="B573" s="195"/>
      <c r="C573" s="195"/>
      <c r="D573" s="196"/>
      <c r="E573" s="197"/>
      <c r="F573" s="195"/>
      <c r="G573" s="195"/>
    </row>
    <row r="574" spans="1:7" s="185" customFormat="1" ht="12.75">
      <c r="A574" s="194"/>
      <c r="B574" s="195"/>
      <c r="C574" s="195"/>
      <c r="D574" s="196"/>
      <c r="E574" s="197"/>
      <c r="F574" s="195"/>
      <c r="G574" s="195"/>
    </row>
    <row r="575" spans="1:7" s="185" customFormat="1" ht="12.75">
      <c r="A575" s="194"/>
      <c r="B575" s="195"/>
      <c r="C575" s="195"/>
      <c r="D575" s="196"/>
      <c r="E575" s="197"/>
      <c r="F575" s="195"/>
      <c r="G575" s="195"/>
    </row>
    <row r="576" spans="1:7" s="185" customFormat="1" ht="12.75">
      <c r="A576" s="194"/>
      <c r="B576" s="195"/>
      <c r="C576" s="195"/>
      <c r="D576" s="196"/>
      <c r="E576" s="197"/>
      <c r="F576" s="195"/>
      <c r="G576" s="195"/>
    </row>
    <row r="577" spans="1:7" s="185" customFormat="1" ht="12.75">
      <c r="A577" s="194"/>
      <c r="B577" s="195"/>
      <c r="C577" s="195"/>
      <c r="D577" s="196"/>
      <c r="E577" s="197"/>
      <c r="F577" s="195"/>
      <c r="G577" s="195"/>
    </row>
    <row r="578" spans="1:7" s="185" customFormat="1" ht="12.75">
      <c r="A578" s="194"/>
      <c r="B578" s="195"/>
      <c r="C578" s="195"/>
      <c r="D578" s="196"/>
      <c r="E578" s="197"/>
      <c r="F578" s="195"/>
      <c r="G578" s="195"/>
    </row>
    <row r="579" spans="1:7" s="185" customFormat="1" ht="12.75">
      <c r="A579" s="194"/>
      <c r="B579" s="195"/>
      <c r="C579" s="195"/>
      <c r="D579" s="196"/>
      <c r="E579" s="197"/>
      <c r="F579" s="195"/>
      <c r="G579" s="195"/>
    </row>
    <row r="580" spans="1:7" s="185" customFormat="1" ht="12.75">
      <c r="A580" s="194"/>
      <c r="B580" s="195"/>
      <c r="C580" s="195"/>
      <c r="D580" s="196"/>
      <c r="E580" s="197"/>
      <c r="F580" s="195"/>
      <c r="G580" s="195"/>
    </row>
    <row r="581" spans="1:7" s="185" customFormat="1" ht="12.75">
      <c r="A581" s="194"/>
      <c r="B581" s="195"/>
      <c r="C581" s="195"/>
      <c r="D581" s="196"/>
      <c r="E581" s="197"/>
      <c r="F581" s="195"/>
      <c r="G581" s="195"/>
    </row>
    <row r="582" spans="1:7" s="185" customFormat="1" ht="12.75">
      <c r="A582" s="194"/>
      <c r="B582" s="195"/>
      <c r="C582" s="195"/>
      <c r="D582" s="196"/>
      <c r="E582" s="197"/>
      <c r="F582" s="195"/>
      <c r="G582" s="195"/>
    </row>
    <row r="583" spans="1:7" s="185" customFormat="1" ht="12.75">
      <c r="A583" s="194"/>
      <c r="B583" s="195"/>
      <c r="C583" s="195"/>
      <c r="D583" s="196"/>
      <c r="E583" s="197"/>
      <c r="F583" s="195"/>
      <c r="G583" s="195"/>
    </row>
    <row r="584" spans="1:7" s="185" customFormat="1" ht="12.75">
      <c r="A584" s="194"/>
      <c r="B584" s="195"/>
      <c r="C584" s="195"/>
      <c r="D584" s="196"/>
      <c r="E584" s="197"/>
      <c r="F584" s="195"/>
      <c r="G584" s="195"/>
    </row>
    <row r="585" spans="1:7" s="185" customFormat="1" ht="12.75">
      <c r="A585" s="194"/>
      <c r="B585" s="195"/>
      <c r="C585" s="195"/>
      <c r="D585" s="196"/>
      <c r="E585" s="197"/>
      <c r="F585" s="195"/>
      <c r="G585" s="195"/>
    </row>
    <row r="586" spans="1:7" s="185" customFormat="1" ht="12.75">
      <c r="A586" s="194"/>
      <c r="B586" s="195"/>
      <c r="C586" s="195"/>
      <c r="D586" s="196"/>
      <c r="E586" s="197"/>
      <c r="F586" s="195"/>
      <c r="G586" s="195"/>
    </row>
    <row r="587" spans="1:7" s="185" customFormat="1" ht="12.75">
      <c r="A587" s="194"/>
      <c r="B587" s="195"/>
      <c r="C587" s="195"/>
      <c r="D587" s="196"/>
      <c r="E587" s="197"/>
      <c r="F587" s="195"/>
      <c r="G587" s="195"/>
    </row>
    <row r="588" spans="1:7" s="185" customFormat="1" ht="12.75">
      <c r="A588" s="194"/>
      <c r="B588" s="195"/>
      <c r="C588" s="196"/>
      <c r="D588" s="196"/>
      <c r="E588" s="197"/>
      <c r="F588" s="195"/>
      <c r="G588" s="195"/>
    </row>
    <row r="589" spans="1:7" s="185" customFormat="1" ht="12.75">
      <c r="A589" s="194"/>
      <c r="B589" s="195"/>
      <c r="C589" s="196"/>
      <c r="D589" s="196"/>
      <c r="E589" s="197"/>
      <c r="F589" s="195"/>
      <c r="G589" s="195"/>
    </row>
    <row r="590" spans="1:7" s="185" customFormat="1" ht="12.75">
      <c r="A590" s="194"/>
      <c r="B590" s="195"/>
      <c r="C590" s="196"/>
      <c r="D590" s="196"/>
      <c r="E590" s="197"/>
      <c r="F590" s="195"/>
      <c r="G590" s="195"/>
    </row>
    <row r="591" spans="1:7" s="185" customFormat="1" ht="12.75">
      <c r="A591" s="194"/>
      <c r="B591" s="195"/>
      <c r="C591" s="196"/>
      <c r="D591" s="196"/>
      <c r="E591" s="197"/>
      <c r="F591" s="195"/>
      <c r="G591" s="195"/>
    </row>
    <row r="592" spans="1:7" s="185" customFormat="1" ht="12.75">
      <c r="A592" s="194"/>
      <c r="B592" s="195"/>
      <c r="C592" s="196"/>
      <c r="D592" s="196"/>
      <c r="E592" s="197"/>
      <c r="F592" s="195"/>
      <c r="G592" s="195"/>
    </row>
    <row r="593" spans="1:7" s="185" customFormat="1" ht="12.75">
      <c r="A593" s="194"/>
      <c r="B593" s="195"/>
      <c r="C593" s="196"/>
      <c r="D593" s="196"/>
      <c r="E593" s="197"/>
      <c r="F593" s="195"/>
      <c r="G593" s="195"/>
    </row>
    <row r="594" spans="1:7" s="185" customFormat="1" ht="12.75">
      <c r="A594" s="194"/>
      <c r="B594" s="195"/>
      <c r="C594" s="196"/>
      <c r="D594" s="196"/>
      <c r="E594" s="197"/>
      <c r="F594" s="195"/>
      <c r="G594" s="195"/>
    </row>
    <row r="595" spans="1:7" s="185" customFormat="1" ht="12.75">
      <c r="A595" s="194"/>
      <c r="B595" s="195"/>
      <c r="C595" s="196"/>
      <c r="D595" s="196"/>
      <c r="E595" s="197"/>
      <c r="F595" s="195"/>
      <c r="G595" s="195"/>
    </row>
    <row r="596" spans="1:7" s="185" customFormat="1" ht="12.75">
      <c r="A596" s="194"/>
      <c r="B596" s="195"/>
      <c r="C596" s="196"/>
      <c r="D596" s="196"/>
      <c r="E596" s="197"/>
      <c r="F596" s="195"/>
      <c r="G596" s="195"/>
    </row>
    <row r="597" spans="1:7" s="185" customFormat="1" ht="12.75">
      <c r="A597" s="194"/>
      <c r="B597" s="195"/>
      <c r="C597" s="196"/>
      <c r="D597" s="196"/>
      <c r="E597" s="197"/>
      <c r="F597" s="195"/>
      <c r="G597" s="195"/>
    </row>
    <row r="598" spans="1:7" s="185" customFormat="1" ht="12.75">
      <c r="A598" s="194"/>
      <c r="B598" s="195"/>
      <c r="C598" s="196"/>
      <c r="D598" s="196"/>
      <c r="E598" s="197"/>
      <c r="F598" s="195"/>
      <c r="G598" s="195"/>
    </row>
    <row r="599" spans="1:7" s="185" customFormat="1" ht="12.75">
      <c r="A599" s="194"/>
      <c r="B599" s="195"/>
      <c r="C599" s="196"/>
      <c r="D599" s="196"/>
      <c r="E599" s="197"/>
      <c r="F599" s="195"/>
      <c r="G599" s="195"/>
    </row>
    <row r="600" spans="1:7" s="185" customFormat="1" ht="12.75">
      <c r="A600" s="194"/>
      <c r="B600" s="195"/>
      <c r="C600" s="196"/>
      <c r="D600" s="196"/>
      <c r="E600" s="197"/>
      <c r="F600" s="195"/>
      <c r="G600" s="195"/>
    </row>
    <row r="601" spans="1:7" s="185" customFormat="1" ht="12.75">
      <c r="A601" s="194"/>
      <c r="B601" s="195"/>
      <c r="C601" s="196"/>
      <c r="D601" s="196"/>
      <c r="E601" s="197"/>
      <c r="F601" s="195"/>
      <c r="G601" s="195"/>
    </row>
    <row r="602" spans="1:7" s="185" customFormat="1" ht="12.75">
      <c r="A602" s="194"/>
      <c r="B602" s="195"/>
      <c r="C602" s="196"/>
      <c r="D602" s="196"/>
      <c r="E602" s="197"/>
      <c r="F602" s="195"/>
      <c r="G602" s="195"/>
    </row>
    <row r="603" spans="1:7" s="185" customFormat="1" ht="12.75">
      <c r="A603" s="194"/>
      <c r="B603" s="195"/>
      <c r="C603" s="196"/>
      <c r="D603" s="196"/>
      <c r="E603" s="197"/>
      <c r="F603" s="195"/>
      <c r="G603" s="195"/>
    </row>
    <row r="604" spans="1:7" s="185" customFormat="1" ht="12.75">
      <c r="A604" s="194"/>
      <c r="B604" s="195"/>
      <c r="C604" s="196"/>
      <c r="D604" s="196"/>
      <c r="E604" s="197"/>
      <c r="F604" s="195"/>
      <c r="G604" s="195"/>
    </row>
    <row r="605" spans="1:7" s="185" customFormat="1" ht="12.75">
      <c r="A605" s="194"/>
      <c r="B605" s="195"/>
      <c r="C605" s="196"/>
      <c r="D605" s="196"/>
      <c r="E605" s="197"/>
      <c r="F605" s="195"/>
      <c r="G605" s="195"/>
    </row>
    <row r="606" spans="1:7" s="185" customFormat="1" ht="12.75">
      <c r="A606" s="194"/>
      <c r="B606" s="195"/>
      <c r="C606" s="196"/>
      <c r="D606" s="196"/>
      <c r="E606" s="197"/>
      <c r="F606" s="195"/>
      <c r="G606" s="195"/>
    </row>
    <row r="607" spans="1:7" s="185" customFormat="1" ht="12.75">
      <c r="A607" s="194"/>
      <c r="B607" s="195"/>
      <c r="C607" s="196"/>
      <c r="D607" s="196"/>
      <c r="E607" s="197"/>
      <c r="F607" s="195"/>
      <c r="G607" s="195"/>
    </row>
    <row r="608" spans="1:7" s="185" customFormat="1" ht="12.75">
      <c r="A608" s="194"/>
      <c r="B608" s="195"/>
      <c r="C608" s="196"/>
      <c r="D608" s="196"/>
      <c r="E608" s="197"/>
      <c r="F608" s="195"/>
      <c r="G608" s="195"/>
    </row>
    <row r="609" spans="1:7" s="185" customFormat="1" ht="12.75">
      <c r="A609" s="194"/>
      <c r="B609" s="195"/>
      <c r="C609" s="196"/>
      <c r="D609" s="196"/>
      <c r="E609" s="197"/>
      <c r="F609" s="195"/>
      <c r="G609" s="195"/>
    </row>
    <row r="610" spans="1:7" s="185" customFormat="1" ht="12.75">
      <c r="A610" s="194"/>
      <c r="B610" s="195"/>
      <c r="C610" s="196"/>
      <c r="D610" s="196"/>
      <c r="E610" s="197"/>
      <c r="F610" s="195"/>
      <c r="G610" s="195"/>
    </row>
    <row r="611" spans="1:7" s="185" customFormat="1" ht="12.75">
      <c r="A611" s="194"/>
      <c r="B611" s="195"/>
      <c r="C611" s="196"/>
      <c r="D611" s="196"/>
      <c r="E611" s="197"/>
      <c r="F611" s="195"/>
      <c r="G611" s="195"/>
    </row>
    <row r="612" spans="1:7" s="185" customFormat="1" ht="12.75">
      <c r="A612" s="194"/>
      <c r="B612" s="195"/>
      <c r="C612" s="196"/>
      <c r="D612" s="196"/>
      <c r="E612" s="197"/>
      <c r="F612" s="195"/>
      <c r="G612" s="195"/>
    </row>
    <row r="613" spans="1:7" s="185" customFormat="1" ht="12.75">
      <c r="A613" s="194"/>
      <c r="B613" s="195"/>
      <c r="C613" s="196"/>
      <c r="D613" s="196"/>
      <c r="E613" s="197"/>
      <c r="F613" s="195"/>
      <c r="G613" s="195"/>
    </row>
    <row r="614" spans="1:7" s="185" customFormat="1" ht="12.75">
      <c r="A614" s="194"/>
      <c r="B614" s="195"/>
      <c r="C614" s="196"/>
      <c r="D614" s="196"/>
      <c r="E614" s="197"/>
      <c r="F614" s="195"/>
      <c r="G614" s="195"/>
    </row>
    <row r="615" spans="1:7" s="185" customFormat="1" ht="12.75">
      <c r="A615" s="194"/>
      <c r="B615" s="195"/>
      <c r="C615" s="196"/>
      <c r="D615" s="196"/>
      <c r="E615" s="197"/>
      <c r="F615" s="195"/>
      <c r="G615" s="195"/>
    </row>
    <row r="616" spans="1:7" s="185" customFormat="1" ht="12.75">
      <c r="A616" s="194"/>
      <c r="B616" s="195"/>
      <c r="C616" s="196"/>
      <c r="D616" s="196"/>
      <c r="E616" s="197"/>
      <c r="F616" s="195"/>
      <c r="G616" s="195"/>
    </row>
    <row r="617" spans="1:7" s="185" customFormat="1" ht="12.75">
      <c r="A617" s="194"/>
      <c r="B617" s="195"/>
      <c r="C617" s="196"/>
      <c r="D617" s="196"/>
      <c r="E617" s="197"/>
      <c r="F617" s="195"/>
      <c r="G617" s="195"/>
    </row>
    <row r="618" spans="1:7" s="185" customFormat="1" ht="12.75">
      <c r="A618" s="194"/>
      <c r="B618" s="195"/>
      <c r="C618" s="196"/>
      <c r="D618" s="196"/>
      <c r="E618" s="197"/>
      <c r="F618" s="195"/>
      <c r="G618" s="195"/>
    </row>
    <row r="619" spans="1:7" s="185" customFormat="1" ht="12.75">
      <c r="A619" s="194"/>
      <c r="B619" s="195"/>
      <c r="C619" s="196"/>
      <c r="D619" s="196"/>
      <c r="E619" s="197"/>
      <c r="F619" s="195"/>
      <c r="G619" s="195"/>
    </row>
    <row r="620" spans="1:7" s="185" customFormat="1" ht="12.75">
      <c r="A620" s="194"/>
      <c r="B620" s="195"/>
      <c r="C620" s="196"/>
      <c r="D620" s="196"/>
      <c r="E620" s="197"/>
      <c r="F620" s="195"/>
      <c r="G620" s="195"/>
    </row>
    <row r="621" spans="1:7" s="185" customFormat="1" ht="12.75">
      <c r="A621" s="194"/>
      <c r="B621" s="195"/>
      <c r="C621" s="196"/>
      <c r="D621" s="196"/>
      <c r="E621" s="197"/>
      <c r="F621" s="195"/>
      <c r="G621" s="195"/>
    </row>
    <row r="622" spans="1:7" s="185" customFormat="1" ht="12.75">
      <c r="A622" s="194"/>
      <c r="B622" s="195"/>
      <c r="C622" s="196"/>
      <c r="D622" s="196"/>
      <c r="E622" s="197"/>
      <c r="F622" s="195"/>
      <c r="G622" s="195"/>
    </row>
    <row r="623" spans="1:7" s="185" customFormat="1" ht="12.75">
      <c r="A623" s="194"/>
      <c r="B623" s="195"/>
      <c r="C623" s="196"/>
      <c r="D623" s="196"/>
      <c r="E623" s="197"/>
      <c r="F623" s="195"/>
      <c r="G623" s="195"/>
    </row>
    <row r="624" spans="1:7" s="185" customFormat="1" ht="12.75">
      <c r="A624" s="194"/>
      <c r="B624" s="195"/>
      <c r="C624" s="196"/>
      <c r="D624" s="196"/>
      <c r="E624" s="197"/>
      <c r="F624" s="195"/>
      <c r="G624" s="195"/>
    </row>
    <row r="625" spans="1:7" s="185" customFormat="1" ht="12.75">
      <c r="A625" s="194"/>
      <c r="B625" s="195"/>
      <c r="C625" s="196"/>
      <c r="D625" s="196"/>
      <c r="E625" s="197"/>
      <c r="F625" s="195"/>
      <c r="G625" s="195"/>
    </row>
    <row r="626" spans="1:7" s="185" customFormat="1" ht="12.75">
      <c r="A626" s="194"/>
      <c r="B626" s="195"/>
      <c r="C626" s="196"/>
      <c r="D626" s="196"/>
      <c r="E626" s="197"/>
      <c r="F626" s="195"/>
      <c r="G626" s="195"/>
    </row>
    <row r="627" spans="1:7" s="185" customFormat="1" ht="12.75">
      <c r="A627" s="194"/>
      <c r="B627" s="195"/>
      <c r="C627" s="196"/>
      <c r="D627" s="196"/>
      <c r="E627" s="197"/>
      <c r="F627" s="195"/>
      <c r="G627" s="195"/>
    </row>
    <row r="628" spans="1:7" s="185" customFormat="1" ht="12.75">
      <c r="A628" s="194"/>
      <c r="B628" s="195"/>
      <c r="C628" s="196"/>
      <c r="D628" s="196"/>
      <c r="E628" s="197"/>
      <c r="F628" s="195"/>
      <c r="G628" s="195"/>
    </row>
    <row r="629" spans="1:7" s="185" customFormat="1" ht="12.75">
      <c r="A629" s="194"/>
      <c r="B629" s="195"/>
      <c r="C629" s="196"/>
      <c r="D629" s="196"/>
      <c r="E629" s="197"/>
      <c r="F629" s="195"/>
      <c r="G629" s="195"/>
    </row>
    <row r="630" spans="1:7" s="185" customFormat="1" ht="12.75">
      <c r="A630" s="194"/>
      <c r="B630" s="195"/>
      <c r="C630" s="196"/>
      <c r="D630" s="196"/>
      <c r="E630" s="197"/>
      <c r="F630" s="195"/>
      <c r="G630" s="195"/>
    </row>
    <row r="631" spans="1:7" s="185" customFormat="1" ht="12.75">
      <c r="A631" s="194"/>
      <c r="B631" s="195"/>
      <c r="C631" s="196"/>
      <c r="D631" s="196"/>
      <c r="E631" s="197"/>
      <c r="F631" s="195"/>
      <c r="G631" s="195"/>
    </row>
    <row r="632" spans="1:7" s="185" customFormat="1" ht="12.75">
      <c r="A632" s="194"/>
      <c r="B632" s="195"/>
      <c r="C632" s="196"/>
      <c r="D632" s="196"/>
      <c r="E632" s="197"/>
      <c r="F632" s="195"/>
      <c r="G632" s="195"/>
    </row>
    <row r="633" spans="1:7" s="185" customFormat="1" ht="12.75">
      <c r="A633" s="194"/>
      <c r="B633" s="195"/>
      <c r="C633" s="196"/>
      <c r="D633" s="196"/>
      <c r="E633" s="197"/>
      <c r="F633" s="195"/>
      <c r="G633" s="195"/>
    </row>
    <row r="634" spans="1:7" s="185" customFormat="1" ht="12.75">
      <c r="A634" s="194"/>
      <c r="B634" s="195"/>
      <c r="C634" s="196"/>
      <c r="D634" s="196"/>
      <c r="E634" s="197"/>
      <c r="F634" s="195"/>
      <c r="G634" s="195"/>
    </row>
    <row r="635" spans="1:7" s="185" customFormat="1" ht="12.75">
      <c r="A635" s="194"/>
      <c r="B635" s="195"/>
      <c r="C635" s="196"/>
      <c r="D635" s="196"/>
      <c r="E635" s="197"/>
      <c r="F635" s="195"/>
      <c r="G635" s="195"/>
    </row>
    <row r="636" spans="1:7" s="185" customFormat="1" ht="12.75">
      <c r="A636" s="194"/>
      <c r="B636" s="195"/>
      <c r="C636" s="196"/>
      <c r="D636" s="196"/>
      <c r="E636" s="197"/>
      <c r="F636" s="195"/>
      <c r="G636" s="195"/>
    </row>
    <row r="637" spans="1:7" s="185" customFormat="1" ht="12.75">
      <c r="A637" s="194"/>
      <c r="B637" s="195"/>
      <c r="C637" s="196"/>
      <c r="D637" s="196"/>
      <c r="E637" s="197"/>
      <c r="F637" s="195"/>
      <c r="G637" s="195"/>
    </row>
    <row r="638" spans="1:7" s="185" customFormat="1" ht="12.75">
      <c r="A638" s="194"/>
      <c r="B638" s="195"/>
      <c r="C638" s="196"/>
      <c r="D638" s="196"/>
      <c r="E638" s="197"/>
      <c r="F638" s="195"/>
      <c r="G638" s="195"/>
    </row>
    <row r="639" spans="1:7" s="185" customFormat="1" ht="12.75">
      <c r="A639" s="194"/>
      <c r="B639" s="195"/>
      <c r="C639" s="196"/>
      <c r="D639" s="196"/>
      <c r="E639" s="197"/>
      <c r="F639" s="195"/>
      <c r="G639" s="195"/>
    </row>
    <row r="640" spans="1:7" s="185" customFormat="1" ht="12.75">
      <c r="A640" s="194"/>
      <c r="B640" s="195"/>
      <c r="C640" s="196"/>
      <c r="D640" s="196"/>
      <c r="E640" s="197"/>
      <c r="F640" s="195"/>
      <c r="G640" s="195"/>
    </row>
    <row r="641" spans="1:7" s="185" customFormat="1" ht="12.75">
      <c r="A641" s="194"/>
      <c r="B641" s="195"/>
      <c r="C641" s="196"/>
      <c r="D641" s="196"/>
      <c r="E641" s="197"/>
      <c r="F641" s="195"/>
      <c r="G641" s="195"/>
    </row>
    <row r="642" spans="1:7" s="185" customFormat="1" ht="12.75">
      <c r="A642" s="194"/>
      <c r="B642" s="195"/>
      <c r="C642" s="196"/>
      <c r="D642" s="196"/>
      <c r="E642" s="197"/>
      <c r="F642" s="195"/>
      <c r="G642" s="195"/>
    </row>
    <row r="643" spans="1:7" s="185" customFormat="1" ht="12.75">
      <c r="A643" s="194"/>
      <c r="B643" s="195"/>
      <c r="C643" s="196"/>
      <c r="D643" s="196"/>
      <c r="E643" s="197"/>
      <c r="F643" s="195"/>
      <c r="G643" s="195"/>
    </row>
    <row r="644" spans="1:7" s="185" customFormat="1" ht="12.75">
      <c r="A644" s="194"/>
      <c r="B644" s="195"/>
      <c r="C644" s="196"/>
      <c r="D644" s="196"/>
      <c r="E644" s="197"/>
      <c r="F644" s="195"/>
      <c r="G644" s="195"/>
    </row>
    <row r="645" spans="1:7" s="185" customFormat="1" ht="12.75">
      <c r="A645" s="194"/>
      <c r="B645" s="195"/>
      <c r="C645" s="196"/>
      <c r="D645" s="196"/>
      <c r="E645" s="197"/>
      <c r="F645" s="195"/>
      <c r="G645" s="195"/>
    </row>
    <row r="646" spans="1:7" s="185" customFormat="1" ht="12.75">
      <c r="A646" s="194"/>
      <c r="B646" s="195"/>
      <c r="C646" s="196"/>
      <c r="D646" s="196"/>
      <c r="E646" s="197"/>
      <c r="F646" s="195"/>
      <c r="G646" s="195"/>
    </row>
    <row r="647" spans="1:7" s="185" customFormat="1" ht="12.75">
      <c r="A647" s="194"/>
      <c r="B647" s="195"/>
      <c r="C647" s="196"/>
      <c r="D647" s="196"/>
      <c r="E647" s="197"/>
      <c r="F647" s="195"/>
      <c r="G647" s="195"/>
    </row>
    <row r="648" spans="1:7" s="185" customFormat="1" ht="12.75">
      <c r="A648" s="194"/>
      <c r="B648" s="195"/>
      <c r="C648" s="196"/>
      <c r="D648" s="196"/>
      <c r="E648" s="197"/>
      <c r="F648" s="195"/>
      <c r="G648" s="195"/>
    </row>
    <row r="649" spans="1:7" s="185" customFormat="1" ht="12.75">
      <c r="A649" s="194"/>
      <c r="B649" s="195"/>
      <c r="C649" s="196"/>
      <c r="D649" s="196"/>
      <c r="E649" s="197"/>
      <c r="F649" s="195"/>
      <c r="G649" s="195"/>
    </row>
    <row r="650" spans="1:7" s="185" customFormat="1" ht="12.75">
      <c r="A650" s="194"/>
      <c r="B650" s="195"/>
      <c r="C650" s="196"/>
      <c r="D650" s="196"/>
      <c r="E650" s="197"/>
      <c r="F650" s="195"/>
      <c r="G650" s="195"/>
    </row>
    <row r="651" spans="1:7" s="185" customFormat="1" ht="12.75">
      <c r="A651" s="194"/>
      <c r="B651" s="195"/>
      <c r="C651" s="196"/>
      <c r="D651" s="196"/>
      <c r="E651" s="197"/>
      <c r="F651" s="195"/>
      <c r="G651" s="195"/>
    </row>
    <row r="652" spans="1:7" s="185" customFormat="1" ht="12.75">
      <c r="A652" s="194"/>
      <c r="B652" s="195"/>
      <c r="C652" s="196"/>
      <c r="D652" s="196"/>
      <c r="E652" s="197"/>
      <c r="F652" s="195"/>
      <c r="G652" s="195"/>
    </row>
    <row r="653" spans="1:7" s="185" customFormat="1" ht="12.75">
      <c r="A653" s="194"/>
      <c r="B653" s="195"/>
      <c r="C653" s="196"/>
      <c r="D653" s="196"/>
      <c r="E653" s="197"/>
      <c r="F653" s="195"/>
      <c r="G653" s="195"/>
    </row>
    <row r="654" spans="1:7" s="185" customFormat="1" ht="12.75">
      <c r="A654" s="194"/>
      <c r="B654" s="195"/>
      <c r="C654" s="196"/>
      <c r="D654" s="196"/>
      <c r="E654" s="197"/>
      <c r="F654" s="195"/>
      <c r="G654" s="195"/>
    </row>
    <row r="655" spans="1:7" s="185" customFormat="1" ht="12.75">
      <c r="A655" s="194"/>
      <c r="B655" s="195"/>
      <c r="C655" s="196"/>
      <c r="D655" s="196"/>
      <c r="E655" s="197"/>
      <c r="F655" s="195"/>
      <c r="G655" s="195"/>
    </row>
    <row r="656" spans="1:7" s="185" customFormat="1" ht="12.75">
      <c r="A656" s="194"/>
      <c r="B656" s="195"/>
      <c r="C656" s="196"/>
      <c r="D656" s="196"/>
      <c r="E656" s="197"/>
      <c r="F656" s="195"/>
      <c r="G656" s="195"/>
    </row>
    <row r="657" spans="1:7" s="185" customFormat="1" ht="12.75">
      <c r="A657" s="194"/>
      <c r="B657" s="195"/>
      <c r="C657" s="196"/>
      <c r="D657" s="196"/>
      <c r="E657" s="197"/>
      <c r="F657" s="195"/>
      <c r="G657" s="195"/>
    </row>
    <row r="658" spans="1:7" s="185" customFormat="1" ht="12.75">
      <c r="A658" s="194"/>
      <c r="B658" s="195"/>
      <c r="C658" s="196"/>
      <c r="D658" s="196"/>
      <c r="E658" s="197"/>
      <c r="F658" s="195"/>
      <c r="G658" s="195"/>
    </row>
    <row r="659" spans="1:7" s="185" customFormat="1" ht="12.75">
      <c r="A659" s="194"/>
      <c r="B659" s="195"/>
      <c r="C659" s="196"/>
      <c r="D659" s="196"/>
      <c r="E659" s="197"/>
      <c r="F659" s="195"/>
      <c r="G659" s="195"/>
    </row>
    <row r="660" spans="1:7" s="185" customFormat="1" ht="12.75">
      <c r="A660" s="194"/>
      <c r="B660" s="195"/>
      <c r="C660" s="196"/>
      <c r="D660" s="196"/>
      <c r="E660" s="197"/>
      <c r="F660" s="195"/>
      <c r="G660" s="195"/>
    </row>
    <row r="661" spans="1:7" s="185" customFormat="1" ht="12.75">
      <c r="A661" s="194"/>
      <c r="B661" s="195"/>
      <c r="C661" s="196"/>
      <c r="D661" s="196"/>
      <c r="E661" s="197"/>
      <c r="F661" s="195"/>
      <c r="G661" s="195"/>
    </row>
    <row r="662" spans="1:7" s="185" customFormat="1" ht="12.75">
      <c r="A662" s="194"/>
      <c r="B662" s="195"/>
      <c r="C662" s="196"/>
      <c r="D662" s="196"/>
      <c r="E662" s="197"/>
      <c r="F662" s="195"/>
      <c r="G662" s="195"/>
    </row>
    <row r="663" spans="1:7" s="185" customFormat="1" ht="12.75">
      <c r="A663" s="194"/>
      <c r="B663" s="195"/>
      <c r="C663" s="196"/>
      <c r="D663" s="196"/>
      <c r="E663" s="197"/>
      <c r="F663" s="195"/>
      <c r="G663" s="195"/>
    </row>
    <row r="664" spans="1:7" s="185" customFormat="1" ht="12.75">
      <c r="A664" s="194"/>
      <c r="B664" s="195"/>
      <c r="C664" s="196"/>
      <c r="D664" s="196"/>
      <c r="E664" s="197"/>
      <c r="F664" s="195"/>
      <c r="G664" s="195"/>
    </row>
    <row r="665" spans="1:7" s="185" customFormat="1" ht="12.75">
      <c r="A665" s="194"/>
      <c r="B665" s="195"/>
      <c r="C665" s="196"/>
      <c r="D665" s="196"/>
      <c r="E665" s="197"/>
      <c r="F665" s="195"/>
      <c r="G665" s="195"/>
    </row>
    <row r="666" spans="1:7" s="185" customFormat="1" ht="12.75">
      <c r="A666" s="194"/>
      <c r="B666" s="195"/>
      <c r="C666" s="196"/>
      <c r="D666" s="196"/>
      <c r="E666" s="197"/>
      <c r="F666" s="195"/>
      <c r="G666" s="195"/>
    </row>
    <row r="667" spans="1:7" s="185" customFormat="1" ht="12.75">
      <c r="A667" s="194"/>
      <c r="B667" s="195"/>
      <c r="C667" s="196"/>
      <c r="D667" s="196"/>
      <c r="E667" s="197"/>
      <c r="F667" s="195"/>
      <c r="G667" s="195"/>
    </row>
    <row r="668" spans="1:7" s="185" customFormat="1" ht="12.75">
      <c r="A668" s="194"/>
      <c r="B668" s="195"/>
      <c r="C668" s="196"/>
      <c r="D668" s="196"/>
      <c r="E668" s="197"/>
      <c r="F668" s="195"/>
      <c r="G668" s="195"/>
    </row>
    <row r="669" spans="1:7" s="185" customFormat="1" ht="12.75">
      <c r="A669" s="194"/>
      <c r="B669" s="195"/>
      <c r="C669" s="196"/>
      <c r="D669" s="196"/>
      <c r="E669" s="197"/>
      <c r="F669" s="195"/>
      <c r="G669" s="195"/>
    </row>
    <row r="670" spans="1:7" s="185" customFormat="1" ht="12.75">
      <c r="A670" s="194"/>
      <c r="B670" s="195"/>
      <c r="C670" s="196"/>
      <c r="D670" s="196"/>
      <c r="E670" s="197"/>
      <c r="F670" s="195"/>
      <c r="G670" s="195"/>
    </row>
    <row r="671" spans="1:7" s="185" customFormat="1" ht="12.75">
      <c r="A671" s="194"/>
      <c r="B671" s="195"/>
      <c r="C671" s="196"/>
      <c r="D671" s="196"/>
      <c r="E671" s="197"/>
      <c r="F671" s="195"/>
      <c r="G671" s="195"/>
    </row>
    <row r="672" spans="1:7" s="185" customFormat="1" ht="12.75">
      <c r="A672" s="194"/>
      <c r="B672" s="195"/>
      <c r="C672" s="196"/>
      <c r="D672" s="196"/>
      <c r="E672" s="197"/>
      <c r="F672" s="195"/>
      <c r="G672" s="195"/>
    </row>
    <row r="673" spans="1:7" s="185" customFormat="1" ht="12.75">
      <c r="A673" s="194"/>
      <c r="B673" s="195"/>
      <c r="C673" s="196"/>
      <c r="D673" s="196"/>
      <c r="E673" s="197"/>
      <c r="F673" s="195"/>
      <c r="G673" s="195"/>
    </row>
    <row r="674" spans="1:7" s="185" customFormat="1" ht="12.75">
      <c r="A674" s="194"/>
      <c r="B674" s="195"/>
      <c r="C674" s="196"/>
      <c r="D674" s="196"/>
      <c r="E674" s="197"/>
      <c r="F674" s="195"/>
      <c r="G674" s="195"/>
    </row>
    <row r="675" spans="1:7" s="185" customFormat="1" ht="12.75">
      <c r="A675" s="194"/>
      <c r="B675" s="195"/>
      <c r="C675" s="196"/>
      <c r="D675" s="196"/>
      <c r="E675" s="197"/>
      <c r="F675" s="195"/>
      <c r="G675" s="195"/>
    </row>
    <row r="676" spans="1:7" s="185" customFormat="1" ht="12.75">
      <c r="A676" s="194"/>
      <c r="B676" s="195"/>
      <c r="C676" s="196"/>
      <c r="D676" s="196"/>
      <c r="E676" s="197"/>
      <c r="F676" s="195"/>
      <c r="G676" s="195"/>
    </row>
    <row r="677" spans="1:7" s="185" customFormat="1" ht="12.75">
      <c r="A677" s="194"/>
      <c r="B677" s="195"/>
      <c r="C677" s="196"/>
      <c r="D677" s="196"/>
      <c r="E677" s="197"/>
      <c r="F677" s="195"/>
      <c r="G677" s="195"/>
    </row>
    <row r="678" spans="1:7" s="185" customFormat="1" ht="12.75">
      <c r="A678" s="194"/>
      <c r="B678" s="195"/>
      <c r="C678" s="196"/>
      <c r="D678" s="196"/>
      <c r="E678" s="197"/>
      <c r="F678" s="195"/>
      <c r="G678" s="195"/>
    </row>
    <row r="679" spans="1:7" s="185" customFormat="1" ht="12.75">
      <c r="A679" s="194"/>
      <c r="B679" s="195"/>
      <c r="C679" s="196"/>
      <c r="D679" s="196"/>
      <c r="E679" s="197"/>
      <c r="F679" s="195"/>
      <c r="G679" s="195"/>
    </row>
    <row r="680" spans="1:7" s="185" customFormat="1" ht="12.75">
      <c r="A680" s="194"/>
      <c r="B680" s="195"/>
      <c r="C680" s="196"/>
      <c r="D680" s="196"/>
      <c r="E680" s="197"/>
      <c r="F680" s="195"/>
      <c r="G680" s="195"/>
    </row>
    <row r="681" spans="1:7" s="185" customFormat="1" ht="12.75">
      <c r="A681" s="194"/>
      <c r="B681" s="195"/>
      <c r="C681" s="196"/>
      <c r="D681" s="196"/>
      <c r="E681" s="197"/>
      <c r="F681" s="195"/>
      <c r="G681" s="195"/>
    </row>
    <row r="682" spans="1:7" s="185" customFormat="1" ht="12.75">
      <c r="A682" s="194"/>
      <c r="B682" s="195"/>
      <c r="C682" s="196"/>
      <c r="D682" s="196"/>
      <c r="E682" s="197"/>
      <c r="F682" s="195"/>
      <c r="G682" s="195"/>
    </row>
    <row r="683" spans="1:7" s="185" customFormat="1" ht="12.75">
      <c r="A683" s="194"/>
      <c r="B683" s="195"/>
      <c r="C683" s="196"/>
      <c r="D683" s="196"/>
      <c r="E683" s="197"/>
      <c r="F683" s="195"/>
      <c r="G683" s="195"/>
    </row>
    <row r="684" spans="1:7" s="185" customFormat="1" ht="12.75">
      <c r="A684" s="194"/>
      <c r="B684" s="195"/>
      <c r="C684" s="196"/>
      <c r="D684" s="196"/>
      <c r="E684" s="197"/>
      <c r="F684" s="195"/>
      <c r="G684" s="195"/>
    </row>
    <row r="685" spans="1:7" s="185" customFormat="1" ht="12.75">
      <c r="A685" s="194"/>
      <c r="B685" s="195"/>
      <c r="C685" s="196"/>
      <c r="D685" s="196"/>
      <c r="E685" s="197"/>
      <c r="F685" s="195"/>
      <c r="G685" s="195"/>
    </row>
    <row r="686" spans="1:7" s="185" customFormat="1" ht="12.75">
      <c r="A686" s="194"/>
      <c r="B686" s="195"/>
      <c r="C686" s="196"/>
      <c r="D686" s="196"/>
      <c r="E686" s="197"/>
      <c r="F686" s="195"/>
      <c r="G686" s="195"/>
    </row>
    <row r="687" spans="1:7" s="185" customFormat="1" ht="12.75">
      <c r="A687" s="194"/>
      <c r="B687" s="195"/>
      <c r="C687" s="196"/>
      <c r="D687" s="196"/>
      <c r="E687" s="197"/>
      <c r="F687" s="195"/>
      <c r="G687" s="195"/>
    </row>
    <row r="688" spans="1:7" s="185" customFormat="1" ht="12.75">
      <c r="A688" s="194"/>
      <c r="B688" s="195"/>
      <c r="C688" s="196"/>
      <c r="D688" s="196"/>
      <c r="E688" s="197"/>
      <c r="F688" s="195"/>
      <c r="G688" s="195"/>
    </row>
    <row r="689" spans="1:7" s="185" customFormat="1" ht="12.75">
      <c r="A689" s="194"/>
      <c r="B689" s="195"/>
      <c r="C689" s="196"/>
      <c r="D689" s="196"/>
      <c r="E689" s="197"/>
      <c r="F689" s="195"/>
      <c r="G689" s="195"/>
    </row>
    <row r="690" spans="1:7" s="185" customFormat="1" ht="12.75">
      <c r="A690" s="194"/>
      <c r="B690" s="195"/>
      <c r="C690" s="196"/>
      <c r="D690" s="196"/>
      <c r="E690" s="197"/>
      <c r="F690" s="195"/>
      <c r="G690" s="195"/>
    </row>
    <row r="691" spans="1:7" s="185" customFormat="1" ht="12.75">
      <c r="A691" s="194"/>
      <c r="B691" s="195"/>
      <c r="C691" s="196"/>
      <c r="D691" s="196"/>
      <c r="E691" s="197"/>
      <c r="F691" s="195"/>
      <c r="G691" s="195"/>
    </row>
    <row r="692" spans="1:7" s="185" customFormat="1" ht="12.75">
      <c r="A692" s="194"/>
      <c r="B692" s="195"/>
      <c r="C692" s="196"/>
      <c r="D692" s="196"/>
      <c r="E692" s="197"/>
      <c r="F692" s="195"/>
      <c r="G692" s="195"/>
    </row>
    <row r="693" spans="1:7" s="185" customFormat="1" ht="12.75">
      <c r="A693" s="194"/>
      <c r="B693" s="195"/>
      <c r="C693" s="196"/>
      <c r="D693" s="196"/>
      <c r="E693" s="197"/>
      <c r="F693" s="195"/>
      <c r="G693" s="195"/>
    </row>
    <row r="694" spans="1:7" s="185" customFormat="1" ht="12.75">
      <c r="A694" s="194"/>
      <c r="B694" s="195"/>
      <c r="C694" s="196"/>
      <c r="D694" s="196"/>
      <c r="E694" s="197"/>
      <c r="F694" s="195"/>
      <c r="G694" s="195"/>
    </row>
    <row r="695" spans="1:7" s="185" customFormat="1" ht="12.75">
      <c r="A695" s="194"/>
      <c r="B695" s="195"/>
      <c r="C695" s="196"/>
      <c r="D695" s="196"/>
      <c r="E695" s="197"/>
      <c r="F695" s="195"/>
      <c r="G695" s="195"/>
    </row>
    <row r="696" spans="1:7" s="185" customFormat="1" ht="12.75">
      <c r="A696" s="194"/>
      <c r="B696" s="195"/>
      <c r="C696" s="196"/>
      <c r="D696" s="196"/>
      <c r="E696" s="197"/>
      <c r="F696" s="195"/>
      <c r="G696" s="195"/>
    </row>
    <row r="697" spans="1:7" s="185" customFormat="1" ht="12.75">
      <c r="A697" s="194"/>
      <c r="B697" s="195"/>
      <c r="C697" s="196"/>
      <c r="D697" s="196"/>
      <c r="E697" s="197"/>
      <c r="F697" s="195"/>
      <c r="G697" s="195"/>
    </row>
    <row r="698" spans="1:7" s="185" customFormat="1" ht="12.75">
      <c r="A698" s="194"/>
      <c r="B698" s="195"/>
      <c r="C698" s="196"/>
      <c r="D698" s="196"/>
      <c r="E698" s="197"/>
      <c r="F698" s="195"/>
      <c r="G698" s="195"/>
    </row>
    <row r="699" spans="1:7" s="185" customFormat="1" ht="12.75">
      <c r="A699" s="194"/>
      <c r="B699" s="195"/>
      <c r="C699" s="196"/>
      <c r="D699" s="196"/>
      <c r="E699" s="197"/>
      <c r="F699" s="195"/>
      <c r="G699" s="195"/>
    </row>
    <row r="700" spans="1:7" s="185" customFormat="1" ht="12.75">
      <c r="A700" s="194"/>
      <c r="B700" s="195"/>
      <c r="C700" s="196"/>
      <c r="D700" s="196"/>
      <c r="E700" s="197"/>
      <c r="F700" s="195"/>
      <c r="G700" s="195"/>
    </row>
    <row r="701" spans="1:7" s="185" customFormat="1" ht="12.75">
      <c r="A701" s="194"/>
      <c r="B701" s="195"/>
      <c r="C701" s="196"/>
      <c r="D701" s="196"/>
      <c r="E701" s="197"/>
      <c r="F701" s="195"/>
      <c r="G701" s="195"/>
    </row>
    <row r="702" spans="1:7" s="185" customFormat="1" ht="12.75">
      <c r="A702" s="194"/>
      <c r="B702" s="195"/>
      <c r="C702" s="196"/>
      <c r="D702" s="196"/>
      <c r="E702" s="197"/>
      <c r="F702" s="195"/>
      <c r="G702" s="195"/>
    </row>
    <row r="703" spans="1:7" s="185" customFormat="1" ht="12.75">
      <c r="A703" s="194"/>
      <c r="B703" s="195"/>
      <c r="C703" s="196"/>
      <c r="D703" s="196"/>
      <c r="E703" s="197"/>
      <c r="F703" s="195"/>
      <c r="G703" s="195"/>
    </row>
    <row r="704" spans="1:7" s="185" customFormat="1" ht="12.75">
      <c r="A704" s="194"/>
      <c r="B704" s="195"/>
      <c r="C704" s="196"/>
      <c r="D704" s="196"/>
      <c r="E704" s="197"/>
      <c r="F704" s="195"/>
      <c r="G704" s="195"/>
    </row>
    <row r="705" spans="1:7" s="185" customFormat="1" ht="12.75">
      <c r="A705" s="194"/>
      <c r="B705" s="195"/>
      <c r="C705" s="196"/>
      <c r="D705" s="196"/>
      <c r="E705" s="197"/>
      <c r="F705" s="195"/>
      <c r="G705" s="195"/>
    </row>
    <row r="706" spans="1:7" s="185" customFormat="1" ht="12.75">
      <c r="A706" s="194"/>
      <c r="B706" s="195"/>
      <c r="C706" s="196"/>
      <c r="D706" s="196"/>
      <c r="E706" s="197"/>
      <c r="F706" s="195"/>
      <c r="G706" s="195"/>
    </row>
    <row r="707" spans="1:7" s="185" customFormat="1" ht="12.75">
      <c r="A707" s="194"/>
      <c r="B707" s="195"/>
      <c r="C707" s="196"/>
      <c r="D707" s="196"/>
      <c r="E707" s="197"/>
      <c r="F707" s="195"/>
      <c r="G707" s="195"/>
    </row>
    <row r="708" spans="1:7" s="185" customFormat="1" ht="12.75">
      <c r="A708" s="194"/>
      <c r="B708" s="195"/>
      <c r="C708" s="196"/>
      <c r="D708" s="196"/>
      <c r="E708" s="197"/>
      <c r="F708" s="195"/>
      <c r="G708" s="195"/>
    </row>
    <row r="709" spans="1:7" s="185" customFormat="1" ht="12.75">
      <c r="A709" s="194"/>
      <c r="B709" s="195"/>
      <c r="C709" s="196"/>
      <c r="D709" s="196"/>
      <c r="E709" s="197"/>
      <c r="F709" s="195"/>
      <c r="G709" s="195"/>
    </row>
    <row r="710" spans="1:7" s="185" customFormat="1" ht="12.75">
      <c r="A710" s="194"/>
      <c r="B710" s="195"/>
      <c r="C710" s="196"/>
      <c r="D710" s="196"/>
      <c r="E710" s="197"/>
      <c r="F710" s="195"/>
      <c r="G710" s="195"/>
    </row>
    <row r="711" spans="1:7" s="185" customFormat="1" ht="12.75">
      <c r="A711" s="194"/>
      <c r="B711" s="195"/>
      <c r="C711" s="196"/>
      <c r="D711" s="196"/>
      <c r="E711" s="197"/>
      <c r="F711" s="195"/>
      <c r="G711" s="195"/>
    </row>
    <row r="712" spans="1:7" s="185" customFormat="1" ht="12.75">
      <c r="A712" s="194"/>
      <c r="B712" s="195"/>
      <c r="C712" s="196"/>
      <c r="D712" s="196"/>
      <c r="E712" s="197"/>
      <c r="F712" s="195"/>
      <c r="G712" s="195"/>
    </row>
    <row r="713" spans="1:7" s="185" customFormat="1" ht="12.75">
      <c r="A713" s="194"/>
      <c r="B713" s="195"/>
      <c r="C713" s="196"/>
      <c r="D713" s="196"/>
      <c r="E713" s="197"/>
      <c r="F713" s="195"/>
      <c r="G713" s="195"/>
    </row>
    <row r="714" spans="1:7" s="185" customFormat="1" ht="12.75">
      <c r="A714" s="194"/>
      <c r="B714" s="195"/>
      <c r="C714" s="196"/>
      <c r="D714" s="196"/>
      <c r="E714" s="197"/>
      <c r="F714" s="195"/>
      <c r="G714" s="195"/>
    </row>
    <row r="715" spans="1:7" s="185" customFormat="1" ht="12.75">
      <c r="A715" s="194"/>
      <c r="B715" s="195"/>
      <c r="C715" s="196"/>
      <c r="D715" s="196"/>
      <c r="E715" s="197"/>
      <c r="F715" s="195"/>
      <c r="G715" s="195"/>
    </row>
    <row r="716" spans="1:7" s="185" customFormat="1" ht="12.75">
      <c r="A716" s="194"/>
      <c r="B716" s="195"/>
      <c r="C716" s="196"/>
      <c r="D716" s="196"/>
      <c r="E716" s="197"/>
      <c r="F716" s="195"/>
      <c r="G716" s="195"/>
    </row>
    <row r="717" spans="1:7" s="185" customFormat="1" ht="12.75">
      <c r="A717" s="194"/>
      <c r="B717" s="195"/>
      <c r="C717" s="196"/>
      <c r="D717" s="196"/>
      <c r="E717" s="197"/>
      <c r="F717" s="195"/>
      <c r="G717" s="195"/>
    </row>
    <row r="718" spans="1:7" s="185" customFormat="1" ht="12.75">
      <c r="A718" s="194"/>
      <c r="B718" s="195"/>
      <c r="C718" s="196"/>
      <c r="D718" s="196"/>
      <c r="E718" s="197"/>
      <c r="F718" s="195"/>
      <c r="G718" s="195"/>
    </row>
    <row r="719" spans="1:7" s="185" customFormat="1" ht="12.75">
      <c r="A719" s="194"/>
      <c r="B719" s="195"/>
      <c r="C719" s="196"/>
      <c r="D719" s="196"/>
      <c r="E719" s="197"/>
      <c r="F719" s="195"/>
      <c r="G719" s="195"/>
    </row>
    <row r="720" spans="1:7" s="185" customFormat="1" ht="12.75">
      <c r="A720" s="194"/>
      <c r="B720" s="195"/>
      <c r="C720" s="196"/>
      <c r="D720" s="196"/>
      <c r="E720" s="197"/>
      <c r="F720" s="195"/>
      <c r="G720" s="195"/>
    </row>
    <row r="721" spans="1:7" s="185" customFormat="1" ht="12.75">
      <c r="A721" s="194"/>
      <c r="B721" s="195"/>
      <c r="C721" s="196"/>
      <c r="D721" s="196"/>
      <c r="E721" s="197"/>
      <c r="F721" s="195"/>
      <c r="G721" s="195"/>
    </row>
    <row r="722" spans="1:7" s="185" customFormat="1" ht="12.75">
      <c r="A722" s="194"/>
      <c r="B722" s="195"/>
      <c r="C722" s="196"/>
      <c r="D722" s="196"/>
      <c r="E722" s="197"/>
      <c r="F722" s="195"/>
      <c r="G722" s="195"/>
    </row>
    <row r="723" spans="1:7" s="185" customFormat="1" ht="12.75">
      <c r="A723" s="194"/>
      <c r="B723" s="195"/>
      <c r="C723" s="196"/>
      <c r="D723" s="196"/>
      <c r="E723" s="197"/>
      <c r="F723" s="195"/>
      <c r="G723" s="195"/>
    </row>
    <row r="724" spans="1:7" s="185" customFormat="1" ht="12.75">
      <c r="A724" s="194"/>
      <c r="B724" s="195"/>
      <c r="C724" s="196"/>
      <c r="D724" s="196"/>
      <c r="E724" s="197"/>
      <c r="F724" s="195"/>
      <c r="G724" s="195"/>
    </row>
    <row r="725" spans="1:7" s="185" customFormat="1" ht="12.75">
      <c r="A725" s="194"/>
      <c r="B725" s="195"/>
      <c r="C725" s="196"/>
      <c r="D725" s="196"/>
      <c r="E725" s="197"/>
      <c r="F725" s="195"/>
      <c r="G725" s="195"/>
    </row>
    <row r="726" spans="1:7" s="185" customFormat="1" ht="12.75">
      <c r="A726" s="194"/>
      <c r="B726" s="195"/>
      <c r="C726" s="196"/>
      <c r="D726" s="196"/>
      <c r="E726" s="197"/>
      <c r="F726" s="195"/>
      <c r="G726" s="195"/>
    </row>
    <row r="727" spans="1:7" s="185" customFormat="1" ht="12.75">
      <c r="A727" s="194"/>
      <c r="B727" s="195"/>
      <c r="C727" s="196"/>
      <c r="D727" s="196"/>
      <c r="E727" s="197"/>
      <c r="F727" s="195"/>
      <c r="G727" s="195"/>
    </row>
    <row r="728" spans="1:7" s="185" customFormat="1" ht="12.75">
      <c r="A728" s="194"/>
      <c r="B728" s="195"/>
      <c r="C728" s="196"/>
      <c r="D728" s="196"/>
      <c r="E728" s="197"/>
      <c r="F728" s="195"/>
      <c r="G728" s="195"/>
    </row>
    <row r="729" spans="1:7" s="185" customFormat="1" ht="12.75">
      <c r="A729" s="194"/>
      <c r="B729" s="195"/>
      <c r="C729" s="196"/>
      <c r="D729" s="196"/>
      <c r="E729" s="197"/>
      <c r="F729" s="195"/>
      <c r="G729" s="195"/>
    </row>
    <row r="730" spans="1:7" s="185" customFormat="1" ht="12.75">
      <c r="A730" s="194"/>
      <c r="B730" s="195"/>
      <c r="C730" s="196"/>
      <c r="D730" s="196"/>
      <c r="E730" s="197"/>
      <c r="F730" s="195"/>
      <c r="G730" s="195"/>
    </row>
    <row r="731" spans="1:7" s="185" customFormat="1" ht="12.75">
      <c r="A731" s="194"/>
      <c r="B731" s="195"/>
      <c r="C731" s="196"/>
      <c r="D731" s="196"/>
      <c r="E731" s="197"/>
      <c r="F731" s="195"/>
      <c r="G731" s="195"/>
    </row>
    <row r="732" spans="1:7" s="185" customFormat="1" ht="12.75">
      <c r="A732" s="194"/>
      <c r="B732" s="195"/>
      <c r="C732" s="196"/>
      <c r="D732" s="196"/>
      <c r="E732" s="197"/>
      <c r="F732" s="195"/>
      <c r="G732" s="195"/>
    </row>
    <row r="733" spans="1:7" s="185" customFormat="1" ht="12.75">
      <c r="A733" s="194"/>
      <c r="B733" s="195"/>
      <c r="C733" s="196"/>
      <c r="D733" s="196"/>
      <c r="E733" s="197"/>
      <c r="F733" s="195"/>
      <c r="G733" s="195"/>
    </row>
    <row r="734" spans="1:7" s="185" customFormat="1" ht="12.75">
      <c r="A734" s="194"/>
      <c r="B734" s="195"/>
      <c r="C734" s="196"/>
      <c r="D734" s="196"/>
      <c r="E734" s="197"/>
      <c r="F734" s="195"/>
      <c r="G734" s="195"/>
    </row>
    <row r="735" spans="1:7" s="185" customFormat="1" ht="12.75">
      <c r="A735" s="194"/>
      <c r="B735" s="195"/>
      <c r="C735" s="196"/>
      <c r="D735" s="196"/>
      <c r="E735" s="197"/>
      <c r="F735" s="195"/>
      <c r="G735" s="195"/>
    </row>
    <row r="736" spans="1:7" s="185" customFormat="1" ht="12.75">
      <c r="A736" s="194"/>
      <c r="B736" s="195"/>
      <c r="C736" s="196"/>
      <c r="D736" s="196"/>
      <c r="E736" s="197"/>
      <c r="F736" s="195"/>
      <c r="G736" s="195"/>
    </row>
    <row r="737" spans="1:7" s="185" customFormat="1" ht="12.75">
      <c r="A737" s="194"/>
      <c r="B737" s="195"/>
      <c r="C737" s="196"/>
      <c r="D737" s="196"/>
      <c r="E737" s="197"/>
      <c r="F737" s="195"/>
      <c r="G737" s="195"/>
    </row>
    <row r="738" spans="1:7" s="185" customFormat="1" ht="12.75">
      <c r="A738" s="194"/>
      <c r="B738" s="195"/>
      <c r="C738" s="196"/>
      <c r="D738" s="196"/>
      <c r="E738" s="197"/>
      <c r="F738" s="195"/>
      <c r="G738" s="195"/>
    </row>
    <row r="739" spans="1:7" s="185" customFormat="1" ht="12.75">
      <c r="A739" s="194"/>
      <c r="B739" s="195"/>
      <c r="C739" s="196"/>
      <c r="D739" s="196"/>
      <c r="E739" s="197"/>
      <c r="F739" s="195"/>
      <c r="G739" s="195"/>
    </row>
    <row r="740" spans="1:7" s="185" customFormat="1" ht="12.75">
      <c r="A740" s="194"/>
      <c r="B740" s="195"/>
      <c r="C740" s="196"/>
      <c r="D740" s="196"/>
      <c r="E740" s="197"/>
      <c r="F740" s="195"/>
      <c r="G740" s="195"/>
    </row>
    <row r="741" spans="1:7" s="185" customFormat="1" ht="12.75">
      <c r="A741" s="194"/>
      <c r="B741" s="195"/>
      <c r="C741" s="196"/>
      <c r="D741" s="196"/>
      <c r="E741" s="197"/>
      <c r="F741" s="195"/>
      <c r="G741" s="195"/>
    </row>
    <row r="742" spans="1:7" s="185" customFormat="1" ht="12.75">
      <c r="A742" s="194"/>
      <c r="B742" s="195"/>
      <c r="C742" s="196"/>
      <c r="D742" s="196"/>
      <c r="E742" s="197"/>
      <c r="F742" s="195"/>
      <c r="G742" s="195"/>
    </row>
    <row r="743" spans="1:7" s="185" customFormat="1" ht="12.75">
      <c r="A743" s="194"/>
      <c r="B743" s="195"/>
      <c r="C743" s="196"/>
      <c r="D743" s="196"/>
      <c r="E743" s="197"/>
      <c r="F743" s="195"/>
      <c r="G743" s="195"/>
    </row>
    <row r="744" spans="1:7" s="185" customFormat="1" ht="12.75">
      <c r="A744" s="194"/>
      <c r="B744" s="195"/>
      <c r="C744" s="196"/>
      <c r="D744" s="196"/>
      <c r="E744" s="197"/>
      <c r="F744" s="195"/>
      <c r="G744" s="195"/>
    </row>
    <row r="745" spans="1:7" s="185" customFormat="1" ht="12.75">
      <c r="A745" s="194"/>
      <c r="B745" s="195"/>
      <c r="C745" s="196"/>
      <c r="D745" s="196"/>
      <c r="E745" s="197"/>
      <c r="F745" s="195"/>
      <c r="G745" s="195"/>
    </row>
    <row r="746" spans="1:7" s="185" customFormat="1" ht="12.75">
      <c r="A746" s="194"/>
      <c r="B746" s="195"/>
      <c r="C746" s="196"/>
      <c r="D746" s="196"/>
      <c r="E746" s="197"/>
      <c r="F746" s="195"/>
      <c r="G746" s="195"/>
    </row>
    <row r="747" spans="1:7" s="185" customFormat="1" ht="12.75">
      <c r="A747" s="194"/>
      <c r="B747" s="195"/>
      <c r="C747" s="196"/>
      <c r="D747" s="196"/>
      <c r="E747" s="197"/>
      <c r="F747" s="195"/>
      <c r="G747" s="195"/>
    </row>
    <row r="748" spans="1:7" s="185" customFormat="1" ht="12.75">
      <c r="A748" s="194"/>
      <c r="B748" s="195"/>
      <c r="C748" s="196"/>
      <c r="D748" s="196"/>
      <c r="E748" s="197"/>
      <c r="F748" s="195"/>
      <c r="G748" s="195"/>
    </row>
    <row r="749" spans="1:7" s="185" customFormat="1" ht="12.75">
      <c r="A749" s="194"/>
      <c r="B749" s="195"/>
      <c r="C749" s="196"/>
      <c r="D749" s="196"/>
      <c r="E749" s="197"/>
      <c r="F749" s="195"/>
      <c r="G749" s="195"/>
    </row>
    <row r="750" spans="1:7" s="185" customFormat="1" ht="12.75">
      <c r="A750" s="194"/>
      <c r="B750" s="195"/>
      <c r="C750" s="196"/>
      <c r="D750" s="196"/>
      <c r="E750" s="197"/>
      <c r="F750" s="195"/>
      <c r="G750" s="195"/>
    </row>
    <row r="751" spans="1:7" s="185" customFormat="1" ht="12.75">
      <c r="A751" s="194"/>
      <c r="B751" s="195"/>
      <c r="C751" s="196"/>
      <c r="D751" s="196"/>
      <c r="E751" s="197"/>
      <c r="F751" s="195"/>
      <c r="G751" s="195"/>
    </row>
    <row r="752" spans="1:7" s="185" customFormat="1" ht="12.75">
      <c r="A752" s="194"/>
      <c r="B752" s="195"/>
      <c r="C752" s="196"/>
      <c r="D752" s="196"/>
      <c r="E752" s="197"/>
      <c r="F752" s="195"/>
      <c r="G752" s="195"/>
    </row>
    <row r="753" spans="1:7" s="185" customFormat="1" ht="12.75">
      <c r="A753" s="194"/>
      <c r="B753" s="195"/>
      <c r="C753" s="196"/>
      <c r="D753" s="196"/>
      <c r="E753" s="197"/>
      <c r="F753" s="195"/>
      <c r="G753" s="195"/>
    </row>
    <row r="754" spans="1:7" s="185" customFormat="1" ht="12.75">
      <c r="A754" s="194"/>
      <c r="B754" s="195"/>
      <c r="C754" s="196"/>
      <c r="D754" s="196"/>
      <c r="E754" s="197"/>
      <c r="F754" s="195"/>
      <c r="G754" s="195"/>
    </row>
    <row r="755" spans="1:7" s="185" customFormat="1" ht="12.75">
      <c r="A755" s="194"/>
      <c r="B755" s="195"/>
      <c r="C755" s="196"/>
      <c r="D755" s="196"/>
      <c r="E755" s="197"/>
      <c r="F755" s="195"/>
      <c r="G755" s="195"/>
    </row>
    <row r="756" spans="1:7" s="185" customFormat="1" ht="12.75">
      <c r="A756" s="194"/>
      <c r="B756" s="195"/>
      <c r="C756" s="196"/>
      <c r="D756" s="196"/>
      <c r="E756" s="197"/>
      <c r="F756" s="195"/>
      <c r="G756" s="195"/>
    </row>
    <row r="757" spans="1:7" s="185" customFormat="1" ht="12.75">
      <c r="A757" s="194"/>
      <c r="B757" s="195"/>
      <c r="C757" s="196"/>
      <c r="D757" s="196"/>
      <c r="E757" s="197"/>
      <c r="F757" s="195"/>
      <c r="G757" s="195"/>
    </row>
    <row r="758" spans="1:7" s="185" customFormat="1" ht="12.75">
      <c r="A758" s="194"/>
      <c r="B758" s="195"/>
      <c r="C758" s="196"/>
      <c r="D758" s="196"/>
      <c r="E758" s="197"/>
      <c r="F758" s="195"/>
      <c r="G758" s="195"/>
    </row>
    <row r="759" spans="1:7" s="185" customFormat="1" ht="12.75">
      <c r="A759" s="194"/>
      <c r="B759" s="195"/>
      <c r="C759" s="196"/>
      <c r="D759" s="196"/>
      <c r="E759" s="197"/>
      <c r="F759" s="195"/>
      <c r="G759" s="195"/>
    </row>
    <row r="760" spans="1:7" s="185" customFormat="1" ht="12.75">
      <c r="A760" s="194"/>
      <c r="B760" s="195"/>
      <c r="C760" s="196"/>
      <c r="D760" s="196"/>
      <c r="E760" s="197"/>
      <c r="F760" s="195"/>
      <c r="G760" s="195"/>
    </row>
    <row r="761" spans="1:7" s="185" customFormat="1" ht="12.75">
      <c r="A761" s="194"/>
      <c r="B761" s="195"/>
      <c r="C761" s="196"/>
      <c r="D761" s="196"/>
      <c r="E761" s="197"/>
      <c r="F761" s="195"/>
      <c r="G761" s="195"/>
    </row>
    <row r="762" spans="1:7" s="185" customFormat="1" ht="12.75">
      <c r="A762" s="194"/>
      <c r="B762" s="195"/>
      <c r="C762" s="196"/>
      <c r="D762" s="196"/>
      <c r="E762" s="197"/>
      <c r="F762" s="195"/>
      <c r="G762" s="195"/>
    </row>
    <row r="763" spans="1:7" s="185" customFormat="1" ht="12.75">
      <c r="A763" s="194"/>
      <c r="B763" s="195"/>
      <c r="C763" s="196"/>
      <c r="D763" s="196"/>
      <c r="E763" s="197"/>
      <c r="F763" s="195"/>
      <c r="G763" s="195"/>
    </row>
    <row r="764" spans="1:7" s="185" customFormat="1" ht="12.75">
      <c r="A764" s="194"/>
      <c r="B764" s="195"/>
      <c r="C764" s="196"/>
      <c r="D764" s="196"/>
      <c r="E764" s="197"/>
      <c r="F764" s="195"/>
      <c r="G764" s="195"/>
    </row>
    <row r="765" spans="1:7" s="185" customFormat="1" ht="12.75">
      <c r="A765" s="194"/>
      <c r="B765" s="195"/>
      <c r="C765" s="196"/>
      <c r="D765" s="196"/>
      <c r="E765" s="197"/>
      <c r="F765" s="195"/>
      <c r="G765" s="195"/>
    </row>
    <row r="766" spans="1:7" s="185" customFormat="1" ht="12.75">
      <c r="A766" s="194"/>
      <c r="B766" s="195"/>
      <c r="C766" s="196"/>
      <c r="D766" s="196"/>
      <c r="E766" s="197"/>
      <c r="F766" s="195"/>
      <c r="G766" s="195"/>
    </row>
    <row r="767" spans="1:7" s="185" customFormat="1" ht="12.75">
      <c r="A767" s="194"/>
      <c r="B767" s="195"/>
      <c r="C767" s="196"/>
      <c r="D767" s="196"/>
      <c r="E767" s="197"/>
      <c r="F767" s="195"/>
      <c r="G767" s="195"/>
    </row>
    <row r="768" spans="1:7" s="185" customFormat="1" ht="12.75">
      <c r="A768" s="194"/>
      <c r="B768" s="195"/>
      <c r="C768" s="196"/>
      <c r="D768" s="196"/>
      <c r="E768" s="197"/>
      <c r="F768" s="195"/>
      <c r="G768" s="195"/>
    </row>
    <row r="769" spans="1:7" s="185" customFormat="1" ht="12.75">
      <c r="A769" s="194"/>
      <c r="B769" s="195"/>
      <c r="C769" s="196"/>
      <c r="D769" s="196"/>
      <c r="E769" s="197"/>
      <c r="F769" s="195"/>
      <c r="G769" s="195"/>
    </row>
    <row r="770" spans="1:7" s="185" customFormat="1" ht="12.75">
      <c r="A770" s="194"/>
      <c r="B770" s="195"/>
      <c r="C770" s="196"/>
      <c r="D770" s="196"/>
      <c r="E770" s="197"/>
      <c r="F770" s="195"/>
      <c r="G770" s="195"/>
    </row>
    <row r="771" spans="1:7" s="185" customFormat="1" ht="12.75">
      <c r="A771" s="194"/>
      <c r="B771" s="195"/>
      <c r="C771" s="196"/>
      <c r="D771" s="196"/>
      <c r="E771" s="197"/>
      <c r="F771" s="195"/>
      <c r="G771" s="195"/>
    </row>
    <row r="772" spans="1:7" s="185" customFormat="1" ht="12.75">
      <c r="A772" s="194"/>
      <c r="B772" s="195"/>
      <c r="C772" s="196"/>
      <c r="D772" s="196"/>
      <c r="E772" s="197"/>
      <c r="F772" s="195"/>
      <c r="G772" s="195"/>
    </row>
    <row r="773" spans="1:7" s="185" customFormat="1" ht="12.75">
      <c r="A773" s="194"/>
      <c r="B773" s="195"/>
      <c r="C773" s="196"/>
      <c r="D773" s="196"/>
      <c r="E773" s="197"/>
      <c r="F773" s="195"/>
      <c r="G773" s="195"/>
    </row>
    <row r="774" spans="1:7" s="185" customFormat="1" ht="12.75">
      <c r="A774" s="194"/>
      <c r="B774" s="195"/>
      <c r="C774" s="196"/>
      <c r="D774" s="196"/>
      <c r="E774" s="197"/>
      <c r="F774" s="195"/>
      <c r="G774" s="195"/>
    </row>
    <row r="775" spans="1:7" s="185" customFormat="1" ht="12.75">
      <c r="A775" s="194"/>
      <c r="B775" s="195"/>
      <c r="C775" s="196"/>
      <c r="D775" s="196"/>
      <c r="E775" s="197"/>
      <c r="F775" s="195"/>
      <c r="G775" s="195"/>
    </row>
    <row r="776" spans="1:7" s="185" customFormat="1" ht="12.75">
      <c r="A776" s="194"/>
      <c r="B776" s="195"/>
      <c r="C776" s="196"/>
      <c r="D776" s="196"/>
      <c r="E776" s="197"/>
      <c r="F776" s="195"/>
      <c r="G776" s="195"/>
    </row>
    <row r="777" spans="1:7" s="185" customFormat="1" ht="12.75">
      <c r="A777" s="194"/>
      <c r="B777" s="195"/>
      <c r="C777" s="196"/>
      <c r="D777" s="196"/>
      <c r="E777" s="197"/>
      <c r="F777" s="195"/>
      <c r="G777" s="195"/>
    </row>
    <row r="778" spans="1:7" s="185" customFormat="1" ht="12.75">
      <c r="A778" s="194"/>
      <c r="B778" s="195"/>
      <c r="C778" s="196"/>
      <c r="D778" s="196"/>
      <c r="E778" s="197"/>
      <c r="F778" s="195"/>
      <c r="G778" s="195"/>
    </row>
    <row r="779" spans="1:7" s="185" customFormat="1" ht="12.75">
      <c r="A779" s="194"/>
      <c r="B779" s="195"/>
      <c r="C779" s="196"/>
      <c r="D779" s="196"/>
      <c r="E779" s="197"/>
      <c r="F779" s="195"/>
      <c r="G779" s="195"/>
    </row>
    <row r="780" spans="1:7" s="185" customFormat="1" ht="12.75">
      <c r="A780" s="194"/>
      <c r="B780" s="195"/>
      <c r="C780" s="196"/>
      <c r="D780" s="196"/>
      <c r="E780" s="197"/>
      <c r="F780" s="195"/>
      <c r="G780" s="195"/>
    </row>
    <row r="781" spans="1:7" s="185" customFormat="1" ht="12.75">
      <c r="A781" s="194"/>
      <c r="B781" s="195"/>
      <c r="C781" s="196"/>
      <c r="D781" s="196"/>
      <c r="E781" s="197"/>
      <c r="F781" s="195"/>
      <c r="G781" s="195"/>
    </row>
    <row r="782" spans="1:7" s="185" customFormat="1" ht="12.75">
      <c r="A782" s="194"/>
      <c r="B782" s="195"/>
      <c r="C782" s="196"/>
      <c r="D782" s="196"/>
      <c r="E782" s="197"/>
      <c r="F782" s="195"/>
      <c r="G782" s="195"/>
    </row>
    <row r="783" spans="1:7" s="185" customFormat="1" ht="12.75">
      <c r="A783" s="194"/>
      <c r="B783" s="195"/>
      <c r="C783" s="196"/>
      <c r="D783" s="196"/>
      <c r="E783" s="197"/>
      <c r="F783" s="195"/>
      <c r="G783" s="195"/>
    </row>
    <row r="784" spans="1:7" s="185" customFormat="1" ht="12.75">
      <c r="A784" s="194"/>
      <c r="B784" s="195"/>
      <c r="C784" s="196"/>
      <c r="D784" s="196"/>
      <c r="E784" s="197"/>
      <c r="F784" s="195"/>
      <c r="G784" s="195"/>
    </row>
    <row r="785" spans="1:7" s="185" customFormat="1" ht="12.75">
      <c r="A785" s="194"/>
      <c r="B785" s="195"/>
      <c r="C785" s="196"/>
      <c r="D785" s="196"/>
      <c r="E785" s="197"/>
      <c r="F785" s="195"/>
      <c r="G785" s="195"/>
    </row>
    <row r="786" spans="1:7" s="185" customFormat="1" ht="12.75">
      <c r="A786" s="194"/>
      <c r="B786" s="195"/>
      <c r="C786" s="196"/>
      <c r="D786" s="196"/>
      <c r="E786" s="197"/>
      <c r="F786" s="195"/>
      <c r="G786" s="195"/>
    </row>
    <row r="787" spans="1:7" s="185" customFormat="1" ht="12.75">
      <c r="A787" s="194"/>
      <c r="B787" s="195"/>
      <c r="C787" s="196"/>
      <c r="D787" s="196"/>
      <c r="E787" s="197"/>
      <c r="F787" s="195"/>
      <c r="G787" s="195"/>
    </row>
    <row r="788" spans="1:7" s="185" customFormat="1" ht="12.75">
      <c r="A788" s="194"/>
      <c r="B788" s="195"/>
      <c r="C788" s="196"/>
      <c r="D788" s="196"/>
      <c r="E788" s="197"/>
      <c r="F788" s="195"/>
      <c r="G788" s="195"/>
    </row>
    <row r="789" spans="1:7" s="185" customFormat="1" ht="12.75">
      <c r="A789" s="194"/>
      <c r="B789" s="195"/>
      <c r="C789" s="196"/>
      <c r="D789" s="196"/>
      <c r="E789" s="197"/>
      <c r="F789" s="195"/>
      <c r="G789" s="195"/>
    </row>
    <row r="790" spans="1:7" s="185" customFormat="1" ht="12.75">
      <c r="A790" s="194"/>
      <c r="B790" s="195"/>
      <c r="C790" s="196"/>
      <c r="D790" s="196"/>
      <c r="E790" s="197"/>
      <c r="F790" s="195"/>
      <c r="G790" s="195"/>
    </row>
    <row r="791" spans="1:7" s="185" customFormat="1" ht="12.75">
      <c r="A791" s="194"/>
      <c r="B791" s="195"/>
      <c r="C791" s="196"/>
      <c r="D791" s="196"/>
      <c r="E791" s="197"/>
      <c r="F791" s="195"/>
      <c r="G791" s="195"/>
    </row>
    <row r="792" spans="1:7" s="185" customFormat="1" ht="12.75">
      <c r="A792" s="194"/>
      <c r="B792" s="195"/>
      <c r="C792" s="196"/>
      <c r="D792" s="196"/>
      <c r="E792" s="197"/>
      <c r="F792" s="195"/>
      <c r="G792" s="195"/>
    </row>
    <row r="793" spans="1:7" s="185" customFormat="1" ht="12.75">
      <c r="A793" s="194"/>
      <c r="B793" s="195"/>
      <c r="C793" s="196"/>
      <c r="D793" s="196"/>
      <c r="E793" s="197"/>
      <c r="F793" s="195"/>
      <c r="G793" s="195"/>
    </row>
    <row r="794" spans="1:7" s="185" customFormat="1" ht="12.75">
      <c r="A794" s="194"/>
      <c r="B794" s="195"/>
      <c r="C794" s="196"/>
      <c r="D794" s="196"/>
      <c r="E794" s="197"/>
      <c r="F794" s="195"/>
      <c r="G794" s="195"/>
    </row>
    <row r="795" spans="1:7" s="185" customFormat="1" ht="12.75">
      <c r="A795" s="194"/>
      <c r="B795" s="195"/>
      <c r="C795" s="196"/>
      <c r="D795" s="196"/>
      <c r="E795" s="197"/>
      <c r="F795" s="195"/>
      <c r="G795" s="195"/>
    </row>
    <row r="796" spans="1:7" s="185" customFormat="1" ht="12.75">
      <c r="A796" s="194"/>
      <c r="B796" s="195"/>
      <c r="C796" s="196"/>
      <c r="D796" s="196"/>
      <c r="E796" s="197"/>
      <c r="F796" s="195"/>
      <c r="G796" s="195"/>
    </row>
    <row r="797" spans="1:7" s="185" customFormat="1" ht="12.75">
      <c r="A797" s="194"/>
      <c r="B797" s="195"/>
      <c r="C797" s="196"/>
      <c r="D797" s="196"/>
      <c r="E797" s="197"/>
      <c r="F797" s="195"/>
      <c r="G797" s="195"/>
    </row>
    <row r="798" spans="1:7" s="185" customFormat="1" ht="12.75">
      <c r="A798" s="194"/>
      <c r="B798" s="195"/>
      <c r="C798" s="196"/>
      <c r="D798" s="196"/>
      <c r="E798" s="197"/>
      <c r="F798" s="195"/>
      <c r="G798" s="195"/>
    </row>
    <row r="799" spans="1:7" s="185" customFormat="1" ht="12.75">
      <c r="A799" s="194"/>
      <c r="B799" s="195"/>
      <c r="C799" s="196"/>
      <c r="D799" s="196"/>
      <c r="E799" s="197"/>
      <c r="F799" s="195"/>
      <c r="G799" s="195"/>
    </row>
    <row r="800" spans="1:7" s="185" customFormat="1" ht="12.75">
      <c r="A800" s="194"/>
      <c r="B800" s="195"/>
      <c r="C800" s="196"/>
      <c r="D800" s="196"/>
      <c r="E800" s="197"/>
      <c r="F800" s="195"/>
      <c r="G800" s="195"/>
    </row>
    <row r="801" spans="1:7" s="185" customFormat="1" ht="12.75">
      <c r="A801" s="194"/>
      <c r="B801" s="195"/>
      <c r="C801" s="196"/>
      <c r="D801" s="196"/>
      <c r="E801" s="197"/>
      <c r="F801" s="195"/>
      <c r="G801" s="195"/>
    </row>
    <row r="802" spans="1:7" s="185" customFormat="1" ht="12.75">
      <c r="A802" s="194"/>
      <c r="B802" s="195"/>
      <c r="C802" s="196"/>
      <c r="D802" s="196"/>
      <c r="E802" s="197"/>
      <c r="F802" s="195"/>
      <c r="G802" s="195"/>
    </row>
    <row r="803" spans="1:7" s="185" customFormat="1" ht="12.75">
      <c r="A803" s="194"/>
      <c r="B803" s="195"/>
      <c r="C803" s="196"/>
      <c r="D803" s="196"/>
      <c r="E803" s="197"/>
      <c r="F803" s="195"/>
      <c r="G803" s="195"/>
    </row>
    <row r="804" spans="1:7" s="185" customFormat="1" ht="12.75">
      <c r="A804" s="194"/>
      <c r="B804" s="195"/>
      <c r="C804" s="196"/>
      <c r="D804" s="196"/>
      <c r="E804" s="197"/>
      <c r="F804" s="195"/>
      <c r="G804" s="195"/>
    </row>
    <row r="805" spans="1:7" s="185" customFormat="1" ht="12.75">
      <c r="A805" s="194"/>
      <c r="B805" s="195"/>
      <c r="C805" s="196"/>
      <c r="D805" s="196"/>
      <c r="E805" s="197"/>
      <c r="F805" s="195"/>
      <c r="G805" s="195"/>
    </row>
    <row r="806" spans="1:7" s="185" customFormat="1" ht="12.75">
      <c r="A806" s="194"/>
      <c r="B806" s="195"/>
      <c r="C806" s="196"/>
      <c r="D806" s="196"/>
      <c r="E806" s="197"/>
      <c r="F806" s="195"/>
      <c r="G806" s="195"/>
    </row>
    <row r="807" spans="1:7" s="185" customFormat="1" ht="12.75">
      <c r="A807" s="194"/>
      <c r="B807" s="195"/>
      <c r="C807" s="196"/>
      <c r="D807" s="196"/>
      <c r="E807" s="197"/>
      <c r="F807" s="195"/>
      <c r="G807" s="195"/>
    </row>
    <row r="808" spans="1:7" s="185" customFormat="1" ht="12.75">
      <c r="A808" s="194"/>
      <c r="B808" s="195"/>
      <c r="C808" s="196"/>
      <c r="D808" s="196"/>
      <c r="E808" s="197"/>
      <c r="F808" s="195"/>
      <c r="G808" s="195"/>
    </row>
    <row r="809" spans="1:7" s="185" customFormat="1" ht="12.75">
      <c r="A809" s="194"/>
      <c r="B809" s="195"/>
      <c r="C809" s="196"/>
      <c r="D809" s="196"/>
      <c r="E809" s="197"/>
      <c r="F809" s="195"/>
      <c r="G809" s="195"/>
    </row>
    <row r="810" spans="1:7" s="185" customFormat="1" ht="12.75">
      <c r="A810" s="194"/>
      <c r="B810" s="195"/>
      <c r="C810" s="196"/>
      <c r="D810" s="196"/>
      <c r="E810" s="197"/>
      <c r="F810" s="195"/>
      <c r="G810" s="195"/>
    </row>
    <row r="811" spans="1:7" s="185" customFormat="1" ht="12.75">
      <c r="A811" s="194"/>
      <c r="B811" s="195"/>
      <c r="C811" s="196"/>
      <c r="D811" s="196"/>
      <c r="E811" s="197"/>
      <c r="F811" s="195"/>
      <c r="G811" s="195"/>
    </row>
    <row r="812" spans="1:7" s="185" customFormat="1" ht="12.75">
      <c r="A812" s="194"/>
      <c r="B812" s="195"/>
      <c r="C812" s="196"/>
      <c r="D812" s="196"/>
      <c r="E812" s="197"/>
      <c r="F812" s="195"/>
      <c r="G812" s="195"/>
    </row>
    <row r="813" spans="1:7" s="185" customFormat="1" ht="12.75">
      <c r="A813" s="194"/>
      <c r="B813" s="195"/>
      <c r="C813" s="196"/>
      <c r="D813" s="196"/>
      <c r="E813" s="197"/>
      <c r="F813" s="195"/>
      <c r="G813" s="195"/>
    </row>
    <row r="814" spans="1:7" s="185" customFormat="1" ht="12.75">
      <c r="A814" s="194"/>
      <c r="B814" s="195"/>
      <c r="C814" s="196"/>
      <c r="D814" s="196"/>
      <c r="E814" s="197"/>
      <c r="F814" s="195"/>
      <c r="G814" s="195"/>
    </row>
    <row r="815" spans="1:7" s="185" customFormat="1" ht="12.75">
      <c r="A815" s="194"/>
      <c r="B815" s="195"/>
      <c r="C815" s="196"/>
      <c r="D815" s="196"/>
      <c r="E815" s="197"/>
      <c r="F815" s="195"/>
      <c r="G815" s="195"/>
    </row>
    <row r="816" spans="1:7" s="185" customFormat="1" ht="12.75">
      <c r="A816" s="194"/>
      <c r="B816" s="195"/>
      <c r="C816" s="196"/>
      <c r="D816" s="196"/>
      <c r="E816" s="197"/>
      <c r="F816" s="195"/>
      <c r="G816" s="195"/>
    </row>
    <row r="817" spans="1:7" s="185" customFormat="1" ht="12.75">
      <c r="A817" s="194"/>
      <c r="B817" s="195"/>
      <c r="C817" s="196"/>
      <c r="D817" s="196"/>
      <c r="E817" s="197"/>
      <c r="F817" s="195"/>
      <c r="G817" s="195"/>
    </row>
    <row r="818" spans="1:7" s="185" customFormat="1" ht="12.75">
      <c r="A818" s="194"/>
      <c r="B818" s="195"/>
      <c r="C818" s="196"/>
      <c r="D818" s="196"/>
      <c r="E818" s="197"/>
      <c r="F818" s="195"/>
      <c r="G818" s="195"/>
    </row>
    <row r="819" spans="1:7" s="185" customFormat="1" ht="12.75">
      <c r="A819" s="194"/>
      <c r="B819" s="195"/>
      <c r="C819" s="196"/>
      <c r="D819" s="196"/>
      <c r="E819" s="197"/>
      <c r="F819" s="195"/>
      <c r="G819" s="195"/>
    </row>
    <row r="820" spans="1:7" s="185" customFormat="1" ht="12.75">
      <c r="A820" s="194"/>
      <c r="B820" s="195"/>
      <c r="C820" s="196"/>
      <c r="D820" s="196"/>
      <c r="E820" s="197"/>
      <c r="F820" s="195"/>
      <c r="G820" s="195"/>
    </row>
    <row r="821" spans="1:7" s="185" customFormat="1" ht="12.75">
      <c r="A821" s="194"/>
      <c r="B821" s="195"/>
      <c r="C821" s="196"/>
      <c r="D821" s="196"/>
      <c r="E821" s="197"/>
      <c r="F821" s="195"/>
      <c r="G821" s="195"/>
    </row>
    <row r="822" spans="1:7" s="185" customFormat="1" ht="12.75">
      <c r="A822" s="194"/>
      <c r="B822" s="195"/>
      <c r="C822" s="196"/>
      <c r="D822" s="196"/>
      <c r="E822" s="197"/>
      <c r="F822" s="195"/>
      <c r="G822" s="195"/>
    </row>
    <row r="823" spans="1:7" s="185" customFormat="1" ht="12.75">
      <c r="A823" s="194"/>
      <c r="B823" s="195"/>
      <c r="C823" s="196"/>
      <c r="D823" s="196"/>
      <c r="E823" s="197"/>
      <c r="F823" s="195"/>
      <c r="G823" s="195"/>
    </row>
    <row r="824" spans="1:7" s="185" customFormat="1" ht="12.75">
      <c r="A824" s="194"/>
      <c r="B824" s="195"/>
      <c r="C824" s="196"/>
      <c r="D824" s="196"/>
      <c r="E824" s="197"/>
      <c r="F824" s="195"/>
      <c r="G824" s="195"/>
    </row>
    <row r="825" spans="1:7" s="185" customFormat="1" ht="12.75">
      <c r="A825" s="194"/>
      <c r="B825" s="195"/>
      <c r="C825" s="196"/>
      <c r="D825" s="196"/>
      <c r="E825" s="197"/>
      <c r="F825" s="195"/>
      <c r="G825" s="195"/>
    </row>
    <row r="826" spans="1:7" s="185" customFormat="1" ht="12.75">
      <c r="A826" s="194"/>
      <c r="B826" s="195"/>
      <c r="C826" s="196"/>
      <c r="D826" s="196"/>
      <c r="E826" s="197"/>
      <c r="F826" s="195"/>
      <c r="G826" s="195"/>
    </row>
    <row r="827" spans="1:7" s="185" customFormat="1" ht="12.75">
      <c r="A827" s="194"/>
      <c r="B827" s="195"/>
      <c r="C827" s="196"/>
      <c r="D827" s="196"/>
      <c r="E827" s="197"/>
      <c r="F827" s="195"/>
      <c r="G827" s="195"/>
    </row>
    <row r="828" spans="1:7" s="185" customFormat="1" ht="12.75">
      <c r="A828" s="194"/>
      <c r="B828" s="195"/>
      <c r="C828" s="196"/>
      <c r="D828" s="196"/>
      <c r="E828" s="197"/>
      <c r="F828" s="195"/>
      <c r="G828" s="195"/>
    </row>
    <row r="829" spans="1:7" s="185" customFormat="1" ht="12.75">
      <c r="A829" s="194"/>
      <c r="B829" s="195"/>
      <c r="C829" s="196"/>
      <c r="D829" s="196"/>
      <c r="E829" s="197"/>
      <c r="F829" s="195"/>
      <c r="G829" s="195"/>
    </row>
    <row r="830" spans="1:7" s="185" customFormat="1" ht="12.75">
      <c r="A830" s="194"/>
      <c r="B830" s="195"/>
      <c r="C830" s="196"/>
      <c r="D830" s="196"/>
      <c r="E830" s="197"/>
      <c r="F830" s="195"/>
      <c r="G830" s="195"/>
    </row>
    <row r="831" spans="1:7" s="185" customFormat="1" ht="12.75">
      <c r="A831" s="194"/>
      <c r="B831" s="195"/>
      <c r="C831" s="196"/>
      <c r="D831" s="196"/>
      <c r="E831" s="197"/>
      <c r="F831" s="195"/>
      <c r="G831" s="195"/>
    </row>
    <row r="832" spans="1:7" s="185" customFormat="1" ht="12.75">
      <c r="A832" s="194"/>
      <c r="B832" s="195"/>
      <c r="C832" s="196"/>
      <c r="D832" s="196"/>
      <c r="E832" s="197"/>
      <c r="F832" s="195"/>
      <c r="G832" s="195"/>
    </row>
    <row r="833" spans="1:7" s="185" customFormat="1" ht="12.75">
      <c r="A833" s="194"/>
      <c r="B833" s="195"/>
      <c r="C833" s="196"/>
      <c r="D833" s="196"/>
      <c r="E833" s="197"/>
      <c r="F833" s="195"/>
      <c r="G833" s="195"/>
    </row>
    <row r="834" spans="1:7" s="185" customFormat="1" ht="12.75">
      <c r="A834" s="194"/>
      <c r="B834" s="195"/>
      <c r="C834" s="196"/>
      <c r="D834" s="196"/>
      <c r="E834" s="197"/>
      <c r="F834" s="195"/>
      <c r="G834" s="195"/>
    </row>
    <row r="835" spans="1:7" s="185" customFormat="1" ht="12.75">
      <c r="A835" s="194"/>
      <c r="B835" s="195"/>
      <c r="C835" s="196"/>
      <c r="D835" s="196"/>
      <c r="E835" s="197"/>
      <c r="F835" s="195"/>
      <c r="G835" s="195"/>
    </row>
    <row r="836" spans="1:7" s="185" customFormat="1" ht="12.75">
      <c r="A836" s="194"/>
      <c r="B836" s="195"/>
      <c r="C836" s="196"/>
      <c r="D836" s="196"/>
      <c r="E836" s="197"/>
      <c r="F836" s="195"/>
      <c r="G836" s="195"/>
    </row>
    <row r="837" spans="1:7" s="185" customFormat="1" ht="12.75">
      <c r="A837" s="194"/>
      <c r="B837" s="195"/>
      <c r="C837" s="196"/>
      <c r="D837" s="196"/>
      <c r="E837" s="197"/>
      <c r="F837" s="195"/>
      <c r="G837" s="195"/>
    </row>
    <row r="838" spans="1:7" s="185" customFormat="1" ht="12.75">
      <c r="A838" s="194"/>
      <c r="B838" s="195"/>
      <c r="C838" s="196"/>
      <c r="D838" s="196"/>
      <c r="E838" s="197"/>
      <c r="F838" s="195"/>
      <c r="G838" s="195"/>
    </row>
    <row r="839" spans="1:7" s="185" customFormat="1" ht="12.75">
      <c r="A839" s="194"/>
      <c r="B839" s="195"/>
      <c r="C839" s="196"/>
      <c r="D839" s="196"/>
      <c r="E839" s="197"/>
      <c r="F839" s="195"/>
      <c r="G839" s="195"/>
    </row>
    <row r="840" spans="1:7" s="185" customFormat="1" ht="12.75">
      <c r="A840" s="194"/>
      <c r="B840" s="195"/>
      <c r="C840" s="196"/>
      <c r="D840" s="196"/>
      <c r="E840" s="197"/>
      <c r="F840" s="195"/>
      <c r="G840" s="195"/>
    </row>
    <row r="841" spans="1:7" s="185" customFormat="1" ht="12.75">
      <c r="A841" s="194"/>
      <c r="B841" s="195"/>
      <c r="C841" s="196"/>
      <c r="D841" s="196"/>
      <c r="E841" s="197"/>
      <c r="F841" s="195"/>
      <c r="G841" s="195"/>
    </row>
    <row r="842" spans="1:7" s="185" customFormat="1" ht="12.75">
      <c r="A842" s="194"/>
      <c r="B842" s="195"/>
      <c r="C842" s="196"/>
      <c r="D842" s="196"/>
      <c r="E842" s="197"/>
      <c r="F842" s="195"/>
      <c r="G842" s="195"/>
    </row>
    <row r="843" spans="1:7" s="185" customFormat="1" ht="12.75">
      <c r="A843" s="194"/>
      <c r="B843" s="195"/>
      <c r="C843" s="196"/>
      <c r="D843" s="196"/>
      <c r="E843" s="197"/>
      <c r="F843" s="195"/>
      <c r="G843" s="195"/>
    </row>
    <row r="844" spans="1:7" s="185" customFormat="1" ht="12.75">
      <c r="A844" s="194"/>
      <c r="B844" s="195"/>
      <c r="C844" s="196"/>
      <c r="D844" s="196"/>
      <c r="E844" s="197"/>
      <c r="F844" s="195"/>
      <c r="G844" s="195"/>
    </row>
    <row r="845" spans="1:7" s="185" customFormat="1" ht="12.75">
      <c r="A845" s="194"/>
      <c r="B845" s="195"/>
      <c r="C845" s="196"/>
      <c r="D845" s="196"/>
      <c r="E845" s="197"/>
      <c r="F845" s="195"/>
      <c r="G845" s="195"/>
    </row>
    <row r="846" spans="1:7" s="185" customFormat="1" ht="12.75">
      <c r="A846" s="194"/>
      <c r="B846" s="195"/>
      <c r="C846" s="196"/>
      <c r="D846" s="196"/>
      <c r="E846" s="197"/>
      <c r="F846" s="195"/>
      <c r="G846" s="195"/>
    </row>
    <row r="847" spans="1:7" s="185" customFormat="1" ht="12.75">
      <c r="A847" s="194"/>
      <c r="B847" s="195"/>
      <c r="C847" s="196"/>
      <c r="D847" s="196"/>
      <c r="E847" s="197"/>
      <c r="F847" s="195"/>
      <c r="G847" s="195"/>
    </row>
    <row r="848" spans="1:7" s="185" customFormat="1" ht="12.75">
      <c r="A848" s="194"/>
      <c r="B848" s="195"/>
      <c r="C848" s="196"/>
      <c r="D848" s="196"/>
      <c r="E848" s="197"/>
      <c r="F848" s="195"/>
      <c r="G848" s="195"/>
    </row>
    <row r="849" spans="1:7" s="185" customFormat="1" ht="12.75">
      <c r="A849" s="194"/>
      <c r="B849" s="195"/>
      <c r="C849" s="196"/>
      <c r="D849" s="196"/>
      <c r="E849" s="197"/>
      <c r="F849" s="195"/>
      <c r="G849" s="195"/>
    </row>
    <row r="850" spans="1:7" s="185" customFormat="1" ht="12.75">
      <c r="A850" s="194"/>
      <c r="B850" s="195"/>
      <c r="C850" s="196"/>
      <c r="D850" s="196"/>
      <c r="E850" s="197"/>
      <c r="F850" s="195"/>
      <c r="G850" s="195"/>
    </row>
    <row r="851" spans="1:7" s="185" customFormat="1" ht="12.75">
      <c r="A851" s="194"/>
      <c r="B851" s="195"/>
      <c r="C851" s="196"/>
      <c r="D851" s="196"/>
      <c r="E851" s="197"/>
      <c r="F851" s="195"/>
      <c r="G851" s="195"/>
    </row>
    <row r="852" spans="1:7" s="185" customFormat="1" ht="12.75">
      <c r="A852" s="194"/>
      <c r="B852" s="195"/>
      <c r="C852" s="196"/>
      <c r="D852" s="196"/>
      <c r="E852" s="197"/>
      <c r="F852" s="195"/>
      <c r="G852" s="195"/>
    </row>
    <row r="853" spans="1:7" s="185" customFormat="1" ht="12.75">
      <c r="A853" s="194"/>
      <c r="B853" s="195"/>
      <c r="C853" s="196"/>
      <c r="D853" s="196"/>
      <c r="E853" s="197"/>
      <c r="F853" s="195"/>
      <c r="G853" s="195"/>
    </row>
    <row r="854" spans="1:7" s="185" customFormat="1" ht="12.75">
      <c r="A854" s="194"/>
      <c r="B854" s="195"/>
      <c r="C854" s="196"/>
      <c r="D854" s="196"/>
      <c r="E854" s="197"/>
      <c r="F854" s="195"/>
      <c r="G854" s="195"/>
    </row>
    <row r="855" spans="1:7" s="185" customFormat="1" ht="12.75">
      <c r="A855" s="194"/>
      <c r="B855" s="195"/>
      <c r="C855" s="196"/>
      <c r="D855" s="196"/>
      <c r="E855" s="197"/>
      <c r="F855" s="195"/>
      <c r="G855" s="195"/>
    </row>
    <row r="856" spans="1:7" s="185" customFormat="1" ht="12.75">
      <c r="A856" s="194"/>
      <c r="B856" s="195"/>
      <c r="C856" s="196"/>
      <c r="D856" s="196"/>
      <c r="E856" s="197"/>
      <c r="F856" s="195"/>
      <c r="G856" s="195"/>
    </row>
    <row r="857" spans="1:7" s="185" customFormat="1" ht="12.75">
      <c r="A857" s="194"/>
      <c r="B857" s="195"/>
      <c r="C857" s="196"/>
      <c r="D857" s="196"/>
      <c r="E857" s="197"/>
      <c r="F857" s="195"/>
      <c r="G857" s="195"/>
    </row>
    <row r="858" spans="1:7" s="185" customFormat="1" ht="12.75">
      <c r="A858" s="194"/>
      <c r="B858" s="195"/>
      <c r="C858" s="196"/>
      <c r="D858" s="196"/>
      <c r="E858" s="197"/>
      <c r="F858" s="195"/>
      <c r="G858" s="195"/>
    </row>
    <row r="859" spans="1:7" s="185" customFormat="1" ht="12.75">
      <c r="A859" s="194"/>
      <c r="B859" s="195"/>
      <c r="C859" s="196"/>
      <c r="D859" s="196"/>
      <c r="E859" s="197"/>
      <c r="F859" s="195"/>
      <c r="G859" s="195"/>
    </row>
    <row r="860" spans="1:7" s="185" customFormat="1" ht="12.75">
      <c r="A860" s="194"/>
      <c r="B860" s="195"/>
      <c r="C860" s="196"/>
      <c r="D860" s="196"/>
      <c r="E860" s="197"/>
      <c r="F860" s="195"/>
      <c r="G860" s="195"/>
    </row>
    <row r="861" spans="1:7" s="185" customFormat="1" ht="12.75">
      <c r="A861" s="194"/>
      <c r="B861" s="195"/>
      <c r="C861" s="196"/>
      <c r="D861" s="196"/>
      <c r="E861" s="197"/>
      <c r="F861" s="195"/>
      <c r="G861" s="195"/>
    </row>
    <row r="862" spans="1:7" s="185" customFormat="1" ht="12.75">
      <c r="A862" s="194"/>
      <c r="B862" s="195"/>
      <c r="C862" s="196"/>
      <c r="D862" s="196"/>
      <c r="E862" s="197"/>
      <c r="F862" s="195"/>
      <c r="G862" s="195"/>
    </row>
    <row r="863" spans="1:7" s="185" customFormat="1" ht="12.75">
      <c r="A863" s="194"/>
      <c r="B863" s="195"/>
      <c r="C863" s="196"/>
      <c r="D863" s="196"/>
      <c r="E863" s="197"/>
      <c r="F863" s="195"/>
      <c r="G863" s="195"/>
    </row>
    <row r="864" spans="1:7" s="185" customFormat="1" ht="12.75">
      <c r="A864" s="194"/>
      <c r="B864" s="195"/>
      <c r="C864" s="196"/>
      <c r="D864" s="196"/>
      <c r="E864" s="197"/>
      <c r="F864" s="195"/>
      <c r="G864" s="195"/>
    </row>
    <row r="865" spans="1:7" s="185" customFormat="1" ht="12.75">
      <c r="A865" s="194"/>
      <c r="B865" s="195"/>
      <c r="C865" s="196"/>
      <c r="D865" s="196"/>
      <c r="E865" s="197"/>
      <c r="F865" s="195"/>
      <c r="G865" s="195"/>
    </row>
    <row r="866" spans="1:7" s="185" customFormat="1" ht="12.75">
      <c r="A866" s="194"/>
      <c r="B866" s="195"/>
      <c r="C866" s="196"/>
      <c r="D866" s="196"/>
      <c r="E866" s="197"/>
      <c r="F866" s="195"/>
      <c r="G866" s="195"/>
    </row>
    <row r="867" spans="1:7" s="185" customFormat="1" ht="12.75">
      <c r="A867" s="194"/>
      <c r="B867" s="195"/>
      <c r="C867" s="196"/>
      <c r="D867" s="196"/>
      <c r="E867" s="197"/>
      <c r="F867" s="195"/>
      <c r="G867" s="195"/>
    </row>
    <row r="868" spans="1:7" s="185" customFormat="1" ht="12.75">
      <c r="A868" s="194"/>
      <c r="B868" s="195"/>
      <c r="C868" s="196"/>
      <c r="D868" s="196"/>
      <c r="E868" s="197"/>
      <c r="F868" s="195"/>
      <c r="G868" s="195"/>
    </row>
    <row r="869" spans="1:7" s="185" customFormat="1" ht="12.75">
      <c r="A869" s="194"/>
      <c r="B869" s="195"/>
      <c r="C869" s="196"/>
      <c r="D869" s="196"/>
      <c r="E869" s="197"/>
      <c r="F869" s="195"/>
      <c r="G869" s="195"/>
    </row>
    <row r="870" spans="1:7" s="185" customFormat="1" ht="12.75">
      <c r="A870" s="194"/>
      <c r="B870" s="195"/>
      <c r="C870" s="196"/>
      <c r="D870" s="196"/>
      <c r="E870" s="197"/>
      <c r="F870" s="195"/>
      <c r="G870" s="195"/>
    </row>
    <row r="871" spans="1:7" s="185" customFormat="1" ht="12.75">
      <c r="A871" s="194"/>
      <c r="B871" s="195"/>
      <c r="C871" s="196"/>
      <c r="D871" s="196"/>
      <c r="E871" s="197"/>
      <c r="F871" s="195"/>
      <c r="G871" s="195"/>
    </row>
    <row r="872" spans="1:7" s="185" customFormat="1" ht="12.75">
      <c r="A872" s="194"/>
      <c r="B872" s="195"/>
      <c r="C872" s="196"/>
      <c r="D872" s="196"/>
      <c r="E872" s="197"/>
      <c r="F872" s="195"/>
      <c r="G872" s="195"/>
    </row>
    <row r="873" spans="1:7" s="185" customFormat="1" ht="12.75">
      <c r="A873" s="194"/>
      <c r="B873" s="195"/>
      <c r="C873" s="196"/>
      <c r="D873" s="196"/>
      <c r="E873" s="197"/>
      <c r="F873" s="195"/>
      <c r="G873" s="195"/>
    </row>
    <row r="874" spans="1:7" s="185" customFormat="1" ht="12.75">
      <c r="A874" s="194"/>
      <c r="B874" s="195"/>
      <c r="C874" s="196"/>
      <c r="D874" s="196"/>
      <c r="E874" s="197"/>
      <c r="F874" s="195"/>
      <c r="G874" s="195"/>
    </row>
    <row r="875" spans="1:7" s="185" customFormat="1" ht="12.75">
      <c r="A875" s="194"/>
      <c r="B875" s="195"/>
      <c r="C875" s="196"/>
      <c r="D875" s="196"/>
      <c r="E875" s="197"/>
      <c r="F875" s="195"/>
      <c r="G875" s="195"/>
    </row>
    <row r="876" spans="1:7" s="185" customFormat="1" ht="12.75">
      <c r="A876" s="194"/>
      <c r="B876" s="195"/>
      <c r="C876" s="196"/>
      <c r="D876" s="196"/>
      <c r="E876" s="197"/>
      <c r="F876" s="195"/>
      <c r="G876" s="195"/>
    </row>
    <row r="877" spans="1:7" s="185" customFormat="1" ht="12.75">
      <c r="A877" s="194"/>
      <c r="B877" s="195"/>
      <c r="C877" s="196"/>
      <c r="D877" s="196"/>
      <c r="E877" s="197"/>
      <c r="F877" s="195"/>
      <c r="G877" s="195"/>
    </row>
    <row r="878" spans="1:7" s="185" customFormat="1" ht="12.75">
      <c r="A878" s="194"/>
      <c r="B878" s="195"/>
      <c r="C878" s="196"/>
      <c r="D878" s="196"/>
      <c r="E878" s="197"/>
      <c r="F878" s="195"/>
      <c r="G878" s="195"/>
    </row>
    <row r="879" spans="1:7" s="185" customFormat="1" ht="12.75">
      <c r="A879" s="194"/>
      <c r="B879" s="195"/>
      <c r="C879" s="196"/>
      <c r="D879" s="196"/>
      <c r="E879" s="197"/>
      <c r="F879" s="195"/>
      <c r="G879" s="195"/>
    </row>
    <row r="880" spans="1:7" s="185" customFormat="1" ht="12.75">
      <c r="A880" s="194"/>
      <c r="B880" s="195"/>
      <c r="C880" s="196"/>
      <c r="D880" s="196"/>
      <c r="E880" s="197"/>
      <c r="F880" s="195"/>
      <c r="G880" s="195"/>
    </row>
    <row r="881" spans="1:7" s="185" customFormat="1" ht="12.75">
      <c r="A881" s="194"/>
      <c r="B881" s="195"/>
      <c r="C881" s="196"/>
      <c r="D881" s="196"/>
      <c r="E881" s="197"/>
      <c r="F881" s="195"/>
      <c r="G881" s="195"/>
    </row>
    <row r="882" spans="1:7" s="185" customFormat="1" ht="12.75">
      <c r="A882" s="194"/>
      <c r="B882" s="195"/>
      <c r="C882" s="196"/>
      <c r="D882" s="196"/>
      <c r="E882" s="197"/>
      <c r="F882" s="195"/>
      <c r="G882" s="195"/>
    </row>
    <row r="883" spans="1:7" s="185" customFormat="1" ht="12.75">
      <c r="A883" s="194"/>
      <c r="B883" s="195"/>
      <c r="C883" s="196"/>
      <c r="D883" s="196"/>
      <c r="E883" s="197"/>
      <c r="F883" s="195"/>
      <c r="G883" s="195"/>
    </row>
    <row r="884" spans="1:7" s="185" customFormat="1" ht="12.75">
      <c r="A884" s="194"/>
      <c r="B884" s="195"/>
      <c r="C884" s="196"/>
      <c r="D884" s="196"/>
      <c r="E884" s="197"/>
      <c r="F884" s="195"/>
      <c r="G884" s="195"/>
    </row>
    <row r="885" spans="1:7" s="185" customFormat="1" ht="12.75">
      <c r="A885" s="194"/>
      <c r="B885" s="195"/>
      <c r="C885" s="196"/>
      <c r="D885" s="196"/>
      <c r="E885" s="197"/>
      <c r="F885" s="195"/>
      <c r="G885" s="195"/>
    </row>
    <row r="886" spans="1:7" s="185" customFormat="1" ht="12.75">
      <c r="A886" s="194"/>
      <c r="B886" s="195"/>
      <c r="C886" s="196"/>
      <c r="D886" s="196"/>
      <c r="E886" s="197"/>
      <c r="F886" s="195"/>
      <c r="G886" s="195"/>
    </row>
    <row r="887" spans="1:7" s="185" customFormat="1" ht="12.75">
      <c r="A887" s="194"/>
      <c r="B887" s="195"/>
      <c r="C887" s="196"/>
      <c r="D887" s="196"/>
      <c r="E887" s="197"/>
      <c r="F887" s="195"/>
      <c r="G887" s="195"/>
    </row>
    <row r="888" spans="1:7" s="185" customFormat="1" ht="12.75">
      <c r="A888" s="194"/>
      <c r="B888" s="195"/>
      <c r="C888" s="196"/>
      <c r="D888" s="196"/>
      <c r="E888" s="197"/>
      <c r="F888" s="195"/>
      <c r="G888" s="195"/>
    </row>
    <row r="889" spans="1:7" s="185" customFormat="1" ht="12.75">
      <c r="A889" s="194"/>
      <c r="B889" s="195"/>
      <c r="C889" s="196"/>
      <c r="D889" s="196"/>
      <c r="E889" s="197"/>
      <c r="F889" s="195"/>
      <c r="G889" s="195"/>
    </row>
    <row r="890" spans="1:7" s="185" customFormat="1" ht="12.75">
      <c r="A890" s="194"/>
      <c r="B890" s="195"/>
      <c r="C890" s="196"/>
      <c r="D890" s="196"/>
      <c r="E890" s="197"/>
      <c r="F890" s="195"/>
      <c r="G890" s="195"/>
    </row>
    <row r="891" spans="1:7" s="185" customFormat="1" ht="12.75">
      <c r="A891" s="194"/>
      <c r="B891" s="195"/>
      <c r="C891" s="196"/>
      <c r="D891" s="196"/>
      <c r="E891" s="197"/>
      <c r="F891" s="195"/>
      <c r="G891" s="195"/>
    </row>
    <row r="892" spans="1:7" s="185" customFormat="1" ht="12.75">
      <c r="A892" s="194"/>
      <c r="B892" s="195"/>
      <c r="C892" s="196"/>
      <c r="D892" s="196"/>
      <c r="E892" s="197"/>
      <c r="F892" s="195"/>
      <c r="G892" s="195"/>
    </row>
    <row r="893" spans="1:7" s="185" customFormat="1" ht="12.75">
      <c r="A893" s="194"/>
      <c r="B893" s="195"/>
      <c r="C893" s="196"/>
      <c r="D893" s="196"/>
      <c r="E893" s="197"/>
      <c r="F893" s="195"/>
      <c r="G893" s="195"/>
    </row>
    <row r="894" spans="1:7" s="185" customFormat="1" ht="12.75">
      <c r="A894" s="194"/>
      <c r="B894" s="195"/>
      <c r="C894" s="196"/>
      <c r="D894" s="196"/>
      <c r="E894" s="197"/>
      <c r="F894" s="195"/>
      <c r="G894" s="195"/>
    </row>
    <row r="895" spans="1:7" s="185" customFormat="1" ht="12.75">
      <c r="A895" s="194"/>
      <c r="B895" s="195"/>
      <c r="C895" s="196"/>
      <c r="D895" s="196"/>
      <c r="E895" s="197"/>
      <c r="F895" s="195"/>
      <c r="G895" s="195"/>
    </row>
    <row r="896" spans="1:7" s="185" customFormat="1" ht="12.75">
      <c r="A896" s="194"/>
      <c r="B896" s="195"/>
      <c r="C896" s="196"/>
      <c r="D896" s="196"/>
      <c r="E896" s="197"/>
      <c r="F896" s="195"/>
      <c r="G896" s="195"/>
    </row>
    <row r="897" spans="1:7" s="185" customFormat="1" ht="12.75">
      <c r="A897" s="194"/>
      <c r="B897" s="195"/>
      <c r="C897" s="196"/>
      <c r="D897" s="196"/>
      <c r="E897" s="197"/>
      <c r="F897" s="195"/>
      <c r="G897" s="195"/>
    </row>
    <row r="898" spans="1:7" s="185" customFormat="1" ht="12.75">
      <c r="A898" s="194"/>
      <c r="B898" s="195"/>
      <c r="C898" s="196"/>
      <c r="D898" s="196"/>
      <c r="E898" s="197"/>
      <c r="F898" s="195"/>
      <c r="G898" s="195"/>
    </row>
    <row r="899" spans="1:7" s="185" customFormat="1" ht="12.75">
      <c r="A899" s="194"/>
      <c r="B899" s="195"/>
      <c r="C899" s="196"/>
      <c r="D899" s="196"/>
      <c r="E899" s="197"/>
      <c r="F899" s="195"/>
      <c r="G899" s="195"/>
    </row>
    <row r="900" spans="1:7" s="185" customFormat="1" ht="12.75">
      <c r="A900" s="194"/>
      <c r="B900" s="195"/>
      <c r="C900" s="196"/>
      <c r="D900" s="196"/>
      <c r="E900" s="197"/>
      <c r="F900" s="195"/>
      <c r="G900" s="195"/>
    </row>
    <row r="901" spans="1:7" s="185" customFormat="1" ht="12.75">
      <c r="A901" s="194"/>
      <c r="B901" s="195"/>
      <c r="C901" s="196"/>
      <c r="D901" s="196"/>
      <c r="E901" s="197"/>
      <c r="F901" s="195"/>
      <c r="G901" s="195"/>
    </row>
    <row r="902" spans="1:7" s="185" customFormat="1" ht="12.75">
      <c r="A902" s="194"/>
      <c r="B902" s="195"/>
      <c r="C902" s="196"/>
      <c r="D902" s="196"/>
      <c r="E902" s="197"/>
      <c r="F902" s="195"/>
      <c r="G902" s="195"/>
    </row>
    <row r="903" spans="1:7" s="185" customFormat="1" ht="12.75">
      <c r="A903" s="194"/>
      <c r="B903" s="195"/>
      <c r="C903" s="196"/>
      <c r="D903" s="196"/>
      <c r="E903" s="197"/>
      <c r="F903" s="195"/>
      <c r="G903" s="195"/>
    </row>
    <row r="904" spans="1:7" s="185" customFormat="1" ht="12.75">
      <c r="A904" s="194"/>
      <c r="B904" s="195"/>
      <c r="C904" s="196"/>
      <c r="D904" s="196"/>
      <c r="E904" s="197"/>
      <c r="F904" s="195"/>
      <c r="G904" s="195"/>
    </row>
    <row r="905" spans="1:7" s="185" customFormat="1" ht="12.75">
      <c r="A905" s="194"/>
      <c r="B905" s="195"/>
      <c r="C905" s="196"/>
      <c r="D905" s="196"/>
      <c r="E905" s="197"/>
      <c r="F905" s="195"/>
      <c r="G905" s="195"/>
    </row>
    <row r="906" spans="1:7" s="185" customFormat="1" ht="12.75">
      <c r="A906" s="194"/>
      <c r="B906" s="195"/>
      <c r="C906" s="196"/>
      <c r="D906" s="196"/>
      <c r="E906" s="197"/>
      <c r="F906" s="195"/>
      <c r="G906" s="195"/>
    </row>
    <row r="907" spans="1:7" s="185" customFormat="1" ht="12.75">
      <c r="A907" s="194"/>
      <c r="B907" s="195"/>
      <c r="C907" s="196"/>
      <c r="D907" s="196"/>
      <c r="E907" s="197"/>
      <c r="F907" s="195"/>
      <c r="G907" s="195"/>
    </row>
    <row r="908" spans="1:7" s="185" customFormat="1" ht="12.75">
      <c r="A908" s="194"/>
      <c r="B908" s="195"/>
      <c r="C908" s="196"/>
      <c r="D908" s="196"/>
      <c r="E908" s="197"/>
      <c r="F908" s="195"/>
      <c r="G908" s="195"/>
    </row>
    <row r="909" spans="1:7" s="185" customFormat="1" ht="12.75">
      <c r="A909" s="194"/>
      <c r="B909" s="195"/>
      <c r="C909" s="196"/>
      <c r="D909" s="196"/>
      <c r="E909" s="197"/>
      <c r="F909" s="195"/>
      <c r="G909" s="195"/>
    </row>
    <row r="910" spans="1:7" s="185" customFormat="1" ht="12.75">
      <c r="A910" s="194"/>
      <c r="B910" s="195"/>
      <c r="C910" s="196"/>
      <c r="D910" s="196"/>
      <c r="E910" s="197"/>
      <c r="F910" s="195"/>
      <c r="G910" s="195"/>
    </row>
    <row r="911" spans="1:7" s="185" customFormat="1" ht="12.75">
      <c r="A911" s="194"/>
      <c r="B911" s="195"/>
      <c r="C911" s="196"/>
      <c r="D911" s="196"/>
      <c r="E911" s="197"/>
      <c r="F911" s="195"/>
      <c r="G911" s="195"/>
    </row>
    <row r="912" spans="1:7" s="185" customFormat="1" ht="12.75">
      <c r="A912" s="194"/>
      <c r="B912" s="195"/>
      <c r="C912" s="196"/>
      <c r="D912" s="196"/>
      <c r="E912" s="197"/>
      <c r="F912" s="195"/>
      <c r="G912" s="195"/>
    </row>
    <row r="913" spans="1:7" s="185" customFormat="1" ht="12.75">
      <c r="A913" s="194"/>
      <c r="B913" s="195"/>
      <c r="C913" s="196"/>
      <c r="D913" s="196"/>
      <c r="E913" s="197"/>
      <c r="F913" s="195"/>
      <c r="G913" s="195"/>
    </row>
    <row r="914" spans="1:7" s="185" customFormat="1" ht="12.75">
      <c r="A914" s="194"/>
      <c r="B914" s="195"/>
      <c r="C914" s="196"/>
      <c r="D914" s="196"/>
      <c r="E914" s="197"/>
      <c r="F914" s="195"/>
      <c r="G914" s="195"/>
    </row>
    <row r="915" spans="1:7" s="185" customFormat="1" ht="12.75">
      <c r="A915" s="194"/>
      <c r="B915" s="195"/>
      <c r="C915" s="196"/>
      <c r="D915" s="196"/>
      <c r="E915" s="197"/>
      <c r="F915" s="195"/>
      <c r="G915" s="195"/>
    </row>
    <row r="916" spans="1:7" s="185" customFormat="1" ht="12.75">
      <c r="A916" s="194"/>
      <c r="B916" s="195"/>
      <c r="C916" s="196"/>
      <c r="D916" s="196"/>
      <c r="E916" s="197"/>
      <c r="F916" s="195"/>
      <c r="G916" s="195"/>
    </row>
    <row r="917" spans="1:7" s="185" customFormat="1" ht="12.75">
      <c r="A917" s="194"/>
      <c r="B917" s="195"/>
      <c r="C917" s="196"/>
      <c r="D917" s="196"/>
      <c r="E917" s="197"/>
      <c r="F917" s="195"/>
      <c r="G917" s="195"/>
    </row>
    <row r="918" spans="1:7" s="185" customFormat="1" ht="12.75">
      <c r="A918" s="194"/>
      <c r="B918" s="195"/>
      <c r="C918" s="196"/>
      <c r="D918" s="196"/>
      <c r="E918" s="197"/>
      <c r="F918" s="195"/>
      <c r="G918" s="195"/>
    </row>
    <row r="919" spans="1:7" s="185" customFormat="1" ht="12.75">
      <c r="A919" s="194"/>
      <c r="B919" s="195"/>
      <c r="C919" s="196"/>
      <c r="D919" s="196"/>
      <c r="E919" s="197"/>
      <c r="F919" s="195"/>
      <c r="G919" s="195"/>
    </row>
    <row r="920" spans="1:7" s="185" customFormat="1" ht="12.75">
      <c r="A920" s="194"/>
      <c r="B920" s="195"/>
      <c r="C920" s="196"/>
      <c r="D920" s="196"/>
      <c r="E920" s="197"/>
      <c r="F920" s="195"/>
      <c r="G920" s="195"/>
    </row>
    <row r="921" spans="1:7" s="185" customFormat="1" ht="12.75">
      <c r="A921" s="194"/>
      <c r="B921" s="195"/>
      <c r="C921" s="196"/>
      <c r="D921" s="196"/>
      <c r="E921" s="197"/>
      <c r="F921" s="195"/>
      <c r="G921" s="195"/>
    </row>
    <row r="922" spans="1:7" s="185" customFormat="1" ht="12.75">
      <c r="A922" s="194"/>
      <c r="B922" s="195"/>
      <c r="C922" s="196"/>
      <c r="D922" s="196"/>
      <c r="E922" s="197"/>
      <c r="F922" s="195"/>
      <c r="G922" s="195"/>
    </row>
    <row r="923" spans="1:7" s="185" customFormat="1" ht="12.75">
      <c r="A923" s="194"/>
      <c r="B923" s="195"/>
      <c r="C923" s="196"/>
      <c r="D923" s="196"/>
      <c r="E923" s="197"/>
      <c r="F923" s="195"/>
      <c r="G923" s="195"/>
    </row>
    <row r="924" spans="1:7" s="185" customFormat="1" ht="12.75">
      <c r="A924" s="194"/>
      <c r="B924" s="195"/>
      <c r="C924" s="196"/>
      <c r="D924" s="196"/>
      <c r="E924" s="197"/>
      <c r="F924" s="195"/>
      <c r="G924" s="195"/>
    </row>
    <row r="925" spans="1:7" s="185" customFormat="1" ht="12.75">
      <c r="A925" s="194"/>
      <c r="B925" s="195"/>
      <c r="C925" s="196"/>
      <c r="D925" s="196"/>
      <c r="E925" s="197"/>
      <c r="F925" s="195"/>
      <c r="G925" s="195"/>
    </row>
    <row r="926" spans="1:7" s="185" customFormat="1" ht="12.75">
      <c r="A926" s="194"/>
      <c r="B926" s="195"/>
      <c r="C926" s="196"/>
      <c r="D926" s="196"/>
      <c r="E926" s="197"/>
      <c r="F926" s="195"/>
      <c r="G926" s="195"/>
    </row>
    <row r="927" spans="1:7" s="185" customFormat="1" ht="12.75">
      <c r="A927" s="194"/>
      <c r="B927" s="195"/>
      <c r="C927" s="196"/>
      <c r="D927" s="196"/>
      <c r="E927" s="197"/>
      <c r="F927" s="195"/>
      <c r="G927" s="195"/>
    </row>
    <row r="928" spans="1:7" s="185" customFormat="1" ht="12.75">
      <c r="A928" s="194"/>
      <c r="B928" s="195"/>
      <c r="C928" s="196"/>
      <c r="D928" s="196"/>
      <c r="E928" s="197"/>
      <c r="F928" s="195"/>
      <c r="G928" s="195"/>
    </row>
    <row r="929" spans="1:7" s="185" customFormat="1" ht="12.75">
      <c r="A929" s="194"/>
      <c r="B929" s="195"/>
      <c r="C929" s="196"/>
      <c r="D929" s="196"/>
      <c r="E929" s="197"/>
      <c r="F929" s="195"/>
      <c r="G929" s="195"/>
    </row>
    <row r="930" spans="1:7" s="185" customFormat="1" ht="12.75">
      <c r="A930" s="194"/>
      <c r="B930" s="195"/>
      <c r="C930" s="196"/>
      <c r="D930" s="196"/>
      <c r="E930" s="197"/>
      <c r="F930" s="195"/>
      <c r="G930" s="195"/>
    </row>
    <row r="931" spans="1:7" s="185" customFormat="1" ht="12.75">
      <c r="A931" s="194"/>
      <c r="B931" s="195"/>
      <c r="C931" s="196"/>
      <c r="D931" s="196"/>
      <c r="E931" s="197"/>
      <c r="F931" s="195"/>
      <c r="G931" s="195"/>
    </row>
    <row r="932" spans="1:7" s="185" customFormat="1" ht="12.75">
      <c r="A932" s="194"/>
      <c r="B932" s="195"/>
      <c r="C932" s="196"/>
      <c r="D932" s="196"/>
      <c r="E932" s="197"/>
      <c r="F932" s="195"/>
      <c r="G932" s="195"/>
    </row>
    <row r="933" spans="1:7" s="185" customFormat="1" ht="12.75">
      <c r="A933" s="194"/>
      <c r="B933" s="195"/>
      <c r="C933" s="196"/>
      <c r="D933" s="196"/>
      <c r="E933" s="197"/>
      <c r="F933" s="195"/>
      <c r="G933" s="195"/>
    </row>
    <row r="934" spans="1:7" s="185" customFormat="1" ht="12.75">
      <c r="A934" s="194"/>
      <c r="B934" s="195"/>
      <c r="C934" s="196"/>
      <c r="D934" s="196"/>
      <c r="E934" s="197"/>
      <c r="F934" s="195"/>
      <c r="G934" s="195"/>
    </row>
    <row r="935" spans="1:7" s="185" customFormat="1" ht="12.75">
      <c r="A935" s="194"/>
      <c r="B935" s="195"/>
      <c r="C935" s="196"/>
      <c r="D935" s="196"/>
      <c r="E935" s="197"/>
      <c r="F935" s="195"/>
      <c r="G935" s="195"/>
    </row>
    <row r="936" spans="1:7" s="185" customFormat="1" ht="12.75">
      <c r="A936" s="194"/>
      <c r="B936" s="195"/>
      <c r="C936" s="196"/>
      <c r="D936" s="196"/>
      <c r="E936" s="197"/>
      <c r="F936" s="195"/>
      <c r="G936" s="195"/>
    </row>
    <row r="937" spans="1:7" s="185" customFormat="1" ht="12.75">
      <c r="A937" s="194"/>
      <c r="B937" s="195"/>
      <c r="C937" s="196"/>
      <c r="D937" s="196"/>
      <c r="E937" s="197"/>
      <c r="F937" s="195"/>
      <c r="G937" s="195"/>
    </row>
    <row r="938" spans="1:7" s="185" customFormat="1" ht="12.75">
      <c r="A938" s="194"/>
      <c r="B938" s="195"/>
      <c r="C938" s="196"/>
      <c r="D938" s="196"/>
      <c r="E938" s="197"/>
      <c r="F938" s="195"/>
      <c r="G938" s="195"/>
    </row>
    <row r="939" spans="1:7" s="185" customFormat="1" ht="12.75">
      <c r="A939" s="194"/>
      <c r="B939" s="195"/>
      <c r="C939" s="196"/>
      <c r="D939" s="196"/>
      <c r="E939" s="197"/>
      <c r="F939" s="195"/>
      <c r="G939" s="195"/>
    </row>
    <row r="940" spans="1:7" s="185" customFormat="1" ht="12.75">
      <c r="A940" s="194"/>
      <c r="B940" s="195"/>
      <c r="C940" s="196"/>
      <c r="D940" s="196"/>
      <c r="E940" s="197"/>
      <c r="F940" s="195"/>
      <c r="G940" s="195"/>
    </row>
    <row r="941" spans="1:7" s="185" customFormat="1" ht="12.75">
      <c r="A941" s="194"/>
      <c r="B941" s="195"/>
      <c r="C941" s="196"/>
      <c r="D941" s="196"/>
      <c r="E941" s="197"/>
      <c r="F941" s="195"/>
      <c r="G941" s="195"/>
    </row>
    <row r="942" spans="1:7" s="185" customFormat="1" ht="12.75">
      <c r="A942" s="194"/>
      <c r="B942" s="195"/>
      <c r="C942" s="196"/>
      <c r="D942" s="196"/>
      <c r="E942" s="197"/>
      <c r="F942" s="195"/>
      <c r="G942" s="195"/>
    </row>
    <row r="943" spans="1:7" s="185" customFormat="1" ht="12.75">
      <c r="A943" s="194"/>
      <c r="B943" s="195"/>
      <c r="C943" s="196"/>
      <c r="D943" s="196"/>
      <c r="E943" s="197"/>
      <c r="F943" s="195"/>
      <c r="G943" s="195"/>
    </row>
    <row r="944" spans="1:7" s="185" customFormat="1" ht="12.75">
      <c r="A944" s="194"/>
      <c r="B944" s="195"/>
      <c r="C944" s="196"/>
      <c r="D944" s="196"/>
      <c r="E944" s="197"/>
      <c r="F944" s="195"/>
      <c r="G944" s="195"/>
    </row>
    <row r="945" spans="1:7" s="185" customFormat="1" ht="12.75">
      <c r="A945" s="194"/>
      <c r="B945" s="195"/>
      <c r="C945" s="196"/>
      <c r="D945" s="196"/>
      <c r="E945" s="197"/>
      <c r="F945" s="195"/>
      <c r="G945" s="195"/>
    </row>
    <row r="946" spans="1:7" s="185" customFormat="1" ht="12.75">
      <c r="A946" s="194"/>
      <c r="B946" s="195"/>
      <c r="C946" s="196"/>
      <c r="D946" s="196"/>
      <c r="E946" s="197"/>
      <c r="F946" s="195"/>
      <c r="G946" s="195"/>
    </row>
    <row r="947" spans="1:7" s="185" customFormat="1" ht="12.75">
      <c r="A947" s="194"/>
      <c r="B947" s="195"/>
      <c r="C947" s="196"/>
      <c r="D947" s="196"/>
      <c r="E947" s="197"/>
      <c r="F947" s="195"/>
      <c r="G947" s="195"/>
    </row>
    <row r="948" spans="1:7" s="185" customFormat="1" ht="12.75">
      <c r="A948" s="194"/>
      <c r="B948" s="195"/>
      <c r="C948" s="196"/>
      <c r="D948" s="196"/>
      <c r="E948" s="197"/>
      <c r="F948" s="195"/>
      <c r="G948" s="195"/>
    </row>
    <row r="949" spans="1:7" s="185" customFormat="1" ht="12.75">
      <c r="A949" s="194"/>
      <c r="B949" s="195"/>
      <c r="C949" s="196"/>
      <c r="D949" s="196"/>
      <c r="E949" s="197"/>
      <c r="F949" s="195"/>
      <c r="G949" s="195"/>
    </row>
    <row r="950" spans="1:7" s="185" customFormat="1" ht="12.75">
      <c r="A950" s="194"/>
      <c r="B950" s="195"/>
      <c r="C950" s="196"/>
      <c r="D950" s="196"/>
      <c r="E950" s="197"/>
      <c r="F950" s="195"/>
      <c r="G950" s="195"/>
    </row>
    <row r="951" spans="1:7" s="185" customFormat="1" ht="12.75">
      <c r="A951" s="194"/>
      <c r="B951" s="195"/>
      <c r="C951" s="196"/>
      <c r="D951" s="196"/>
      <c r="E951" s="197"/>
      <c r="F951" s="195"/>
      <c r="G951" s="195"/>
    </row>
    <row r="952" spans="1:7" s="185" customFormat="1" ht="12.75">
      <c r="A952" s="194"/>
      <c r="B952" s="195"/>
      <c r="C952" s="196"/>
      <c r="D952" s="196"/>
      <c r="E952" s="197"/>
      <c r="F952" s="195"/>
      <c r="G952" s="195"/>
    </row>
    <row r="953" spans="1:7" s="185" customFormat="1" ht="12.75">
      <c r="A953" s="194"/>
      <c r="B953" s="195"/>
      <c r="C953" s="196"/>
      <c r="D953" s="196"/>
      <c r="E953" s="197"/>
      <c r="F953" s="195"/>
      <c r="G953" s="195"/>
    </row>
    <row r="954" spans="1:7" s="185" customFormat="1" ht="12.75">
      <c r="A954" s="194"/>
      <c r="B954" s="195"/>
      <c r="C954" s="196"/>
      <c r="D954" s="196"/>
      <c r="E954" s="197"/>
      <c r="F954" s="195"/>
      <c r="G954" s="195"/>
    </row>
    <row r="955" spans="1:7" s="185" customFormat="1" ht="12.75">
      <c r="A955" s="194"/>
      <c r="B955" s="195"/>
      <c r="C955" s="196"/>
      <c r="D955" s="196"/>
      <c r="E955" s="197"/>
      <c r="F955" s="195"/>
      <c r="G955" s="195"/>
    </row>
    <row r="956" spans="1:7" s="185" customFormat="1" ht="12.75">
      <c r="A956" s="194"/>
      <c r="B956" s="195"/>
      <c r="C956" s="196"/>
      <c r="D956" s="196"/>
      <c r="E956" s="197"/>
      <c r="F956" s="195"/>
      <c r="G956" s="195"/>
    </row>
    <row r="957" spans="1:7" s="185" customFormat="1" ht="12.75">
      <c r="A957" s="194"/>
      <c r="B957" s="195"/>
      <c r="C957" s="196"/>
      <c r="D957" s="196"/>
      <c r="E957" s="197"/>
      <c r="F957" s="195"/>
      <c r="G957" s="195"/>
    </row>
    <row r="958" spans="1:7" s="185" customFormat="1" ht="12.75">
      <c r="A958" s="194"/>
      <c r="B958" s="195"/>
      <c r="C958" s="196"/>
      <c r="D958" s="196"/>
      <c r="E958" s="197"/>
      <c r="F958" s="195"/>
      <c r="G958" s="195"/>
    </row>
    <row r="959" spans="1:7" s="185" customFormat="1" ht="12.75">
      <c r="A959" s="194"/>
      <c r="B959" s="195"/>
      <c r="C959" s="196"/>
      <c r="D959" s="196"/>
      <c r="E959" s="197"/>
      <c r="F959" s="195"/>
      <c r="G959" s="195"/>
    </row>
    <row r="960" spans="1:7" s="185" customFormat="1" ht="12.75">
      <c r="A960" s="194"/>
      <c r="B960" s="195"/>
      <c r="C960" s="196"/>
      <c r="D960" s="196"/>
      <c r="E960" s="197"/>
      <c r="F960" s="195"/>
      <c r="G960" s="195"/>
    </row>
    <row r="961" spans="1:7" s="185" customFormat="1" ht="12.75">
      <c r="A961" s="194"/>
      <c r="B961" s="195"/>
      <c r="C961" s="196"/>
      <c r="D961" s="196"/>
      <c r="E961" s="197"/>
      <c r="F961" s="195"/>
      <c r="G961" s="195"/>
    </row>
    <row r="962" spans="1:7" s="185" customFormat="1" ht="12.75">
      <c r="A962" s="194"/>
      <c r="B962" s="195"/>
      <c r="C962" s="196"/>
      <c r="D962" s="196"/>
      <c r="E962" s="197"/>
      <c r="F962" s="195"/>
      <c r="G962" s="195"/>
    </row>
    <row r="963" spans="1:7" s="185" customFormat="1" ht="12.75">
      <c r="A963" s="194"/>
      <c r="B963" s="195"/>
      <c r="C963" s="196"/>
      <c r="D963" s="196"/>
      <c r="E963" s="197"/>
      <c r="F963" s="195"/>
      <c r="G963" s="195"/>
    </row>
    <row r="964" spans="1:7" s="185" customFormat="1" ht="12.75">
      <c r="A964" s="194"/>
      <c r="B964" s="195"/>
      <c r="C964" s="196"/>
      <c r="D964" s="196"/>
      <c r="E964" s="197"/>
      <c r="F964" s="195"/>
      <c r="G964" s="195"/>
    </row>
    <row r="965" spans="1:7" s="185" customFormat="1" ht="12.75">
      <c r="A965" s="194"/>
      <c r="B965" s="195"/>
      <c r="C965" s="196"/>
      <c r="D965" s="196"/>
      <c r="E965" s="197"/>
      <c r="F965" s="195"/>
      <c r="G965" s="195"/>
    </row>
    <row r="966" spans="1:7" s="185" customFormat="1" ht="12.75">
      <c r="A966" s="194"/>
      <c r="B966" s="195"/>
      <c r="C966" s="196"/>
      <c r="D966" s="196"/>
      <c r="E966" s="197"/>
      <c r="F966" s="195"/>
      <c r="G966" s="195"/>
    </row>
    <row r="967" spans="1:7" s="185" customFormat="1" ht="12.75">
      <c r="A967" s="194"/>
      <c r="B967" s="195"/>
      <c r="C967" s="196"/>
      <c r="D967" s="196"/>
      <c r="E967" s="197"/>
      <c r="F967" s="195"/>
      <c r="G967" s="195"/>
    </row>
    <row r="968" spans="1:7" s="185" customFormat="1" ht="12.75">
      <c r="A968" s="194"/>
      <c r="B968" s="195"/>
      <c r="C968" s="196"/>
      <c r="D968" s="196"/>
      <c r="E968" s="197"/>
      <c r="F968" s="195"/>
      <c r="G968" s="195"/>
    </row>
    <row r="969" spans="1:7" s="185" customFormat="1" ht="12.75">
      <c r="A969" s="194"/>
      <c r="B969" s="195"/>
      <c r="C969" s="196"/>
      <c r="D969" s="196"/>
      <c r="E969" s="197"/>
      <c r="F969" s="195"/>
      <c r="G969" s="195"/>
    </row>
    <row r="970" spans="1:7" s="185" customFormat="1" ht="12.75">
      <c r="A970" s="194"/>
      <c r="B970" s="195"/>
      <c r="C970" s="196"/>
      <c r="D970" s="196"/>
      <c r="E970" s="197"/>
      <c r="F970" s="195"/>
      <c r="G970" s="195"/>
    </row>
    <row r="971" spans="1:7" s="185" customFormat="1" ht="12.75">
      <c r="A971" s="194"/>
      <c r="B971" s="195"/>
      <c r="C971" s="196"/>
      <c r="D971" s="196"/>
      <c r="E971" s="197"/>
      <c r="F971" s="195"/>
      <c r="G971" s="195"/>
    </row>
    <row r="972" spans="1:7" s="185" customFormat="1" ht="12.75">
      <c r="A972" s="194"/>
      <c r="B972" s="195"/>
      <c r="C972" s="196"/>
      <c r="D972" s="196"/>
      <c r="E972" s="197"/>
      <c r="F972" s="195"/>
      <c r="G972" s="195"/>
    </row>
    <row r="973" spans="1:7" s="185" customFormat="1" ht="12.75">
      <c r="A973" s="194"/>
      <c r="B973" s="195"/>
      <c r="C973" s="196"/>
      <c r="D973" s="196"/>
      <c r="E973" s="197"/>
      <c r="F973" s="195"/>
      <c r="G973" s="195"/>
    </row>
    <row r="974" spans="1:7" s="185" customFormat="1" ht="12.75">
      <c r="A974" s="194"/>
      <c r="B974" s="195"/>
      <c r="C974" s="196"/>
      <c r="D974" s="196"/>
      <c r="E974" s="197"/>
      <c r="F974" s="195"/>
      <c r="G974" s="195"/>
    </row>
    <row r="975" spans="1:7" s="185" customFormat="1" ht="12.75">
      <c r="A975" s="194"/>
      <c r="B975" s="195"/>
      <c r="C975" s="196"/>
      <c r="D975" s="196"/>
      <c r="E975" s="197"/>
      <c r="F975" s="195"/>
      <c r="G975" s="195"/>
    </row>
    <row r="976" spans="1:7" s="185" customFormat="1" ht="12.75">
      <c r="A976" s="194"/>
      <c r="B976" s="195"/>
      <c r="C976" s="196"/>
      <c r="D976" s="196"/>
      <c r="E976" s="197"/>
      <c r="F976" s="195"/>
      <c r="G976" s="195"/>
    </row>
    <row r="977" spans="1:7" s="185" customFormat="1" ht="12.75">
      <c r="A977" s="194"/>
      <c r="B977" s="195"/>
      <c r="C977" s="196"/>
      <c r="D977" s="196"/>
      <c r="E977" s="197"/>
      <c r="F977" s="195"/>
      <c r="G977" s="195"/>
    </row>
    <row r="978" spans="1:7" s="185" customFormat="1" ht="12.75">
      <c r="A978" s="194"/>
      <c r="B978" s="195"/>
      <c r="C978" s="196"/>
      <c r="D978" s="196"/>
      <c r="E978" s="197"/>
      <c r="F978" s="195"/>
      <c r="G978" s="195"/>
    </row>
    <row r="979" spans="1:7" s="185" customFormat="1" ht="12.75">
      <c r="A979" s="194"/>
      <c r="B979" s="195"/>
      <c r="C979" s="196"/>
      <c r="D979" s="196"/>
      <c r="E979" s="197"/>
      <c r="F979" s="195"/>
      <c r="G979" s="195"/>
    </row>
    <row r="980" spans="1:7" s="185" customFormat="1" ht="12.75">
      <c r="A980" s="194"/>
      <c r="B980" s="195"/>
      <c r="C980" s="196"/>
      <c r="D980" s="196"/>
      <c r="E980" s="197"/>
      <c r="F980" s="195"/>
      <c r="G980" s="195"/>
    </row>
    <row r="981" spans="1:7" s="185" customFormat="1" ht="12.75">
      <c r="A981" s="194"/>
      <c r="B981" s="195"/>
      <c r="C981" s="196"/>
      <c r="D981" s="196"/>
      <c r="E981" s="197"/>
      <c r="F981" s="195"/>
      <c r="G981" s="195"/>
    </row>
    <row r="982" spans="1:7" s="185" customFormat="1" ht="12.75">
      <c r="A982" s="194"/>
      <c r="B982" s="195"/>
      <c r="C982" s="196"/>
      <c r="D982" s="196"/>
      <c r="E982" s="197"/>
      <c r="F982" s="195"/>
      <c r="G982" s="195"/>
    </row>
    <row r="983" spans="1:7" s="185" customFormat="1" ht="12.75">
      <c r="A983" s="194"/>
      <c r="B983" s="195"/>
      <c r="C983" s="196"/>
      <c r="D983" s="196"/>
      <c r="E983" s="197"/>
      <c r="F983" s="195"/>
      <c r="G983" s="195"/>
    </row>
    <row r="984" spans="1:7" s="185" customFormat="1" ht="12.75">
      <c r="A984" s="194"/>
      <c r="B984" s="195"/>
      <c r="C984" s="196"/>
      <c r="D984" s="196"/>
      <c r="E984" s="197"/>
      <c r="F984" s="195"/>
      <c r="G984" s="195"/>
    </row>
    <row r="985" spans="1:7" s="185" customFormat="1" ht="12.75">
      <c r="A985" s="194"/>
      <c r="B985" s="195"/>
      <c r="C985" s="196"/>
      <c r="D985" s="196"/>
      <c r="E985" s="197"/>
      <c r="F985" s="195"/>
      <c r="G985" s="195"/>
    </row>
    <row r="986" spans="1:7" s="185" customFormat="1" ht="12.75">
      <c r="A986" s="194"/>
      <c r="B986" s="195"/>
      <c r="C986" s="196"/>
      <c r="D986" s="196"/>
      <c r="E986" s="197"/>
      <c r="F986" s="195"/>
      <c r="G986" s="195"/>
    </row>
    <row r="987" spans="1:7" s="185" customFormat="1" ht="12.75">
      <c r="A987" s="194"/>
      <c r="B987" s="195"/>
      <c r="C987" s="196"/>
      <c r="D987" s="196"/>
      <c r="E987" s="197"/>
      <c r="F987" s="195"/>
      <c r="G987" s="195"/>
    </row>
    <row r="988" spans="1:7" s="185" customFormat="1" ht="12.75">
      <c r="A988" s="194"/>
      <c r="B988" s="195"/>
      <c r="C988" s="196"/>
      <c r="D988" s="196"/>
      <c r="E988" s="197"/>
      <c r="F988" s="195"/>
      <c r="G988" s="195"/>
    </row>
    <row r="989" spans="1:7" s="185" customFormat="1" ht="12.75">
      <c r="A989" s="194"/>
      <c r="B989" s="195"/>
      <c r="C989" s="196"/>
      <c r="D989" s="196"/>
      <c r="E989" s="197"/>
      <c r="F989" s="195"/>
      <c r="G989" s="195"/>
    </row>
    <row r="990" spans="1:7" s="185" customFormat="1" ht="12.75">
      <c r="A990" s="194"/>
      <c r="B990" s="195"/>
      <c r="C990" s="196"/>
      <c r="D990" s="196"/>
      <c r="E990" s="197"/>
      <c r="F990" s="195"/>
      <c r="G990" s="195"/>
    </row>
    <row r="991" spans="1:7" s="185" customFormat="1" ht="12.75">
      <c r="A991" s="194"/>
      <c r="B991" s="195"/>
      <c r="C991" s="196"/>
      <c r="D991" s="196"/>
      <c r="E991" s="197"/>
      <c r="F991" s="195"/>
      <c r="G991" s="195"/>
    </row>
    <row r="992" spans="1:7" s="185" customFormat="1" ht="12.75">
      <c r="A992" s="194"/>
      <c r="B992" s="195"/>
      <c r="C992" s="196"/>
      <c r="D992" s="196"/>
      <c r="E992" s="197"/>
      <c r="F992" s="195"/>
      <c r="G992" s="195"/>
    </row>
    <row r="993" spans="1:7" s="185" customFormat="1" ht="12.75">
      <c r="A993" s="194"/>
      <c r="B993" s="195"/>
      <c r="C993" s="196"/>
      <c r="D993" s="196"/>
      <c r="E993" s="197"/>
      <c r="F993" s="195"/>
      <c r="G993" s="195"/>
    </row>
    <row r="994" spans="1:7" s="185" customFormat="1" ht="12.75">
      <c r="A994" s="194"/>
      <c r="B994" s="195"/>
      <c r="C994" s="196"/>
      <c r="D994" s="196"/>
      <c r="E994" s="197"/>
      <c r="F994" s="195"/>
      <c r="G994" s="195"/>
    </row>
    <row r="995" spans="1:7" s="185" customFormat="1" ht="12.75">
      <c r="A995" s="194"/>
      <c r="B995" s="195"/>
      <c r="C995" s="196"/>
      <c r="D995" s="196"/>
      <c r="E995" s="197"/>
      <c r="F995" s="195"/>
      <c r="G995" s="195"/>
    </row>
    <row r="996" spans="1:7" s="185" customFormat="1" ht="12.75">
      <c r="A996" s="194"/>
      <c r="B996" s="195"/>
      <c r="C996" s="196"/>
      <c r="D996" s="196"/>
      <c r="E996" s="197"/>
      <c r="F996" s="195"/>
      <c r="G996" s="195"/>
    </row>
    <row r="997" spans="1:7" s="185" customFormat="1" ht="12.75">
      <c r="A997" s="194"/>
      <c r="B997" s="195"/>
      <c r="C997" s="196"/>
      <c r="D997" s="196"/>
      <c r="E997" s="197"/>
      <c r="F997" s="195"/>
      <c r="G997" s="195"/>
    </row>
    <row r="998" spans="1:7" s="185" customFormat="1" ht="12.75">
      <c r="A998" s="194"/>
      <c r="B998" s="195"/>
      <c r="C998" s="196"/>
      <c r="D998" s="196"/>
      <c r="E998" s="197"/>
      <c r="F998" s="195"/>
      <c r="G998" s="195"/>
    </row>
    <row r="999" spans="1:7" s="185" customFormat="1" ht="12.75">
      <c r="A999" s="194"/>
      <c r="B999" s="195"/>
      <c r="C999" s="196"/>
      <c r="D999" s="196"/>
      <c r="E999" s="197"/>
      <c r="F999" s="195"/>
      <c r="G999" s="195"/>
    </row>
    <row r="1000" spans="1:7" s="185" customFormat="1" ht="12.75">
      <c r="A1000" s="194"/>
      <c r="B1000" s="195"/>
      <c r="C1000" s="196"/>
      <c r="D1000" s="196"/>
      <c r="E1000" s="197"/>
      <c r="F1000" s="195"/>
      <c r="G1000" s="195"/>
    </row>
    <row r="1001" spans="1:7" s="185" customFormat="1" ht="12.75">
      <c r="A1001" s="194"/>
      <c r="B1001" s="195"/>
      <c r="C1001" s="196"/>
      <c r="D1001" s="196"/>
      <c r="E1001" s="197"/>
      <c r="F1001" s="195"/>
      <c r="G1001" s="195"/>
    </row>
    <row r="1002" spans="1:7" s="185" customFormat="1" ht="12.75">
      <c r="A1002" s="194"/>
      <c r="B1002" s="195"/>
      <c r="C1002" s="196"/>
      <c r="D1002" s="196"/>
      <c r="E1002" s="197"/>
      <c r="F1002" s="195"/>
      <c r="G1002" s="195"/>
    </row>
    <row r="1003" spans="1:7" s="185" customFormat="1" ht="12.75">
      <c r="A1003" s="194"/>
      <c r="B1003" s="195"/>
      <c r="C1003" s="196"/>
      <c r="D1003" s="196"/>
      <c r="E1003" s="197"/>
      <c r="F1003" s="195"/>
      <c r="G1003" s="195"/>
    </row>
    <row r="1004" spans="1:7" s="185" customFormat="1" ht="12.75">
      <c r="A1004" s="194"/>
      <c r="B1004" s="195"/>
      <c r="C1004" s="196"/>
      <c r="D1004" s="196"/>
      <c r="E1004" s="197"/>
      <c r="F1004" s="195"/>
      <c r="G1004" s="195"/>
    </row>
    <row r="1005" spans="1:7" s="185" customFormat="1" ht="12.75">
      <c r="A1005" s="194"/>
      <c r="B1005" s="195"/>
      <c r="C1005" s="196"/>
      <c r="D1005" s="196"/>
      <c r="E1005" s="197"/>
      <c r="F1005" s="195"/>
      <c r="G1005" s="195"/>
    </row>
    <row r="1006" spans="1:7" s="185" customFormat="1" ht="12.75">
      <c r="A1006" s="194"/>
      <c r="B1006" s="195"/>
      <c r="C1006" s="196"/>
      <c r="D1006" s="196"/>
      <c r="E1006" s="197"/>
      <c r="F1006" s="195"/>
      <c r="G1006" s="195"/>
    </row>
    <row r="1007" spans="1:7" s="185" customFormat="1" ht="12.75">
      <c r="A1007" s="194"/>
      <c r="B1007" s="195"/>
      <c r="C1007" s="196"/>
      <c r="D1007" s="196"/>
      <c r="E1007" s="197"/>
      <c r="F1007" s="195"/>
      <c r="G1007" s="195"/>
    </row>
    <row r="1008" spans="1:7" s="185" customFormat="1" ht="12.75">
      <c r="A1008" s="194"/>
      <c r="B1008" s="195"/>
      <c r="C1008" s="196"/>
      <c r="D1008" s="196"/>
      <c r="E1008" s="197"/>
      <c r="F1008" s="195"/>
      <c r="G1008" s="195"/>
    </row>
    <row r="1009" spans="1:7" s="185" customFormat="1" ht="12.75">
      <c r="A1009" s="194"/>
      <c r="B1009" s="195"/>
      <c r="C1009" s="196"/>
      <c r="D1009" s="196"/>
      <c r="E1009" s="197"/>
      <c r="F1009" s="195"/>
      <c r="G1009" s="195"/>
    </row>
    <row r="1010" spans="1:7" s="185" customFormat="1" ht="12.75">
      <c r="A1010" s="194"/>
      <c r="B1010" s="195"/>
      <c r="C1010" s="196"/>
      <c r="D1010" s="196"/>
      <c r="E1010" s="197"/>
      <c r="F1010" s="195"/>
      <c r="G1010" s="195"/>
    </row>
    <row r="1011" spans="1:7" s="185" customFormat="1" ht="12.75">
      <c r="A1011" s="194"/>
      <c r="B1011" s="195"/>
      <c r="C1011" s="196"/>
      <c r="D1011" s="196"/>
      <c r="E1011" s="197"/>
      <c r="F1011" s="195"/>
      <c r="G1011" s="195"/>
    </row>
    <row r="1012" spans="1:7" s="185" customFormat="1" ht="12.75">
      <c r="A1012" s="194"/>
      <c r="B1012" s="195"/>
      <c r="C1012" s="196"/>
      <c r="D1012" s="196"/>
      <c r="E1012" s="197"/>
      <c r="F1012" s="195"/>
      <c r="G1012" s="195"/>
    </row>
    <row r="1013" spans="1:7" s="185" customFormat="1" ht="12.75">
      <c r="A1013" s="194"/>
      <c r="B1013" s="195"/>
      <c r="C1013" s="196"/>
      <c r="D1013" s="196"/>
      <c r="E1013" s="197"/>
      <c r="F1013" s="195"/>
      <c r="G1013" s="195"/>
    </row>
    <row r="1014" spans="1:7" s="185" customFormat="1" ht="12.75">
      <c r="A1014" s="194"/>
      <c r="B1014" s="195"/>
      <c r="C1014" s="196"/>
      <c r="D1014" s="196"/>
      <c r="E1014" s="197"/>
      <c r="F1014" s="195"/>
      <c r="G1014" s="195"/>
    </row>
    <row r="1015" spans="1:7" s="185" customFormat="1" ht="12.75">
      <c r="A1015" s="194"/>
      <c r="B1015" s="195"/>
      <c r="C1015" s="196"/>
      <c r="D1015" s="196"/>
      <c r="E1015" s="197"/>
      <c r="F1015" s="195"/>
      <c r="G1015" s="195"/>
    </row>
    <row r="1016" spans="1:7" s="185" customFormat="1" ht="12.75">
      <c r="A1016" s="194"/>
      <c r="B1016" s="195"/>
      <c r="C1016" s="196"/>
      <c r="D1016" s="196"/>
      <c r="E1016" s="197"/>
      <c r="F1016" s="195"/>
      <c r="G1016" s="195"/>
    </row>
    <row r="1017" spans="1:7" s="185" customFormat="1" ht="12.75">
      <c r="A1017" s="194"/>
      <c r="B1017" s="195"/>
      <c r="C1017" s="196"/>
      <c r="D1017" s="196"/>
      <c r="E1017" s="197"/>
      <c r="F1017" s="195"/>
      <c r="G1017" s="195"/>
    </row>
    <row r="1018" spans="1:7" s="185" customFormat="1" ht="12.75">
      <c r="A1018" s="194"/>
      <c r="B1018" s="195"/>
      <c r="C1018" s="196"/>
      <c r="D1018" s="196"/>
      <c r="E1018" s="197"/>
      <c r="F1018" s="195"/>
      <c r="G1018" s="195"/>
    </row>
    <row r="1019" spans="1:7" s="185" customFormat="1" ht="12.75">
      <c r="A1019" s="194"/>
      <c r="B1019" s="195"/>
      <c r="C1019" s="196"/>
      <c r="D1019" s="196"/>
      <c r="E1019" s="197"/>
      <c r="F1019" s="195"/>
      <c r="G1019" s="195"/>
    </row>
    <row r="1020" spans="1:7" s="185" customFormat="1" ht="12.75">
      <c r="A1020" s="194"/>
      <c r="B1020" s="195"/>
      <c r="C1020" s="196"/>
      <c r="D1020" s="196"/>
      <c r="E1020" s="197"/>
      <c r="F1020" s="195"/>
      <c r="G1020" s="195"/>
    </row>
    <row r="1021" spans="1:7" s="185" customFormat="1" ht="12.75">
      <c r="A1021" s="194"/>
      <c r="B1021" s="195"/>
      <c r="C1021" s="196"/>
      <c r="D1021" s="196"/>
      <c r="E1021" s="197"/>
      <c r="F1021" s="195"/>
      <c r="G1021" s="195"/>
    </row>
    <row r="1022" spans="1:7" s="185" customFormat="1" ht="12.75">
      <c r="A1022" s="194"/>
      <c r="B1022" s="195"/>
      <c r="C1022" s="196"/>
      <c r="D1022" s="196"/>
      <c r="E1022" s="197"/>
      <c r="F1022" s="195"/>
      <c r="G1022" s="195"/>
    </row>
    <row r="1023" spans="1:7" s="185" customFormat="1" ht="12.75">
      <c r="A1023" s="194"/>
      <c r="B1023" s="195"/>
      <c r="C1023" s="196"/>
      <c r="D1023" s="196"/>
      <c r="E1023" s="197"/>
      <c r="F1023" s="195"/>
      <c r="G1023" s="195"/>
    </row>
    <row r="1024" spans="1:7" s="185" customFormat="1" ht="12.75">
      <c r="A1024" s="194"/>
      <c r="B1024" s="195"/>
      <c r="C1024" s="196"/>
      <c r="D1024" s="196"/>
      <c r="E1024" s="197"/>
      <c r="F1024" s="195"/>
      <c r="G1024" s="195"/>
    </row>
    <row r="1025" spans="1:7" s="185" customFormat="1" ht="12.75">
      <c r="A1025" s="194"/>
      <c r="B1025" s="195"/>
      <c r="C1025" s="196"/>
      <c r="D1025" s="196"/>
      <c r="E1025" s="197"/>
      <c r="F1025" s="195"/>
      <c r="G1025" s="195"/>
    </row>
    <row r="1026" spans="1:7" s="185" customFormat="1" ht="12.75">
      <c r="A1026" s="194"/>
      <c r="B1026" s="195"/>
      <c r="C1026" s="196"/>
      <c r="D1026" s="196"/>
      <c r="E1026" s="197"/>
      <c r="F1026" s="195"/>
      <c r="G1026" s="195"/>
    </row>
    <row r="1027" spans="1:7" s="185" customFormat="1" ht="12.75">
      <c r="A1027" s="194"/>
      <c r="B1027" s="195"/>
      <c r="C1027" s="196"/>
      <c r="D1027" s="196"/>
      <c r="E1027" s="197"/>
      <c r="F1027" s="195"/>
      <c r="G1027" s="195"/>
    </row>
    <row r="1028" spans="1:7" s="185" customFormat="1" ht="12.75">
      <c r="A1028" s="194"/>
      <c r="B1028" s="195"/>
      <c r="C1028" s="196"/>
      <c r="D1028" s="196"/>
      <c r="E1028" s="197"/>
      <c r="F1028" s="195"/>
      <c r="G1028" s="195"/>
    </row>
    <row r="1029" spans="1:7" s="185" customFormat="1" ht="12.75">
      <c r="A1029" s="194"/>
      <c r="B1029" s="195"/>
      <c r="C1029" s="196"/>
      <c r="D1029" s="196"/>
      <c r="E1029" s="197"/>
      <c r="F1029" s="195"/>
      <c r="G1029" s="195"/>
    </row>
    <row r="1030" spans="1:7" s="185" customFormat="1" ht="12.75">
      <c r="A1030" s="194"/>
      <c r="B1030" s="195"/>
      <c r="C1030" s="196"/>
      <c r="D1030" s="196"/>
      <c r="E1030" s="197"/>
      <c r="F1030" s="195"/>
      <c r="G1030" s="195"/>
    </row>
    <row r="1031" spans="1:7" s="185" customFormat="1" ht="12.75">
      <c r="A1031" s="194"/>
      <c r="B1031" s="195"/>
      <c r="C1031" s="196"/>
      <c r="D1031" s="196"/>
      <c r="E1031" s="197"/>
      <c r="F1031" s="195"/>
      <c r="G1031" s="195"/>
    </row>
    <row r="1032" spans="1:7" s="185" customFormat="1" ht="12.75">
      <c r="A1032" s="194"/>
      <c r="B1032" s="195"/>
      <c r="C1032" s="196"/>
      <c r="D1032" s="196"/>
      <c r="E1032" s="197"/>
      <c r="F1032" s="195"/>
      <c r="G1032" s="195"/>
    </row>
    <row r="1033" spans="1:7" s="185" customFormat="1" ht="12.75">
      <c r="A1033" s="194"/>
      <c r="B1033" s="195"/>
      <c r="C1033" s="196"/>
      <c r="D1033" s="196"/>
      <c r="E1033" s="197"/>
      <c r="F1033" s="195"/>
      <c r="G1033" s="195"/>
    </row>
    <row r="1034" spans="1:7" s="185" customFormat="1" ht="12.75">
      <c r="A1034" s="194"/>
      <c r="B1034" s="195"/>
      <c r="C1034" s="196"/>
      <c r="D1034" s="196"/>
      <c r="E1034" s="197"/>
      <c r="F1034" s="195"/>
      <c r="G1034" s="195"/>
    </row>
    <row r="1035" spans="1:7" s="185" customFormat="1" ht="12.75">
      <c r="A1035" s="194"/>
      <c r="B1035" s="195"/>
      <c r="C1035" s="196"/>
      <c r="D1035" s="196"/>
      <c r="E1035" s="197"/>
      <c r="F1035" s="195"/>
      <c r="G1035" s="195"/>
    </row>
    <row r="1036" spans="1:7" s="185" customFormat="1" ht="12.75">
      <c r="A1036" s="194"/>
      <c r="B1036" s="195"/>
      <c r="C1036" s="196"/>
      <c r="D1036" s="196"/>
      <c r="E1036" s="197"/>
      <c r="F1036" s="195"/>
      <c r="G1036" s="195"/>
    </row>
    <row r="1037" spans="1:7" s="185" customFormat="1" ht="12.75">
      <c r="A1037" s="194"/>
      <c r="B1037" s="195"/>
      <c r="C1037" s="196"/>
      <c r="D1037" s="196"/>
      <c r="E1037" s="197"/>
      <c r="F1037" s="195"/>
      <c r="G1037" s="195"/>
    </row>
    <row r="1038" spans="1:7" s="185" customFormat="1" ht="12.75">
      <c r="A1038" s="194"/>
      <c r="B1038" s="195"/>
      <c r="C1038" s="196"/>
      <c r="D1038" s="196"/>
      <c r="E1038" s="197"/>
      <c r="F1038" s="195"/>
      <c r="G1038" s="195"/>
    </row>
    <row r="1039" spans="1:7" s="185" customFormat="1" ht="12.75">
      <c r="A1039" s="194"/>
      <c r="B1039" s="195"/>
      <c r="C1039" s="196"/>
      <c r="D1039" s="196"/>
      <c r="E1039" s="197"/>
      <c r="F1039" s="195"/>
      <c r="G1039" s="195"/>
    </row>
    <row r="1040" spans="1:7" s="185" customFormat="1" ht="12.75">
      <c r="A1040" s="194"/>
      <c r="B1040" s="195"/>
      <c r="C1040" s="196"/>
      <c r="D1040" s="196"/>
      <c r="E1040" s="197"/>
      <c r="F1040" s="195"/>
      <c r="G1040" s="195"/>
    </row>
    <row r="1041" spans="1:7" s="185" customFormat="1" ht="12.75">
      <c r="A1041" s="194"/>
      <c r="B1041" s="195"/>
      <c r="C1041" s="196"/>
      <c r="D1041" s="196"/>
      <c r="E1041" s="197"/>
      <c r="F1041" s="195"/>
      <c r="G1041" s="195"/>
    </row>
    <row r="1042" spans="1:7" s="185" customFormat="1" ht="12.75">
      <c r="A1042" s="194"/>
      <c r="B1042" s="195"/>
      <c r="C1042" s="196"/>
      <c r="D1042" s="196"/>
      <c r="E1042" s="197"/>
      <c r="F1042" s="195"/>
      <c r="G1042" s="195"/>
    </row>
    <row r="1043" spans="1:7" s="185" customFormat="1" ht="12.75">
      <c r="A1043" s="194"/>
      <c r="B1043" s="195"/>
      <c r="C1043" s="196"/>
      <c r="D1043" s="196"/>
      <c r="E1043" s="197"/>
      <c r="F1043" s="195"/>
      <c r="G1043" s="195"/>
    </row>
    <row r="1044" spans="1:7" s="185" customFormat="1" ht="12.75">
      <c r="A1044" s="194"/>
      <c r="B1044" s="195"/>
      <c r="C1044" s="196"/>
      <c r="D1044" s="196"/>
      <c r="E1044" s="197"/>
      <c r="F1044" s="195"/>
      <c r="G1044" s="195"/>
    </row>
    <row r="1045" spans="1:7" s="185" customFormat="1" ht="12.75">
      <c r="A1045" s="194"/>
      <c r="B1045" s="195"/>
      <c r="C1045" s="196"/>
      <c r="D1045" s="196"/>
      <c r="E1045" s="197"/>
      <c r="F1045" s="195"/>
      <c r="G1045" s="195"/>
    </row>
    <row r="1046" spans="1:7" s="185" customFormat="1" ht="12.75">
      <c r="A1046" s="194"/>
      <c r="B1046" s="195"/>
      <c r="C1046" s="196"/>
      <c r="D1046" s="196"/>
      <c r="E1046" s="197"/>
      <c r="F1046" s="195"/>
      <c r="G1046" s="195"/>
    </row>
    <row r="1047" spans="1:7" s="185" customFormat="1" ht="12.75">
      <c r="A1047" s="194"/>
      <c r="B1047" s="195"/>
      <c r="C1047" s="196"/>
      <c r="D1047" s="196"/>
      <c r="E1047" s="197"/>
      <c r="F1047" s="195"/>
      <c r="G1047" s="195"/>
    </row>
    <row r="1048" spans="1:7" s="185" customFormat="1" ht="12.75">
      <c r="A1048" s="194"/>
      <c r="B1048" s="195"/>
      <c r="C1048" s="196"/>
      <c r="D1048" s="196"/>
      <c r="E1048" s="197"/>
      <c r="F1048" s="195"/>
      <c r="G1048" s="195"/>
    </row>
    <row r="1049" spans="1:7" s="185" customFormat="1" ht="12.75">
      <c r="A1049" s="194"/>
      <c r="B1049" s="195"/>
      <c r="C1049" s="196"/>
      <c r="D1049" s="196"/>
      <c r="E1049" s="197"/>
      <c r="F1049" s="195"/>
      <c r="G1049" s="195"/>
    </row>
    <row r="1050" spans="1:7" s="185" customFormat="1" ht="12.75">
      <c r="A1050" s="194"/>
      <c r="B1050" s="195"/>
      <c r="C1050" s="196"/>
      <c r="D1050" s="196"/>
      <c r="E1050" s="197"/>
      <c r="F1050" s="195"/>
      <c r="G1050" s="195"/>
    </row>
    <row r="1051" spans="1:7" s="185" customFormat="1" ht="12.75">
      <c r="A1051" s="194"/>
      <c r="B1051" s="195"/>
      <c r="C1051" s="196"/>
      <c r="D1051" s="196"/>
      <c r="E1051" s="197"/>
      <c r="F1051" s="195"/>
      <c r="G1051" s="195"/>
    </row>
    <row r="1052" spans="1:7" s="185" customFormat="1" ht="12.75">
      <c r="A1052" s="194"/>
      <c r="B1052" s="195"/>
      <c r="C1052" s="196"/>
      <c r="D1052" s="196"/>
      <c r="E1052" s="197"/>
      <c r="F1052" s="195"/>
      <c r="G1052" s="195"/>
    </row>
    <row r="1053" spans="1:7" s="185" customFormat="1" ht="12.75">
      <c r="A1053" s="194"/>
      <c r="B1053" s="195"/>
      <c r="C1053" s="196"/>
      <c r="D1053" s="196"/>
      <c r="E1053" s="197"/>
      <c r="F1053" s="195"/>
      <c r="G1053" s="195"/>
    </row>
    <row r="1054" spans="1:7" s="185" customFormat="1" ht="12.75">
      <c r="A1054" s="194"/>
      <c r="B1054" s="195"/>
      <c r="C1054" s="196"/>
      <c r="D1054" s="196"/>
      <c r="E1054" s="197"/>
      <c r="F1054" s="195"/>
      <c r="G1054" s="195"/>
    </row>
    <row r="1055" spans="1:7" s="185" customFormat="1" ht="12.75">
      <c r="A1055" s="194"/>
      <c r="B1055" s="195"/>
      <c r="C1055" s="196"/>
      <c r="D1055" s="196"/>
      <c r="E1055" s="197"/>
      <c r="F1055" s="195"/>
      <c r="G1055" s="195"/>
    </row>
    <row r="1056" spans="1:7" s="185" customFormat="1" ht="12.75">
      <c r="A1056" s="194"/>
      <c r="B1056" s="195"/>
      <c r="C1056" s="196"/>
      <c r="D1056" s="196"/>
      <c r="E1056" s="197"/>
      <c r="F1056" s="195"/>
      <c r="G1056" s="195"/>
    </row>
    <row r="1057" spans="1:7" s="185" customFormat="1" ht="12.75">
      <c r="A1057" s="194"/>
      <c r="B1057" s="195"/>
      <c r="C1057" s="196"/>
      <c r="D1057" s="196"/>
      <c r="E1057" s="197"/>
      <c r="F1057" s="195"/>
      <c r="G1057" s="195"/>
    </row>
    <row r="1058" spans="1:7" s="185" customFormat="1" ht="12.75">
      <c r="A1058" s="194"/>
      <c r="B1058" s="195"/>
      <c r="C1058" s="196"/>
      <c r="D1058" s="196"/>
      <c r="E1058" s="197"/>
      <c r="F1058" s="195"/>
      <c r="G1058" s="195"/>
    </row>
    <row r="1059" spans="1:7" s="185" customFormat="1" ht="12.75">
      <c r="A1059" s="194"/>
      <c r="B1059" s="195"/>
      <c r="C1059" s="196"/>
      <c r="D1059" s="196"/>
      <c r="E1059" s="197"/>
      <c r="F1059" s="195"/>
      <c r="G1059" s="195"/>
    </row>
    <row r="1060" spans="1:7" s="185" customFormat="1" ht="12.75">
      <c r="A1060" s="194"/>
      <c r="B1060" s="195"/>
      <c r="C1060" s="196"/>
      <c r="D1060" s="196"/>
      <c r="E1060" s="197"/>
      <c r="F1060" s="195"/>
      <c r="G1060" s="195"/>
    </row>
    <row r="1061" spans="1:7" s="185" customFormat="1" ht="12.75">
      <c r="A1061" s="194"/>
      <c r="B1061" s="195"/>
      <c r="C1061" s="196"/>
      <c r="D1061" s="196"/>
      <c r="E1061" s="197"/>
      <c r="F1061" s="195"/>
      <c r="G1061" s="195"/>
    </row>
    <row r="1062" spans="1:7" s="185" customFormat="1" ht="12.75">
      <c r="A1062" s="194"/>
      <c r="B1062" s="195"/>
      <c r="C1062" s="196"/>
      <c r="D1062" s="196"/>
      <c r="E1062" s="197"/>
      <c r="F1062" s="195"/>
      <c r="G1062" s="195"/>
    </row>
    <row r="1063" spans="1:7" s="185" customFormat="1" ht="12.75">
      <c r="A1063" s="194"/>
      <c r="B1063" s="195"/>
      <c r="C1063" s="196"/>
      <c r="D1063" s="196"/>
      <c r="E1063" s="197"/>
      <c r="F1063" s="195"/>
      <c r="G1063" s="195"/>
    </row>
    <row r="1064" spans="1:7" s="185" customFormat="1" ht="12.75">
      <c r="A1064" s="194"/>
      <c r="B1064" s="195"/>
      <c r="C1064" s="196"/>
      <c r="D1064" s="196"/>
      <c r="E1064" s="197"/>
      <c r="F1064" s="195"/>
      <c r="G1064" s="195"/>
    </row>
    <row r="1065" spans="1:7" s="185" customFormat="1" ht="12.75">
      <c r="A1065" s="194"/>
      <c r="B1065" s="195"/>
      <c r="C1065" s="196"/>
      <c r="D1065" s="196"/>
      <c r="E1065" s="197"/>
      <c r="F1065" s="195"/>
      <c r="G1065" s="195"/>
    </row>
    <row r="1066" spans="1:7" s="185" customFormat="1" ht="12.75">
      <c r="A1066" s="194"/>
      <c r="B1066" s="195"/>
      <c r="C1066" s="196"/>
      <c r="D1066" s="196"/>
      <c r="E1066" s="197"/>
      <c r="F1066" s="195"/>
      <c r="G1066" s="195"/>
    </row>
    <row r="1067" spans="1:7" s="185" customFormat="1" ht="12.75">
      <c r="A1067" s="194"/>
      <c r="B1067" s="195"/>
      <c r="C1067" s="196"/>
      <c r="D1067" s="196"/>
      <c r="E1067" s="197"/>
      <c r="F1067" s="195"/>
      <c r="G1067" s="195"/>
    </row>
    <row r="1068" spans="1:7" s="185" customFormat="1" ht="12.75">
      <c r="A1068" s="194"/>
      <c r="B1068" s="195"/>
      <c r="C1068" s="196"/>
      <c r="D1068" s="196"/>
      <c r="E1068" s="197"/>
      <c r="F1068" s="195"/>
      <c r="G1068" s="195"/>
    </row>
    <row r="1069" spans="1:7" s="185" customFormat="1" ht="12.75">
      <c r="A1069" s="194"/>
      <c r="B1069" s="195"/>
      <c r="C1069" s="196"/>
      <c r="D1069" s="196"/>
      <c r="E1069" s="197"/>
      <c r="F1069" s="195"/>
      <c r="G1069" s="195"/>
    </row>
    <row r="1070" spans="1:7" s="185" customFormat="1" ht="12.75">
      <c r="A1070" s="194"/>
      <c r="B1070" s="195"/>
      <c r="C1070" s="196"/>
      <c r="D1070" s="196"/>
      <c r="E1070" s="197"/>
      <c r="F1070" s="195"/>
      <c r="G1070" s="195"/>
    </row>
    <row r="1071" spans="1:7" s="185" customFormat="1" ht="12.75">
      <c r="A1071" s="194"/>
      <c r="B1071" s="195"/>
      <c r="C1071" s="196"/>
      <c r="D1071" s="196"/>
      <c r="E1071" s="197"/>
      <c r="F1071" s="195"/>
      <c r="G1071" s="195"/>
    </row>
    <row r="1072" spans="1:7" s="185" customFormat="1" ht="12.75">
      <c r="A1072" s="194"/>
      <c r="B1072" s="195"/>
      <c r="C1072" s="196"/>
      <c r="D1072" s="196"/>
      <c r="E1072" s="197"/>
      <c r="F1072" s="195"/>
      <c r="G1072" s="195"/>
    </row>
    <row r="1073" spans="1:7" s="185" customFormat="1" ht="12.75">
      <c r="A1073" s="194"/>
      <c r="B1073" s="195"/>
      <c r="C1073" s="196"/>
      <c r="D1073" s="196"/>
      <c r="E1073" s="197"/>
      <c r="F1073" s="195"/>
      <c r="G1073" s="195"/>
    </row>
    <row r="1074" spans="1:7" s="185" customFormat="1" ht="12.75">
      <c r="A1074" s="194"/>
      <c r="B1074" s="195"/>
      <c r="C1074" s="196"/>
      <c r="D1074" s="196"/>
      <c r="E1074" s="197"/>
      <c r="F1074" s="195"/>
      <c r="G1074" s="195"/>
    </row>
    <row r="1075" spans="1:7" s="185" customFormat="1" ht="12.75">
      <c r="A1075" s="194"/>
      <c r="B1075" s="195"/>
      <c r="C1075" s="196"/>
      <c r="D1075" s="196"/>
      <c r="E1075" s="197"/>
      <c r="F1075" s="195"/>
      <c r="G1075" s="195"/>
    </row>
    <row r="1076" spans="1:7" s="185" customFormat="1" ht="12.75">
      <c r="A1076" s="194"/>
      <c r="B1076" s="195"/>
      <c r="C1076" s="196"/>
      <c r="D1076" s="196"/>
      <c r="E1076" s="197"/>
      <c r="F1076" s="195"/>
      <c r="G1076" s="195"/>
    </row>
    <row r="1077" spans="1:7" s="185" customFormat="1" ht="12.75">
      <c r="A1077" s="194"/>
      <c r="B1077" s="195"/>
      <c r="C1077" s="196"/>
      <c r="D1077" s="196"/>
      <c r="E1077" s="197"/>
      <c r="F1077" s="195"/>
      <c r="G1077" s="195"/>
    </row>
    <row r="1078" spans="1:7" s="185" customFormat="1" ht="12.75">
      <c r="A1078" s="194"/>
      <c r="B1078" s="195"/>
      <c r="C1078" s="196"/>
      <c r="D1078" s="196"/>
      <c r="E1078" s="197"/>
      <c r="F1078" s="195"/>
      <c r="G1078" s="195"/>
    </row>
    <row r="1079" spans="1:7" s="185" customFormat="1" ht="12.75">
      <c r="A1079" s="194"/>
      <c r="B1079" s="195"/>
      <c r="C1079" s="196"/>
      <c r="D1079" s="196"/>
      <c r="E1079" s="197"/>
      <c r="F1079" s="195"/>
      <c r="G1079" s="195"/>
    </row>
    <row r="1080" spans="1:7" s="185" customFormat="1" ht="12.75">
      <c r="A1080" s="194"/>
      <c r="B1080" s="195"/>
      <c r="C1080" s="196"/>
      <c r="D1080" s="196"/>
      <c r="E1080" s="197"/>
      <c r="F1080" s="195"/>
      <c r="G1080" s="195"/>
    </row>
    <row r="1081" spans="1:7" s="185" customFormat="1" ht="12.75">
      <c r="A1081" s="194"/>
      <c r="B1081" s="195"/>
      <c r="C1081" s="196"/>
      <c r="D1081" s="196"/>
      <c r="E1081" s="197"/>
      <c r="F1081" s="195"/>
      <c r="G1081" s="195"/>
    </row>
    <row r="1082" spans="1:7" s="185" customFormat="1" ht="12.75">
      <c r="A1082" s="194"/>
      <c r="B1082" s="195"/>
      <c r="C1082" s="196"/>
      <c r="D1082" s="196"/>
      <c r="E1082" s="197"/>
      <c r="F1082" s="195"/>
      <c r="G1082" s="195"/>
    </row>
    <row r="1083" spans="1:7" s="185" customFormat="1" ht="12.75">
      <c r="A1083" s="194"/>
      <c r="B1083" s="195"/>
      <c r="C1083" s="196"/>
      <c r="D1083" s="196"/>
      <c r="E1083" s="197"/>
      <c r="F1083" s="195"/>
      <c r="G1083" s="195"/>
    </row>
    <row r="1084" spans="1:7" s="185" customFormat="1" ht="12.75">
      <c r="A1084" s="194"/>
      <c r="B1084" s="195"/>
      <c r="C1084" s="196"/>
      <c r="D1084" s="196"/>
      <c r="E1084" s="197"/>
      <c r="F1084" s="195"/>
      <c r="G1084" s="195"/>
    </row>
    <row r="1085" spans="1:7" s="185" customFormat="1" ht="12.75">
      <c r="A1085" s="194"/>
      <c r="B1085" s="195"/>
      <c r="C1085" s="196"/>
      <c r="D1085" s="196"/>
      <c r="E1085" s="197"/>
      <c r="F1085" s="195"/>
      <c r="G1085" s="195"/>
    </row>
    <row r="1086" spans="1:7" s="185" customFormat="1" ht="12.75">
      <c r="A1086" s="194"/>
      <c r="B1086" s="195"/>
      <c r="C1086" s="196"/>
      <c r="D1086" s="196"/>
      <c r="E1086" s="197"/>
      <c r="F1086" s="195"/>
      <c r="G1086" s="195"/>
    </row>
    <row r="1087" spans="1:7" s="185" customFormat="1" ht="12.75">
      <c r="A1087" s="194"/>
      <c r="B1087" s="195"/>
      <c r="C1087" s="196"/>
      <c r="D1087" s="196"/>
      <c r="E1087" s="197"/>
      <c r="F1087" s="195"/>
      <c r="G1087" s="195"/>
    </row>
    <row r="1088" spans="1:7" s="185" customFormat="1" ht="12.75">
      <c r="A1088" s="194"/>
      <c r="B1088" s="195"/>
      <c r="C1088" s="196"/>
      <c r="D1088" s="196"/>
      <c r="E1088" s="197"/>
      <c r="F1088" s="195"/>
      <c r="G1088" s="195"/>
    </row>
    <row r="1089" spans="1:7" s="185" customFormat="1" ht="12.75">
      <c r="A1089" s="194"/>
      <c r="B1089" s="195"/>
      <c r="C1089" s="196"/>
      <c r="D1089" s="196"/>
      <c r="E1089" s="197"/>
      <c r="F1089" s="195"/>
      <c r="G1089" s="195"/>
    </row>
    <row r="1090" spans="1:7" s="185" customFormat="1" ht="12.75">
      <c r="A1090" s="194"/>
      <c r="B1090" s="195"/>
      <c r="C1090" s="196"/>
      <c r="D1090" s="196"/>
      <c r="E1090" s="197"/>
      <c r="F1090" s="195"/>
      <c r="G1090" s="195"/>
    </row>
    <row r="1091" spans="1:7" s="185" customFormat="1" ht="12.75">
      <c r="A1091" s="194"/>
      <c r="B1091" s="195"/>
      <c r="C1091" s="196"/>
      <c r="D1091" s="196"/>
      <c r="E1091" s="197"/>
      <c r="F1091" s="195"/>
      <c r="G1091" s="195"/>
    </row>
    <row r="1092" spans="1:7" s="185" customFormat="1" ht="12.75">
      <c r="A1092" s="194"/>
      <c r="B1092" s="195"/>
      <c r="C1092" s="196"/>
      <c r="D1092" s="196"/>
      <c r="E1092" s="197"/>
      <c r="F1092" s="195"/>
      <c r="G1092" s="195"/>
    </row>
    <row r="1093" spans="1:7" s="185" customFormat="1" ht="12.75">
      <c r="A1093" s="194"/>
      <c r="B1093" s="195"/>
      <c r="C1093" s="196"/>
      <c r="D1093" s="196"/>
      <c r="E1093" s="197"/>
      <c r="F1093" s="195"/>
      <c r="G1093" s="195"/>
    </row>
    <row r="1094" spans="1:7" s="185" customFormat="1" ht="12.75">
      <c r="A1094" s="194"/>
      <c r="B1094" s="195"/>
      <c r="C1094" s="196"/>
      <c r="D1094" s="196"/>
      <c r="E1094" s="197"/>
      <c r="F1094" s="195"/>
      <c r="G1094" s="195"/>
    </row>
    <row r="1095" spans="1:7" s="185" customFormat="1" ht="12.75">
      <c r="A1095" s="194"/>
      <c r="B1095" s="195"/>
      <c r="C1095" s="196"/>
      <c r="D1095" s="196"/>
      <c r="E1095" s="197"/>
      <c r="F1095" s="195"/>
      <c r="G1095" s="195"/>
    </row>
    <row r="1096" spans="1:7" s="185" customFormat="1" ht="12.75">
      <c r="A1096" s="194"/>
      <c r="B1096" s="195"/>
      <c r="C1096" s="196"/>
      <c r="D1096" s="196"/>
      <c r="E1096" s="197"/>
      <c r="F1096" s="195"/>
      <c r="G1096" s="195"/>
    </row>
    <row r="1097" spans="1:7" s="185" customFormat="1" ht="12.75">
      <c r="A1097" s="194"/>
      <c r="B1097" s="195"/>
      <c r="C1097" s="196"/>
      <c r="D1097" s="196"/>
      <c r="E1097" s="197"/>
      <c r="F1097" s="195"/>
      <c r="G1097" s="195"/>
    </row>
    <row r="1098" spans="1:7" s="185" customFormat="1" ht="12.75">
      <c r="A1098" s="194"/>
      <c r="B1098" s="195"/>
      <c r="C1098" s="196"/>
      <c r="D1098" s="196"/>
      <c r="E1098" s="197"/>
      <c r="F1098" s="195"/>
      <c r="G1098" s="195"/>
    </row>
    <row r="1099" spans="1:7" s="185" customFormat="1" ht="12.75">
      <c r="A1099" s="194"/>
      <c r="B1099" s="195"/>
      <c r="C1099" s="196"/>
      <c r="D1099" s="196"/>
      <c r="E1099" s="197"/>
      <c r="F1099" s="195"/>
      <c r="G1099" s="195"/>
    </row>
    <row r="1100" spans="1:7" s="185" customFormat="1" ht="12.75">
      <c r="A1100" s="194"/>
      <c r="B1100" s="195"/>
      <c r="C1100" s="196"/>
      <c r="D1100" s="196"/>
      <c r="E1100" s="197"/>
      <c r="F1100" s="195"/>
      <c r="G1100" s="195"/>
    </row>
    <row r="1101" spans="1:7" s="185" customFormat="1" ht="12.75">
      <c r="A1101" s="194"/>
      <c r="B1101" s="195"/>
      <c r="C1101" s="196"/>
      <c r="D1101" s="196"/>
      <c r="E1101" s="197"/>
      <c r="F1101" s="195"/>
      <c r="G1101" s="195"/>
    </row>
    <row r="1102" spans="1:7" s="185" customFormat="1" ht="12.75">
      <c r="A1102" s="194"/>
      <c r="B1102" s="195"/>
      <c r="C1102" s="196"/>
      <c r="D1102" s="196"/>
      <c r="E1102" s="197"/>
      <c r="F1102" s="195"/>
      <c r="G1102" s="195"/>
    </row>
    <row r="1103" spans="1:7" s="185" customFormat="1" ht="12.75">
      <c r="A1103" s="194"/>
      <c r="B1103" s="195"/>
      <c r="C1103" s="196"/>
      <c r="D1103" s="196"/>
      <c r="E1103" s="197"/>
      <c r="F1103" s="195"/>
      <c r="G1103" s="195"/>
    </row>
    <row r="1104" spans="1:7" s="185" customFormat="1" ht="12.75">
      <c r="A1104" s="194"/>
      <c r="B1104" s="195"/>
      <c r="C1104" s="196"/>
      <c r="D1104" s="196"/>
      <c r="E1104" s="197"/>
      <c r="F1104" s="195"/>
      <c r="G1104" s="195"/>
    </row>
    <row r="1105" spans="1:7" s="185" customFormat="1" ht="12.75">
      <c r="A1105" s="194"/>
      <c r="B1105" s="195"/>
      <c r="C1105" s="196"/>
      <c r="D1105" s="196"/>
      <c r="E1105" s="197"/>
      <c r="F1105" s="195"/>
      <c r="G1105" s="195"/>
    </row>
    <row r="1106" spans="1:7" s="185" customFormat="1" ht="12.75">
      <c r="A1106" s="194"/>
      <c r="B1106" s="195"/>
      <c r="C1106" s="196"/>
      <c r="D1106" s="196"/>
      <c r="E1106" s="197"/>
      <c r="F1106" s="195"/>
      <c r="G1106" s="195"/>
    </row>
    <row r="1107" spans="1:7" s="185" customFormat="1" ht="12.75">
      <c r="A1107" s="194"/>
      <c r="B1107" s="195"/>
      <c r="C1107" s="196"/>
      <c r="D1107" s="196"/>
      <c r="E1107" s="197"/>
      <c r="F1107" s="195"/>
      <c r="G1107" s="195"/>
    </row>
    <row r="1108" spans="1:7" s="185" customFormat="1" ht="12.75">
      <c r="A1108" s="194"/>
      <c r="B1108" s="195"/>
      <c r="C1108" s="196"/>
      <c r="D1108" s="196"/>
      <c r="E1108" s="197"/>
      <c r="F1108" s="195"/>
      <c r="G1108" s="195"/>
    </row>
    <row r="1109" spans="1:7" s="185" customFormat="1" ht="12.75">
      <c r="A1109" s="194"/>
      <c r="B1109" s="195"/>
      <c r="C1109" s="196"/>
      <c r="D1109" s="196"/>
      <c r="E1109" s="197"/>
      <c r="F1109" s="195"/>
      <c r="G1109" s="195"/>
    </row>
    <row r="1110" spans="1:7" s="185" customFormat="1" ht="12.75">
      <c r="A1110" s="194"/>
      <c r="B1110" s="195"/>
      <c r="C1110" s="196"/>
      <c r="D1110" s="196"/>
      <c r="E1110" s="197"/>
      <c r="F1110" s="195"/>
      <c r="G1110" s="195"/>
    </row>
    <row r="1111" spans="1:7" s="185" customFormat="1" ht="12.75">
      <c r="A1111" s="194"/>
      <c r="B1111" s="195"/>
      <c r="C1111" s="196"/>
      <c r="D1111" s="196"/>
      <c r="E1111" s="197"/>
      <c r="F1111" s="195"/>
      <c r="G1111" s="195"/>
    </row>
    <row r="1112" spans="1:7" s="185" customFormat="1" ht="12.75">
      <c r="A1112" s="194"/>
      <c r="B1112" s="195"/>
      <c r="C1112" s="196"/>
      <c r="D1112" s="196"/>
      <c r="E1112" s="197"/>
      <c r="F1112" s="195"/>
      <c r="G1112" s="195"/>
    </row>
    <row r="1113" spans="1:7" s="185" customFormat="1" ht="12.75">
      <c r="A1113" s="194"/>
      <c r="B1113" s="195"/>
      <c r="C1113" s="196"/>
      <c r="D1113" s="196"/>
      <c r="E1113" s="197"/>
      <c r="F1113" s="195"/>
      <c r="G1113" s="195"/>
    </row>
    <row r="1114" spans="1:7" s="185" customFormat="1" ht="12.75">
      <c r="A1114" s="194"/>
      <c r="B1114" s="195"/>
      <c r="C1114" s="196"/>
      <c r="D1114" s="196"/>
      <c r="E1114" s="197"/>
      <c r="F1114" s="195"/>
      <c r="G1114" s="195"/>
    </row>
    <row r="1115" spans="1:7" s="185" customFormat="1" ht="12.75">
      <c r="A1115" s="194"/>
      <c r="B1115" s="195"/>
      <c r="C1115" s="196"/>
      <c r="D1115" s="196"/>
      <c r="E1115" s="197"/>
      <c r="F1115" s="195"/>
      <c r="G1115" s="195"/>
    </row>
    <row r="1116" spans="1:7" s="185" customFormat="1" ht="12.75">
      <c r="A1116" s="194"/>
      <c r="B1116" s="195"/>
      <c r="C1116" s="196"/>
      <c r="D1116" s="196"/>
      <c r="E1116" s="197"/>
      <c r="F1116" s="195"/>
      <c r="G1116" s="195"/>
    </row>
    <row r="1117" spans="1:7" s="185" customFormat="1" ht="12.75">
      <c r="A1117" s="194"/>
      <c r="B1117" s="195"/>
      <c r="C1117" s="196"/>
      <c r="D1117" s="196"/>
      <c r="E1117" s="197"/>
      <c r="F1117" s="195"/>
      <c r="G1117" s="195"/>
    </row>
    <row r="1118" spans="1:7" s="185" customFormat="1" ht="12.75">
      <c r="A1118" s="194"/>
      <c r="B1118" s="195"/>
      <c r="C1118" s="196"/>
      <c r="D1118" s="196"/>
      <c r="E1118" s="197"/>
      <c r="F1118" s="195"/>
      <c r="G1118" s="195"/>
    </row>
    <row r="1119" spans="1:7" s="185" customFormat="1" ht="12.75">
      <c r="A1119" s="194"/>
      <c r="B1119" s="195"/>
      <c r="C1119" s="196"/>
      <c r="D1119" s="196"/>
      <c r="E1119" s="197"/>
      <c r="F1119" s="195"/>
      <c r="G1119" s="195"/>
    </row>
    <row r="1120" spans="1:7" s="185" customFormat="1" ht="12.75">
      <c r="A1120" s="194"/>
      <c r="B1120" s="195"/>
      <c r="C1120" s="196"/>
      <c r="D1120" s="196"/>
      <c r="E1120" s="197"/>
      <c r="F1120" s="195"/>
      <c r="G1120" s="195"/>
    </row>
    <row r="1121" spans="1:7" s="185" customFormat="1" ht="12.75">
      <c r="A1121" s="194"/>
      <c r="B1121" s="195"/>
      <c r="C1121" s="196"/>
      <c r="D1121" s="196"/>
      <c r="E1121" s="197"/>
      <c r="F1121" s="195"/>
      <c r="G1121" s="195"/>
    </row>
    <row r="1122" spans="1:7" s="185" customFormat="1" ht="12.75">
      <c r="A1122" s="194"/>
      <c r="B1122" s="195"/>
      <c r="C1122" s="196"/>
      <c r="D1122" s="196"/>
      <c r="E1122" s="197"/>
      <c r="F1122" s="195"/>
      <c r="G1122" s="195"/>
    </row>
    <row r="1123" spans="1:7" s="185" customFormat="1" ht="12.75">
      <c r="A1123" s="194"/>
      <c r="B1123" s="195"/>
      <c r="C1123" s="196"/>
      <c r="D1123" s="196"/>
      <c r="E1123" s="197"/>
      <c r="F1123" s="195"/>
      <c r="G1123" s="195"/>
    </row>
    <row r="1124" spans="1:7" s="185" customFormat="1" ht="12.75">
      <c r="A1124" s="194"/>
      <c r="B1124" s="195"/>
      <c r="C1124" s="196"/>
      <c r="D1124" s="196"/>
      <c r="E1124" s="197"/>
      <c r="F1124" s="195"/>
      <c r="G1124" s="195"/>
    </row>
    <row r="1125" spans="1:7" s="185" customFormat="1" ht="12.75">
      <c r="A1125" s="194"/>
      <c r="B1125" s="195"/>
      <c r="C1125" s="196"/>
      <c r="D1125" s="196"/>
      <c r="E1125" s="197"/>
      <c r="F1125" s="195"/>
      <c r="G1125" s="195"/>
    </row>
    <row r="1126" spans="1:7" s="185" customFormat="1" ht="12.75">
      <c r="A1126" s="194"/>
      <c r="B1126" s="195"/>
      <c r="C1126" s="196"/>
      <c r="D1126" s="196"/>
      <c r="E1126" s="197"/>
      <c r="F1126" s="195"/>
      <c r="G1126" s="195"/>
    </row>
    <row r="1127" spans="1:7" s="185" customFormat="1" ht="12.75">
      <c r="A1127" s="194"/>
      <c r="B1127" s="195"/>
      <c r="C1127" s="196"/>
      <c r="D1127" s="196"/>
      <c r="E1127" s="197"/>
      <c r="F1127" s="195"/>
      <c r="G1127" s="195"/>
    </row>
    <row r="1128" spans="1:7" s="185" customFormat="1" ht="12.75">
      <c r="A1128" s="194"/>
      <c r="B1128" s="195"/>
      <c r="C1128" s="196"/>
      <c r="D1128" s="196"/>
      <c r="E1128" s="197"/>
      <c r="F1128" s="195"/>
      <c r="G1128" s="195"/>
    </row>
    <row r="1129" spans="1:7" s="185" customFormat="1" ht="12.75">
      <c r="A1129" s="194"/>
      <c r="B1129" s="195"/>
      <c r="C1129" s="196"/>
      <c r="D1129" s="196"/>
      <c r="E1129" s="197"/>
      <c r="F1129" s="195"/>
      <c r="G1129" s="195"/>
    </row>
    <row r="1130" spans="1:7" s="185" customFormat="1" ht="12.75">
      <c r="A1130" s="194"/>
      <c r="B1130" s="195"/>
      <c r="C1130" s="196"/>
      <c r="D1130" s="196"/>
      <c r="E1130" s="197"/>
      <c r="F1130" s="195"/>
      <c r="G1130" s="195"/>
    </row>
    <row r="1131" spans="1:7" s="185" customFormat="1" ht="12.75">
      <c r="A1131" s="194"/>
      <c r="B1131" s="195"/>
      <c r="C1131" s="196"/>
      <c r="D1131" s="196"/>
      <c r="E1131" s="197"/>
      <c r="F1131" s="195"/>
      <c r="G1131" s="195"/>
    </row>
    <row r="1132" spans="1:7" s="185" customFormat="1" ht="12.75">
      <c r="A1132" s="194"/>
      <c r="B1132" s="195"/>
      <c r="C1132" s="196"/>
      <c r="D1132" s="196"/>
      <c r="E1132" s="197"/>
      <c r="F1132" s="195"/>
      <c r="G1132" s="195"/>
    </row>
    <row r="1133" spans="1:7" s="185" customFormat="1" ht="12.75">
      <c r="A1133" s="194"/>
      <c r="B1133" s="195"/>
      <c r="C1133" s="196"/>
      <c r="D1133" s="196"/>
      <c r="E1133" s="197"/>
      <c r="F1133" s="195"/>
      <c r="G1133" s="195"/>
    </row>
    <row r="1134" spans="1:7" s="185" customFormat="1" ht="12.75">
      <c r="A1134" s="194"/>
      <c r="B1134" s="195"/>
      <c r="C1134" s="196"/>
      <c r="D1134" s="196"/>
      <c r="E1134" s="197"/>
      <c r="F1134" s="195"/>
      <c r="G1134" s="195"/>
    </row>
    <row r="1135" spans="1:7" s="185" customFormat="1" ht="12.75">
      <c r="A1135" s="194"/>
      <c r="B1135" s="195"/>
      <c r="C1135" s="196"/>
      <c r="D1135" s="196"/>
      <c r="E1135" s="197"/>
      <c r="F1135" s="195"/>
      <c r="G1135" s="195"/>
    </row>
    <row r="1136" spans="1:7" s="185" customFormat="1" ht="12.75">
      <c r="A1136" s="194"/>
      <c r="B1136" s="195"/>
      <c r="C1136" s="196"/>
      <c r="D1136" s="196"/>
      <c r="E1136" s="197"/>
      <c r="F1136" s="195"/>
      <c r="G1136" s="195"/>
    </row>
    <row r="1137" spans="1:7" s="185" customFormat="1" ht="12.75">
      <c r="A1137" s="194"/>
      <c r="B1137" s="195"/>
      <c r="C1137" s="196"/>
      <c r="D1137" s="196"/>
      <c r="E1137" s="197"/>
      <c r="F1137" s="195"/>
      <c r="G1137" s="195"/>
    </row>
    <row r="1138" spans="1:7" s="185" customFormat="1" ht="12.75">
      <c r="A1138" s="194"/>
      <c r="B1138" s="195"/>
      <c r="C1138" s="196"/>
      <c r="D1138" s="196"/>
      <c r="E1138" s="197"/>
      <c r="F1138" s="195"/>
      <c r="G1138" s="195"/>
    </row>
    <row r="1139" spans="1:7" s="185" customFormat="1" ht="12.75">
      <c r="A1139" s="194"/>
      <c r="B1139" s="195"/>
      <c r="C1139" s="196"/>
      <c r="D1139" s="196"/>
      <c r="E1139" s="197"/>
      <c r="F1139" s="195"/>
      <c r="G1139" s="195"/>
    </row>
    <row r="1140" spans="1:7" s="185" customFormat="1" ht="12.75">
      <c r="A1140" s="194"/>
      <c r="B1140" s="195"/>
      <c r="C1140" s="196"/>
      <c r="D1140" s="196"/>
      <c r="E1140" s="197"/>
      <c r="F1140" s="195"/>
      <c r="G1140" s="195"/>
    </row>
    <row r="1141" spans="1:7" s="185" customFormat="1" ht="12.75">
      <c r="A1141" s="194"/>
      <c r="B1141" s="195"/>
      <c r="C1141" s="196"/>
      <c r="D1141" s="196"/>
      <c r="E1141" s="197"/>
      <c r="F1141" s="195"/>
      <c r="G1141" s="195"/>
    </row>
    <row r="1142" spans="1:7" s="185" customFormat="1" ht="12.75">
      <c r="A1142" s="194"/>
      <c r="B1142" s="195"/>
      <c r="C1142" s="196"/>
      <c r="D1142" s="196"/>
      <c r="E1142" s="197"/>
      <c r="F1142" s="195"/>
      <c r="G1142" s="195"/>
    </row>
    <row r="1143" spans="1:7" s="185" customFormat="1" ht="12.75">
      <c r="A1143" s="194"/>
      <c r="B1143" s="195"/>
      <c r="C1143" s="196"/>
      <c r="D1143" s="196"/>
      <c r="E1143" s="197"/>
      <c r="F1143" s="195"/>
      <c r="G1143" s="195"/>
    </row>
    <row r="1144" spans="1:7" s="185" customFormat="1" ht="12.75">
      <c r="A1144" s="194"/>
      <c r="B1144" s="195"/>
      <c r="C1144" s="196"/>
      <c r="D1144" s="196"/>
      <c r="E1144" s="197"/>
      <c r="F1144" s="195"/>
      <c r="G1144" s="195"/>
    </row>
    <row r="1145" spans="1:7" s="185" customFormat="1" ht="12.75">
      <c r="A1145" s="194"/>
      <c r="B1145" s="195"/>
      <c r="C1145" s="196"/>
      <c r="D1145" s="196"/>
      <c r="E1145" s="197"/>
      <c r="F1145" s="195"/>
      <c r="G1145" s="195"/>
    </row>
    <row r="1146" spans="1:7" s="185" customFormat="1" ht="12.75">
      <c r="A1146" s="194"/>
      <c r="B1146" s="195"/>
      <c r="C1146" s="196"/>
      <c r="D1146" s="196"/>
      <c r="E1146" s="197"/>
      <c r="F1146" s="195"/>
      <c r="G1146" s="195"/>
    </row>
    <row r="1147" spans="1:7" s="185" customFormat="1" ht="12.75">
      <c r="A1147" s="194"/>
      <c r="B1147" s="195"/>
      <c r="C1147" s="196"/>
      <c r="D1147" s="196"/>
      <c r="E1147" s="197"/>
      <c r="F1147" s="195"/>
      <c r="G1147" s="195"/>
    </row>
    <row r="1148" spans="1:7" s="185" customFormat="1" ht="12.75">
      <c r="A1148" s="194"/>
      <c r="B1148" s="195"/>
      <c r="C1148" s="196"/>
      <c r="D1148" s="196"/>
      <c r="E1148" s="197"/>
      <c r="F1148" s="195"/>
      <c r="G1148" s="195"/>
    </row>
    <row r="1149" spans="1:7" s="185" customFormat="1" ht="12.75">
      <c r="A1149" s="194"/>
      <c r="B1149" s="195"/>
      <c r="C1149" s="196"/>
      <c r="D1149" s="196"/>
      <c r="E1149" s="197"/>
      <c r="F1149" s="195"/>
      <c r="G1149" s="195"/>
    </row>
    <row r="1150" spans="1:7" s="185" customFormat="1" ht="12.75">
      <c r="A1150" s="194"/>
      <c r="B1150" s="195"/>
      <c r="C1150" s="196"/>
      <c r="D1150" s="196"/>
      <c r="E1150" s="197"/>
      <c r="F1150" s="195"/>
      <c r="G1150" s="195"/>
    </row>
    <row r="1151" spans="1:7" s="185" customFormat="1" ht="12.75">
      <c r="A1151" s="194"/>
      <c r="B1151" s="195"/>
      <c r="C1151" s="196"/>
      <c r="D1151" s="196"/>
      <c r="E1151" s="197"/>
      <c r="F1151" s="195"/>
      <c r="G1151" s="195"/>
    </row>
    <row r="1152" spans="1:7" s="185" customFormat="1" ht="12.75">
      <c r="A1152" s="194"/>
      <c r="B1152" s="195"/>
      <c r="C1152" s="196"/>
      <c r="D1152" s="196"/>
      <c r="E1152" s="197"/>
      <c r="F1152" s="195"/>
      <c r="G1152" s="195"/>
    </row>
    <row r="1153" spans="1:7" s="185" customFormat="1" ht="12.75">
      <c r="A1153" s="194"/>
      <c r="B1153" s="195"/>
      <c r="C1153" s="196"/>
      <c r="D1153" s="196"/>
      <c r="E1153" s="197"/>
      <c r="F1153" s="195"/>
      <c r="G1153" s="195"/>
    </row>
    <row r="1154" spans="1:7" s="185" customFormat="1" ht="12.75">
      <c r="A1154" s="194"/>
      <c r="B1154" s="195"/>
      <c r="C1154" s="196"/>
      <c r="D1154" s="196"/>
      <c r="E1154" s="197"/>
      <c r="F1154" s="195"/>
      <c r="G1154" s="195"/>
    </row>
    <row r="1155" spans="1:7" s="185" customFormat="1" ht="12.75">
      <c r="A1155" s="194"/>
      <c r="B1155" s="195"/>
      <c r="C1155" s="196"/>
      <c r="D1155" s="196"/>
      <c r="E1155" s="197"/>
      <c r="F1155" s="195"/>
      <c r="G1155" s="195"/>
    </row>
    <row r="1156" spans="1:7" s="185" customFormat="1" ht="12.75">
      <c r="A1156" s="194"/>
      <c r="B1156" s="195"/>
      <c r="C1156" s="196"/>
      <c r="D1156" s="196"/>
      <c r="E1156" s="197"/>
      <c r="F1156" s="195"/>
      <c r="G1156" s="195"/>
    </row>
    <row r="1157" spans="1:7" s="185" customFormat="1" ht="12.75">
      <c r="A1157" s="194"/>
      <c r="B1157" s="195"/>
      <c r="C1157" s="196"/>
      <c r="D1157" s="196"/>
      <c r="E1157" s="197"/>
      <c r="F1157" s="195"/>
      <c r="G1157" s="195"/>
    </row>
    <row r="1158" spans="1:7" s="185" customFormat="1" ht="12.75">
      <c r="A1158" s="194"/>
      <c r="B1158" s="195"/>
      <c r="C1158" s="196"/>
      <c r="D1158" s="196"/>
      <c r="E1158" s="197"/>
      <c r="F1158" s="195"/>
      <c r="G1158" s="195"/>
    </row>
    <row r="1159" spans="1:7" s="185" customFormat="1" ht="12.75">
      <c r="A1159" s="194"/>
      <c r="B1159" s="195"/>
      <c r="C1159" s="196"/>
      <c r="D1159" s="196"/>
      <c r="E1159" s="197"/>
      <c r="F1159" s="195"/>
      <c r="G1159" s="195"/>
    </row>
    <row r="1160" spans="1:7" s="185" customFormat="1" ht="12.75">
      <c r="A1160" s="194"/>
      <c r="B1160" s="195"/>
      <c r="C1160" s="196"/>
      <c r="D1160" s="196"/>
      <c r="E1160" s="197"/>
      <c r="F1160" s="195"/>
      <c r="G1160" s="195"/>
    </row>
    <row r="1161" spans="1:7" s="185" customFormat="1" ht="12.75">
      <c r="A1161" s="194"/>
      <c r="B1161" s="195"/>
      <c r="C1161" s="196"/>
      <c r="D1161" s="196"/>
      <c r="E1161" s="197"/>
      <c r="F1161" s="195"/>
      <c r="G1161" s="195"/>
    </row>
    <row r="1162" spans="1:7" s="185" customFormat="1" ht="12.75">
      <c r="A1162" s="194"/>
      <c r="B1162" s="195"/>
      <c r="C1162" s="196"/>
      <c r="D1162" s="196"/>
      <c r="E1162" s="197"/>
      <c r="F1162" s="195"/>
      <c r="G1162" s="195"/>
    </row>
    <row r="1163" spans="1:7" s="185" customFormat="1" ht="12.75">
      <c r="A1163" s="194"/>
      <c r="B1163" s="195"/>
      <c r="C1163" s="196"/>
      <c r="D1163" s="196"/>
      <c r="E1163" s="197"/>
      <c r="F1163" s="195"/>
      <c r="G1163" s="195"/>
    </row>
    <row r="1164" spans="1:7" s="185" customFormat="1" ht="12.75">
      <c r="A1164" s="194"/>
      <c r="B1164" s="195"/>
      <c r="C1164" s="196"/>
      <c r="D1164" s="196"/>
      <c r="E1164" s="197"/>
      <c r="F1164" s="195"/>
      <c r="G1164" s="195"/>
    </row>
    <row r="1165" spans="1:7" s="185" customFormat="1" ht="12.75">
      <c r="A1165" s="194"/>
      <c r="B1165" s="195"/>
      <c r="C1165" s="196"/>
      <c r="D1165" s="196"/>
      <c r="E1165" s="197"/>
      <c r="F1165" s="195"/>
      <c r="G1165" s="195"/>
    </row>
    <row r="1166" spans="1:7" s="185" customFormat="1" ht="12.75">
      <c r="A1166" s="194"/>
      <c r="B1166" s="195"/>
      <c r="C1166" s="196"/>
      <c r="D1166" s="196"/>
      <c r="E1166" s="197"/>
      <c r="F1166" s="195"/>
      <c r="G1166" s="195"/>
    </row>
  </sheetData>
  <autoFilter ref="A6:G268"/>
  <pageMargins left="0.49" right="0.56999999999999995" top="1.3" bottom="0.75" header="1" footer="0.27"/>
  <pageSetup scale="74" fitToHeight="0" orientation="portrait" r:id="rId1"/>
  <headerFooter>
    <oddHeader>&amp;C&amp;"Arial,Regular"&amp;10 ENVIRONMENTAL COST RECOVERY CLAUSE
 CALCULATION OF THE FINAL TRUE-UP AMOUNT FOR THE PERIOD&amp;R&amp;"Arial,Regular"&amp;10FORM 42-8A</oddHeader>
  </headerFooter>
  <rowBreaks count="1" manualBreakCount="1">
    <brk id="66" max="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/>
  <dimension ref="A1:H61"/>
  <sheetViews>
    <sheetView zoomScaleNormal="100" workbookViewId="0">
      <selection activeCell="A4" sqref="A3:A4"/>
    </sheetView>
  </sheetViews>
  <sheetFormatPr defaultColWidth="9.28515625" defaultRowHeight="11.25"/>
  <cols>
    <col min="1" max="1" width="27.42578125" style="3" customWidth="1"/>
    <col min="2" max="2" width="20.28515625" style="3" customWidth="1"/>
    <col min="3" max="3" width="18.7109375" style="3" customWidth="1"/>
    <col min="4" max="4" width="16.7109375" style="3" customWidth="1"/>
    <col min="5" max="5" width="19.28515625" style="3" bestFit="1" customWidth="1"/>
    <col min="6" max="6" width="10.5703125" style="3" bestFit="1" customWidth="1"/>
    <col min="7" max="7" width="24.7109375" style="3" customWidth="1"/>
    <col min="8" max="8" width="19" style="3" customWidth="1"/>
    <col min="9" max="11" width="11" style="3" customWidth="1"/>
    <col min="12" max="12" width="16.7109375" style="3" customWidth="1"/>
    <col min="13" max="13" width="11" style="3" customWidth="1"/>
    <col min="14" max="14" width="17.7109375" style="3" customWidth="1"/>
    <col min="15" max="15" width="14.42578125" style="3" customWidth="1"/>
    <col min="16" max="16" width="17.7109375" style="3" customWidth="1"/>
    <col min="17" max="17" width="15.5703125" style="3" customWidth="1"/>
    <col min="18" max="19" width="14.42578125" style="3" customWidth="1"/>
    <col min="20" max="255" width="11" style="3" customWidth="1"/>
    <col min="256" max="16384" width="9.28515625" style="3"/>
  </cols>
  <sheetData>
    <row r="1" spans="1:8" ht="31.15" customHeight="1">
      <c r="A1" s="4" t="s">
        <v>2</v>
      </c>
      <c r="F1" s="5"/>
    </row>
    <row r="2" spans="1:8">
      <c r="A2" s="1" t="s">
        <v>0</v>
      </c>
      <c r="B2" s="2"/>
    </row>
    <row r="3" spans="1:8">
      <c r="A3" s="1" t="s">
        <v>1</v>
      </c>
      <c r="B3" s="2"/>
    </row>
    <row r="4" spans="1:8" ht="14.25" customHeight="1">
      <c r="A4" s="4" t="s">
        <v>2</v>
      </c>
      <c r="F4" s="5"/>
    </row>
    <row r="5" spans="1:8" ht="12.75" customHeight="1">
      <c r="A5" s="5"/>
      <c r="C5" s="6"/>
      <c r="D5" s="7"/>
      <c r="G5" s="5"/>
    </row>
    <row r="6" spans="1:8" ht="24.75" customHeight="1">
      <c r="A6" s="1" t="s">
        <v>3</v>
      </c>
      <c r="B6" s="331" t="s">
        <v>41</v>
      </c>
      <c r="C6" s="332"/>
      <c r="D6" s="332"/>
      <c r="E6" s="332"/>
      <c r="F6" s="333"/>
    </row>
    <row r="7" spans="1:8">
      <c r="B7" s="8"/>
      <c r="C7" s="9"/>
      <c r="D7" s="9"/>
      <c r="E7" s="9"/>
      <c r="F7" s="10" t="s">
        <v>4</v>
      </c>
    </row>
    <row r="8" spans="1:8">
      <c r="B8" s="11" t="s">
        <v>5</v>
      </c>
      <c r="C8" s="12"/>
      <c r="D8" s="13" t="s">
        <v>6</v>
      </c>
      <c r="E8" s="13" t="s">
        <v>7</v>
      </c>
      <c r="F8" s="14" t="s">
        <v>7</v>
      </c>
    </row>
    <row r="9" spans="1:8">
      <c r="B9" s="11" t="s">
        <v>8</v>
      </c>
      <c r="C9" s="13" t="s">
        <v>9</v>
      </c>
      <c r="D9" s="15" t="s">
        <v>10</v>
      </c>
      <c r="E9" s="15" t="s">
        <v>11</v>
      </c>
      <c r="F9" s="16" t="s">
        <v>11</v>
      </c>
    </row>
    <row r="10" spans="1:8">
      <c r="A10" s="17"/>
      <c r="B10" s="18"/>
      <c r="C10" s="19"/>
      <c r="D10" s="20"/>
      <c r="E10" s="19"/>
      <c r="F10" s="21"/>
    </row>
    <row r="11" spans="1:8">
      <c r="A11" s="22" t="s">
        <v>12</v>
      </c>
      <c r="B11" s="23">
        <v>8578170782.4277058</v>
      </c>
      <c r="C11" s="24">
        <f t="shared" ref="C11:C16" si="0">B11/$B$21</f>
        <v>0.27773107853740708</v>
      </c>
      <c r="D11" s="25">
        <v>4.5340162854886942E-2</v>
      </c>
      <c r="E11" s="207">
        <f t="shared" ref="E11:E16" si="1">C11*D11</f>
        <v>1.2592372330749432E-2</v>
      </c>
      <c r="F11" s="26">
        <f>+E11</f>
        <v>1.2592372330749432E-2</v>
      </c>
      <c r="G11" s="27"/>
      <c r="H11" s="28"/>
    </row>
    <row r="12" spans="1:8">
      <c r="A12" s="22" t="s">
        <v>13</v>
      </c>
      <c r="B12" s="23">
        <v>876957343.07378733</v>
      </c>
      <c r="C12" s="24">
        <f t="shared" si="0"/>
        <v>2.8392802486761931E-2</v>
      </c>
      <c r="D12" s="25">
        <v>1.7635922620218163E-2</v>
      </c>
      <c r="E12" s="207">
        <f t="shared" si="1"/>
        <v>5.0073326762767128E-4</v>
      </c>
      <c r="F12" s="26">
        <f>+E12</f>
        <v>5.0073326762767128E-4</v>
      </c>
      <c r="G12" s="27"/>
      <c r="H12" s="28"/>
    </row>
    <row r="13" spans="1:8">
      <c r="A13" s="22" t="s">
        <v>14</v>
      </c>
      <c r="B13" s="29">
        <v>0</v>
      </c>
      <c r="C13" s="24">
        <f t="shared" si="0"/>
        <v>0</v>
      </c>
      <c r="D13" s="25">
        <v>0</v>
      </c>
      <c r="E13" s="207">
        <f t="shared" si="1"/>
        <v>0</v>
      </c>
      <c r="F13" s="26">
        <f>+E13/0.61425</f>
        <v>0</v>
      </c>
      <c r="G13" s="27"/>
      <c r="H13" s="28"/>
    </row>
    <row r="14" spans="1:8">
      <c r="A14" s="22" t="s">
        <v>15</v>
      </c>
      <c r="B14" s="23">
        <v>421323778.00268584</v>
      </c>
      <c r="C14" s="24">
        <f t="shared" si="0"/>
        <v>1.3640985968458967E-2</v>
      </c>
      <c r="D14" s="25">
        <v>2.0905623131185384E-2</v>
      </c>
      <c r="E14" s="207">
        <f t="shared" si="1"/>
        <v>2.8517331179439103E-4</v>
      </c>
      <c r="F14" s="26">
        <f>+E14</f>
        <v>2.8517331179439103E-4</v>
      </c>
      <c r="G14" s="27"/>
      <c r="H14" s="28"/>
    </row>
    <row r="15" spans="1:8">
      <c r="A15" s="22" t="s">
        <v>16</v>
      </c>
      <c r="B15" s="23">
        <v>14087418183.470356</v>
      </c>
      <c r="C15" s="24">
        <f t="shared" si="0"/>
        <v>0.45610118347345641</v>
      </c>
      <c r="D15" s="25">
        <v>0.1055</v>
      </c>
      <c r="E15" s="207">
        <f t="shared" si="1"/>
        <v>4.8118674856449647E-2</v>
      </c>
      <c r="F15" s="26">
        <f>+E15/0.61425</f>
        <v>7.8337281003581033E-2</v>
      </c>
      <c r="G15" s="27"/>
      <c r="H15" s="28"/>
    </row>
    <row r="16" spans="1:8">
      <c r="A16" s="22" t="s">
        <v>17</v>
      </c>
      <c r="B16" s="23">
        <v>6860621618.1083412</v>
      </c>
      <c r="C16" s="24">
        <f t="shared" si="0"/>
        <v>0.22212286159392969</v>
      </c>
      <c r="D16" s="25">
        <v>0</v>
      </c>
      <c r="E16" s="207">
        <f t="shared" si="1"/>
        <v>0</v>
      </c>
      <c r="F16" s="26">
        <f>+E16</f>
        <v>0</v>
      </c>
      <c r="G16" s="27"/>
      <c r="H16" s="28"/>
    </row>
    <row r="17" spans="1:8">
      <c r="A17" s="22" t="s">
        <v>18</v>
      </c>
      <c r="B17" s="29"/>
      <c r="C17" s="24"/>
      <c r="D17" s="25"/>
      <c r="E17" s="208" t="s">
        <v>2</v>
      </c>
      <c r="F17" s="26"/>
      <c r="G17" s="27"/>
      <c r="H17" s="28"/>
    </row>
    <row r="18" spans="1:8">
      <c r="A18" s="22" t="s">
        <v>19</v>
      </c>
      <c r="B18" s="29">
        <v>0</v>
      </c>
      <c r="C18" s="24">
        <f>B18/$B$21</f>
        <v>0</v>
      </c>
      <c r="D18" s="25">
        <v>0</v>
      </c>
      <c r="E18" s="207">
        <f>C18*D18</f>
        <v>0</v>
      </c>
      <c r="F18" s="26">
        <f>+E18</f>
        <v>0</v>
      </c>
      <c r="H18" s="28"/>
    </row>
    <row r="19" spans="1:8">
      <c r="A19" s="22" t="s">
        <v>20</v>
      </c>
      <c r="B19" s="23">
        <v>62115683.626515605</v>
      </c>
      <c r="C19" s="24">
        <f>B19/$B$21</f>
        <v>2.0110879399859896E-3</v>
      </c>
      <c r="D19" s="30">
        <f>E32</f>
        <v>8.2731504636818928E-2</v>
      </c>
      <c r="E19" s="207">
        <f>C19*D19</f>
        <v>1.6638033123200153E-4</v>
      </c>
      <c r="F19" s="209">
        <f>E28*C19 + (E30/0.61425)*C19</f>
        <v>2.491952707375949E-4</v>
      </c>
      <c r="G19" s="31"/>
      <c r="H19" s="28"/>
    </row>
    <row r="20" spans="1:8">
      <c r="A20" s="32"/>
      <c r="B20" s="33"/>
      <c r="C20" s="34"/>
      <c r="D20" s="24"/>
      <c r="E20" s="34"/>
      <c r="F20" s="26"/>
      <c r="H20" s="35"/>
    </row>
    <row r="21" spans="1:8">
      <c r="A21" s="36" t="s">
        <v>21</v>
      </c>
      <c r="B21" s="37">
        <f>SUM(B11:B19)</f>
        <v>30886607388.709389</v>
      </c>
      <c r="C21" s="38">
        <f>SUM(C11:C19)</f>
        <v>1</v>
      </c>
      <c r="D21" s="30"/>
      <c r="E21" s="82">
        <f>SUM(E11:E19)</f>
        <v>6.1663334097853142E-2</v>
      </c>
      <c r="F21" s="39">
        <f>SUM(F11:F19)</f>
        <v>9.1964755184490113E-2</v>
      </c>
    </row>
    <row r="22" spans="1:8">
      <c r="B22" s="40"/>
      <c r="C22" s="41"/>
      <c r="D22" s="42"/>
      <c r="E22" s="43" t="s">
        <v>2</v>
      </c>
      <c r="F22" s="44"/>
    </row>
    <row r="23" spans="1:8">
      <c r="B23" s="2"/>
      <c r="D23" s="12"/>
    </row>
    <row r="24" spans="1:8">
      <c r="A24" s="45"/>
      <c r="B24" s="334" t="s">
        <v>22</v>
      </c>
      <c r="C24" s="335"/>
      <c r="D24" s="335"/>
      <c r="E24" s="335"/>
      <c r="F24" s="336"/>
    </row>
    <row r="25" spans="1:8">
      <c r="A25" s="46"/>
      <c r="B25" s="11" t="s">
        <v>5</v>
      </c>
      <c r="C25" s="12"/>
      <c r="D25" s="13" t="s">
        <v>11</v>
      </c>
      <c r="E25" s="13" t="s">
        <v>7</v>
      </c>
      <c r="F25" s="47" t="s">
        <v>23</v>
      </c>
    </row>
    <row r="26" spans="1:8">
      <c r="A26" s="46"/>
      <c r="B26" s="11" t="s">
        <v>8</v>
      </c>
      <c r="C26" s="13" t="s">
        <v>9</v>
      </c>
      <c r="D26" s="13" t="s">
        <v>24</v>
      </c>
      <c r="E26" s="13" t="s">
        <v>11</v>
      </c>
      <c r="F26" s="47" t="s">
        <v>11</v>
      </c>
    </row>
    <row r="27" spans="1:8">
      <c r="A27" s="46"/>
      <c r="B27" s="48"/>
      <c r="C27" s="36"/>
      <c r="D27" s="36"/>
      <c r="E27" s="49"/>
      <c r="F27" s="50"/>
    </row>
    <row r="28" spans="1:8">
      <c r="A28" s="22" t="s">
        <v>25</v>
      </c>
      <c r="B28" s="51">
        <f>B11</f>
        <v>8578170782.4277058</v>
      </c>
      <c r="C28" s="30">
        <f>B28/$B$32</f>
        <v>0.3784667054244279</v>
      </c>
      <c r="D28" s="24">
        <f>D11</f>
        <v>4.5340162854886942E-2</v>
      </c>
      <c r="E28" s="52">
        <f>C28*D28</f>
        <v>1.7159742059096084E-2</v>
      </c>
      <c r="F28" s="53">
        <f>+E28</f>
        <v>1.7159742059096084E-2</v>
      </c>
    </row>
    <row r="29" spans="1:8">
      <c r="A29" s="22" t="s">
        <v>26</v>
      </c>
      <c r="B29" s="54">
        <f>B13</f>
        <v>0</v>
      </c>
      <c r="C29" s="30">
        <f>B29/$B$32</f>
        <v>0</v>
      </c>
      <c r="D29" s="24">
        <f>D13</f>
        <v>0</v>
      </c>
      <c r="E29" s="24">
        <f>C29*D29</f>
        <v>0</v>
      </c>
      <c r="F29" s="53">
        <f>+E29/0.61425</f>
        <v>0</v>
      </c>
    </row>
    <row r="30" spans="1:8">
      <c r="A30" s="22" t="s">
        <v>27</v>
      </c>
      <c r="B30" s="54">
        <f>B15</f>
        <v>14087418183.470356</v>
      </c>
      <c r="C30" s="30">
        <f>B30/$B$32</f>
        <v>0.62153329457557205</v>
      </c>
      <c r="D30" s="24">
        <f>D15</f>
        <v>0.1055</v>
      </c>
      <c r="E30" s="52">
        <f>C30*D30</f>
        <v>6.5571762577722847E-2</v>
      </c>
      <c r="F30" s="53">
        <f>+E30/0.61425</f>
        <v>0.10675093622746903</v>
      </c>
    </row>
    <row r="31" spans="1:8">
      <c r="A31" s="46"/>
      <c r="B31" s="55"/>
      <c r="C31" s="56"/>
      <c r="D31" s="57"/>
      <c r="E31" s="56"/>
      <c r="F31" s="58"/>
    </row>
    <row r="32" spans="1:8">
      <c r="A32" s="22" t="s">
        <v>21</v>
      </c>
      <c r="B32" s="51">
        <f>SUM(B28:B31)</f>
        <v>22665588965.898064</v>
      </c>
      <c r="C32" s="30">
        <f>SUM(C23:C30)</f>
        <v>1</v>
      </c>
      <c r="D32" s="12"/>
      <c r="E32" s="52">
        <f>SUM(E28:E30)</f>
        <v>8.2731504636818928E-2</v>
      </c>
      <c r="F32" s="59">
        <f>SUM(F28:F30)</f>
        <v>0.12391067828656512</v>
      </c>
    </row>
    <row r="33" spans="1:6">
      <c r="A33" s="46" t="s">
        <v>9</v>
      </c>
      <c r="B33" s="54"/>
      <c r="C33" s="12"/>
      <c r="D33" s="12"/>
      <c r="E33" s="12"/>
      <c r="F33" s="26" t="s">
        <v>2</v>
      </c>
    </row>
    <row r="34" spans="1:6">
      <c r="A34" s="32"/>
      <c r="B34" s="60"/>
      <c r="C34" s="42"/>
      <c r="D34" s="42"/>
      <c r="E34" s="42"/>
      <c r="F34" s="61" t="s">
        <v>2</v>
      </c>
    </row>
    <row r="35" spans="1:6" ht="13.5" customHeight="1">
      <c r="A35" s="83" t="s">
        <v>28</v>
      </c>
      <c r="B35" s="62"/>
    </row>
    <row r="36" spans="1:6">
      <c r="A36" s="48" t="s">
        <v>25</v>
      </c>
      <c r="B36" s="63">
        <f>+E11</f>
        <v>1.2592372330749432E-2</v>
      </c>
      <c r="E36" s="210"/>
    </row>
    <row r="37" spans="1:6">
      <c r="A37" s="64" t="s">
        <v>29</v>
      </c>
      <c r="B37" s="65">
        <f>+E12</f>
        <v>5.0073326762767128E-4</v>
      </c>
    </row>
    <row r="38" spans="1:6">
      <c r="A38" s="64" t="s">
        <v>30</v>
      </c>
      <c r="B38" s="65">
        <f>+E14</f>
        <v>2.8517331179439103E-4</v>
      </c>
    </row>
    <row r="39" spans="1:6">
      <c r="A39" s="64" t="s">
        <v>31</v>
      </c>
      <c r="B39" s="65">
        <f>+E28*C19</f>
        <v>3.4509750308318484E-5</v>
      </c>
      <c r="D39" s="66"/>
    </row>
    <row r="40" spans="1:6" ht="20.100000000000001" customHeight="1">
      <c r="A40" s="67" t="s">
        <v>32</v>
      </c>
      <c r="B40" s="68">
        <f>SUM(B36:B39)</f>
        <v>1.3412788660479813E-2</v>
      </c>
    </row>
    <row r="41" spans="1:6" ht="14.25" customHeight="1">
      <c r="A41" s="83" t="s">
        <v>33</v>
      </c>
      <c r="B41" s="69"/>
    </row>
    <row r="42" spans="1:6">
      <c r="A42" s="48" t="s">
        <v>26</v>
      </c>
      <c r="B42" s="63">
        <f>+E13</f>
        <v>0</v>
      </c>
      <c r="D42" s="66"/>
    </row>
    <row r="43" spans="1:6">
      <c r="A43" s="64" t="s">
        <v>27</v>
      </c>
      <c r="B43" s="65">
        <f>+E15</f>
        <v>4.8118674856449647E-2</v>
      </c>
    </row>
    <row r="44" spans="1:6">
      <c r="A44" s="64" t="s">
        <v>31</v>
      </c>
      <c r="B44" s="65">
        <f>+E29*C19+E30*C19</f>
        <v>1.3187058092368304E-4</v>
      </c>
    </row>
    <row r="45" spans="1:6" ht="20.100000000000001" customHeight="1">
      <c r="A45" s="67" t="s">
        <v>34</v>
      </c>
      <c r="B45" s="68">
        <f>SUM(B42:B44)</f>
        <v>4.8250545437373331E-2</v>
      </c>
    </row>
    <row r="46" spans="1:6" ht="12" thickBot="1">
      <c r="A46" s="12" t="s">
        <v>35</v>
      </c>
      <c r="B46" s="70">
        <f>+B40+B45</f>
        <v>6.1663334097853142E-2</v>
      </c>
      <c r="C46" s="211"/>
    </row>
    <row r="47" spans="1:6" ht="12" thickTop="1">
      <c r="A47" s="71" t="s">
        <v>36</v>
      </c>
      <c r="B47" s="72">
        <f>+B45/0.61425</f>
        <v>7.8551966524010308E-2</v>
      </c>
    </row>
    <row r="48" spans="1:6">
      <c r="A48" s="71" t="s">
        <v>37</v>
      </c>
      <c r="B48" s="72">
        <f>+B47+B40</f>
        <v>9.1964755184490127E-2</v>
      </c>
      <c r="C48" s="211"/>
    </row>
    <row r="49" spans="1:6">
      <c r="B49" s="73"/>
    </row>
    <row r="50" spans="1:6" ht="12" customHeight="1">
      <c r="A50" s="74" t="s">
        <v>38</v>
      </c>
      <c r="C50" s="5"/>
      <c r="D50" s="5"/>
      <c r="E50" s="5"/>
      <c r="F50" s="5"/>
    </row>
    <row r="51" spans="1:6">
      <c r="A51" s="1" t="s">
        <v>39</v>
      </c>
      <c r="B51" s="75"/>
    </row>
    <row r="52" spans="1:6" ht="24" customHeight="1">
      <c r="A52" s="337" t="s">
        <v>40</v>
      </c>
      <c r="B52" s="337"/>
      <c r="C52" s="337"/>
      <c r="D52" s="337"/>
      <c r="E52" s="337"/>
      <c r="F52" s="337"/>
    </row>
    <row r="53" spans="1:6" ht="15.75" customHeight="1">
      <c r="A53" s="76"/>
      <c r="B53" s="77"/>
      <c r="C53" s="6"/>
    </row>
    <row r="54" spans="1:6">
      <c r="B54" s="75"/>
    </row>
    <row r="55" spans="1:6">
      <c r="B55" s="75"/>
    </row>
    <row r="60" spans="1:6">
      <c r="B60" s="74"/>
    </row>
    <row r="61" spans="1:6">
      <c r="B61" s="74"/>
    </row>
  </sheetData>
  <mergeCells count="3">
    <mergeCell ref="B6:F6"/>
    <mergeCell ref="B24:F24"/>
    <mergeCell ref="A52:F52"/>
  </mergeCells>
  <pageMargins left="0.49" right="0.56999999999999995" top="1.0900000000000001" bottom="0.59" header="1" footer="0.27"/>
  <pageSetup scale="80" orientation="portrait" r:id="rId1"/>
  <headerFooter>
    <oddHeader>&amp;C&amp;"Arial,Regular"&amp;10 ENVIRONMENTAL COST RECOVERY CLAUSE
 CALCULATION OF THE FINAL TRUE-UP AMOUNT FOR THE PERIOD&amp;R&amp;"Arial,Regular"&amp;10FORM 42-9A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/>
  <dimension ref="A1:H61"/>
  <sheetViews>
    <sheetView zoomScaleNormal="100" workbookViewId="0">
      <selection activeCell="B1" sqref="B1"/>
    </sheetView>
  </sheetViews>
  <sheetFormatPr defaultColWidth="9.28515625" defaultRowHeight="11.25"/>
  <cols>
    <col min="1" max="1" width="27.42578125" style="3" customWidth="1"/>
    <col min="2" max="2" width="20.28515625" style="3" customWidth="1"/>
    <col min="3" max="3" width="18.7109375" style="3" customWidth="1"/>
    <col min="4" max="4" width="16.7109375" style="3" customWidth="1"/>
    <col min="5" max="5" width="19.28515625" style="3" bestFit="1" customWidth="1"/>
    <col min="6" max="6" width="10.5703125" style="3" bestFit="1" customWidth="1"/>
    <col min="7" max="7" width="24.7109375" style="3" customWidth="1"/>
    <col min="8" max="8" width="19" style="3" customWidth="1"/>
    <col min="9" max="11" width="11" style="3" customWidth="1"/>
    <col min="12" max="12" width="16.7109375" style="3" customWidth="1"/>
    <col min="13" max="13" width="11" style="3" customWidth="1"/>
    <col min="14" max="14" width="17.7109375" style="3" customWidth="1"/>
    <col min="15" max="15" width="14.42578125" style="3" customWidth="1"/>
    <col min="16" max="16" width="17.7109375" style="3" customWidth="1"/>
    <col min="17" max="17" width="15.5703125" style="3" customWidth="1"/>
    <col min="18" max="19" width="14.42578125" style="3" customWidth="1"/>
    <col min="20" max="255" width="11" style="3" customWidth="1"/>
    <col min="256" max="16384" width="9.28515625" style="3"/>
  </cols>
  <sheetData>
    <row r="1" spans="1:8" ht="30" customHeight="1">
      <c r="A1" s="4" t="s">
        <v>2</v>
      </c>
      <c r="F1" s="5"/>
    </row>
    <row r="2" spans="1:8">
      <c r="A2" s="1" t="s">
        <v>0</v>
      </c>
      <c r="B2" s="2"/>
    </row>
    <row r="3" spans="1:8">
      <c r="A3" s="1" t="s">
        <v>1</v>
      </c>
      <c r="B3" s="2"/>
    </row>
    <row r="4" spans="1:8" ht="14.25" customHeight="1">
      <c r="A4" s="4" t="s">
        <v>2</v>
      </c>
      <c r="F4" s="5"/>
    </row>
    <row r="5" spans="1:8" ht="12.75" customHeight="1">
      <c r="A5" s="5"/>
      <c r="C5" s="6"/>
      <c r="D5" s="7"/>
      <c r="G5" s="5"/>
    </row>
    <row r="6" spans="1:8" ht="24.75" customHeight="1">
      <c r="A6" s="1" t="s">
        <v>3</v>
      </c>
      <c r="B6" s="338" t="s">
        <v>429</v>
      </c>
      <c r="C6" s="339"/>
      <c r="D6" s="339"/>
      <c r="E6" s="339"/>
      <c r="F6" s="339"/>
    </row>
    <row r="7" spans="1:8">
      <c r="B7" s="8"/>
      <c r="C7" s="9"/>
      <c r="D7" s="9"/>
      <c r="E7" s="9"/>
      <c r="F7" s="10" t="s">
        <v>4</v>
      </c>
    </row>
    <row r="8" spans="1:8">
      <c r="B8" s="11" t="s">
        <v>5</v>
      </c>
      <c r="C8" s="12"/>
      <c r="D8" s="13" t="s">
        <v>6</v>
      </c>
      <c r="E8" s="13" t="s">
        <v>7</v>
      </c>
      <c r="F8" s="14" t="s">
        <v>7</v>
      </c>
    </row>
    <row r="9" spans="1:8">
      <c r="B9" s="11" t="s">
        <v>8</v>
      </c>
      <c r="C9" s="13" t="s">
        <v>9</v>
      </c>
      <c r="D9" s="15" t="s">
        <v>10</v>
      </c>
      <c r="E9" s="15" t="s">
        <v>11</v>
      </c>
      <c r="F9" s="16" t="s">
        <v>11</v>
      </c>
    </row>
    <row r="10" spans="1:8">
      <c r="A10" s="17"/>
      <c r="B10" s="18"/>
      <c r="C10" s="19"/>
      <c r="D10" s="20"/>
      <c r="E10" s="19"/>
      <c r="F10" s="21"/>
    </row>
    <row r="11" spans="1:8">
      <c r="A11" s="22" t="s">
        <v>12</v>
      </c>
      <c r="B11" s="23">
        <v>9493721402.1751022</v>
      </c>
      <c r="C11" s="24">
        <f t="shared" ref="C11:C16" si="0">B11/$B$21</f>
        <v>0.27893635722785193</v>
      </c>
      <c r="D11" s="25">
        <v>4.3281915658734182E-2</v>
      </c>
      <c r="E11" s="212">
        <f t="shared" ref="E11:E16" si="1">C11*D11</f>
        <v>1.2072899887690437E-2</v>
      </c>
      <c r="F11" s="26">
        <f>+E11</f>
        <v>1.2072899887690437E-2</v>
      </c>
      <c r="G11" s="78"/>
      <c r="H11" s="79"/>
    </row>
    <row r="12" spans="1:8">
      <c r="A12" s="22" t="s">
        <v>13</v>
      </c>
      <c r="B12" s="23">
        <v>1266291092.82406</v>
      </c>
      <c r="C12" s="24">
        <f t="shared" si="0"/>
        <v>3.7205075824269934E-2</v>
      </c>
      <c r="D12" s="25">
        <v>2.417746204035439E-2</v>
      </c>
      <c r="E12" s="212">
        <f t="shared" si="1"/>
        <v>8.9952430844979312E-4</v>
      </c>
      <c r="F12" s="26">
        <f>+E12</f>
        <v>8.9952430844979312E-4</v>
      </c>
      <c r="G12" s="78"/>
      <c r="H12" s="79"/>
    </row>
    <row r="13" spans="1:8">
      <c r="A13" s="22" t="s">
        <v>14</v>
      </c>
      <c r="B13" s="29">
        <v>0</v>
      </c>
      <c r="C13" s="24">
        <f t="shared" si="0"/>
        <v>0</v>
      </c>
      <c r="D13" s="25">
        <v>0</v>
      </c>
      <c r="E13" s="212">
        <f t="shared" si="1"/>
        <v>0</v>
      </c>
      <c r="F13" s="26">
        <f>+E13/0.74655</f>
        <v>0</v>
      </c>
      <c r="G13" s="78"/>
      <c r="H13" s="79"/>
    </row>
    <row r="14" spans="1:8">
      <c r="A14" s="22" t="s">
        <v>15</v>
      </c>
      <c r="B14" s="23">
        <v>403315601.78401893</v>
      </c>
      <c r="C14" s="24">
        <f t="shared" si="0"/>
        <v>1.1849872142763583E-2</v>
      </c>
      <c r="D14" s="25">
        <v>2.0786886892050972E-2</v>
      </c>
      <c r="E14" s="212">
        <f t="shared" si="1"/>
        <v>2.4632195191689229E-4</v>
      </c>
      <c r="F14" s="26">
        <f>+E14</f>
        <v>2.4632195191689229E-4</v>
      </c>
      <c r="G14" s="78"/>
      <c r="H14" s="79"/>
    </row>
    <row r="15" spans="1:8">
      <c r="A15" s="22" t="s">
        <v>16</v>
      </c>
      <c r="B15" s="23">
        <v>15115086260.944427</v>
      </c>
      <c r="C15" s="24">
        <f t="shared" si="0"/>
        <v>0.44409846489139987</v>
      </c>
      <c r="D15" s="25">
        <v>0.1055</v>
      </c>
      <c r="E15" s="212">
        <f t="shared" si="1"/>
        <v>4.6852388046042685E-2</v>
      </c>
      <c r="F15" s="26">
        <f>+E15/0.74655</f>
        <v>6.2758540012112632E-2</v>
      </c>
      <c r="G15" s="78"/>
      <c r="H15" s="79"/>
    </row>
    <row r="16" spans="1:8">
      <c r="A16" s="22" t="s">
        <v>17</v>
      </c>
      <c r="B16" s="23">
        <v>7597792885.4592981</v>
      </c>
      <c r="C16" s="24">
        <f t="shared" si="0"/>
        <v>0.22323181613020102</v>
      </c>
      <c r="D16" s="25">
        <v>0</v>
      </c>
      <c r="E16" s="212">
        <f t="shared" si="1"/>
        <v>0</v>
      </c>
      <c r="F16" s="26">
        <f>+E16</f>
        <v>0</v>
      </c>
      <c r="G16" s="78"/>
      <c r="H16" s="79"/>
    </row>
    <row r="17" spans="1:8">
      <c r="A17" s="22" t="s">
        <v>18</v>
      </c>
      <c r="B17" s="29"/>
      <c r="C17" s="24"/>
      <c r="D17" s="25"/>
      <c r="E17" s="213" t="s">
        <v>2</v>
      </c>
      <c r="F17" s="26"/>
      <c r="G17" s="78"/>
      <c r="H17" s="79"/>
    </row>
    <row r="18" spans="1:8">
      <c r="A18" s="22" t="s">
        <v>19</v>
      </c>
      <c r="B18" s="29">
        <v>0</v>
      </c>
      <c r="C18" s="24">
        <f>B18/$B$21</f>
        <v>0</v>
      </c>
      <c r="D18" s="25">
        <v>0</v>
      </c>
      <c r="E18" s="212">
        <f>C18*D18</f>
        <v>0</v>
      </c>
      <c r="F18" s="26">
        <f>+E18</f>
        <v>0</v>
      </c>
      <c r="H18" s="79"/>
    </row>
    <row r="19" spans="1:8">
      <c r="A19" s="22" t="s">
        <v>20</v>
      </c>
      <c r="B19" s="23">
        <v>159231867.46320909</v>
      </c>
      <c r="C19" s="24">
        <f>B19/$B$21</f>
        <v>4.6784137835137688E-3</v>
      </c>
      <c r="D19" s="30">
        <f>E32</f>
        <v>8.1497164633122524E-2</v>
      </c>
      <c r="E19" s="212">
        <f>C19*D19</f>
        <v>3.8127745833689124E-4</v>
      </c>
      <c r="F19" s="214">
        <f>E28*C19 + (E30/0.74655)*C19</f>
        <v>4.8419858789274097E-4</v>
      </c>
      <c r="G19" s="80"/>
      <c r="H19" s="79"/>
    </row>
    <row r="20" spans="1:8">
      <c r="A20" s="32"/>
      <c r="B20" s="33"/>
      <c r="C20" s="34"/>
      <c r="D20" s="24"/>
      <c r="E20" s="34"/>
      <c r="F20" s="26"/>
      <c r="H20" s="81"/>
    </row>
    <row r="21" spans="1:8">
      <c r="A21" s="36" t="s">
        <v>21</v>
      </c>
      <c r="B21" s="37">
        <f>SUM(B11:B19)</f>
        <v>34035439110.650112</v>
      </c>
      <c r="C21" s="38">
        <f>SUM(C11:C19)</f>
        <v>1</v>
      </c>
      <c r="D21" s="30"/>
      <c r="E21" s="82">
        <f>SUM(E11:E19)</f>
        <v>6.0452411652436693E-2</v>
      </c>
      <c r="F21" s="39">
        <f>SUM(F11:F19)</f>
        <v>7.6461484748062497E-2</v>
      </c>
    </row>
    <row r="22" spans="1:8">
      <c r="B22" s="40"/>
      <c r="C22" s="41"/>
      <c r="D22" s="42"/>
      <c r="E22" s="43" t="s">
        <v>2</v>
      </c>
      <c r="F22" s="44"/>
    </row>
    <row r="23" spans="1:8">
      <c r="B23" s="2"/>
      <c r="D23" s="12"/>
    </row>
    <row r="24" spans="1:8">
      <c r="A24" s="45"/>
      <c r="B24" s="340" t="s">
        <v>22</v>
      </c>
      <c r="C24" s="341"/>
      <c r="D24" s="341"/>
      <c r="E24" s="341"/>
      <c r="F24" s="342"/>
    </row>
    <row r="25" spans="1:8">
      <c r="A25" s="46"/>
      <c r="B25" s="11" t="s">
        <v>5</v>
      </c>
      <c r="C25" s="12"/>
      <c r="D25" s="13" t="s">
        <v>11</v>
      </c>
      <c r="E25" s="13" t="s">
        <v>7</v>
      </c>
      <c r="F25" s="47" t="s">
        <v>23</v>
      </c>
    </row>
    <row r="26" spans="1:8">
      <c r="A26" s="46"/>
      <c r="B26" s="11" t="s">
        <v>8</v>
      </c>
      <c r="C26" s="13" t="s">
        <v>9</v>
      </c>
      <c r="D26" s="13" t="s">
        <v>24</v>
      </c>
      <c r="E26" s="13" t="s">
        <v>11</v>
      </c>
      <c r="F26" s="47" t="s">
        <v>11</v>
      </c>
    </row>
    <row r="27" spans="1:8">
      <c r="A27" s="46"/>
      <c r="B27" s="48"/>
      <c r="C27" s="36"/>
      <c r="D27" s="36"/>
      <c r="E27" s="49"/>
      <c r="F27" s="50"/>
    </row>
    <row r="28" spans="1:8">
      <c r="A28" s="22" t="s">
        <v>25</v>
      </c>
      <c r="B28" s="51">
        <f>B11</f>
        <v>9493721402.1751022</v>
      </c>
      <c r="C28" s="30">
        <f>B28/$B$32</f>
        <v>0.38578550948663204</v>
      </c>
      <c r="D28" s="24">
        <f>D11</f>
        <v>4.3281915658734182E-2</v>
      </c>
      <c r="E28" s="52">
        <f>C28*D28</f>
        <v>1.6697535883962205E-2</v>
      </c>
      <c r="F28" s="53">
        <f>+E28</f>
        <v>1.6697535883962205E-2</v>
      </c>
    </row>
    <row r="29" spans="1:8">
      <c r="A29" s="22" t="s">
        <v>26</v>
      </c>
      <c r="B29" s="54">
        <f>B13</f>
        <v>0</v>
      </c>
      <c r="C29" s="30">
        <f>B29/$B$32</f>
        <v>0</v>
      </c>
      <c r="D29" s="24">
        <f>D13</f>
        <v>0</v>
      </c>
      <c r="E29" s="24">
        <f>C29*D29</f>
        <v>0</v>
      </c>
      <c r="F29" s="53">
        <f>+E29/0.74655</f>
        <v>0</v>
      </c>
    </row>
    <row r="30" spans="1:8">
      <c r="A30" s="22" t="s">
        <v>27</v>
      </c>
      <c r="B30" s="54">
        <f>B15</f>
        <v>15115086260.944427</v>
      </c>
      <c r="C30" s="30">
        <f>B30/$B$32</f>
        <v>0.61421449051336796</v>
      </c>
      <c r="D30" s="24">
        <f>D15</f>
        <v>0.1055</v>
      </c>
      <c r="E30" s="52">
        <f>C30*D30</f>
        <v>6.4799628749160315E-2</v>
      </c>
      <c r="F30" s="53">
        <f>+E30/0.74655</f>
        <v>8.6798779384047037E-2</v>
      </c>
    </row>
    <row r="31" spans="1:8">
      <c r="A31" s="46"/>
      <c r="B31" s="55"/>
      <c r="C31" s="56"/>
      <c r="D31" s="57"/>
      <c r="E31" s="56"/>
      <c r="F31" s="58"/>
    </row>
    <row r="32" spans="1:8">
      <c r="A32" s="22" t="s">
        <v>21</v>
      </c>
      <c r="B32" s="51">
        <f>SUM(B28:B31)</f>
        <v>24608807663.11953</v>
      </c>
      <c r="C32" s="30">
        <f>SUM(C23:C30)</f>
        <v>1</v>
      </c>
      <c r="D32" s="12"/>
      <c r="E32" s="52">
        <f>SUM(E28:E30)</f>
        <v>8.1497164633122524E-2</v>
      </c>
      <c r="F32" s="59">
        <f>SUM(F28:F30)</f>
        <v>0.10349631526800925</v>
      </c>
    </row>
    <row r="33" spans="1:6">
      <c r="A33" s="46" t="s">
        <v>9</v>
      </c>
      <c r="B33" s="54"/>
      <c r="C33" s="12"/>
      <c r="D33" s="12"/>
      <c r="E33" s="12"/>
      <c r="F33" s="26" t="s">
        <v>2</v>
      </c>
    </row>
    <row r="34" spans="1:6">
      <c r="A34" s="32"/>
      <c r="B34" s="60"/>
      <c r="C34" s="42"/>
      <c r="D34" s="42"/>
      <c r="E34" s="42"/>
      <c r="F34" s="61" t="s">
        <v>2</v>
      </c>
    </row>
    <row r="35" spans="1:6" ht="13.5" customHeight="1">
      <c r="A35" s="83" t="s">
        <v>28</v>
      </c>
      <c r="B35" s="62"/>
    </row>
    <row r="36" spans="1:6">
      <c r="A36" s="48" t="s">
        <v>25</v>
      </c>
      <c r="B36" s="63">
        <f>+E11</f>
        <v>1.2072899887690437E-2</v>
      </c>
      <c r="E36" s="215"/>
    </row>
    <row r="37" spans="1:6">
      <c r="A37" s="64" t="s">
        <v>29</v>
      </c>
      <c r="B37" s="65">
        <f>+E12</f>
        <v>8.9952430844979312E-4</v>
      </c>
    </row>
    <row r="38" spans="1:6">
      <c r="A38" s="64" t="s">
        <v>30</v>
      </c>
      <c r="B38" s="65">
        <f>+E14</f>
        <v>2.4632195191689229E-4</v>
      </c>
    </row>
    <row r="39" spans="1:6">
      <c r="A39" s="64" t="s">
        <v>31</v>
      </c>
      <c r="B39" s="65">
        <f>+E28*C19</f>
        <v>7.8117982030244542E-5</v>
      </c>
      <c r="D39" s="66"/>
    </row>
    <row r="40" spans="1:6" ht="20.100000000000001" customHeight="1">
      <c r="A40" s="67" t="s">
        <v>32</v>
      </c>
      <c r="B40" s="68">
        <f>SUM(B36:B39)</f>
        <v>1.3296864130087365E-2</v>
      </c>
    </row>
    <row r="41" spans="1:6" ht="14.25" customHeight="1">
      <c r="A41" s="83" t="s">
        <v>33</v>
      </c>
      <c r="B41" s="69"/>
    </row>
    <row r="42" spans="1:6">
      <c r="A42" s="48" t="s">
        <v>26</v>
      </c>
      <c r="B42" s="63">
        <f>+E13</f>
        <v>0</v>
      </c>
      <c r="D42" s="66"/>
    </row>
    <row r="43" spans="1:6">
      <c r="A43" s="64" t="s">
        <v>27</v>
      </c>
      <c r="B43" s="65">
        <f>+E15</f>
        <v>4.6852388046042685E-2</v>
      </c>
    </row>
    <row r="44" spans="1:6">
      <c r="A44" s="64" t="s">
        <v>31</v>
      </c>
      <c r="B44" s="65">
        <f>+E29*C19+E30*C19</f>
        <v>3.0315947630664669E-4</v>
      </c>
    </row>
    <row r="45" spans="1:6" ht="20.100000000000001" customHeight="1">
      <c r="A45" s="67" t="s">
        <v>34</v>
      </c>
      <c r="B45" s="68">
        <f>SUM(B42:B44)</f>
        <v>4.715554752234933E-2</v>
      </c>
    </row>
    <row r="46" spans="1:6" ht="12" thickBot="1">
      <c r="A46" s="12" t="s">
        <v>35</v>
      </c>
      <c r="B46" s="70">
        <f>+B40+B45</f>
        <v>6.0452411652436693E-2</v>
      </c>
      <c r="C46" s="216"/>
    </row>
    <row r="47" spans="1:6" ht="12" thickTop="1">
      <c r="A47" s="71" t="s">
        <v>36</v>
      </c>
      <c r="B47" s="72">
        <f>+B45/0.74655</f>
        <v>6.316462061797512E-2</v>
      </c>
    </row>
    <row r="48" spans="1:6">
      <c r="A48" s="71" t="s">
        <v>37</v>
      </c>
      <c r="B48" s="72">
        <f>+B47+B40</f>
        <v>7.6461484748062483E-2</v>
      </c>
      <c r="C48" s="216"/>
    </row>
    <row r="49" spans="1:6">
      <c r="B49" s="73"/>
    </row>
    <row r="50" spans="1:6" ht="12" customHeight="1">
      <c r="A50" s="74" t="s">
        <v>38</v>
      </c>
      <c r="C50" s="5"/>
      <c r="D50" s="5"/>
      <c r="E50" s="5"/>
      <c r="F50" s="5"/>
    </row>
    <row r="51" spans="1:6">
      <c r="A51" s="1" t="s">
        <v>39</v>
      </c>
      <c r="B51" s="75"/>
    </row>
    <row r="52" spans="1:6" ht="24" customHeight="1">
      <c r="A52" s="337" t="s">
        <v>40</v>
      </c>
      <c r="B52" s="337"/>
      <c r="C52" s="337"/>
      <c r="D52" s="337"/>
      <c r="E52" s="337"/>
      <c r="F52" s="337"/>
    </row>
    <row r="53" spans="1:6" ht="15.75" customHeight="1">
      <c r="A53" s="84"/>
      <c r="B53" s="85"/>
      <c r="C53" s="6"/>
    </row>
    <row r="54" spans="1:6">
      <c r="B54" s="75"/>
    </row>
    <row r="55" spans="1:6">
      <c r="B55" s="75"/>
    </row>
    <row r="60" spans="1:6">
      <c r="B60" s="74" t="s">
        <v>42</v>
      </c>
    </row>
    <row r="61" spans="1:6">
      <c r="B61" s="74" t="s">
        <v>43</v>
      </c>
    </row>
  </sheetData>
  <mergeCells count="3">
    <mergeCell ref="B6:F6"/>
    <mergeCell ref="B24:F24"/>
    <mergeCell ref="A52:F52"/>
  </mergeCells>
  <pageMargins left="0.49" right="0.56999999999999995" top="1.0900000000000001" bottom="0.59" header="1" footer="0.27"/>
  <pageSetup scale="80" firstPageNumber="15" orientation="portrait" r:id="rId1"/>
  <headerFooter>
    <oddHeader>&amp;C&amp;"Arial,Regular"&amp;10 ENVIRONMENTAL COST RECOVERY CLAUSE
 CALCULATION OF THE FINAL TRUE-UP AMOUNT FOR THE PERIOD&amp;R&amp;"Arial,Regular"&amp;10FORM 42-9A</oddHead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B79A30D7E2247BFDEE705CBA97321" ma:contentTypeVersion="" ma:contentTypeDescription="Create a new document." ma:contentTypeScope="" ma:versionID="a2ed6f35bfdff03785d3d6334fa5e51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3F399-16FE-46CA-A94E-7D054909A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D9B9B-C762-471D-8B11-0621FD3219B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43FED1D3-AB20-4156-8198-EB58B3BB2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27</vt:i4>
      </vt:variant>
    </vt:vector>
  </HeadingPairs>
  <TitlesOfParts>
    <vt:vector size="45" baseType="lpstr">
      <vt:lpstr>RAD_ECRC_42_1A</vt:lpstr>
      <vt:lpstr>RAD_ECRC_42_2A</vt:lpstr>
      <vt:lpstr>RAD_ECRC_42_3A</vt:lpstr>
      <vt:lpstr>RAD_ECRC_42_4A_1</vt:lpstr>
      <vt:lpstr>RAD_ECRC_42_4A_2</vt:lpstr>
      <vt:lpstr>RAD_ECRC_42_5A_1_pg_1</vt:lpstr>
      <vt:lpstr>RAD_ECRC_42_5A_1_pg_2</vt:lpstr>
      <vt:lpstr>RAD_ECRC_42_5A_2</vt:lpstr>
      <vt:lpstr>RAD_ECRC_42_6A_1</vt:lpstr>
      <vt:lpstr>RAD_ECRC_42_6A_2</vt:lpstr>
      <vt:lpstr>RAD_ECRC_42_7A_1_pg_1</vt:lpstr>
      <vt:lpstr>RAD_ECRC_42_7A_1_pg_2</vt:lpstr>
      <vt:lpstr>RAD_ECRC_42_7A_2</vt:lpstr>
      <vt:lpstr>RAD_ECRC_42_8A_All_Projects</vt:lpstr>
      <vt:lpstr>RAD_Def_Gains_Capital</vt:lpstr>
      <vt:lpstr>Form 42-8A Annual Cap Sch</vt:lpstr>
      <vt:lpstr>ECRC_42_9A Jan-Jun</vt:lpstr>
      <vt:lpstr>ECRC_42_9A Jul-Dec</vt:lpstr>
      <vt:lpstr>'ECRC_42_9A Jan-Jun'!Print_Area</vt:lpstr>
      <vt:lpstr>'ECRC_42_9A Jul-Dec'!Print_Area</vt:lpstr>
      <vt:lpstr>RAD_ECRC_42_1A!Print_Area</vt:lpstr>
      <vt:lpstr>RAD_ECRC_42_2A!Print_Area</vt:lpstr>
      <vt:lpstr>RAD_ECRC_42_4A_1!Print_Area</vt:lpstr>
      <vt:lpstr>RAD_ECRC_42_4A_2!Print_Area</vt:lpstr>
      <vt:lpstr>RAD_ECRC_42_5A_1_pg_2!Print_Area</vt:lpstr>
      <vt:lpstr>RAD_ECRC_42_6A_1!Print_Area</vt:lpstr>
      <vt:lpstr>RAD_ECRC_42_6A_2!Print_Area</vt:lpstr>
      <vt:lpstr>RAD_ECRC_42_7A_1_pg_2!Print_Area</vt:lpstr>
      <vt:lpstr>RAD_ECRC_42_8A_All_Projects!Print_Area</vt:lpstr>
      <vt:lpstr>'Form 42-8A Annual Cap Sch'!Print_Titles</vt:lpstr>
      <vt:lpstr>RAD_Def_Gains_Capital!Print_Titles</vt:lpstr>
      <vt:lpstr>RAD_ECRC_42_1A!Print_Titles</vt:lpstr>
      <vt:lpstr>RAD_ECRC_42_2A!Print_Titles</vt:lpstr>
      <vt:lpstr>RAD_ECRC_42_3A!Print_Titles</vt:lpstr>
      <vt:lpstr>RAD_ECRC_42_4A_1!Print_Titles</vt:lpstr>
      <vt:lpstr>RAD_ECRC_42_4A_2!Print_Titles</vt:lpstr>
      <vt:lpstr>RAD_ECRC_42_5A_1_pg_1!Print_Titles</vt:lpstr>
      <vt:lpstr>RAD_ECRC_42_5A_1_pg_2!Print_Titles</vt:lpstr>
      <vt:lpstr>RAD_ECRC_42_5A_2!Print_Titles</vt:lpstr>
      <vt:lpstr>RAD_ECRC_42_6A_1!Print_Titles</vt:lpstr>
      <vt:lpstr>RAD_ECRC_42_6A_2!Print_Titles</vt:lpstr>
      <vt:lpstr>RAD_ECRC_42_7A_1_pg_1!Print_Titles</vt:lpstr>
      <vt:lpstr>RAD_ECRC_42_7A_1_pg_2!Print_Titles</vt:lpstr>
      <vt:lpstr>RAD_ECRC_42_7A_2!Print_Titles</vt:lpstr>
      <vt:lpstr>RAD_ECRC_42_8A_All_Projects!Print_Titles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