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920" yWindow="-16320" windowWidth="25440" windowHeight="15840"/>
  </bookViews>
  <sheets>
    <sheet name="Combined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7" i="1" l="1"/>
  <c r="Q7" i="1"/>
  <c r="P7" i="1"/>
  <c r="I7" i="1"/>
  <c r="H7" i="1"/>
  <c r="AT6" i="1"/>
  <c r="AT7" i="1" s="1"/>
  <c r="AS6" i="1"/>
  <c r="AS7" i="1" s="1"/>
  <c r="AR6" i="1"/>
  <c r="AQ6" i="1"/>
  <c r="AQ7" i="1" s="1"/>
  <c r="AP6" i="1"/>
  <c r="AP7" i="1" s="1"/>
  <c r="AO5" i="1"/>
  <c r="AN5" i="1"/>
  <c r="AM5" i="1"/>
  <c r="AL5" i="1"/>
  <c r="AK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U5" i="1" s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W7" i="1" s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U4" i="1" s="1"/>
  <c r="AO3" i="1"/>
  <c r="AO7" i="1" s="1"/>
  <c r="AN3" i="1"/>
  <c r="AN7" i="1" s="1"/>
  <c r="AM3" i="1"/>
  <c r="AM7" i="1" s="1"/>
  <c r="AL3" i="1"/>
  <c r="AL7" i="1" s="1"/>
  <c r="AK3" i="1"/>
  <c r="AK7" i="1" s="1"/>
  <c r="AJ3" i="1"/>
  <c r="AJ7" i="1" s="1"/>
  <c r="AI3" i="1"/>
  <c r="AI7" i="1" s="1"/>
  <c r="AH3" i="1"/>
  <c r="AH7" i="1" s="1"/>
  <c r="AG3" i="1"/>
  <c r="AG7" i="1" s="1"/>
  <c r="AF3" i="1"/>
  <c r="AF7" i="1" s="1"/>
  <c r="AE3" i="1"/>
  <c r="AE7" i="1" s="1"/>
  <c r="AD3" i="1"/>
  <c r="AD7" i="1" s="1"/>
  <c r="AC3" i="1"/>
  <c r="AC7" i="1" s="1"/>
  <c r="AB3" i="1"/>
  <c r="AB7" i="1" s="1"/>
  <c r="AA3" i="1"/>
  <c r="AA7" i="1" s="1"/>
  <c r="Z3" i="1"/>
  <c r="Z7" i="1" s="1"/>
  <c r="Y3" i="1"/>
  <c r="Y7" i="1" s="1"/>
  <c r="X3" i="1"/>
  <c r="X7" i="1" s="1"/>
  <c r="V3" i="1"/>
  <c r="V7" i="1" s="1"/>
  <c r="U3" i="1"/>
  <c r="U7" i="1" s="1"/>
  <c r="T3" i="1"/>
  <c r="T7" i="1" s="1"/>
  <c r="S3" i="1"/>
  <c r="S7" i="1" s="1"/>
  <c r="R3" i="1"/>
  <c r="R7" i="1" s="1"/>
  <c r="Q3" i="1"/>
  <c r="P3" i="1"/>
  <c r="O3" i="1"/>
  <c r="O7" i="1" s="1"/>
  <c r="N3" i="1"/>
  <c r="N7" i="1" s="1"/>
  <c r="M3" i="1"/>
  <c r="M7" i="1" s="1"/>
  <c r="L3" i="1"/>
  <c r="L7" i="1" s="1"/>
  <c r="K3" i="1"/>
  <c r="K7" i="1" s="1"/>
  <c r="J3" i="1"/>
  <c r="J7" i="1" s="1"/>
  <c r="I3" i="1"/>
  <c r="H3" i="1"/>
  <c r="G3" i="1"/>
  <c r="G7" i="1" s="1"/>
  <c r="F3" i="1"/>
  <c r="F7" i="1" s="1"/>
  <c r="E3" i="1"/>
  <c r="E7" i="1" s="1"/>
  <c r="D3" i="1"/>
  <c r="D7" i="1" s="1"/>
  <c r="C3" i="1"/>
  <c r="C7" i="1" s="1"/>
  <c r="B3" i="1"/>
  <c r="B7" i="1" s="1"/>
  <c r="AU7" i="1" s="1"/>
  <c r="AU6" i="1" l="1"/>
  <c r="AU3" i="1"/>
</calcChain>
</file>

<file path=xl/sharedStrings.xml><?xml version="1.0" encoding="utf-8"?>
<sst xmlns="http://schemas.openxmlformats.org/spreadsheetml/2006/main" count="8" uniqueCount="7">
  <si>
    <t>Daniel Combined Cashflow - Preliminary</t>
  </si>
  <si>
    <t>Dept.</t>
  </si>
  <si>
    <t>Total</t>
  </si>
  <si>
    <t xml:space="preserve">Bottom Ash </t>
  </si>
  <si>
    <t>Water Management</t>
  </si>
  <si>
    <t>Ash Pond Closure</t>
  </si>
  <si>
    <t>Ash Pond Closure Post Closure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</si>
</sst>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/>
    </xf>
    <xf numFmtId="17" fontId="1" fillId="2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164" fontId="1" fillId="3" borderId="5" xfId="0" applyNumberFormat="1" applyFont="1" applyFill="1" applyBorder="1"/>
    <xf numFmtId="0" fontId="1" fillId="3" borderId="2" xfId="0" applyFont="1" applyFill="1" applyBorder="1" applyAlignment="1">
      <alignment horizontal="left"/>
    </xf>
    <xf numFmtId="164" fontId="1" fillId="3" borderId="3" xfId="0" applyNumberFormat="1" applyFont="1" applyFill="1" applyBorder="1"/>
    <xf numFmtId="0" fontId="1" fillId="2" borderId="6" xfId="0" applyFont="1" applyFill="1" applyBorder="1" applyAlignment="1">
      <alignment horizontal="left"/>
    </xf>
    <xf numFmtId="164" fontId="1" fillId="2" borderId="7" xfId="0" applyNumberFormat="1" applyFont="1" applyFill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sktop\Daniel%20Total%20Project%20Cashflow_Preliminary_Filing_re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(2)"/>
      <sheetName val="Combined"/>
      <sheetName val="Bottom Ash"/>
      <sheetName val="Water Management"/>
      <sheetName val="Ash Pond"/>
    </sheetNames>
    <sheetDataSet>
      <sheetData sheetId="0"/>
      <sheetData sheetId="1"/>
      <sheetData sheetId="2">
        <row r="16">
          <cell r="B16">
            <v>424611.05499999999</v>
          </cell>
          <cell r="C16">
            <v>839070.05500000017</v>
          </cell>
          <cell r="D16">
            <v>327393.23499999999</v>
          </cell>
          <cell r="E16">
            <v>918973.2350000001</v>
          </cell>
          <cell r="F16">
            <v>1208791.1299999999</v>
          </cell>
          <cell r="G16">
            <v>960813.13000000012</v>
          </cell>
          <cell r="H16">
            <v>1451508.1300000001</v>
          </cell>
          <cell r="I16">
            <v>1684402.0300000003</v>
          </cell>
          <cell r="J16">
            <v>1799252.0300000003</v>
          </cell>
          <cell r="K16">
            <v>3354751.9465999994</v>
          </cell>
          <cell r="L16">
            <v>4877819.3631999986</v>
          </cell>
          <cell r="M16">
            <v>4950886.7797999997</v>
          </cell>
          <cell r="N16">
            <v>4900887.7797999997</v>
          </cell>
          <cell r="O16">
            <v>1417362.7382999999</v>
          </cell>
          <cell r="P16">
            <v>1417363.7382999999</v>
          </cell>
          <cell r="Q16">
            <v>2201964.3632</v>
          </cell>
          <cell r="R16">
            <v>4300031.7797999997</v>
          </cell>
          <cell r="S16">
            <v>4170833.5300000003</v>
          </cell>
          <cell r="T16">
            <v>4172900.9466000004</v>
          </cell>
          <cell r="U16">
            <v>1355835.53</v>
          </cell>
          <cell r="V16">
            <v>964547.47440000507</v>
          </cell>
        </row>
      </sheetData>
      <sheetData sheetId="3">
        <row r="16">
          <cell r="B16">
            <v>62200</v>
          </cell>
          <cell r="C16">
            <v>86350</v>
          </cell>
          <cell r="D16">
            <v>105680</v>
          </cell>
          <cell r="E16">
            <v>59450</v>
          </cell>
          <cell r="F16">
            <v>59450</v>
          </cell>
          <cell r="G16">
            <v>79450</v>
          </cell>
          <cell r="H16">
            <v>89450</v>
          </cell>
          <cell r="I16">
            <v>86950</v>
          </cell>
          <cell r="J16">
            <v>87050</v>
          </cell>
          <cell r="K16">
            <v>71750</v>
          </cell>
          <cell r="L16">
            <v>71750</v>
          </cell>
          <cell r="M16">
            <v>71750</v>
          </cell>
          <cell r="N16">
            <v>61750</v>
          </cell>
          <cell r="O16">
            <v>61750</v>
          </cell>
          <cell r="P16">
            <v>1261750</v>
          </cell>
          <cell r="Q16">
            <v>1761750</v>
          </cell>
          <cell r="R16">
            <v>1780309.4</v>
          </cell>
          <cell r="S16">
            <v>840309.4</v>
          </cell>
          <cell r="T16">
            <v>840309.4</v>
          </cell>
          <cell r="U16">
            <v>780309.4</v>
          </cell>
          <cell r="V16">
            <v>780309.4</v>
          </cell>
          <cell r="W16">
            <v>1003559.4</v>
          </cell>
          <cell r="X16">
            <v>1003559.4</v>
          </cell>
          <cell r="Y16">
            <v>1003559.4</v>
          </cell>
          <cell r="Z16">
            <v>1003559.4</v>
          </cell>
          <cell r="AA16">
            <v>1003559.4</v>
          </cell>
          <cell r="AB16">
            <v>1003559.4</v>
          </cell>
          <cell r="AC16">
            <v>2106398.5</v>
          </cell>
          <cell r="AD16">
            <v>2106398.5</v>
          </cell>
          <cell r="AE16">
            <v>2171398.5</v>
          </cell>
          <cell r="AF16">
            <v>2519597.75</v>
          </cell>
          <cell r="AG16">
            <v>2519597.75</v>
          </cell>
          <cell r="AH16">
            <v>2399237.6</v>
          </cell>
          <cell r="AI16">
            <v>2699237.6</v>
          </cell>
          <cell r="AJ16">
            <v>2799237.6</v>
          </cell>
          <cell r="AK16">
            <v>2799237.6</v>
          </cell>
          <cell r="AL16">
            <v>2774237.6</v>
          </cell>
          <cell r="AM16">
            <v>2555678.1999999997</v>
          </cell>
          <cell r="AN16">
            <v>1093559.3999999999</v>
          </cell>
          <cell r="AO16">
            <v>235000</v>
          </cell>
        </row>
      </sheetData>
      <sheetData sheetId="4">
        <row r="15">
          <cell r="B15">
            <v>53237</v>
          </cell>
          <cell r="C15">
            <v>114000</v>
          </cell>
          <cell r="D15">
            <v>162300</v>
          </cell>
          <cell r="E15">
            <v>156500</v>
          </cell>
          <cell r="F15">
            <v>169000</v>
          </cell>
          <cell r="G15">
            <v>177500</v>
          </cell>
          <cell r="H15">
            <v>157500</v>
          </cell>
          <cell r="I15">
            <v>152500</v>
          </cell>
          <cell r="J15">
            <v>152500</v>
          </cell>
          <cell r="K15">
            <v>190000</v>
          </cell>
          <cell r="L15">
            <v>190000</v>
          </cell>
          <cell r="M15">
            <v>195000</v>
          </cell>
          <cell r="N15">
            <v>170000</v>
          </cell>
          <cell r="O15">
            <v>170000</v>
          </cell>
          <cell r="P15">
            <v>170000</v>
          </cell>
          <cell r="Q15">
            <v>190000</v>
          </cell>
          <cell r="R15">
            <v>205000</v>
          </cell>
          <cell r="S15">
            <v>270000</v>
          </cell>
          <cell r="T15">
            <v>2226997.04</v>
          </cell>
          <cell r="U15">
            <v>1517498.1500000001</v>
          </cell>
          <cell r="V15">
            <v>1758997.78</v>
          </cell>
          <cell r="W15">
            <v>1841997.04</v>
          </cell>
          <cell r="X15">
            <v>1841997.04</v>
          </cell>
          <cell r="Y15">
            <v>1841997.04</v>
          </cell>
          <cell r="Z15">
            <v>1983496.67</v>
          </cell>
          <cell r="AA15">
            <v>1983496.67</v>
          </cell>
          <cell r="AB15">
            <v>1962746.855</v>
          </cell>
          <cell r="AC15">
            <v>1941997.04</v>
          </cell>
          <cell r="AD15">
            <v>1741997.04</v>
          </cell>
          <cell r="AE15">
            <v>1621247.2250000001</v>
          </cell>
          <cell r="AF15">
            <v>1410000</v>
          </cell>
          <cell r="AG15">
            <v>1040000</v>
          </cell>
          <cell r="AH15">
            <v>700000</v>
          </cell>
          <cell r="AI15">
            <v>640497.41000000015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tabSelected="1" workbookViewId="0">
      <pane xSplit="1" ySplit="2" topLeftCell="AI3" activePane="bottomRight" state="frozen"/>
      <selection pane="topRight" activeCell="B1" sqref="B1"/>
      <selection pane="bottomLeft" activeCell="A3" sqref="A3"/>
      <selection pane="bottomRight" activeCell="AQ9" sqref="AQ9"/>
    </sheetView>
  </sheetViews>
  <sheetFormatPr defaultRowHeight="15" x14ac:dyDescent="0.25"/>
  <cols>
    <col min="1" max="1" width="37.85546875" customWidth="1"/>
    <col min="2" max="3" width="13.28515625" customWidth="1"/>
    <col min="4" max="46" width="12.42578125" customWidth="1"/>
    <col min="47" max="47" width="14.85546875" bestFit="1" customWidth="1"/>
  </cols>
  <sheetData>
    <row r="1" spans="1:47" ht="18.95" thickBot="1" x14ac:dyDescent="0.5">
      <c r="A1" s="10" t="s">
        <v>0</v>
      </c>
      <c r="B1" s="10"/>
      <c r="C1" s="10"/>
    </row>
    <row r="2" spans="1:47" thickBot="1" x14ac:dyDescent="0.4">
      <c r="A2" s="1" t="s">
        <v>1</v>
      </c>
      <c r="B2" s="2">
        <v>43556</v>
      </c>
      <c r="C2" s="2">
        <v>43586</v>
      </c>
      <c r="D2" s="2">
        <v>43617</v>
      </c>
      <c r="E2" s="2">
        <v>43647</v>
      </c>
      <c r="F2" s="2">
        <v>43678</v>
      </c>
      <c r="G2" s="2">
        <v>43709</v>
      </c>
      <c r="H2" s="2">
        <v>43739</v>
      </c>
      <c r="I2" s="2">
        <v>43770</v>
      </c>
      <c r="J2" s="2">
        <v>43800</v>
      </c>
      <c r="K2" s="2">
        <v>43831</v>
      </c>
      <c r="L2" s="2">
        <v>43862</v>
      </c>
      <c r="M2" s="2">
        <v>43891</v>
      </c>
      <c r="N2" s="2">
        <v>43922</v>
      </c>
      <c r="O2" s="2">
        <v>43952</v>
      </c>
      <c r="P2" s="2">
        <v>43983</v>
      </c>
      <c r="Q2" s="2">
        <v>44013</v>
      </c>
      <c r="R2" s="2">
        <v>44044</v>
      </c>
      <c r="S2" s="2">
        <v>44075</v>
      </c>
      <c r="T2" s="2">
        <v>44105</v>
      </c>
      <c r="U2" s="2">
        <v>44136</v>
      </c>
      <c r="V2" s="2">
        <v>44166</v>
      </c>
      <c r="W2" s="2">
        <v>44197</v>
      </c>
      <c r="X2" s="2">
        <v>44228</v>
      </c>
      <c r="Y2" s="2">
        <v>44256</v>
      </c>
      <c r="Z2" s="2">
        <v>44287</v>
      </c>
      <c r="AA2" s="2">
        <v>44317</v>
      </c>
      <c r="AB2" s="2">
        <v>44348</v>
      </c>
      <c r="AC2" s="2">
        <v>44378</v>
      </c>
      <c r="AD2" s="2">
        <v>44409</v>
      </c>
      <c r="AE2" s="2">
        <v>44440</v>
      </c>
      <c r="AF2" s="2">
        <v>44470</v>
      </c>
      <c r="AG2" s="2">
        <v>44501</v>
      </c>
      <c r="AH2" s="2">
        <v>44531</v>
      </c>
      <c r="AI2" s="2">
        <v>44562</v>
      </c>
      <c r="AJ2" s="2">
        <v>44593</v>
      </c>
      <c r="AK2" s="2">
        <v>44621</v>
      </c>
      <c r="AL2" s="2">
        <v>44652</v>
      </c>
      <c r="AM2" s="2">
        <v>44682</v>
      </c>
      <c r="AN2" s="2">
        <v>44713</v>
      </c>
      <c r="AO2" s="2">
        <v>44743</v>
      </c>
      <c r="AP2" s="3">
        <v>2022</v>
      </c>
      <c r="AQ2" s="3">
        <v>2023</v>
      </c>
      <c r="AR2" s="3">
        <v>2024</v>
      </c>
      <c r="AS2" s="3">
        <v>2025</v>
      </c>
      <c r="AT2" s="3">
        <v>2026</v>
      </c>
      <c r="AU2" s="2" t="s">
        <v>2</v>
      </c>
    </row>
    <row r="3" spans="1:47" thickBot="1" x14ac:dyDescent="0.4">
      <c r="A3" s="4" t="s">
        <v>3</v>
      </c>
      <c r="B3" s="5">
        <f>+'[1]Bottom Ash'!B16</f>
        <v>424611.05499999999</v>
      </c>
      <c r="C3" s="5">
        <f>+'[1]Bottom Ash'!C16</f>
        <v>839070.05500000017</v>
      </c>
      <c r="D3" s="5">
        <f>+'[1]Bottom Ash'!D16</f>
        <v>327393.23499999999</v>
      </c>
      <c r="E3" s="5">
        <f>+'[1]Bottom Ash'!E16</f>
        <v>918973.2350000001</v>
      </c>
      <c r="F3" s="5">
        <f>+'[1]Bottom Ash'!F16</f>
        <v>1208791.1299999999</v>
      </c>
      <c r="G3" s="5">
        <f>+'[1]Bottom Ash'!G16</f>
        <v>960813.13000000012</v>
      </c>
      <c r="H3" s="5">
        <f>+'[1]Bottom Ash'!H16</f>
        <v>1451508.1300000001</v>
      </c>
      <c r="I3" s="5">
        <f>+'[1]Bottom Ash'!I16</f>
        <v>1684402.0300000003</v>
      </c>
      <c r="J3" s="5">
        <f>+'[1]Bottom Ash'!J16</f>
        <v>1799252.0300000003</v>
      </c>
      <c r="K3" s="5">
        <f>+'[1]Bottom Ash'!K16</f>
        <v>3354751.9465999994</v>
      </c>
      <c r="L3" s="5">
        <f>+'[1]Bottom Ash'!L16</f>
        <v>4877819.3631999986</v>
      </c>
      <c r="M3" s="5">
        <f>+'[1]Bottom Ash'!M16</f>
        <v>4950886.7797999997</v>
      </c>
      <c r="N3" s="5">
        <f>+'[1]Bottom Ash'!N16</f>
        <v>4900887.7797999997</v>
      </c>
      <c r="O3" s="5">
        <f>+'[1]Bottom Ash'!O16</f>
        <v>1417362.7382999999</v>
      </c>
      <c r="P3" s="5">
        <f>+'[1]Bottom Ash'!P16</f>
        <v>1417363.7382999999</v>
      </c>
      <c r="Q3" s="5">
        <f>+'[1]Bottom Ash'!Q16</f>
        <v>2201964.3632</v>
      </c>
      <c r="R3" s="5">
        <f>+'[1]Bottom Ash'!R16</f>
        <v>4300031.7797999997</v>
      </c>
      <c r="S3" s="5">
        <f>+'[1]Bottom Ash'!S16</f>
        <v>4170833.5300000003</v>
      </c>
      <c r="T3" s="5">
        <f>+'[1]Bottom Ash'!T16</f>
        <v>4172900.9466000004</v>
      </c>
      <c r="U3" s="5">
        <f>+'[1]Bottom Ash'!U16</f>
        <v>1355835.53</v>
      </c>
      <c r="V3" s="5">
        <f>+'[1]Bottom Ash'!V16</f>
        <v>964547.47440000507</v>
      </c>
      <c r="W3" s="5">
        <v>0</v>
      </c>
      <c r="X3" s="5">
        <f>+'[1]Bottom Ash'!X16</f>
        <v>0</v>
      </c>
      <c r="Y3" s="5">
        <f>+'[1]Bottom Ash'!Y16</f>
        <v>0</v>
      </c>
      <c r="Z3" s="5">
        <f>+'[1]Bottom Ash'!Z16</f>
        <v>0</v>
      </c>
      <c r="AA3" s="5">
        <f>+'[1]Bottom Ash'!AA16</f>
        <v>0</v>
      </c>
      <c r="AB3" s="5">
        <f>+'[1]Bottom Ash'!AB16</f>
        <v>0</v>
      </c>
      <c r="AC3" s="5">
        <f>+'[1]Bottom Ash'!AC16</f>
        <v>0</v>
      </c>
      <c r="AD3" s="5">
        <f>+'[1]Bottom Ash'!AD16</f>
        <v>0</v>
      </c>
      <c r="AE3" s="5">
        <f>+'[1]Bottom Ash'!AE16</f>
        <v>0</v>
      </c>
      <c r="AF3" s="5">
        <f>+'[1]Bottom Ash'!AF16</f>
        <v>0</v>
      </c>
      <c r="AG3" s="5">
        <f>+'[1]Bottom Ash'!AG16</f>
        <v>0</v>
      </c>
      <c r="AH3" s="5">
        <f>+'[1]Bottom Ash'!AH16</f>
        <v>0</v>
      </c>
      <c r="AI3" s="5">
        <f>+'[1]Bottom Ash'!AI16</f>
        <v>0</v>
      </c>
      <c r="AJ3" s="5">
        <f>+'[1]Bottom Ash'!AJ16</f>
        <v>0</v>
      </c>
      <c r="AK3" s="5">
        <f>+'[1]Bottom Ash'!AK16</f>
        <v>0</v>
      </c>
      <c r="AL3" s="5">
        <f>+'[1]Bottom Ash'!AL16</f>
        <v>0</v>
      </c>
      <c r="AM3" s="5">
        <f>+'[1]Bottom Ash'!AM16</f>
        <v>0</v>
      </c>
      <c r="AN3" s="5">
        <f>+'[1]Bottom Ash'!AN16</f>
        <v>0</v>
      </c>
      <c r="AO3" s="5">
        <f>+'[1]Bottom Ash'!AO16</f>
        <v>0</v>
      </c>
      <c r="AP3" s="5"/>
      <c r="AQ3" s="5"/>
      <c r="AR3" s="5"/>
      <c r="AS3" s="5"/>
      <c r="AT3" s="5"/>
      <c r="AU3" s="5">
        <f t="shared" ref="AU3:AU5" si="0">SUM(B3:AO3)</f>
        <v>47700000</v>
      </c>
    </row>
    <row r="4" spans="1:47" thickBot="1" x14ac:dyDescent="0.4">
      <c r="A4" s="4" t="s">
        <v>4</v>
      </c>
      <c r="B4" s="5">
        <f>+'[1]Water Management'!B16</f>
        <v>62200</v>
      </c>
      <c r="C4" s="5">
        <f>+'[1]Water Management'!C16</f>
        <v>86350</v>
      </c>
      <c r="D4" s="5">
        <f>+'[1]Water Management'!D16</f>
        <v>105680</v>
      </c>
      <c r="E4" s="5">
        <f>+'[1]Water Management'!E16</f>
        <v>59450</v>
      </c>
      <c r="F4" s="5">
        <f>+'[1]Water Management'!F16</f>
        <v>59450</v>
      </c>
      <c r="G4" s="5">
        <f>+'[1]Water Management'!G16</f>
        <v>79450</v>
      </c>
      <c r="H4" s="5">
        <f>+'[1]Water Management'!H16</f>
        <v>89450</v>
      </c>
      <c r="I4" s="5">
        <f>+'[1]Water Management'!I16</f>
        <v>86950</v>
      </c>
      <c r="J4" s="5">
        <f>+'[1]Water Management'!J16</f>
        <v>87050</v>
      </c>
      <c r="K4" s="5">
        <f>+'[1]Water Management'!K16</f>
        <v>71750</v>
      </c>
      <c r="L4" s="5">
        <f>+'[1]Water Management'!L16</f>
        <v>71750</v>
      </c>
      <c r="M4" s="5">
        <f>+'[1]Water Management'!M16</f>
        <v>71750</v>
      </c>
      <c r="N4" s="5">
        <f>+'[1]Water Management'!N16</f>
        <v>61750</v>
      </c>
      <c r="O4" s="5">
        <f>+'[1]Water Management'!O16</f>
        <v>61750</v>
      </c>
      <c r="P4" s="5">
        <f>+'[1]Water Management'!P16</f>
        <v>1261750</v>
      </c>
      <c r="Q4" s="5">
        <f>+'[1]Water Management'!Q16</f>
        <v>1761750</v>
      </c>
      <c r="R4" s="5">
        <f>+'[1]Water Management'!R16</f>
        <v>1780309.4</v>
      </c>
      <c r="S4" s="5">
        <f>+'[1]Water Management'!S16</f>
        <v>840309.4</v>
      </c>
      <c r="T4" s="5">
        <f>+'[1]Water Management'!T16</f>
        <v>840309.4</v>
      </c>
      <c r="U4" s="5">
        <f>+'[1]Water Management'!U16</f>
        <v>780309.4</v>
      </c>
      <c r="V4" s="5">
        <f>+'[1]Water Management'!V16</f>
        <v>780309.4</v>
      </c>
      <c r="W4" s="5">
        <f>+'[1]Water Management'!W16</f>
        <v>1003559.4</v>
      </c>
      <c r="X4" s="5">
        <f>+'[1]Water Management'!X16</f>
        <v>1003559.4</v>
      </c>
      <c r="Y4" s="5">
        <f>+'[1]Water Management'!Y16</f>
        <v>1003559.4</v>
      </c>
      <c r="Z4" s="5">
        <f>+'[1]Water Management'!Z16</f>
        <v>1003559.4</v>
      </c>
      <c r="AA4" s="5">
        <f>+'[1]Water Management'!AA16</f>
        <v>1003559.4</v>
      </c>
      <c r="AB4" s="5">
        <f>+'[1]Water Management'!AB16</f>
        <v>1003559.4</v>
      </c>
      <c r="AC4" s="5">
        <f>+'[1]Water Management'!AC16</f>
        <v>2106398.5</v>
      </c>
      <c r="AD4" s="5">
        <f>+'[1]Water Management'!AD16</f>
        <v>2106398.5</v>
      </c>
      <c r="AE4" s="5">
        <f>+'[1]Water Management'!AE16</f>
        <v>2171398.5</v>
      </c>
      <c r="AF4" s="5">
        <f>+'[1]Water Management'!AF16</f>
        <v>2519597.75</v>
      </c>
      <c r="AG4" s="5">
        <f>+'[1]Water Management'!AG16</f>
        <v>2519597.75</v>
      </c>
      <c r="AH4" s="5">
        <f>+'[1]Water Management'!AH16</f>
        <v>2399237.6</v>
      </c>
      <c r="AI4" s="5">
        <f>+'[1]Water Management'!AI16</f>
        <v>2699237.6</v>
      </c>
      <c r="AJ4" s="5">
        <f>+'[1]Water Management'!AJ16</f>
        <v>2799237.6</v>
      </c>
      <c r="AK4" s="5">
        <f>+'[1]Water Management'!AK16</f>
        <v>2799237.6</v>
      </c>
      <c r="AL4" s="5">
        <f>+'[1]Water Management'!AL16</f>
        <v>2774237.6</v>
      </c>
      <c r="AM4" s="5">
        <f>+'[1]Water Management'!AM16</f>
        <v>2555678.1999999997</v>
      </c>
      <c r="AN4" s="5">
        <f>+'[1]Water Management'!AN16</f>
        <v>1093559.3999999999</v>
      </c>
      <c r="AO4" s="5">
        <f>+'[1]Water Management'!AO16</f>
        <v>235000</v>
      </c>
      <c r="AP4" s="5"/>
      <c r="AQ4" s="5"/>
      <c r="AR4" s="5"/>
      <c r="AS4" s="5"/>
      <c r="AT4" s="5"/>
      <c r="AU4" s="5">
        <f t="shared" si="0"/>
        <v>43900000.000000015</v>
      </c>
    </row>
    <row r="5" spans="1:47" thickBot="1" x14ac:dyDescent="0.4">
      <c r="A5" s="4" t="s">
        <v>5</v>
      </c>
      <c r="B5" s="5">
        <f>+'[1]Ash Pond'!B15</f>
        <v>53237</v>
      </c>
      <c r="C5" s="5">
        <f>+'[1]Ash Pond'!C15</f>
        <v>114000</v>
      </c>
      <c r="D5" s="5">
        <f>+'[1]Ash Pond'!D15</f>
        <v>162300</v>
      </c>
      <c r="E5" s="5">
        <f>+'[1]Ash Pond'!E15</f>
        <v>156500</v>
      </c>
      <c r="F5" s="5">
        <f>+'[1]Ash Pond'!F15</f>
        <v>169000</v>
      </c>
      <c r="G5" s="5">
        <f>+'[1]Ash Pond'!G15</f>
        <v>177500</v>
      </c>
      <c r="H5" s="5">
        <f>+'[1]Ash Pond'!H15</f>
        <v>157500</v>
      </c>
      <c r="I5" s="5">
        <f>+'[1]Ash Pond'!I15</f>
        <v>152500</v>
      </c>
      <c r="J5" s="5">
        <f>+'[1]Ash Pond'!J15</f>
        <v>152500</v>
      </c>
      <c r="K5" s="5">
        <f>+'[1]Ash Pond'!K15</f>
        <v>190000</v>
      </c>
      <c r="L5" s="5">
        <f>+'[1]Ash Pond'!L15</f>
        <v>190000</v>
      </c>
      <c r="M5" s="5">
        <f>+'[1]Ash Pond'!M15</f>
        <v>195000</v>
      </c>
      <c r="N5" s="5">
        <f>+'[1]Ash Pond'!N15</f>
        <v>170000</v>
      </c>
      <c r="O5" s="5">
        <f>+'[1]Ash Pond'!O15</f>
        <v>170000</v>
      </c>
      <c r="P5" s="5">
        <f>+'[1]Ash Pond'!P15</f>
        <v>170000</v>
      </c>
      <c r="Q5" s="5">
        <f>+'[1]Ash Pond'!Q15</f>
        <v>190000</v>
      </c>
      <c r="R5" s="5">
        <f>+'[1]Ash Pond'!R15</f>
        <v>205000</v>
      </c>
      <c r="S5" s="5">
        <f>+'[1]Ash Pond'!S15</f>
        <v>270000</v>
      </c>
      <c r="T5" s="5">
        <f>+'[1]Ash Pond'!T15</f>
        <v>2226997.04</v>
      </c>
      <c r="U5" s="5">
        <f>+'[1]Ash Pond'!U15</f>
        <v>1517498.1500000001</v>
      </c>
      <c r="V5" s="5">
        <f>+'[1]Ash Pond'!V15</f>
        <v>1758997.78</v>
      </c>
      <c r="W5" s="5">
        <f>+'[1]Ash Pond'!W15</f>
        <v>1841997.04</v>
      </c>
      <c r="X5" s="5">
        <f>+'[1]Ash Pond'!X15</f>
        <v>1841997.04</v>
      </c>
      <c r="Y5" s="5">
        <f>+'[1]Ash Pond'!Y15</f>
        <v>1841997.04</v>
      </c>
      <c r="Z5" s="5">
        <f>+'[1]Ash Pond'!Z15</f>
        <v>1983496.67</v>
      </c>
      <c r="AA5" s="5">
        <f>+'[1]Ash Pond'!AA15</f>
        <v>1983496.67</v>
      </c>
      <c r="AB5" s="5">
        <f>+'[1]Ash Pond'!AB15</f>
        <v>1962746.855</v>
      </c>
      <c r="AC5" s="5">
        <f>+'[1]Ash Pond'!AC15</f>
        <v>1941997.04</v>
      </c>
      <c r="AD5" s="5">
        <f>+'[1]Ash Pond'!AD15</f>
        <v>1741997.04</v>
      </c>
      <c r="AE5" s="5">
        <f>+'[1]Ash Pond'!AE15</f>
        <v>1621247.2250000001</v>
      </c>
      <c r="AF5" s="5">
        <f>+'[1]Ash Pond'!AF15</f>
        <v>1410000</v>
      </c>
      <c r="AG5" s="5">
        <f>+'[1]Ash Pond'!AG15</f>
        <v>1040000</v>
      </c>
      <c r="AH5" s="5">
        <f>+'[1]Ash Pond'!AH15</f>
        <v>700000</v>
      </c>
      <c r="AI5" s="5">
        <f>+'[1]Ash Pond'!AI15</f>
        <v>640497.41000000015</v>
      </c>
      <c r="AJ5" s="5">
        <v>0</v>
      </c>
      <c r="AK5" s="5">
        <f>+'[1]Ash Pond'!AK15</f>
        <v>0</v>
      </c>
      <c r="AL5" s="5">
        <f>+'[1]Ash Pond'!AL15</f>
        <v>0</v>
      </c>
      <c r="AM5" s="5">
        <f>+'[1]Ash Pond'!AM15</f>
        <v>0</v>
      </c>
      <c r="AN5" s="5">
        <f>+'[1]Ash Pond'!AN15</f>
        <v>0</v>
      </c>
      <c r="AO5" s="5">
        <f>+'[1]Ash Pond'!AO15</f>
        <v>0</v>
      </c>
      <c r="AP5" s="5"/>
      <c r="AQ5" s="5"/>
      <c r="AR5" s="5"/>
      <c r="AS5" s="5"/>
      <c r="AT5" s="5"/>
      <c r="AU5" s="5">
        <f t="shared" si="0"/>
        <v>29100000</v>
      </c>
    </row>
    <row r="6" spans="1:47" thickBot="1" x14ac:dyDescent="0.4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>
        <f>4400000/5</f>
        <v>880000</v>
      </c>
      <c r="AQ6" s="7">
        <f t="shared" ref="AQ6:AT6" si="1">4400000/5</f>
        <v>880000</v>
      </c>
      <c r="AR6" s="7">
        <f t="shared" si="1"/>
        <v>880000</v>
      </c>
      <c r="AS6" s="7">
        <f t="shared" si="1"/>
        <v>880000</v>
      </c>
      <c r="AT6" s="7">
        <f t="shared" si="1"/>
        <v>880000</v>
      </c>
      <c r="AU6" s="7">
        <f>SUM(AP6:AT6)</f>
        <v>4400000</v>
      </c>
    </row>
    <row r="7" spans="1:47" thickBot="1" x14ac:dyDescent="0.4">
      <c r="A7" s="8" t="s">
        <v>2</v>
      </c>
      <c r="B7" s="9">
        <f>+SUM(B3:B5)</f>
        <v>540048.05499999993</v>
      </c>
      <c r="C7" s="9">
        <f t="shared" ref="C7:AO7" si="2">+SUM(C3:C5)</f>
        <v>1039420.0550000002</v>
      </c>
      <c r="D7" s="9">
        <f t="shared" si="2"/>
        <v>595373.23499999999</v>
      </c>
      <c r="E7" s="9">
        <f t="shared" si="2"/>
        <v>1134923.2350000001</v>
      </c>
      <c r="F7" s="9">
        <f t="shared" si="2"/>
        <v>1437241.13</v>
      </c>
      <c r="G7" s="9">
        <f t="shared" si="2"/>
        <v>1217763.1300000001</v>
      </c>
      <c r="H7" s="9">
        <f t="shared" si="2"/>
        <v>1698458.1300000001</v>
      </c>
      <c r="I7" s="9">
        <f t="shared" si="2"/>
        <v>1923852.0300000003</v>
      </c>
      <c r="J7" s="9">
        <f t="shared" si="2"/>
        <v>2038802.0300000003</v>
      </c>
      <c r="K7" s="9">
        <f t="shared" si="2"/>
        <v>3616501.9465999994</v>
      </c>
      <c r="L7" s="9">
        <f t="shared" si="2"/>
        <v>5139569.3631999986</v>
      </c>
      <c r="M7" s="9">
        <f t="shared" si="2"/>
        <v>5217636.7797999997</v>
      </c>
      <c r="N7" s="9">
        <f t="shared" si="2"/>
        <v>5132637.7797999997</v>
      </c>
      <c r="O7" s="9">
        <f t="shared" si="2"/>
        <v>1649112.7382999999</v>
      </c>
      <c r="P7" s="9">
        <f t="shared" si="2"/>
        <v>2849113.7382999999</v>
      </c>
      <c r="Q7" s="9">
        <f t="shared" si="2"/>
        <v>4153714.3632</v>
      </c>
      <c r="R7" s="9">
        <f t="shared" si="2"/>
        <v>6285341.1798</v>
      </c>
      <c r="S7" s="9">
        <f t="shared" si="2"/>
        <v>5281142.9300000006</v>
      </c>
      <c r="T7" s="9">
        <f t="shared" si="2"/>
        <v>7240207.3866000008</v>
      </c>
      <c r="U7" s="9">
        <f t="shared" si="2"/>
        <v>3653643.08</v>
      </c>
      <c r="V7" s="9">
        <f t="shared" si="2"/>
        <v>3503854.654400005</v>
      </c>
      <c r="W7" s="9">
        <f t="shared" si="2"/>
        <v>2845556.44</v>
      </c>
      <c r="X7" s="9">
        <f t="shared" si="2"/>
        <v>2845556.44</v>
      </c>
      <c r="Y7" s="9">
        <f t="shared" si="2"/>
        <v>2845556.44</v>
      </c>
      <c r="Z7" s="9">
        <f t="shared" si="2"/>
        <v>2987056.07</v>
      </c>
      <c r="AA7" s="9">
        <f t="shared" si="2"/>
        <v>2987056.07</v>
      </c>
      <c r="AB7" s="9">
        <f t="shared" si="2"/>
        <v>2966306.2549999999</v>
      </c>
      <c r="AC7" s="9">
        <f t="shared" si="2"/>
        <v>4048395.54</v>
      </c>
      <c r="AD7" s="9">
        <f t="shared" si="2"/>
        <v>3848395.54</v>
      </c>
      <c r="AE7" s="9">
        <f t="shared" si="2"/>
        <v>3792645.7250000001</v>
      </c>
      <c r="AF7" s="9">
        <f t="shared" si="2"/>
        <v>3929597.75</v>
      </c>
      <c r="AG7" s="9">
        <f t="shared" si="2"/>
        <v>3559597.75</v>
      </c>
      <c r="AH7" s="9">
        <f t="shared" si="2"/>
        <v>3099237.6</v>
      </c>
      <c r="AI7" s="9">
        <f t="shared" si="2"/>
        <v>3339735.0100000002</v>
      </c>
      <c r="AJ7" s="9">
        <f t="shared" si="2"/>
        <v>2799237.6</v>
      </c>
      <c r="AK7" s="9">
        <f t="shared" si="2"/>
        <v>2799237.6</v>
      </c>
      <c r="AL7" s="9">
        <f t="shared" si="2"/>
        <v>2774237.6</v>
      </c>
      <c r="AM7" s="9">
        <f t="shared" si="2"/>
        <v>2555678.1999999997</v>
      </c>
      <c r="AN7" s="9">
        <f t="shared" si="2"/>
        <v>1093559.3999999999</v>
      </c>
      <c r="AO7" s="9">
        <f t="shared" si="2"/>
        <v>235000</v>
      </c>
      <c r="AP7" s="9">
        <f>SUM(AP3:AP6)</f>
        <v>880000</v>
      </c>
      <c r="AQ7" s="9">
        <f t="shared" ref="AQ7:AT7" si="3">SUM(AQ3:AQ6)</f>
        <v>880000</v>
      </c>
      <c r="AR7" s="9">
        <f t="shared" si="3"/>
        <v>880000</v>
      </c>
      <c r="AS7" s="9">
        <f t="shared" si="3"/>
        <v>880000</v>
      </c>
      <c r="AT7" s="9">
        <f t="shared" si="3"/>
        <v>880000</v>
      </c>
      <c r="AU7" s="9">
        <f>SUM(B7:AT7)</f>
        <v>125099999.99999999</v>
      </c>
    </row>
  </sheetData>
  <mergeCells count="1">
    <mergeCell ref="A1:C1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Billy</dc:creator>
  <cp:lastModifiedBy>Brown, Scott E</cp:lastModifiedBy>
  <dcterms:created xsi:type="dcterms:W3CDTF">2019-08-28T13:26:59Z</dcterms:created>
  <dcterms:modified xsi:type="dcterms:W3CDTF">2019-08-28T17:08:30Z</dcterms:modified>
</cp:coreProperties>
</file>