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No Solar Together RP" sheetId="1" r:id="rId1"/>
    <sheet name="Solar Together RP" sheetId="4" r:id="rId2"/>
    <sheet name="Differential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Differential!$A$1:$AI$49</definedName>
    <definedName name="_xlnm.Print_Titles" localSheetId="2">Differential!$A:$B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I27" i="5"/>
  <c r="AI38" i="5" s="1"/>
  <c r="AH27" i="5"/>
  <c r="AH38" i="5" s="1"/>
  <c r="AG27" i="5"/>
  <c r="AG38" i="5" s="1"/>
  <c r="AF27" i="5"/>
  <c r="AF38" i="5" s="1"/>
  <c r="AE27" i="5"/>
  <c r="AE38" i="5" s="1"/>
  <c r="AD27" i="5"/>
  <c r="AD38" i="5" s="1"/>
  <c r="AC27" i="5"/>
  <c r="AC38" i="5" s="1"/>
  <c r="AB27" i="5"/>
  <c r="AB38" i="5" s="1"/>
  <c r="AA27" i="5"/>
  <c r="AA38" i="5" s="1"/>
  <c r="Z27" i="5"/>
  <c r="Z38" i="5" s="1"/>
  <c r="Y27" i="5"/>
  <c r="Y38" i="5" s="1"/>
  <c r="X27" i="5"/>
  <c r="X38" i="5" s="1"/>
  <c r="W27" i="5"/>
  <c r="W38" i="5" s="1"/>
  <c r="V27" i="5"/>
  <c r="V38" i="5" s="1"/>
  <c r="U27" i="5"/>
  <c r="U38" i="5" s="1"/>
  <c r="T27" i="5"/>
  <c r="T38" i="5" s="1"/>
  <c r="S27" i="5"/>
  <c r="S38" i="5" s="1"/>
  <c r="R27" i="5"/>
  <c r="R38" i="5" s="1"/>
  <c r="Q27" i="5"/>
  <c r="Q38" i="5" s="1"/>
  <c r="P27" i="5"/>
  <c r="P38" i="5" s="1"/>
  <c r="O27" i="5"/>
  <c r="O38" i="5" s="1"/>
  <c r="N27" i="5"/>
  <c r="N38" i="5" s="1"/>
  <c r="M27" i="5"/>
  <c r="M38" i="5" s="1"/>
  <c r="L27" i="5"/>
  <c r="L38" i="5" s="1"/>
  <c r="K27" i="5"/>
  <c r="K38" i="5" s="1"/>
  <c r="J27" i="5"/>
  <c r="J38" i="5" s="1"/>
  <c r="I27" i="5"/>
  <c r="I38" i="5" s="1"/>
  <c r="H27" i="5"/>
  <c r="H38" i="5" s="1"/>
  <c r="G27" i="5"/>
  <c r="G38" i="5" s="1"/>
  <c r="F27" i="5"/>
  <c r="F38" i="5" s="1"/>
  <c r="E27" i="5"/>
  <c r="E38" i="5" s="1"/>
  <c r="C27" i="5"/>
  <c r="C38" i="5" s="1"/>
  <c r="AI26" i="5"/>
  <c r="AI28" i="5" s="1"/>
  <c r="AH26" i="5"/>
  <c r="AH28" i="5" s="1"/>
  <c r="AG26" i="5"/>
  <c r="AG28" i="5" s="1"/>
  <c r="AF26" i="5"/>
  <c r="AF28" i="5" s="1"/>
  <c r="AE26" i="5"/>
  <c r="AE28" i="5" s="1"/>
  <c r="AD26" i="5"/>
  <c r="AD28" i="5" s="1"/>
  <c r="AC26" i="5"/>
  <c r="AC28" i="5" s="1"/>
  <c r="AB26" i="5"/>
  <c r="AB28" i="5" s="1"/>
  <c r="AA26" i="5"/>
  <c r="AA28" i="5" s="1"/>
  <c r="Z26" i="5"/>
  <c r="Z28" i="5" s="1"/>
  <c r="Y26" i="5"/>
  <c r="Y28" i="5" s="1"/>
  <c r="X26" i="5"/>
  <c r="X28" i="5" s="1"/>
  <c r="W26" i="5"/>
  <c r="W28" i="5" s="1"/>
  <c r="V26" i="5"/>
  <c r="V28" i="5" s="1"/>
  <c r="U26" i="5"/>
  <c r="U28" i="5" s="1"/>
  <c r="T26" i="5"/>
  <c r="T28" i="5" s="1"/>
  <c r="S26" i="5"/>
  <c r="S28" i="5" s="1"/>
  <c r="R26" i="5"/>
  <c r="R28" i="5" s="1"/>
  <c r="Q26" i="5"/>
  <c r="Q28" i="5" s="1"/>
  <c r="P26" i="5"/>
  <c r="P28" i="5" s="1"/>
  <c r="O26" i="5"/>
  <c r="O28" i="5" s="1"/>
  <c r="N26" i="5"/>
  <c r="N28" i="5" s="1"/>
  <c r="M26" i="5"/>
  <c r="M37" i="5" s="1"/>
  <c r="L26" i="5"/>
  <c r="L28" i="5" s="1"/>
  <c r="K26" i="5"/>
  <c r="K28" i="5" s="1"/>
  <c r="J26" i="5"/>
  <c r="J28" i="5" s="1"/>
  <c r="I26" i="5"/>
  <c r="I28" i="5" s="1"/>
  <c r="H26" i="5"/>
  <c r="H28" i="5" s="1"/>
  <c r="G26" i="5"/>
  <c r="G28" i="5" s="1"/>
  <c r="F26" i="5"/>
  <c r="F28" i="5" s="1"/>
  <c r="E26" i="5"/>
  <c r="E28" i="5" s="1"/>
  <c r="C26" i="5"/>
  <c r="C28" i="5" s="1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/>
  <c r="AI37" i="4"/>
  <c r="AI39" i="4" s="1"/>
  <c r="AH37" i="4"/>
  <c r="AH39" i="4" s="1"/>
  <c r="AG37" i="4"/>
  <c r="AG39" i="4" s="1"/>
  <c r="AF37" i="4"/>
  <c r="AF39" i="4" s="1"/>
  <c r="AE37" i="4"/>
  <c r="AE39" i="4" s="1"/>
  <c r="AD37" i="4"/>
  <c r="AD39" i="4" s="1"/>
  <c r="AC37" i="4"/>
  <c r="AC39" i="4" s="1"/>
  <c r="AB37" i="4"/>
  <c r="AB39" i="4" s="1"/>
  <c r="AA37" i="4"/>
  <c r="AA39" i="4" s="1"/>
  <c r="Z37" i="4"/>
  <c r="Z39" i="4" s="1"/>
  <c r="Y37" i="4"/>
  <c r="Y39" i="4" s="1"/>
  <c r="X37" i="4"/>
  <c r="X39" i="4" s="1"/>
  <c r="W37" i="4"/>
  <c r="W39" i="4" s="1"/>
  <c r="V37" i="4"/>
  <c r="V39" i="4" s="1"/>
  <c r="U37" i="4"/>
  <c r="U39" i="4" s="1"/>
  <c r="T37" i="4"/>
  <c r="T39" i="4" s="1"/>
  <c r="S37" i="4"/>
  <c r="S39" i="4" s="1"/>
  <c r="R37" i="4"/>
  <c r="R39" i="4" s="1"/>
  <c r="Q37" i="4"/>
  <c r="Q39" i="4" s="1"/>
  <c r="P37" i="4"/>
  <c r="P39" i="4" s="1"/>
  <c r="O37" i="4"/>
  <c r="O39" i="4" s="1"/>
  <c r="N37" i="4"/>
  <c r="N39" i="4" s="1"/>
  <c r="M37" i="4"/>
  <c r="M39" i="4" s="1"/>
  <c r="L37" i="4"/>
  <c r="L39" i="4" s="1"/>
  <c r="K37" i="4"/>
  <c r="K39" i="4" s="1"/>
  <c r="J37" i="4"/>
  <c r="J39" i="4" s="1"/>
  <c r="I37" i="4"/>
  <c r="I39" i="4" s="1"/>
  <c r="H37" i="4"/>
  <c r="H39" i="4" s="1"/>
  <c r="G37" i="4"/>
  <c r="G39" i="4" s="1"/>
  <c r="F37" i="4"/>
  <c r="F39" i="4" s="1"/>
  <c r="E37" i="4"/>
  <c r="E39" i="4" s="1"/>
  <c r="C37" i="4"/>
  <c r="C39" i="4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I37" i="1"/>
  <c r="AI39" i="1" s="1"/>
  <c r="AH37" i="1"/>
  <c r="AH39" i="1" s="1"/>
  <c r="AG37" i="1"/>
  <c r="AG39" i="1" s="1"/>
  <c r="AF37" i="1"/>
  <c r="AF39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38" i="4"/>
  <c r="D39" i="4" s="1"/>
  <c r="D37" i="4"/>
  <c r="C38" i="1"/>
  <c r="C37" i="1"/>
  <c r="AF37" i="5" l="1"/>
  <c r="AF39" i="5" s="1"/>
  <c r="T37" i="5"/>
  <c r="P37" i="5"/>
  <c r="P39" i="5" s="1"/>
  <c r="B38" i="4"/>
  <c r="AB37" i="5"/>
  <c r="L37" i="5"/>
  <c r="B39" i="4"/>
  <c r="X37" i="5"/>
  <c r="H37" i="5"/>
  <c r="H39" i="5" s="1"/>
  <c r="M39" i="5"/>
  <c r="AI37" i="5"/>
  <c r="AE37" i="5"/>
  <c r="AE39" i="5" s="1"/>
  <c r="AA37" i="5"/>
  <c r="AA39" i="5" s="1"/>
  <c r="W37" i="5"/>
  <c r="S37" i="5"/>
  <c r="S39" i="5" s="1"/>
  <c r="O37" i="5"/>
  <c r="O39" i="5" s="1"/>
  <c r="K37" i="5"/>
  <c r="K39" i="5" s="1"/>
  <c r="G37" i="5"/>
  <c r="AI39" i="5"/>
  <c r="C37" i="5"/>
  <c r="C39" i="5" s="1"/>
  <c r="AH37" i="5"/>
  <c r="AH39" i="5" s="1"/>
  <c r="AD37" i="5"/>
  <c r="AD39" i="5" s="1"/>
  <c r="Z37" i="5"/>
  <c r="Z39" i="5" s="1"/>
  <c r="V37" i="5"/>
  <c r="V39" i="5" s="1"/>
  <c r="R37" i="5"/>
  <c r="R39" i="5" s="1"/>
  <c r="N37" i="5"/>
  <c r="N39" i="5" s="1"/>
  <c r="J37" i="5"/>
  <c r="J39" i="5" s="1"/>
  <c r="F37" i="5"/>
  <c r="F39" i="5" s="1"/>
  <c r="L39" i="5"/>
  <c r="T39" i="5"/>
  <c r="AB39" i="5"/>
  <c r="AG37" i="5"/>
  <c r="AG39" i="5" s="1"/>
  <c r="AC37" i="5"/>
  <c r="AC39" i="5" s="1"/>
  <c r="Y37" i="5"/>
  <c r="Y39" i="5" s="1"/>
  <c r="U37" i="5"/>
  <c r="U39" i="5" s="1"/>
  <c r="Q37" i="5"/>
  <c r="Q39" i="5" s="1"/>
  <c r="I37" i="5"/>
  <c r="I39" i="5" s="1"/>
  <c r="E37" i="5"/>
  <c r="E39" i="5" s="1"/>
  <c r="M28" i="5"/>
  <c r="X39" i="5"/>
  <c r="W39" i="5"/>
  <c r="G39" i="5"/>
  <c r="B37" i="1"/>
  <c r="B38" i="1"/>
  <c r="C39" i="1"/>
  <c r="D27" i="5" l="1"/>
  <c r="D26" i="5"/>
  <c r="D37" i="5" s="1"/>
  <c r="C28" i="4"/>
  <c r="C28" i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D28" i="4"/>
  <c r="B27" i="5" l="1"/>
  <c r="D38" i="5"/>
  <c r="D28" i="5"/>
  <c r="D39" i="5" l="1"/>
  <c r="B38" i="5"/>
  <c r="B27" i="4" l="1"/>
  <c r="AI18" i="5" l="1"/>
  <c r="AI20" i="5" s="1"/>
  <c r="AH18" i="5"/>
  <c r="AH20" i="5" s="1"/>
  <c r="AG18" i="5"/>
  <c r="AG20" i="5" s="1"/>
  <c r="AF18" i="5"/>
  <c r="AF20" i="5" s="1"/>
  <c r="AE18" i="5"/>
  <c r="AE20" i="5" s="1"/>
  <c r="AD18" i="5"/>
  <c r="AD20" i="5" s="1"/>
  <c r="AC18" i="5"/>
  <c r="AC20" i="5" s="1"/>
  <c r="AB18" i="5"/>
  <c r="AB20" i="5" s="1"/>
  <c r="AA18" i="5"/>
  <c r="AA20" i="5" s="1"/>
  <c r="Z18" i="5"/>
  <c r="Z20" i="5" s="1"/>
  <c r="Y18" i="5"/>
  <c r="Y20" i="5" s="1"/>
  <c r="X18" i="5"/>
  <c r="X20" i="5" s="1"/>
  <c r="W18" i="5"/>
  <c r="W20" i="5" s="1"/>
  <c r="V18" i="5"/>
  <c r="V20" i="5" s="1"/>
  <c r="U18" i="5"/>
  <c r="U20" i="5" s="1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D20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B26" i="4"/>
  <c r="B28" i="4" s="1"/>
  <c r="AI18" i="4"/>
  <c r="AI20" i="4" s="1"/>
  <c r="AI30" i="4" s="1"/>
  <c r="AH18" i="4"/>
  <c r="AH20" i="4" s="1"/>
  <c r="AH30" i="4" s="1"/>
  <c r="AG18" i="4"/>
  <c r="AG20" i="4" s="1"/>
  <c r="AG30" i="4" s="1"/>
  <c r="AF18" i="4"/>
  <c r="AF20" i="4" s="1"/>
  <c r="AF30" i="4" s="1"/>
  <c r="AE18" i="4"/>
  <c r="AE20" i="4" s="1"/>
  <c r="AE30" i="4" s="1"/>
  <c r="AD18" i="4"/>
  <c r="AD20" i="4" s="1"/>
  <c r="AD30" i="4" s="1"/>
  <c r="AC18" i="4"/>
  <c r="AC20" i="4" s="1"/>
  <c r="AC30" i="4" s="1"/>
  <c r="AB18" i="4"/>
  <c r="AB20" i="4" s="1"/>
  <c r="AB30" i="4" s="1"/>
  <c r="AA18" i="4"/>
  <c r="AA20" i="4" s="1"/>
  <c r="AA30" i="4" s="1"/>
  <c r="Z18" i="4"/>
  <c r="Z20" i="4" s="1"/>
  <c r="Z30" i="4" s="1"/>
  <c r="Y18" i="4"/>
  <c r="Y20" i="4" s="1"/>
  <c r="Y30" i="4" s="1"/>
  <c r="X18" i="4"/>
  <c r="X20" i="4" s="1"/>
  <c r="X30" i="4" s="1"/>
  <c r="W18" i="4"/>
  <c r="W20" i="4" s="1"/>
  <c r="W30" i="4" s="1"/>
  <c r="V18" i="4"/>
  <c r="V20" i="4" s="1"/>
  <c r="V30" i="4" s="1"/>
  <c r="U18" i="4"/>
  <c r="U20" i="4" s="1"/>
  <c r="U30" i="4" s="1"/>
  <c r="T18" i="4"/>
  <c r="T20" i="4" s="1"/>
  <c r="T30" i="4" s="1"/>
  <c r="S18" i="4"/>
  <c r="S20" i="4" s="1"/>
  <c r="S30" i="4" s="1"/>
  <c r="R18" i="4"/>
  <c r="R20" i="4" s="1"/>
  <c r="R30" i="4" s="1"/>
  <c r="Q18" i="4"/>
  <c r="Q20" i="4" s="1"/>
  <c r="Q30" i="4" s="1"/>
  <c r="P18" i="4"/>
  <c r="P20" i="4" s="1"/>
  <c r="P30" i="4" s="1"/>
  <c r="O18" i="4"/>
  <c r="O20" i="4" s="1"/>
  <c r="O30" i="4" s="1"/>
  <c r="N18" i="4"/>
  <c r="N20" i="4" s="1"/>
  <c r="N30" i="4" s="1"/>
  <c r="M18" i="4"/>
  <c r="M20" i="4" s="1"/>
  <c r="M30" i="4" s="1"/>
  <c r="L18" i="4"/>
  <c r="L20" i="4" s="1"/>
  <c r="L30" i="4" s="1"/>
  <c r="K18" i="4"/>
  <c r="K20" i="4" s="1"/>
  <c r="K30" i="4" s="1"/>
  <c r="J18" i="4"/>
  <c r="J20" i="4" s="1"/>
  <c r="J30" i="4" s="1"/>
  <c r="I18" i="4"/>
  <c r="I20" i="4" s="1"/>
  <c r="I30" i="4" s="1"/>
  <c r="H18" i="4"/>
  <c r="H20" i="4" s="1"/>
  <c r="H30" i="4" s="1"/>
  <c r="G18" i="4"/>
  <c r="G20" i="4" s="1"/>
  <c r="G30" i="4" s="1"/>
  <c r="F18" i="4"/>
  <c r="F20" i="4" s="1"/>
  <c r="F30" i="4" s="1"/>
  <c r="E18" i="4"/>
  <c r="E20" i="4" s="1"/>
  <c r="E30" i="4" s="1"/>
  <c r="D18" i="4"/>
  <c r="D20" i="4" s="1"/>
  <c r="D30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H30" i="5" l="1"/>
  <c r="H41" i="5"/>
  <c r="P30" i="5"/>
  <c r="P41" i="5"/>
  <c r="T30" i="5"/>
  <c r="T41" i="5"/>
  <c r="X30" i="5"/>
  <c r="X41" i="5"/>
  <c r="AB30" i="5"/>
  <c r="AB41" i="5"/>
  <c r="AF30" i="5"/>
  <c r="AF41" i="5"/>
  <c r="E30" i="5"/>
  <c r="E41" i="5"/>
  <c r="I30" i="5"/>
  <c r="I41" i="5"/>
  <c r="M30" i="5"/>
  <c r="M41" i="5"/>
  <c r="Q30" i="5"/>
  <c r="Q41" i="5"/>
  <c r="U30" i="5"/>
  <c r="U41" i="5"/>
  <c r="Y30" i="5"/>
  <c r="Y41" i="5"/>
  <c r="AC30" i="5"/>
  <c r="AC41" i="5"/>
  <c r="AG30" i="5"/>
  <c r="AG41" i="5"/>
  <c r="D30" i="5"/>
  <c r="D41" i="5"/>
  <c r="L30" i="5"/>
  <c r="L41" i="5"/>
  <c r="F30" i="5"/>
  <c r="F41" i="5"/>
  <c r="J30" i="5"/>
  <c r="J41" i="5"/>
  <c r="N30" i="5"/>
  <c r="N41" i="5"/>
  <c r="R30" i="5"/>
  <c r="R41" i="5"/>
  <c r="V30" i="5"/>
  <c r="V41" i="5"/>
  <c r="Z30" i="5"/>
  <c r="Z41" i="5"/>
  <c r="AD30" i="5"/>
  <c r="AD41" i="5"/>
  <c r="AH30" i="5"/>
  <c r="AH41" i="5"/>
  <c r="G30" i="5"/>
  <c r="G41" i="5"/>
  <c r="K30" i="5"/>
  <c r="K41" i="5"/>
  <c r="O30" i="5"/>
  <c r="O41" i="5"/>
  <c r="S30" i="5"/>
  <c r="S41" i="5"/>
  <c r="W30" i="5"/>
  <c r="W41" i="5"/>
  <c r="AA30" i="5"/>
  <c r="AA41" i="5"/>
  <c r="AE30" i="5"/>
  <c r="AE41" i="5"/>
  <c r="AI30" i="5"/>
  <c r="AI41" i="5"/>
  <c r="B37" i="4"/>
  <c r="B26" i="5"/>
  <c r="B28" i="5" s="1"/>
  <c r="B37" i="5"/>
  <c r="B39" i="5" s="1"/>
  <c r="H41" i="4"/>
  <c r="X41" i="4"/>
  <c r="I41" i="4"/>
  <c r="M41" i="4"/>
  <c r="Q41" i="4"/>
  <c r="U41" i="4"/>
  <c r="Y41" i="4"/>
  <c r="AC41" i="4"/>
  <c r="AG41" i="4"/>
  <c r="D41" i="4"/>
  <c r="P41" i="4"/>
  <c r="AF41" i="4"/>
  <c r="E41" i="4"/>
  <c r="T41" i="4"/>
  <c r="J41" i="4"/>
  <c r="R41" i="4"/>
  <c r="Z41" i="4"/>
  <c r="AH41" i="4"/>
  <c r="F41" i="4"/>
  <c r="G41" i="4"/>
  <c r="O41" i="4"/>
  <c r="W41" i="4"/>
  <c r="AI41" i="4"/>
  <c r="L41" i="4"/>
  <c r="AB41" i="4"/>
  <c r="N41" i="4"/>
  <c r="V41" i="4"/>
  <c r="AD41" i="4"/>
  <c r="K41" i="4"/>
  <c r="S41" i="4"/>
  <c r="AA41" i="4"/>
  <c r="AE41" i="4"/>
  <c r="B26" i="1" l="1"/>
  <c r="B28" i="1" s="1"/>
  <c r="B39" i="1" l="1"/>
  <c r="AI18" i="1" l="1"/>
  <c r="AI20" i="1" s="1"/>
  <c r="AI30" i="1" s="1"/>
  <c r="AI41" i="1" l="1"/>
  <c r="D18" i="1" l="1"/>
  <c r="E18" i="1"/>
  <c r="F18" i="1"/>
  <c r="G18" i="1"/>
  <c r="H18" i="1"/>
  <c r="I18" i="1"/>
  <c r="D11" i="1"/>
  <c r="G20" i="1" l="1"/>
  <c r="G30" i="1" s="1"/>
  <c r="F20" i="1"/>
  <c r="F30" i="1" s="1"/>
  <c r="I20" i="1"/>
  <c r="I30" i="1" s="1"/>
  <c r="H20" i="1"/>
  <c r="H30" i="1" s="1"/>
  <c r="D20" i="1"/>
  <c r="D30" i="1" s="1"/>
  <c r="E20" i="1"/>
  <c r="E30" i="1" s="1"/>
  <c r="H41" i="1" l="1"/>
  <c r="I41" i="1"/>
  <c r="E41" i="1"/>
  <c r="F41" i="1"/>
  <c r="D41" i="1"/>
  <c r="G41" i="1"/>
  <c r="AH18" i="1"/>
  <c r="AH20" i="1" l="1"/>
  <c r="AH30" i="1" s="1"/>
  <c r="AH41" i="1" l="1"/>
  <c r="J18" i="1"/>
  <c r="J20" i="1" s="1"/>
  <c r="J30" i="1" s="1"/>
  <c r="L18" i="1"/>
  <c r="L20" i="1" s="1"/>
  <c r="L30" i="1" s="1"/>
  <c r="M18" i="1"/>
  <c r="M20" i="1" s="1"/>
  <c r="M30" i="1" s="1"/>
  <c r="N18" i="1"/>
  <c r="N20" i="1" s="1"/>
  <c r="N30" i="1" s="1"/>
  <c r="O18" i="1"/>
  <c r="O20" i="1" s="1"/>
  <c r="O30" i="1" s="1"/>
  <c r="P18" i="1"/>
  <c r="P20" i="1" s="1"/>
  <c r="P30" i="1" s="1"/>
  <c r="Q18" i="1"/>
  <c r="Q20" i="1" s="1"/>
  <c r="Q30" i="1" s="1"/>
  <c r="R18" i="1"/>
  <c r="R20" i="1" s="1"/>
  <c r="R30" i="1" s="1"/>
  <c r="T18" i="1"/>
  <c r="T20" i="1" s="1"/>
  <c r="T30" i="1" s="1"/>
  <c r="U18" i="1"/>
  <c r="U20" i="1" s="1"/>
  <c r="U30" i="1" s="1"/>
  <c r="V18" i="1"/>
  <c r="V20" i="1" s="1"/>
  <c r="V30" i="1" s="1"/>
  <c r="W18" i="1"/>
  <c r="W20" i="1" s="1"/>
  <c r="W30" i="1" s="1"/>
  <c r="X18" i="1"/>
  <c r="X20" i="1" s="1"/>
  <c r="X30" i="1" s="1"/>
  <c r="Y18" i="1"/>
  <c r="Y20" i="1" s="1"/>
  <c r="Y30" i="1" s="1"/>
  <c r="Z18" i="1"/>
  <c r="Z20" i="1" s="1"/>
  <c r="Z30" i="1" s="1"/>
  <c r="AB18" i="1"/>
  <c r="AB20" i="1" s="1"/>
  <c r="AB30" i="1" s="1"/>
  <c r="AC18" i="1"/>
  <c r="AC20" i="1" s="1"/>
  <c r="AC30" i="1" s="1"/>
  <c r="AD18" i="1"/>
  <c r="AD20" i="1" s="1"/>
  <c r="AD30" i="1" s="1"/>
  <c r="AE18" i="1"/>
  <c r="AE20" i="1" s="1"/>
  <c r="AE30" i="1" s="1"/>
  <c r="AF18" i="1"/>
  <c r="AF20" i="1" s="1"/>
  <c r="AF30" i="1" s="1"/>
  <c r="AG18" i="1"/>
  <c r="AG20" i="1" s="1"/>
  <c r="AG30" i="1" s="1"/>
  <c r="K18" i="1"/>
  <c r="K20" i="1" s="1"/>
  <c r="K30" i="1" s="1"/>
  <c r="S18" i="1"/>
  <c r="S20" i="1" s="1"/>
  <c r="S30" i="1" s="1"/>
  <c r="AA18" i="1"/>
  <c r="AA20" i="1" s="1"/>
  <c r="AA3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S41" i="1" l="1"/>
  <c r="V41" i="1"/>
  <c r="K41" i="1"/>
  <c r="AD41" i="1"/>
  <c r="Y41" i="1"/>
  <c r="U41" i="1"/>
  <c r="P41" i="1"/>
  <c r="L41" i="1"/>
  <c r="AE41" i="1"/>
  <c r="Z41" i="1"/>
  <c r="Q41" i="1"/>
  <c r="M41" i="1"/>
  <c r="AG41" i="1"/>
  <c r="X41" i="1"/>
  <c r="O41" i="1"/>
  <c r="J41" i="1"/>
  <c r="AC41" i="1"/>
  <c r="T41" i="1"/>
  <c r="AA41" i="1"/>
  <c r="AF41" i="1"/>
  <c r="AB41" i="1"/>
  <c r="W41" i="1"/>
  <c r="R41" i="1"/>
  <c r="N41" i="1"/>
</calcChain>
</file>

<file path=xl/sharedStrings.xml><?xml version="1.0" encoding="utf-8"?>
<sst xmlns="http://schemas.openxmlformats.org/spreadsheetml/2006/main" count="117" uniqueCount="40">
  <si>
    <t>Residential</t>
  </si>
  <si>
    <t>Commercial</t>
  </si>
  <si>
    <t>Industrial</t>
  </si>
  <si>
    <t>Street Lighting</t>
  </si>
  <si>
    <t>Other Retail</t>
  </si>
  <si>
    <t>Metro</t>
  </si>
  <si>
    <t>FPL Sales Forecast</t>
  </si>
  <si>
    <t>Notes:</t>
  </si>
  <si>
    <t>2) Assumes that bills would be adjusted annually.</t>
  </si>
  <si>
    <t>1) Revenue Requirements are allocated on energy to illustrate estimated bill changes - Base/Fuel/Other rate changes will otherwise be determined during the Company's next Base/Fuel/Other Rate proceeding.</t>
  </si>
  <si>
    <t>Rate Impact Determination</t>
  </si>
  <si>
    <t>1,000 kWh Residential Bill</t>
  </si>
  <si>
    <t>Total MWh Sales</t>
  </si>
  <si>
    <t>Residential Energy Allocation</t>
  </si>
  <si>
    <t>3) Excludes 2019 information from Exhibit SRB-1</t>
  </si>
  <si>
    <t>Total</t>
  </si>
  <si>
    <t>Nominal</t>
  </si>
  <si>
    <t>CPVRR</t>
  </si>
  <si>
    <t>Florida Power &amp; Light Company</t>
  </si>
  <si>
    <t>N/A</t>
  </si>
  <si>
    <t>Docket No. 20190061-EI</t>
  </si>
  <si>
    <t>Interrogatory No. 181</t>
  </si>
  <si>
    <t>4) Bill Impact excludes GRT</t>
  </si>
  <si>
    <t xml:space="preserve">Residential Annual Bill Impact </t>
  </si>
  <si>
    <t>Without SolarTogether</t>
  </si>
  <si>
    <t>With SolarTogether</t>
  </si>
  <si>
    <t>Revenue Requirements ($ Millions)</t>
  </si>
  <si>
    <t>CPVRR (Real $)</t>
  </si>
  <si>
    <t>(Charges) Credits</t>
  </si>
  <si>
    <t>Differential (Charges) Credits</t>
  </si>
  <si>
    <t>Net Revenue Requirements</t>
  </si>
  <si>
    <t xml:space="preserve">Differential Net Revenue Requirements </t>
  </si>
  <si>
    <t>Differential, With &amp; Without SolarTogether</t>
  </si>
  <si>
    <t xml:space="preserve">Differential Residential Annual Bill Impact </t>
  </si>
  <si>
    <t>Discount Factor</t>
  </si>
  <si>
    <t>Attachment No. 1</t>
  </si>
  <si>
    <t>Tab 1 of 3</t>
  </si>
  <si>
    <t>Staff's Second Set of Interrogatories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</si>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</sst>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&quot;$&quot;#,##0.0_);\(&quot;$&quot;#,##0.0\)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4" fillId="0" borderId="0">
      <alignment horizontal="left" wrapTex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Border="1"/>
    <xf numFmtId="0" fontId="6" fillId="0" borderId="0" xfId="0" applyFont="1" applyBorder="1"/>
    <xf numFmtId="164" fontId="6" fillId="0" borderId="1" xfId="1" applyNumberFormat="1" applyFont="1" applyBorder="1"/>
    <xf numFmtId="9" fontId="6" fillId="0" borderId="4" xfId="4" applyFont="1" applyBorder="1"/>
    <xf numFmtId="0" fontId="6" fillId="0" borderId="2" xfId="0" applyFont="1" applyBorder="1"/>
    <xf numFmtId="0" fontId="7" fillId="0" borderId="0" xfId="0" applyFont="1" applyBorder="1"/>
    <xf numFmtId="167" fontId="6" fillId="0" borderId="0" xfId="0" applyNumberFormat="1" applyFont="1"/>
    <xf numFmtId="0" fontId="5" fillId="0" borderId="0" xfId="0" applyFont="1" applyBorder="1" applyAlignment="1">
      <alignment horizontal="center"/>
    </xf>
    <xf numFmtId="7" fontId="6" fillId="0" borderId="0" xfId="3" applyNumberFormat="1" applyFont="1" applyBorder="1"/>
    <xf numFmtId="7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/>
    <xf numFmtId="7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7" fontId="6" fillId="0" borderId="0" xfId="3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/>
    <xf numFmtId="0" fontId="2" fillId="0" borderId="0" xfId="0" applyFont="1" applyBorder="1"/>
    <xf numFmtId="167" fontId="6" fillId="0" borderId="3" xfId="0" applyNumberFormat="1" applyFont="1" applyBorder="1"/>
    <xf numFmtId="167" fontId="6" fillId="0" borderId="0" xfId="0" applyNumberFormat="1" applyFont="1" applyBorder="1"/>
    <xf numFmtId="167" fontId="8" fillId="0" borderId="0" xfId="1" applyNumberFormat="1" applyFont="1" applyBorder="1"/>
    <xf numFmtId="167" fontId="5" fillId="0" borderId="0" xfId="0" applyNumberFormat="1" applyFont="1" applyBorder="1"/>
    <xf numFmtId="167" fontId="5" fillId="0" borderId="3" xfId="0" applyNumberFormat="1" applyFont="1" applyBorder="1"/>
    <xf numFmtId="167" fontId="6" fillId="0" borderId="0" xfId="1" applyNumberFormat="1" applyFont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8" fillId="0" borderId="3" xfId="1" applyNumberFormat="1" applyFont="1" applyBorder="1"/>
    <xf numFmtId="43" fontId="6" fillId="0" borderId="0" xfId="1" applyFont="1" applyBorder="1"/>
    <xf numFmtId="168" fontId="6" fillId="0" borderId="0" xfId="1" applyNumberFormat="1" applyFont="1"/>
    <xf numFmtId="0" fontId="1" fillId="0" borderId="0" xfId="0" applyFont="1" applyBorder="1"/>
    <xf numFmtId="164" fontId="6" fillId="0" borderId="0" xfId="0" applyNumberFormat="1" applyFont="1" applyBorder="1"/>
    <xf numFmtId="167" fontId="10" fillId="0" borderId="3" xfId="1" applyNumberFormat="1" applyFont="1" applyBorder="1"/>
    <xf numFmtId="0" fontId="6" fillId="0" borderId="4" xfId="0" applyFont="1" applyBorder="1"/>
    <xf numFmtId="0" fontId="6" fillId="0" borderId="5" xfId="0" applyFont="1" applyBorder="1"/>
  </cellXfs>
  <cellStyles count="5">
    <cellStyle name="Comma" xfId="1" builtinId="3"/>
    <cellStyle name="Currency" xfId="3" builtinId="4"/>
    <cellStyle name="Normal" xfId="0" builtinId="0"/>
    <cellStyle name="Normal 4 1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zoomScale="85" zoomScaleNormal="85" workbookViewId="0">
      <selection activeCell="A5" sqref="A5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6" t="s">
        <v>18</v>
      </c>
    </row>
    <row r="2" spans="1:35" ht="15" x14ac:dyDescent="0.2">
      <c r="A2" s="26" t="s">
        <v>20</v>
      </c>
    </row>
    <row r="3" spans="1:35" ht="15" x14ac:dyDescent="0.2">
      <c r="A3" s="37" t="s">
        <v>37</v>
      </c>
    </row>
    <row r="4" spans="1:35" ht="15" x14ac:dyDescent="0.2">
      <c r="A4" s="27" t="s">
        <v>21</v>
      </c>
    </row>
    <row r="5" spans="1:35" ht="15" x14ac:dyDescent="0.2">
      <c r="A5" s="27" t="s">
        <v>35</v>
      </c>
    </row>
    <row r="6" spans="1:35" ht="15" x14ac:dyDescent="0.25">
      <c r="A6" s="1" t="s">
        <v>36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F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ref="AG11" si="1">AF11+1</f>
        <v>2049</v>
      </c>
      <c r="AH11" s="4">
        <f t="shared" ref="AH11:AI11" si="2">AG11+1</f>
        <v>2050</v>
      </c>
      <c r="AI11" s="4">
        <f t="shared" si="2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ht="14.25" customHeight="1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G18" si="3">SUM(D12:D17)</f>
        <v>110803324.03584217</v>
      </c>
      <c r="E18" s="10">
        <f t="shared" si="3"/>
        <v>111280460.33827387</v>
      </c>
      <c r="F18" s="10">
        <f t="shared" si="3"/>
        <v>111503658.71546867</v>
      </c>
      <c r="G18" s="10">
        <f t="shared" si="3"/>
        <v>111722851.92224333</v>
      </c>
      <c r="H18" s="10">
        <f t="shared" si="3"/>
        <v>112687160.93828732</v>
      </c>
      <c r="I18" s="10">
        <f t="shared" si="3"/>
        <v>113306816.18596876</v>
      </c>
      <c r="J18" s="10">
        <f t="shared" si="3"/>
        <v>114193642.96350405</v>
      </c>
      <c r="K18" s="10">
        <f t="shared" si="3"/>
        <v>115152492.65343361</v>
      </c>
      <c r="L18" s="10">
        <f t="shared" si="3"/>
        <v>116453641.45009542</v>
      </c>
      <c r="M18" s="10">
        <f t="shared" si="3"/>
        <v>117349270.42233895</v>
      </c>
      <c r="N18" s="10">
        <f t="shared" si="3"/>
        <v>118593527.57910739</v>
      </c>
      <c r="O18" s="10">
        <f t="shared" si="3"/>
        <v>119771444.44633555</v>
      </c>
      <c r="P18" s="10">
        <f t="shared" si="3"/>
        <v>121270275.2674095</v>
      </c>
      <c r="Q18" s="10">
        <f t="shared" si="3"/>
        <v>122125595.98278855</v>
      </c>
      <c r="R18" s="10">
        <f t="shared" si="3"/>
        <v>123214356.96650711</v>
      </c>
      <c r="S18" s="10">
        <f t="shared" si="3"/>
        <v>124281375.64086282</v>
      </c>
      <c r="T18" s="10">
        <f t="shared" si="3"/>
        <v>125483037.16175075</v>
      </c>
      <c r="U18" s="10">
        <f t="shared" si="3"/>
        <v>126238637.98144083</v>
      </c>
      <c r="V18" s="10">
        <f t="shared" si="3"/>
        <v>127292396.63123333</v>
      </c>
      <c r="W18" s="10">
        <f t="shared" si="3"/>
        <v>128342787.99397725</v>
      </c>
      <c r="X18" s="10">
        <f t="shared" si="3"/>
        <v>129739766.31660275</v>
      </c>
      <c r="Y18" s="10">
        <f t="shared" si="3"/>
        <v>130815635.96061358</v>
      </c>
      <c r="Z18" s="10">
        <f t="shared" si="3"/>
        <v>132960856.22179009</v>
      </c>
      <c r="AA18" s="10">
        <f t="shared" si="3"/>
        <v>134271761.41790682</v>
      </c>
      <c r="AB18" s="10">
        <f t="shared" si="3"/>
        <v>135945891.16313788</v>
      </c>
      <c r="AC18" s="10">
        <f t="shared" si="3"/>
        <v>136884836.25821617</v>
      </c>
      <c r="AD18" s="10">
        <f t="shared" si="3"/>
        <v>138184984.13262519</v>
      </c>
      <c r="AE18" s="10">
        <f t="shared" si="3"/>
        <v>139485436.26091185</v>
      </c>
      <c r="AF18" s="10">
        <f t="shared" si="3"/>
        <v>141122973.4144952</v>
      </c>
      <c r="AG18" s="10">
        <f t="shared" si="3"/>
        <v>142047750.52975354</v>
      </c>
      <c r="AH18" s="10">
        <f t="shared" ref="AH18:AI18" si="4">SUM(AH12:AH17)</f>
        <v>143351956.56060624</v>
      </c>
      <c r="AI18" s="10">
        <f t="shared" si="4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H20" si="5">+E12/E18</f>
        <v>0.53748047558759071</v>
      </c>
      <c r="F20" s="11">
        <f t="shared" si="5"/>
        <v>0.53677477343779412</v>
      </c>
      <c r="G20" s="11">
        <f t="shared" si="5"/>
        <v>0.53596612323444437</v>
      </c>
      <c r="H20" s="11">
        <f t="shared" si="5"/>
        <v>0.53708921174304025</v>
      </c>
      <c r="I20" s="11">
        <f t="shared" si="5"/>
        <v>0.53853009432268617</v>
      </c>
      <c r="J20" s="11">
        <f t="shared" si="5"/>
        <v>0.53957078731788688</v>
      </c>
      <c r="K20" s="11">
        <f t="shared" si="5"/>
        <v>0.54064679859076037</v>
      </c>
      <c r="L20" s="11">
        <f t="shared" si="5"/>
        <v>0.54143581780108241</v>
      </c>
      <c r="M20" s="11">
        <f t="shared" si="5"/>
        <v>0.54236717928004174</v>
      </c>
      <c r="N20" s="11">
        <f t="shared" si="5"/>
        <v>0.5435292512619142</v>
      </c>
      <c r="O20" s="11">
        <f t="shared" si="5"/>
        <v>0.54456001068584214</v>
      </c>
      <c r="P20" s="11">
        <f t="shared" si="5"/>
        <v>0.54539128272870407</v>
      </c>
      <c r="Q20" s="11">
        <f t="shared" si="5"/>
        <v>0.5462682083077226</v>
      </c>
      <c r="R20" s="11">
        <f t="shared" si="5"/>
        <v>0.54712727126171679</v>
      </c>
      <c r="S20" s="11">
        <f t="shared" si="5"/>
        <v>0.54796467419565131</v>
      </c>
      <c r="T20" s="11">
        <f t="shared" si="5"/>
        <v>0.54807294514235139</v>
      </c>
      <c r="U20" s="11">
        <f t="shared" si="5"/>
        <v>0.54876970247948431</v>
      </c>
      <c r="V20" s="11">
        <f t="shared" si="5"/>
        <v>0.54959324933873599</v>
      </c>
      <c r="W20" s="11">
        <f t="shared" si="5"/>
        <v>0.5685143345000867</v>
      </c>
      <c r="X20" s="11">
        <f t="shared" si="5"/>
        <v>0.56947124185419928</v>
      </c>
      <c r="Y20" s="11">
        <f t="shared" si="5"/>
        <v>0.56761057619740718</v>
      </c>
      <c r="Z20" s="11">
        <f t="shared" si="5"/>
        <v>0.5686824362804267</v>
      </c>
      <c r="AA20" s="11">
        <f t="shared" si="5"/>
        <v>0.56975938086674083</v>
      </c>
      <c r="AB20" s="11">
        <f t="shared" si="5"/>
        <v>0.57080615512730193</v>
      </c>
      <c r="AC20" s="11">
        <f t="shared" si="5"/>
        <v>0.57190032046407935</v>
      </c>
      <c r="AD20" s="11">
        <f t="shared" si="5"/>
        <v>0.57296430582745961</v>
      </c>
      <c r="AE20" s="11">
        <f t="shared" si="5"/>
        <v>0.57402467078183961</v>
      </c>
      <c r="AF20" s="11">
        <f t="shared" si="5"/>
        <v>0.57503500642431526</v>
      </c>
      <c r="AG20" s="11">
        <f t="shared" si="5"/>
        <v>0.57611609384321294</v>
      </c>
      <c r="AH20" s="11">
        <f t="shared" si="5"/>
        <v>0.57716645042795889</v>
      </c>
      <c r="AI20" s="11">
        <f t="shared" ref="AI20" si="6">+AI12/AI18</f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4" t="s">
        <v>15</v>
      </c>
      <c r="C25" s="24"/>
    </row>
    <row r="26" spans="1:36" ht="14.25" customHeight="1" x14ac:dyDescent="0.2">
      <c r="A26" s="29" t="s">
        <v>24</v>
      </c>
      <c r="B26" s="30">
        <f>SUM(C26:AI26)</f>
        <v>177093.09237151759</v>
      </c>
      <c r="C26" s="32">
        <v>2117.8240000000001</v>
      </c>
      <c r="D26" s="32">
        <v>1837.147006349642</v>
      </c>
      <c r="E26" s="32">
        <v>1881.8630470123423</v>
      </c>
      <c r="F26" s="32">
        <v>1963.5758639416317</v>
      </c>
      <c r="G26" s="32">
        <v>2176.9290670230662</v>
      </c>
      <c r="H26" s="32">
        <v>2509.1344782133783</v>
      </c>
      <c r="I26" s="32">
        <v>2750.0543589818121</v>
      </c>
      <c r="J26" s="32">
        <v>2973.741754441422</v>
      </c>
      <c r="K26" s="32">
        <v>3149.1802967956064</v>
      </c>
      <c r="L26" s="32">
        <v>3449.8470225091273</v>
      </c>
      <c r="M26" s="32">
        <v>3666.9411317579306</v>
      </c>
      <c r="N26" s="32">
        <v>3827.1267926348328</v>
      </c>
      <c r="O26" s="32">
        <v>4016.7047310267621</v>
      </c>
      <c r="P26" s="32">
        <v>4295.1290065654375</v>
      </c>
      <c r="Q26" s="32">
        <v>4527.6868987275429</v>
      </c>
      <c r="R26" s="32">
        <v>4811.1468824907561</v>
      </c>
      <c r="S26" s="32">
        <v>5173.3737779567809</v>
      </c>
      <c r="T26" s="32">
        <v>5651.1557830310185</v>
      </c>
      <c r="U26" s="32">
        <v>5973.5888790863901</v>
      </c>
      <c r="V26" s="32">
        <v>6303.8715819104755</v>
      </c>
      <c r="W26" s="32">
        <v>6534.8403790693274</v>
      </c>
      <c r="X26" s="32">
        <v>6806.0177034253829</v>
      </c>
      <c r="Y26" s="32">
        <v>7232.9330670670615</v>
      </c>
      <c r="Z26" s="32">
        <v>7506.3267913728414</v>
      </c>
      <c r="AA26" s="32">
        <v>8133.5573922822705</v>
      </c>
      <c r="AB26" s="32">
        <v>8597.3376420986679</v>
      </c>
      <c r="AC26" s="32">
        <v>8921.8424606431254</v>
      </c>
      <c r="AD26" s="32">
        <v>9271.369679787691</v>
      </c>
      <c r="AE26" s="32">
        <v>9703.4823869612046</v>
      </c>
      <c r="AF26" s="32">
        <v>10103.564900195357</v>
      </c>
      <c r="AG26" s="32">
        <v>10544.776192606107</v>
      </c>
      <c r="AH26" s="32">
        <v>10681.021415552601</v>
      </c>
      <c r="AI26" s="32">
        <v>0</v>
      </c>
      <c r="AJ26" s="14"/>
    </row>
    <row r="27" spans="1:36" ht="14.25" customHeight="1" x14ac:dyDescent="0.2">
      <c r="A27" s="41" t="s">
        <v>28</v>
      </c>
      <c r="B27" s="31">
        <f>SUM(C27:AI27)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6" ht="14.25" customHeight="1" x14ac:dyDescent="0.2">
      <c r="A28" s="41" t="s">
        <v>30</v>
      </c>
      <c r="B28" s="38">
        <f>SUM(B26:B27)</f>
        <v>177093.09237151759</v>
      </c>
      <c r="C28" s="38">
        <f>SUM(C26:C27)</f>
        <v>2117.8240000000001</v>
      </c>
      <c r="D28" s="38">
        <f t="shared" ref="D28:AI28" si="7">SUM(D26:D27)</f>
        <v>1837.147006349642</v>
      </c>
      <c r="E28" s="38">
        <f t="shared" si="7"/>
        <v>1881.8630470123423</v>
      </c>
      <c r="F28" s="38">
        <f t="shared" si="7"/>
        <v>1963.5758639416317</v>
      </c>
      <c r="G28" s="38">
        <f t="shared" si="7"/>
        <v>2176.9290670230662</v>
      </c>
      <c r="H28" s="38">
        <f t="shared" si="7"/>
        <v>2509.1344782133783</v>
      </c>
      <c r="I28" s="38">
        <f t="shared" si="7"/>
        <v>2750.0543589818121</v>
      </c>
      <c r="J28" s="38">
        <f t="shared" si="7"/>
        <v>2973.741754441422</v>
      </c>
      <c r="K28" s="38">
        <f t="shared" si="7"/>
        <v>3149.1802967956064</v>
      </c>
      <c r="L28" s="38">
        <f t="shared" si="7"/>
        <v>3449.8470225091273</v>
      </c>
      <c r="M28" s="38">
        <f t="shared" si="7"/>
        <v>3666.9411317579306</v>
      </c>
      <c r="N28" s="38">
        <f t="shared" si="7"/>
        <v>3827.1267926348328</v>
      </c>
      <c r="O28" s="38">
        <f t="shared" si="7"/>
        <v>4016.7047310267621</v>
      </c>
      <c r="P28" s="38">
        <f t="shared" si="7"/>
        <v>4295.1290065654375</v>
      </c>
      <c r="Q28" s="38">
        <f t="shared" si="7"/>
        <v>4527.6868987275429</v>
      </c>
      <c r="R28" s="38">
        <f t="shared" si="7"/>
        <v>4811.1468824907561</v>
      </c>
      <c r="S28" s="38">
        <f t="shared" si="7"/>
        <v>5173.3737779567809</v>
      </c>
      <c r="T28" s="38">
        <f t="shared" si="7"/>
        <v>5651.1557830310185</v>
      </c>
      <c r="U28" s="38">
        <f t="shared" si="7"/>
        <v>5973.5888790863901</v>
      </c>
      <c r="V28" s="38">
        <f t="shared" si="7"/>
        <v>6303.8715819104755</v>
      </c>
      <c r="W28" s="38">
        <f t="shared" si="7"/>
        <v>6534.8403790693274</v>
      </c>
      <c r="X28" s="38">
        <f t="shared" si="7"/>
        <v>6806.0177034253829</v>
      </c>
      <c r="Y28" s="38">
        <f t="shared" si="7"/>
        <v>7232.9330670670615</v>
      </c>
      <c r="Z28" s="38">
        <f t="shared" si="7"/>
        <v>7506.3267913728414</v>
      </c>
      <c r="AA28" s="38">
        <f t="shared" si="7"/>
        <v>8133.5573922822705</v>
      </c>
      <c r="AB28" s="38">
        <f t="shared" si="7"/>
        <v>8597.3376420986679</v>
      </c>
      <c r="AC28" s="38">
        <f t="shared" si="7"/>
        <v>8921.8424606431254</v>
      </c>
      <c r="AD28" s="38">
        <f t="shared" si="7"/>
        <v>9271.369679787691</v>
      </c>
      <c r="AE28" s="38">
        <f t="shared" si="7"/>
        <v>9703.4823869612046</v>
      </c>
      <c r="AF28" s="38">
        <f t="shared" si="7"/>
        <v>10103.564900195357</v>
      </c>
      <c r="AG28" s="38">
        <f t="shared" si="7"/>
        <v>10544.776192606107</v>
      </c>
      <c r="AH28" s="38">
        <f t="shared" si="7"/>
        <v>10681.021415552601</v>
      </c>
      <c r="AI28" s="38">
        <f t="shared" si="7"/>
        <v>0</v>
      </c>
    </row>
    <row r="29" spans="1:36" ht="14.25" customHeight="1" x14ac:dyDescent="0.2">
      <c r="A29" s="41"/>
      <c r="B29" s="4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6" ht="14.25" customHeight="1" x14ac:dyDescent="0.25">
      <c r="A30" s="13" t="s">
        <v>23</v>
      </c>
      <c r="C30" s="25" t="s">
        <v>19</v>
      </c>
      <c r="D30" s="16">
        <f>ROUND(ROUND((D28*1000000*D20)/D12,2),2)*12</f>
        <v>198.95999999999998</v>
      </c>
      <c r="E30" s="16">
        <f t="shared" ref="E30:AI30" si="8">ROUND(ROUND((E28*1000000*E20)/E12,2),2)*12</f>
        <v>202.92000000000002</v>
      </c>
      <c r="F30" s="16">
        <f t="shared" si="8"/>
        <v>211.32</v>
      </c>
      <c r="G30" s="16">
        <f t="shared" si="8"/>
        <v>233.88</v>
      </c>
      <c r="H30" s="16">
        <f t="shared" si="8"/>
        <v>267.24</v>
      </c>
      <c r="I30" s="16">
        <f t="shared" si="8"/>
        <v>291.24</v>
      </c>
      <c r="J30" s="16">
        <f t="shared" si="8"/>
        <v>312.48</v>
      </c>
      <c r="K30" s="16">
        <f t="shared" si="8"/>
        <v>328.20000000000005</v>
      </c>
      <c r="L30" s="16">
        <f t="shared" si="8"/>
        <v>355.44</v>
      </c>
      <c r="M30" s="16">
        <f t="shared" si="8"/>
        <v>375</v>
      </c>
      <c r="N30" s="16">
        <f t="shared" si="8"/>
        <v>387.24</v>
      </c>
      <c r="O30" s="16">
        <f t="shared" si="8"/>
        <v>402.48</v>
      </c>
      <c r="P30" s="16">
        <f t="shared" si="8"/>
        <v>425.04</v>
      </c>
      <c r="Q30" s="16">
        <f t="shared" si="8"/>
        <v>444.84000000000003</v>
      </c>
      <c r="R30" s="16">
        <f t="shared" si="8"/>
        <v>468.59999999999997</v>
      </c>
      <c r="S30" s="16">
        <f t="shared" si="8"/>
        <v>499.56000000000006</v>
      </c>
      <c r="T30" s="16">
        <f t="shared" si="8"/>
        <v>540.48</v>
      </c>
      <c r="U30" s="16">
        <f t="shared" si="8"/>
        <v>567.84</v>
      </c>
      <c r="V30" s="16">
        <f t="shared" si="8"/>
        <v>594.24</v>
      </c>
      <c r="W30" s="16">
        <f t="shared" si="8"/>
        <v>611.04</v>
      </c>
      <c r="X30" s="16">
        <f t="shared" si="8"/>
        <v>629.52</v>
      </c>
      <c r="Y30" s="16">
        <f t="shared" si="8"/>
        <v>663.48</v>
      </c>
      <c r="Z30" s="16">
        <f t="shared" si="8"/>
        <v>677.52</v>
      </c>
      <c r="AA30" s="16">
        <f t="shared" si="8"/>
        <v>726.96</v>
      </c>
      <c r="AB30" s="16">
        <f t="shared" si="8"/>
        <v>758.88</v>
      </c>
      <c r="AC30" s="16">
        <f t="shared" si="8"/>
        <v>782.16000000000008</v>
      </c>
      <c r="AD30" s="16">
        <f t="shared" si="8"/>
        <v>805.08</v>
      </c>
      <c r="AE30" s="16">
        <f t="shared" si="8"/>
        <v>834.83999999999992</v>
      </c>
      <c r="AF30" s="16">
        <f t="shared" si="8"/>
        <v>859.08</v>
      </c>
      <c r="AG30" s="16">
        <f t="shared" si="8"/>
        <v>890.76</v>
      </c>
      <c r="AH30" s="16">
        <f t="shared" si="8"/>
        <v>894.12000000000012</v>
      </c>
      <c r="AI30" s="16">
        <f t="shared" si="8"/>
        <v>0</v>
      </c>
      <c r="AJ30" s="14"/>
    </row>
    <row r="31" spans="1:36" s="9" customFormat="1" ht="14.25" customHeight="1" x14ac:dyDescent="0.2">
      <c r="A31" s="29"/>
      <c r="B31" s="2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0" ht="14.25" customHeight="1" x14ac:dyDescent="0.25">
      <c r="A33" s="13" t="s">
        <v>27</v>
      </c>
    </row>
    <row r="34" spans="1:40" ht="14.25" customHeight="1" x14ac:dyDescent="0.2">
      <c r="A34" s="9"/>
    </row>
    <row r="35" spans="1:40" ht="14.25" customHeight="1" x14ac:dyDescent="0.25">
      <c r="A35" s="13" t="s">
        <v>26</v>
      </c>
      <c r="B35" s="23" t="s">
        <v>17</v>
      </c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4.25" customHeight="1" x14ac:dyDescent="0.2">
      <c r="A36" s="41" t="s">
        <v>34</v>
      </c>
      <c r="C36" s="39">
        <v>1.0063458385698116</v>
      </c>
      <c r="D36" s="39">
        <v>0.93392482840834401</v>
      </c>
      <c r="E36" s="39">
        <v>0.86689242618513873</v>
      </c>
      <c r="F36" s="39">
        <v>0.80467127087510482</v>
      </c>
      <c r="G36" s="39">
        <v>0.74691603550066443</v>
      </c>
      <c r="H36" s="39">
        <v>0.69316471888208397</v>
      </c>
      <c r="I36" s="39">
        <v>0.64341286002827602</v>
      </c>
      <c r="J36" s="39">
        <v>0.59723193805567742</v>
      </c>
      <c r="K36" s="39">
        <v>0.55436564916974984</v>
      </c>
      <c r="L36" s="39">
        <v>0.51447109326961526</v>
      </c>
      <c r="M36" s="39">
        <v>0.47754495938040853</v>
      </c>
      <c r="N36" s="39">
        <v>0.44326919668181214</v>
      </c>
      <c r="O36" s="39">
        <v>0.41145357493014312</v>
      </c>
      <c r="P36" s="39">
        <v>0.38184359157359055</v>
      </c>
      <c r="Q36" s="39">
        <v>0.35443678918636157</v>
      </c>
      <c r="R36" s="39">
        <v>0.3289971085046382</v>
      </c>
      <c r="S36" s="39">
        <v>0.30538335947824247</v>
      </c>
      <c r="T36" s="39">
        <v>0.28340664875685884</v>
      </c>
      <c r="U36" s="39">
        <v>0.26306515242403611</v>
      </c>
      <c r="V36" s="39">
        <v>0.24418366585059359</v>
      </c>
      <c r="W36" s="39">
        <v>0.22665739691786857</v>
      </c>
      <c r="X36" s="39">
        <v>0.21034614782611605</v>
      </c>
      <c r="Y36" s="39">
        <v>0.19524856485339206</v>
      </c>
      <c r="Z36" s="39">
        <v>0.1812346100524885</v>
      </c>
      <c r="AA36" s="39">
        <v>0.16822650607209799</v>
      </c>
      <c r="AB36" s="39">
        <v>0.15612019724789697</v>
      </c>
      <c r="AC36" s="39">
        <v>0.14491467883918038</v>
      </c>
      <c r="AD36" s="39">
        <v>0.13451343588630835</v>
      </c>
      <c r="AE36" s="39">
        <v>0.12485874156350797</v>
      </c>
      <c r="AF36" s="39">
        <v>0.11587336512038617</v>
      </c>
      <c r="AG36" s="39">
        <v>0.10755656083224707</v>
      </c>
      <c r="AH36" s="39">
        <v>9.983669470582747E-2</v>
      </c>
      <c r="AI36" s="39">
        <v>9.267092153802145E-2</v>
      </c>
      <c r="AJ36" s="9"/>
      <c r="AK36" s="9"/>
      <c r="AL36" s="9"/>
      <c r="AM36" s="9"/>
      <c r="AN36" s="9"/>
    </row>
    <row r="37" spans="1:40" ht="14.25" customHeight="1" x14ac:dyDescent="0.25">
      <c r="A37" s="29" t="s">
        <v>24</v>
      </c>
      <c r="B37" s="33">
        <f>SUM(C37:AI37)</f>
        <v>49228.637513684553</v>
      </c>
      <c r="C37" s="32">
        <f t="shared" ref="C37" si="9">+C26*C$36</f>
        <v>2131.263369223273</v>
      </c>
      <c r="D37" s="32">
        <f t="shared" ref="D37:AI37" si="10">+D26*D$36</f>
        <v>1715.7572026659923</v>
      </c>
      <c r="E37" s="32">
        <f t="shared" si="10"/>
        <v>1631.3728225726873</v>
      </c>
      <c r="F37" s="32">
        <f t="shared" si="10"/>
        <v>1580.0330858975947</v>
      </c>
      <c r="G37" s="32">
        <f t="shared" si="10"/>
        <v>1625.9832283070289</v>
      </c>
      <c r="H37" s="32">
        <f t="shared" si="10"/>
        <v>1739.2434952281208</v>
      </c>
      <c r="I37" s="32">
        <f t="shared" si="10"/>
        <v>1769.420340345715</v>
      </c>
      <c r="J37" s="32">
        <f t="shared" si="10"/>
        <v>1776.013551282141</v>
      </c>
      <c r="K37" s="32">
        <f t="shared" si="10"/>
        <v>1745.7973795856817</v>
      </c>
      <c r="L37" s="32">
        <f t="shared" si="10"/>
        <v>1774.8465692831978</v>
      </c>
      <c r="M37" s="32">
        <f t="shared" si="10"/>
        <v>1751.1292538156902</v>
      </c>
      <c r="N37" s="32">
        <f t="shared" si="10"/>
        <v>1696.4474189706825</v>
      </c>
      <c r="O37" s="32">
        <f t="shared" si="10"/>
        <v>1652.6875210197802</v>
      </c>
      <c r="P37" s="32">
        <f t="shared" si="10"/>
        <v>1640.0674861388545</v>
      </c>
      <c r="Q37" s="32">
        <f t="shared" si="10"/>
        <v>1604.7788068261452</v>
      </c>
      <c r="R37" s="32">
        <f t="shared" si="10"/>
        <v>1582.8534129305631</v>
      </c>
      <c r="S37" s="32">
        <f t="shared" si="10"/>
        <v>1579.862264149089</v>
      </c>
      <c r="T37" s="32">
        <f t="shared" si="10"/>
        <v>1601.5751220717634</v>
      </c>
      <c r="U37" s="32">
        <f t="shared" si="10"/>
        <v>1571.4430689953881</v>
      </c>
      <c r="V37" s="32">
        <f t="shared" si="10"/>
        <v>1539.3024719222803</v>
      </c>
      <c r="W37" s="32">
        <f t="shared" si="10"/>
        <v>1481.1699095936312</v>
      </c>
      <c r="X37" s="32">
        <f t="shared" si="10"/>
        <v>1431.6196059518784</v>
      </c>
      <c r="Y37" s="32">
        <f t="shared" si="10"/>
        <v>1412.2198010254872</v>
      </c>
      <c r="Z37" s="32">
        <f t="shared" si="10"/>
        <v>1360.406208961004</v>
      </c>
      <c r="AA37" s="32">
        <f t="shared" si="10"/>
        <v>1368.2799420405308</v>
      </c>
      <c r="AB37" s="32">
        <f t="shared" si="10"/>
        <v>1342.2180484912135</v>
      </c>
      <c r="AC37" s="32">
        <f t="shared" si="10"/>
        <v>1292.9059348378614</v>
      </c>
      <c r="AD37" s="32">
        <f t="shared" si="10"/>
        <v>1247.1237910003847</v>
      </c>
      <c r="AE37" s="32">
        <f t="shared" si="10"/>
        <v>1211.5645996196406</v>
      </c>
      <c r="AF37" s="32">
        <f t="shared" si="10"/>
        <v>1170.7340646978546</v>
      </c>
      <c r="AG37" s="32">
        <f t="shared" si="10"/>
        <v>1134.1598620224693</v>
      </c>
      <c r="AH37" s="32">
        <f t="shared" si="10"/>
        <v>1066.3578742109303</v>
      </c>
      <c r="AI37" s="32">
        <f t="shared" si="10"/>
        <v>0</v>
      </c>
      <c r="AJ37" s="9"/>
      <c r="AK37" s="9"/>
      <c r="AL37" s="9"/>
      <c r="AM37" s="9"/>
      <c r="AN37" s="9"/>
    </row>
    <row r="38" spans="1:40" ht="14.25" customHeight="1" x14ac:dyDescent="0.25">
      <c r="A38" s="41" t="s">
        <v>28</v>
      </c>
      <c r="B38" s="33">
        <f>SUM(C38:AI38)</f>
        <v>0</v>
      </c>
      <c r="C38" s="32">
        <f t="shared" ref="C38" si="11">+C27*C$36</f>
        <v>0</v>
      </c>
      <c r="D38" s="32">
        <f t="shared" ref="D38:AI38" si="12">+D27*D$36</f>
        <v>0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 t="shared" si="12"/>
        <v>0</v>
      </c>
      <c r="P38" s="32">
        <f t="shared" si="12"/>
        <v>0</v>
      </c>
      <c r="Q38" s="32">
        <f t="shared" si="12"/>
        <v>0</v>
      </c>
      <c r="R38" s="32">
        <f t="shared" si="12"/>
        <v>0</v>
      </c>
      <c r="S38" s="32">
        <f t="shared" si="12"/>
        <v>0</v>
      </c>
      <c r="T38" s="32">
        <f t="shared" si="12"/>
        <v>0</v>
      </c>
      <c r="U38" s="32">
        <f t="shared" si="12"/>
        <v>0</v>
      </c>
      <c r="V38" s="32">
        <f t="shared" si="12"/>
        <v>0</v>
      </c>
      <c r="W38" s="32">
        <f t="shared" si="12"/>
        <v>0</v>
      </c>
      <c r="X38" s="32">
        <f t="shared" si="12"/>
        <v>0</v>
      </c>
      <c r="Y38" s="32">
        <f t="shared" si="12"/>
        <v>0</v>
      </c>
      <c r="Z38" s="32">
        <f t="shared" si="12"/>
        <v>0</v>
      </c>
      <c r="AA38" s="32">
        <f t="shared" si="12"/>
        <v>0</v>
      </c>
      <c r="AB38" s="32">
        <f t="shared" si="12"/>
        <v>0</v>
      </c>
      <c r="AC38" s="32">
        <f t="shared" si="12"/>
        <v>0</v>
      </c>
      <c r="AD38" s="32">
        <f t="shared" si="12"/>
        <v>0</v>
      </c>
      <c r="AE38" s="32">
        <f t="shared" si="12"/>
        <v>0</v>
      </c>
      <c r="AF38" s="32">
        <f t="shared" si="12"/>
        <v>0</v>
      </c>
      <c r="AG38" s="32">
        <f t="shared" si="12"/>
        <v>0</v>
      </c>
      <c r="AH38" s="32">
        <f t="shared" si="12"/>
        <v>0</v>
      </c>
      <c r="AI38" s="32">
        <f t="shared" si="12"/>
        <v>0</v>
      </c>
      <c r="AJ38" s="9"/>
      <c r="AK38" s="9"/>
      <c r="AL38" s="9"/>
      <c r="AM38" s="9"/>
      <c r="AN38" s="9"/>
    </row>
    <row r="39" spans="1:40" ht="14.25" customHeight="1" x14ac:dyDescent="0.25">
      <c r="A39" s="41" t="s">
        <v>30</v>
      </c>
      <c r="B39" s="34">
        <f>SUM(C39:AI39)</f>
        <v>49228.637513684553</v>
      </c>
      <c r="C39" s="38">
        <f t="shared" ref="C39" si="13">SUM(C37:C38)</f>
        <v>2131.263369223273</v>
      </c>
      <c r="D39" s="38">
        <f t="shared" ref="D39" si="14">SUM(D37:D38)</f>
        <v>1715.7572026659923</v>
      </c>
      <c r="E39" s="38">
        <f t="shared" ref="E39" si="15">SUM(E37:E38)</f>
        <v>1631.3728225726873</v>
      </c>
      <c r="F39" s="38">
        <f t="shared" ref="F39" si="16">SUM(F37:F38)</f>
        <v>1580.0330858975947</v>
      </c>
      <c r="G39" s="38">
        <f t="shared" ref="G39" si="17">SUM(G37:G38)</f>
        <v>1625.9832283070289</v>
      </c>
      <c r="H39" s="38">
        <f t="shared" ref="H39" si="18">SUM(H37:H38)</f>
        <v>1739.2434952281208</v>
      </c>
      <c r="I39" s="38">
        <f t="shared" ref="I39" si="19">SUM(I37:I38)</f>
        <v>1769.420340345715</v>
      </c>
      <c r="J39" s="38">
        <f t="shared" ref="J39" si="20">SUM(J37:J38)</f>
        <v>1776.013551282141</v>
      </c>
      <c r="K39" s="38">
        <f t="shared" ref="K39" si="21">SUM(K37:K38)</f>
        <v>1745.7973795856817</v>
      </c>
      <c r="L39" s="38">
        <f t="shared" ref="L39" si="22">SUM(L37:L38)</f>
        <v>1774.8465692831978</v>
      </c>
      <c r="M39" s="38">
        <f t="shared" ref="M39" si="23">SUM(M37:M38)</f>
        <v>1751.1292538156902</v>
      </c>
      <c r="N39" s="38">
        <f t="shared" ref="N39" si="24">SUM(N37:N38)</f>
        <v>1696.4474189706825</v>
      </c>
      <c r="O39" s="38">
        <f t="shared" ref="O39" si="25">SUM(O37:O38)</f>
        <v>1652.6875210197802</v>
      </c>
      <c r="P39" s="38">
        <f t="shared" ref="P39" si="26">SUM(P37:P38)</f>
        <v>1640.0674861388545</v>
      </c>
      <c r="Q39" s="38">
        <f t="shared" ref="Q39" si="27">SUM(Q37:Q38)</f>
        <v>1604.7788068261452</v>
      </c>
      <c r="R39" s="38">
        <f t="shared" ref="R39" si="28">SUM(R37:R38)</f>
        <v>1582.8534129305631</v>
      </c>
      <c r="S39" s="38">
        <f t="shared" ref="S39" si="29">SUM(S37:S38)</f>
        <v>1579.862264149089</v>
      </c>
      <c r="T39" s="38">
        <f t="shared" ref="T39" si="30">SUM(T37:T38)</f>
        <v>1601.5751220717634</v>
      </c>
      <c r="U39" s="38">
        <f t="shared" ref="U39" si="31">SUM(U37:U38)</f>
        <v>1571.4430689953881</v>
      </c>
      <c r="V39" s="38">
        <f t="shared" ref="V39" si="32">SUM(V37:V38)</f>
        <v>1539.3024719222803</v>
      </c>
      <c r="W39" s="38">
        <f t="shared" ref="W39" si="33">SUM(W37:W38)</f>
        <v>1481.1699095936312</v>
      </c>
      <c r="X39" s="38">
        <f t="shared" ref="X39" si="34">SUM(X37:X38)</f>
        <v>1431.6196059518784</v>
      </c>
      <c r="Y39" s="38">
        <f t="shared" ref="Y39" si="35">SUM(Y37:Y38)</f>
        <v>1412.2198010254872</v>
      </c>
      <c r="Z39" s="38">
        <f t="shared" ref="Z39" si="36">SUM(Z37:Z38)</f>
        <v>1360.406208961004</v>
      </c>
      <c r="AA39" s="38">
        <f t="shared" ref="AA39" si="37">SUM(AA37:AA38)</f>
        <v>1368.2799420405308</v>
      </c>
      <c r="AB39" s="38">
        <f t="shared" ref="AB39" si="38">SUM(AB37:AB38)</f>
        <v>1342.2180484912135</v>
      </c>
      <c r="AC39" s="38">
        <f t="shared" ref="AC39" si="39">SUM(AC37:AC38)</f>
        <v>1292.9059348378614</v>
      </c>
      <c r="AD39" s="38">
        <f t="shared" ref="AD39" si="40">SUM(AD37:AD38)</f>
        <v>1247.1237910003847</v>
      </c>
      <c r="AE39" s="38">
        <f t="shared" ref="AE39" si="41">SUM(AE37:AE38)</f>
        <v>1211.5645996196406</v>
      </c>
      <c r="AF39" s="38">
        <f t="shared" ref="AF39" si="42">SUM(AF37:AF38)</f>
        <v>1170.7340646978546</v>
      </c>
      <c r="AG39" s="38">
        <f t="shared" ref="AG39" si="43">SUM(AG37:AG38)</f>
        <v>1134.1598620224693</v>
      </c>
      <c r="AH39" s="38">
        <f t="shared" ref="AH39" si="44">SUM(AH37:AH38)</f>
        <v>1066.3578742109303</v>
      </c>
      <c r="AI39" s="38">
        <f t="shared" ref="AI39" si="45">SUM(AI37:AI38)</f>
        <v>0</v>
      </c>
      <c r="AJ39" s="31"/>
      <c r="AK39" s="9"/>
      <c r="AL39" s="9"/>
      <c r="AM39" s="9"/>
      <c r="AN39" s="9"/>
    </row>
    <row r="40" spans="1:40" ht="14.25" customHeight="1" x14ac:dyDescent="0.25">
      <c r="A40" s="29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9"/>
      <c r="AK40" s="9"/>
      <c r="AL40" s="9"/>
      <c r="AM40" s="9"/>
      <c r="AN40" s="9"/>
    </row>
    <row r="41" spans="1:40" ht="14.25" customHeight="1" x14ac:dyDescent="0.25">
      <c r="A41" s="13" t="s">
        <v>23</v>
      </c>
      <c r="B41" s="17"/>
      <c r="C41" s="25" t="s">
        <v>19</v>
      </c>
      <c r="D41" s="16">
        <f t="shared" ref="D41:AI41" si="46">ROUND(ROUND((D39*1000000*D20)/D12,2),2)*12</f>
        <v>185.76</v>
      </c>
      <c r="E41" s="16">
        <f t="shared" si="46"/>
        <v>175.92000000000002</v>
      </c>
      <c r="F41" s="16">
        <f t="shared" si="46"/>
        <v>170.04</v>
      </c>
      <c r="G41" s="16">
        <f t="shared" si="46"/>
        <v>174.60000000000002</v>
      </c>
      <c r="H41" s="16">
        <f t="shared" si="46"/>
        <v>185.16</v>
      </c>
      <c r="I41" s="16">
        <f t="shared" si="46"/>
        <v>187.44</v>
      </c>
      <c r="J41" s="16">
        <f t="shared" si="46"/>
        <v>186.60000000000002</v>
      </c>
      <c r="K41" s="16">
        <f t="shared" si="46"/>
        <v>181.92000000000002</v>
      </c>
      <c r="L41" s="16">
        <f t="shared" si="46"/>
        <v>182.88</v>
      </c>
      <c r="M41" s="16">
        <f t="shared" si="46"/>
        <v>179.04</v>
      </c>
      <c r="N41" s="16">
        <f t="shared" si="46"/>
        <v>171.60000000000002</v>
      </c>
      <c r="O41" s="16">
        <f t="shared" si="46"/>
        <v>165.60000000000002</v>
      </c>
      <c r="P41" s="16">
        <f t="shared" si="46"/>
        <v>162.24</v>
      </c>
      <c r="Q41" s="16">
        <f t="shared" si="46"/>
        <v>157.68</v>
      </c>
      <c r="R41" s="16">
        <f t="shared" si="46"/>
        <v>154.19999999999999</v>
      </c>
      <c r="S41" s="16">
        <f t="shared" si="46"/>
        <v>152.52000000000001</v>
      </c>
      <c r="T41" s="16">
        <f t="shared" si="46"/>
        <v>153.12</v>
      </c>
      <c r="U41" s="16">
        <f t="shared" si="46"/>
        <v>149.39999999999998</v>
      </c>
      <c r="V41" s="16">
        <f t="shared" si="46"/>
        <v>145.07999999999998</v>
      </c>
      <c r="W41" s="16">
        <f t="shared" si="46"/>
        <v>138.47999999999999</v>
      </c>
      <c r="X41" s="16">
        <f t="shared" si="46"/>
        <v>132.35999999999999</v>
      </c>
      <c r="Y41" s="16">
        <f t="shared" si="46"/>
        <v>129.60000000000002</v>
      </c>
      <c r="Z41" s="16">
        <f t="shared" si="46"/>
        <v>122.76</v>
      </c>
      <c r="AA41" s="16">
        <f t="shared" si="46"/>
        <v>122.28</v>
      </c>
      <c r="AB41" s="16">
        <f t="shared" si="46"/>
        <v>118.44</v>
      </c>
      <c r="AC41" s="16">
        <f t="shared" si="46"/>
        <v>113.39999999999999</v>
      </c>
      <c r="AD41" s="16">
        <f t="shared" si="46"/>
        <v>108.35999999999999</v>
      </c>
      <c r="AE41" s="16">
        <f t="shared" si="46"/>
        <v>104.28</v>
      </c>
      <c r="AF41" s="16">
        <f t="shared" si="46"/>
        <v>99.600000000000009</v>
      </c>
      <c r="AG41" s="16">
        <f t="shared" si="46"/>
        <v>95.76</v>
      </c>
      <c r="AH41" s="16">
        <f t="shared" si="46"/>
        <v>89.28</v>
      </c>
      <c r="AI41" s="16">
        <f t="shared" si="46"/>
        <v>0</v>
      </c>
      <c r="AJ41" s="31"/>
      <c r="AK41" s="9"/>
      <c r="AL41" s="9"/>
      <c r="AM41" s="9"/>
      <c r="AN41" s="9"/>
    </row>
    <row r="42" spans="1:40" ht="14.25" customHeight="1" x14ac:dyDescent="0.2">
      <c r="A42" s="9"/>
    </row>
    <row r="43" spans="1:40" ht="14.25" customHeight="1" x14ac:dyDescent="0.2">
      <c r="A43" s="9"/>
    </row>
    <row r="44" spans="1:40" s="9" customFormat="1" ht="14.25" customHeight="1" x14ac:dyDescent="0.2">
      <c r="E44" s="17"/>
    </row>
    <row r="45" spans="1:40" s="9" customFormat="1" ht="14.25" customHeight="1" x14ac:dyDescent="0.25">
      <c r="A45" s="13" t="s">
        <v>7</v>
      </c>
      <c r="D45" s="18"/>
      <c r="E45" s="17"/>
    </row>
    <row r="46" spans="1:40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0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0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zoomScale="85" zoomScaleNormal="85" workbookViewId="0">
      <selection activeCell="A5" sqref="A5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6" t="s">
        <v>18</v>
      </c>
    </row>
    <row r="2" spans="1:35" ht="15" x14ac:dyDescent="0.2">
      <c r="A2" s="36" t="s">
        <v>20</v>
      </c>
    </row>
    <row r="3" spans="1:35" ht="15" x14ac:dyDescent="0.2">
      <c r="A3" s="37" t="s">
        <v>37</v>
      </c>
    </row>
    <row r="4" spans="1:35" ht="15" x14ac:dyDescent="0.2">
      <c r="A4" s="37" t="s">
        <v>21</v>
      </c>
    </row>
    <row r="5" spans="1:35" ht="15" x14ac:dyDescent="0.2">
      <c r="A5" s="37" t="s">
        <v>35</v>
      </c>
    </row>
    <row r="6" spans="1:35" ht="15" x14ac:dyDescent="0.25">
      <c r="A6" s="1" t="s">
        <v>39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5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3" t="s">
        <v>15</v>
      </c>
      <c r="C25" s="24"/>
    </row>
    <row r="26" spans="1:36" ht="14.25" customHeight="1" x14ac:dyDescent="0.2">
      <c r="A26" s="41" t="s">
        <v>25</v>
      </c>
      <c r="B26" s="31">
        <f>SUM(C26:AI26)</f>
        <v>174994.34351348478</v>
      </c>
      <c r="C26" s="32">
        <v>2123.6219489554237</v>
      </c>
      <c r="D26" s="32">
        <v>1887.9679570348171</v>
      </c>
      <c r="E26" s="32">
        <v>2002.1597583813032</v>
      </c>
      <c r="F26" s="32">
        <v>2048.5288354348277</v>
      </c>
      <c r="G26" s="32">
        <v>2215.8524258204316</v>
      </c>
      <c r="H26" s="32">
        <v>2568.2635723084227</v>
      </c>
      <c r="I26" s="32">
        <v>2796.5068392432622</v>
      </c>
      <c r="J26" s="32">
        <v>3011.9299598538882</v>
      </c>
      <c r="K26" s="32">
        <v>3122.7713034474655</v>
      </c>
      <c r="L26" s="32">
        <v>3422.0817673680222</v>
      </c>
      <c r="M26" s="32">
        <v>3642.1462118329327</v>
      </c>
      <c r="N26" s="32">
        <v>3795.2979330264116</v>
      </c>
      <c r="O26" s="32">
        <v>3973.4243814831698</v>
      </c>
      <c r="P26" s="32">
        <v>4259.7477144769891</v>
      </c>
      <c r="Q26" s="32">
        <v>4485.3408113181222</v>
      </c>
      <c r="R26" s="32">
        <v>4757.4075308249612</v>
      </c>
      <c r="S26" s="32">
        <v>5101.7747961649693</v>
      </c>
      <c r="T26" s="32">
        <v>5568.5500912905227</v>
      </c>
      <c r="U26" s="32">
        <v>5890.9068310673492</v>
      </c>
      <c r="V26" s="32">
        <v>6226.512190401626</v>
      </c>
      <c r="W26" s="32">
        <v>6444.4754139079751</v>
      </c>
      <c r="X26" s="32">
        <v>6705.1628183053408</v>
      </c>
      <c r="Y26" s="32">
        <v>7109.6362701572771</v>
      </c>
      <c r="Z26" s="32">
        <v>7361.238373274884</v>
      </c>
      <c r="AA26" s="32">
        <v>7983.7347437242533</v>
      </c>
      <c r="AB26" s="32">
        <v>8441.9178255988554</v>
      </c>
      <c r="AC26" s="32">
        <v>8756.5203089390416</v>
      </c>
      <c r="AD26" s="32">
        <v>9095.8077872792692</v>
      </c>
      <c r="AE26" s="32">
        <v>9511.3202143784765</v>
      </c>
      <c r="AF26" s="32">
        <v>9897.5591982063561</v>
      </c>
      <c r="AG26" s="32">
        <v>10330.50942939175</v>
      </c>
      <c r="AH26" s="32">
        <v>10442.658897942028</v>
      </c>
      <c r="AI26" s="32">
        <v>13.009372644364348</v>
      </c>
    </row>
    <row r="27" spans="1:36" ht="14.25" customHeight="1" x14ac:dyDescent="0.2">
      <c r="A27" s="41" t="s">
        <v>28</v>
      </c>
      <c r="B27" s="31">
        <f>SUM(C27:AI27)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6" ht="14.25" customHeight="1" x14ac:dyDescent="0.2">
      <c r="A28" s="41" t="s">
        <v>30</v>
      </c>
      <c r="B28" s="38">
        <f>SUM(B26:B27)</f>
        <v>174994.34351348478</v>
      </c>
      <c r="C28" s="38">
        <f>SUM(C26:C27)</f>
        <v>2123.6219489554237</v>
      </c>
      <c r="D28" s="38">
        <f>SUM(D26:D27)</f>
        <v>1887.9679570348171</v>
      </c>
      <c r="E28" s="38">
        <f t="shared" ref="E28:AI28" si="3">SUM(E26:E27)</f>
        <v>2002.1597583813032</v>
      </c>
      <c r="F28" s="38">
        <f t="shared" si="3"/>
        <v>2048.5288354348277</v>
      </c>
      <c r="G28" s="38">
        <f t="shared" si="3"/>
        <v>2215.8524258204316</v>
      </c>
      <c r="H28" s="38">
        <f t="shared" si="3"/>
        <v>2568.2635723084227</v>
      </c>
      <c r="I28" s="38">
        <f t="shared" si="3"/>
        <v>2796.5068392432622</v>
      </c>
      <c r="J28" s="38">
        <f t="shared" si="3"/>
        <v>3011.9299598538882</v>
      </c>
      <c r="K28" s="38">
        <f t="shared" si="3"/>
        <v>3122.7713034474655</v>
      </c>
      <c r="L28" s="38">
        <f t="shared" si="3"/>
        <v>3422.0817673680222</v>
      </c>
      <c r="M28" s="38">
        <f t="shared" si="3"/>
        <v>3642.1462118329327</v>
      </c>
      <c r="N28" s="38">
        <f t="shared" si="3"/>
        <v>3795.2979330264116</v>
      </c>
      <c r="O28" s="38">
        <f t="shared" si="3"/>
        <v>3973.4243814831698</v>
      </c>
      <c r="P28" s="38">
        <f t="shared" si="3"/>
        <v>4259.7477144769891</v>
      </c>
      <c r="Q28" s="38">
        <f t="shared" si="3"/>
        <v>4485.3408113181222</v>
      </c>
      <c r="R28" s="38">
        <f t="shared" si="3"/>
        <v>4757.4075308249612</v>
      </c>
      <c r="S28" s="38">
        <f t="shared" si="3"/>
        <v>5101.7747961649693</v>
      </c>
      <c r="T28" s="38">
        <f t="shared" si="3"/>
        <v>5568.5500912905227</v>
      </c>
      <c r="U28" s="38">
        <f t="shared" si="3"/>
        <v>5890.9068310673492</v>
      </c>
      <c r="V28" s="38">
        <f t="shared" si="3"/>
        <v>6226.512190401626</v>
      </c>
      <c r="W28" s="38">
        <f t="shared" si="3"/>
        <v>6444.4754139079751</v>
      </c>
      <c r="X28" s="38">
        <f t="shared" si="3"/>
        <v>6705.1628183053408</v>
      </c>
      <c r="Y28" s="38">
        <f t="shared" si="3"/>
        <v>7109.6362701572771</v>
      </c>
      <c r="Z28" s="38">
        <f t="shared" si="3"/>
        <v>7361.238373274884</v>
      </c>
      <c r="AA28" s="38">
        <f t="shared" si="3"/>
        <v>7983.7347437242533</v>
      </c>
      <c r="AB28" s="38">
        <f t="shared" si="3"/>
        <v>8441.9178255988554</v>
      </c>
      <c r="AC28" s="38">
        <f t="shared" si="3"/>
        <v>8756.5203089390416</v>
      </c>
      <c r="AD28" s="38">
        <f t="shared" si="3"/>
        <v>9095.8077872792692</v>
      </c>
      <c r="AE28" s="38">
        <f t="shared" si="3"/>
        <v>9511.3202143784765</v>
      </c>
      <c r="AF28" s="38">
        <f t="shared" si="3"/>
        <v>9897.5591982063561</v>
      </c>
      <c r="AG28" s="38">
        <f t="shared" si="3"/>
        <v>10330.50942939175</v>
      </c>
      <c r="AH28" s="38">
        <f t="shared" si="3"/>
        <v>10442.658897942028</v>
      </c>
      <c r="AI28" s="38">
        <f t="shared" si="3"/>
        <v>13.009372644364348</v>
      </c>
    </row>
    <row r="29" spans="1:36" ht="14.25" customHeight="1" x14ac:dyDescent="0.25">
      <c r="A29" s="13"/>
      <c r="C29" s="15"/>
    </row>
    <row r="30" spans="1:36" s="9" customFormat="1" ht="14.25" customHeight="1" x14ac:dyDescent="0.25">
      <c r="A30" s="13" t="s">
        <v>23</v>
      </c>
      <c r="B30" s="2"/>
      <c r="C30" s="25" t="s">
        <v>19</v>
      </c>
      <c r="D30" s="16">
        <f>ROUND(ROUND((D28*1000000*D20)/D12,2),2)*12</f>
        <v>204.48</v>
      </c>
      <c r="E30" s="16">
        <f t="shared" ref="E30:AI30" si="4">ROUND(ROUND((E28*1000000*E20)/E12,2),2)*12</f>
        <v>215.88</v>
      </c>
      <c r="F30" s="16">
        <f t="shared" si="4"/>
        <v>220.44</v>
      </c>
      <c r="G30" s="16">
        <f t="shared" si="4"/>
        <v>237.95999999999998</v>
      </c>
      <c r="H30" s="16">
        <f t="shared" si="4"/>
        <v>273.48</v>
      </c>
      <c r="I30" s="16">
        <f t="shared" si="4"/>
        <v>296.15999999999997</v>
      </c>
      <c r="J30" s="16">
        <f t="shared" si="4"/>
        <v>316.56</v>
      </c>
      <c r="K30" s="16">
        <f t="shared" si="4"/>
        <v>325.44</v>
      </c>
      <c r="L30" s="16">
        <f t="shared" si="4"/>
        <v>352.68</v>
      </c>
      <c r="M30" s="16">
        <f t="shared" si="4"/>
        <v>372.48</v>
      </c>
      <c r="N30" s="16">
        <f t="shared" si="4"/>
        <v>384</v>
      </c>
      <c r="O30" s="16">
        <f t="shared" si="4"/>
        <v>398.15999999999997</v>
      </c>
      <c r="P30" s="16">
        <f t="shared" si="4"/>
        <v>421.56000000000006</v>
      </c>
      <c r="Q30" s="16">
        <f t="shared" si="4"/>
        <v>440.76</v>
      </c>
      <c r="R30" s="16">
        <f t="shared" si="4"/>
        <v>463.32</v>
      </c>
      <c r="S30" s="16">
        <f t="shared" si="4"/>
        <v>492.59999999999997</v>
      </c>
      <c r="T30" s="16">
        <f t="shared" si="4"/>
        <v>532.56000000000006</v>
      </c>
      <c r="U30" s="16">
        <f t="shared" si="4"/>
        <v>559.91999999999996</v>
      </c>
      <c r="V30" s="16">
        <f t="shared" si="4"/>
        <v>587.04</v>
      </c>
      <c r="W30" s="16">
        <f t="shared" si="4"/>
        <v>602.52</v>
      </c>
      <c r="X30" s="16">
        <f t="shared" si="4"/>
        <v>620.16</v>
      </c>
      <c r="Y30" s="16">
        <f t="shared" si="4"/>
        <v>652.20000000000005</v>
      </c>
      <c r="Z30" s="16">
        <f t="shared" si="4"/>
        <v>664.31999999999994</v>
      </c>
      <c r="AA30" s="16">
        <f t="shared" si="4"/>
        <v>713.52</v>
      </c>
      <c r="AB30" s="16">
        <f t="shared" si="4"/>
        <v>745.2</v>
      </c>
      <c r="AC30" s="16">
        <f t="shared" si="4"/>
        <v>767.64</v>
      </c>
      <c r="AD30" s="16">
        <f t="shared" si="4"/>
        <v>789.83999999999992</v>
      </c>
      <c r="AE30" s="16">
        <f t="shared" si="4"/>
        <v>818.28</v>
      </c>
      <c r="AF30" s="16">
        <f t="shared" si="4"/>
        <v>841.56</v>
      </c>
      <c r="AG30" s="16">
        <f t="shared" si="4"/>
        <v>872.76</v>
      </c>
      <c r="AH30" s="16">
        <f t="shared" si="4"/>
        <v>874.19999999999993</v>
      </c>
      <c r="AI30" s="16">
        <f t="shared" si="4"/>
        <v>1.08</v>
      </c>
      <c r="AJ30" s="14"/>
    </row>
    <row r="31" spans="1:36" ht="14.25" customHeight="1" x14ac:dyDescent="0.2">
      <c r="A31" s="9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14.25" customHeight="1" x14ac:dyDescent="0.25">
      <c r="A33" s="13" t="s">
        <v>27</v>
      </c>
    </row>
    <row r="34" spans="1:36" ht="14.25" customHeight="1" x14ac:dyDescent="0.2">
      <c r="A34" s="9"/>
    </row>
    <row r="35" spans="1:36" ht="14.25" customHeight="1" x14ac:dyDescent="0.25">
      <c r="A35" s="13" t="s">
        <v>26</v>
      </c>
      <c r="B35" s="23" t="s">
        <v>17</v>
      </c>
      <c r="C35" s="15"/>
    </row>
    <row r="36" spans="1:36" ht="14.25" customHeight="1" x14ac:dyDescent="0.2">
      <c r="A36" s="41" t="s">
        <v>34</v>
      </c>
      <c r="C36" s="39">
        <v>1.0063458385698116</v>
      </c>
      <c r="D36" s="39">
        <v>0.93392482840834401</v>
      </c>
      <c r="E36" s="39">
        <v>0.86689242618513873</v>
      </c>
      <c r="F36" s="39">
        <v>0.80467127087510482</v>
      </c>
      <c r="G36" s="39">
        <v>0.74691603550066443</v>
      </c>
      <c r="H36" s="39">
        <v>0.69316471888208397</v>
      </c>
      <c r="I36" s="39">
        <v>0.64341286002827602</v>
      </c>
      <c r="J36" s="39">
        <v>0.59723193805567742</v>
      </c>
      <c r="K36" s="39">
        <v>0.55436564916974984</v>
      </c>
      <c r="L36" s="39">
        <v>0.51447109326961526</v>
      </c>
      <c r="M36" s="39">
        <v>0.47754495938040853</v>
      </c>
      <c r="N36" s="39">
        <v>0.44326919668181214</v>
      </c>
      <c r="O36" s="39">
        <v>0.41145357493014312</v>
      </c>
      <c r="P36" s="39">
        <v>0.38184359157359055</v>
      </c>
      <c r="Q36" s="39">
        <v>0.35443678918636157</v>
      </c>
      <c r="R36" s="39">
        <v>0.3289971085046382</v>
      </c>
      <c r="S36" s="39">
        <v>0.30538335947824247</v>
      </c>
      <c r="T36" s="39">
        <v>0.28340664875685884</v>
      </c>
      <c r="U36" s="39">
        <v>0.26306515242403611</v>
      </c>
      <c r="V36" s="39">
        <v>0.24418366585059359</v>
      </c>
      <c r="W36" s="39">
        <v>0.22665739691786857</v>
      </c>
      <c r="X36" s="39">
        <v>0.21034614782611605</v>
      </c>
      <c r="Y36" s="39">
        <v>0.19524856485339206</v>
      </c>
      <c r="Z36" s="39">
        <v>0.1812346100524885</v>
      </c>
      <c r="AA36" s="39">
        <v>0.16822650607209799</v>
      </c>
      <c r="AB36" s="39">
        <v>0.15612019724789697</v>
      </c>
      <c r="AC36" s="39">
        <v>0.14491467883918038</v>
      </c>
      <c r="AD36" s="39">
        <v>0.13451343588630835</v>
      </c>
      <c r="AE36" s="39">
        <v>0.12485874156350797</v>
      </c>
      <c r="AF36" s="39">
        <v>0.11587336512038617</v>
      </c>
      <c r="AG36" s="39">
        <v>0.10755656083224707</v>
      </c>
      <c r="AH36" s="39">
        <v>9.983669470582747E-2</v>
      </c>
      <c r="AI36" s="39">
        <v>9.267092153802145E-2</v>
      </c>
    </row>
    <row r="37" spans="1:36" ht="14.25" customHeight="1" x14ac:dyDescent="0.25">
      <c r="A37" s="41" t="s">
        <v>25</v>
      </c>
      <c r="B37" s="33">
        <f>SUM(C37:AI37)</f>
        <v>49089.927289195402</v>
      </c>
      <c r="C37" s="32">
        <f t="shared" ref="C37" si="5">+C26*C$36</f>
        <v>2137.0981110268035</v>
      </c>
      <c r="D37" s="32">
        <f>+D26*D$36</f>
        <v>1763.2201503141935</v>
      </c>
      <c r="E37" s="32">
        <f t="shared" ref="E37:AI37" si="6">+E26*E$36</f>
        <v>1735.6571305534189</v>
      </c>
      <c r="F37" s="32">
        <f t="shared" si="6"/>
        <v>1648.3923014336413</v>
      </c>
      <c r="G37" s="32">
        <f t="shared" si="6"/>
        <v>1655.055709148327</v>
      </c>
      <c r="H37" s="32">
        <f t="shared" si="6"/>
        <v>1780.2296971142646</v>
      </c>
      <c r="I37" s="32">
        <f t="shared" si="6"/>
        <v>1799.3084635261416</v>
      </c>
      <c r="J37" s="32">
        <f t="shared" si="6"/>
        <v>1798.8207672114963</v>
      </c>
      <c r="K37" s="32">
        <f t="shared" si="6"/>
        <v>1731.1571408443201</v>
      </c>
      <c r="L37" s="32">
        <f t="shared" si="6"/>
        <v>1760.5621481158437</v>
      </c>
      <c r="M37" s="32">
        <f t="shared" si="6"/>
        <v>1739.2885647872668</v>
      </c>
      <c r="N37" s="32">
        <f t="shared" si="6"/>
        <v>1682.3386659407595</v>
      </c>
      <c r="O37" s="32">
        <f t="shared" si="6"/>
        <v>1634.8796664758429</v>
      </c>
      <c r="P37" s="32">
        <f t="shared" si="6"/>
        <v>1626.5573664932872</v>
      </c>
      <c r="Q37" s="32">
        <f t="shared" si="6"/>
        <v>1589.7697955701453</v>
      </c>
      <c r="R37" s="32">
        <f t="shared" si="6"/>
        <v>1565.1733216196026</v>
      </c>
      <c r="S37" s="32">
        <f t="shared" si="6"/>
        <v>1557.997126554284</v>
      </c>
      <c r="T37" s="32">
        <f t="shared" si="6"/>
        <v>1578.1641198073473</v>
      </c>
      <c r="U37" s="32">
        <f t="shared" si="6"/>
        <v>1549.6923034305278</v>
      </c>
      <c r="V37" s="32">
        <f t="shared" si="6"/>
        <v>1520.4125721156781</v>
      </c>
      <c r="W37" s="32">
        <f t="shared" si="6"/>
        <v>1460.6880218175852</v>
      </c>
      <c r="X37" s="32">
        <f t="shared" si="6"/>
        <v>1410.405169377432</v>
      </c>
      <c r="Y37" s="32">
        <f t="shared" si="6"/>
        <v>1388.1462783778315</v>
      </c>
      <c r="Z37" s="32">
        <f t="shared" si="6"/>
        <v>1334.1111660838885</v>
      </c>
      <c r="AA37" s="32">
        <f t="shared" si="6"/>
        <v>1343.0758013431478</v>
      </c>
      <c r="AB37" s="32">
        <f t="shared" si="6"/>
        <v>1317.9538760830308</v>
      </c>
      <c r="AC37" s="32">
        <f t="shared" si="6"/>
        <v>1268.9483283186619</v>
      </c>
      <c r="AD37" s="32">
        <f t="shared" si="6"/>
        <v>1223.5083576283741</v>
      </c>
      <c r="AE37" s="32">
        <f t="shared" si="6"/>
        <v>1187.5714725748514</v>
      </c>
      <c r="AF37" s="32">
        <f t="shared" si="6"/>
        <v>1146.8634907744017</v>
      </c>
      <c r="AG37" s="32">
        <f t="shared" si="6"/>
        <v>1111.1140658704758</v>
      </c>
      <c r="AH37" s="32">
        <f t="shared" si="6"/>
        <v>1042.5605483109309</v>
      </c>
      <c r="AI37" s="32">
        <f t="shared" si="6"/>
        <v>1.2055905515847711</v>
      </c>
    </row>
    <row r="38" spans="1:36" ht="14.25" customHeight="1" x14ac:dyDescent="0.25">
      <c r="A38" s="41" t="s">
        <v>28</v>
      </c>
      <c r="B38" s="33">
        <f>SUM(C38:AI38)</f>
        <v>0</v>
      </c>
      <c r="C38" s="32">
        <f t="shared" ref="C38" si="7">+C27*C$36</f>
        <v>0</v>
      </c>
      <c r="D38" s="32">
        <f>+D27*D$36</f>
        <v>0</v>
      </c>
      <c r="E38" s="32">
        <f t="shared" ref="E38:AI38" si="8">+E27*E$36</f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si="8"/>
        <v>0</v>
      </c>
      <c r="P38" s="32">
        <f t="shared" si="8"/>
        <v>0</v>
      </c>
      <c r="Q38" s="32">
        <f t="shared" si="8"/>
        <v>0</v>
      </c>
      <c r="R38" s="32">
        <f t="shared" si="8"/>
        <v>0</v>
      </c>
      <c r="S38" s="32">
        <f t="shared" si="8"/>
        <v>0</v>
      </c>
      <c r="T38" s="32">
        <f t="shared" si="8"/>
        <v>0</v>
      </c>
      <c r="U38" s="32">
        <f t="shared" si="8"/>
        <v>0</v>
      </c>
      <c r="V38" s="32">
        <f t="shared" si="8"/>
        <v>0</v>
      </c>
      <c r="W38" s="32">
        <f t="shared" si="8"/>
        <v>0</v>
      </c>
      <c r="X38" s="32">
        <f t="shared" si="8"/>
        <v>0</v>
      </c>
      <c r="Y38" s="32">
        <f t="shared" si="8"/>
        <v>0</v>
      </c>
      <c r="Z38" s="32">
        <f t="shared" si="8"/>
        <v>0</v>
      </c>
      <c r="AA38" s="32">
        <f t="shared" si="8"/>
        <v>0</v>
      </c>
      <c r="AB38" s="32">
        <f t="shared" si="8"/>
        <v>0</v>
      </c>
      <c r="AC38" s="32">
        <f t="shared" si="8"/>
        <v>0</v>
      </c>
      <c r="AD38" s="32">
        <f t="shared" si="8"/>
        <v>0</v>
      </c>
      <c r="AE38" s="32">
        <f t="shared" si="8"/>
        <v>0</v>
      </c>
      <c r="AF38" s="32">
        <f t="shared" si="8"/>
        <v>0</v>
      </c>
      <c r="AG38" s="32">
        <f t="shared" si="8"/>
        <v>0</v>
      </c>
      <c r="AH38" s="32">
        <f t="shared" si="8"/>
        <v>0</v>
      </c>
      <c r="AI38" s="32">
        <f t="shared" si="8"/>
        <v>0</v>
      </c>
    </row>
    <row r="39" spans="1:36" ht="14.25" customHeight="1" x14ac:dyDescent="0.25">
      <c r="A39" s="41" t="s">
        <v>30</v>
      </c>
      <c r="B39" s="34">
        <f>SUM(C39:AI39)</f>
        <v>49089.927289195402</v>
      </c>
      <c r="C39" s="38">
        <f t="shared" ref="C39" si="9">SUM(C37:C38)</f>
        <v>2137.0981110268035</v>
      </c>
      <c r="D39" s="38">
        <f>SUM(D37:D38)</f>
        <v>1763.2201503141935</v>
      </c>
      <c r="E39" s="38">
        <f t="shared" ref="E39:AI39" si="10">SUM(E37:E38)</f>
        <v>1735.6571305534189</v>
      </c>
      <c r="F39" s="38">
        <f t="shared" si="10"/>
        <v>1648.3923014336413</v>
      </c>
      <c r="G39" s="38">
        <f t="shared" si="10"/>
        <v>1655.055709148327</v>
      </c>
      <c r="H39" s="38">
        <f t="shared" si="10"/>
        <v>1780.2296971142646</v>
      </c>
      <c r="I39" s="38">
        <f t="shared" si="10"/>
        <v>1799.3084635261416</v>
      </c>
      <c r="J39" s="38">
        <f t="shared" si="10"/>
        <v>1798.8207672114963</v>
      </c>
      <c r="K39" s="38">
        <f t="shared" si="10"/>
        <v>1731.1571408443201</v>
      </c>
      <c r="L39" s="38">
        <f t="shared" si="10"/>
        <v>1760.5621481158437</v>
      </c>
      <c r="M39" s="38">
        <f t="shared" si="10"/>
        <v>1739.2885647872668</v>
      </c>
      <c r="N39" s="38">
        <f t="shared" si="10"/>
        <v>1682.3386659407595</v>
      </c>
      <c r="O39" s="38">
        <f t="shared" si="10"/>
        <v>1634.8796664758429</v>
      </c>
      <c r="P39" s="38">
        <f t="shared" si="10"/>
        <v>1626.5573664932872</v>
      </c>
      <c r="Q39" s="38">
        <f t="shared" si="10"/>
        <v>1589.7697955701453</v>
      </c>
      <c r="R39" s="38">
        <f t="shared" si="10"/>
        <v>1565.1733216196026</v>
      </c>
      <c r="S39" s="38">
        <f t="shared" si="10"/>
        <v>1557.997126554284</v>
      </c>
      <c r="T39" s="38">
        <f t="shared" si="10"/>
        <v>1578.1641198073473</v>
      </c>
      <c r="U39" s="38">
        <f t="shared" si="10"/>
        <v>1549.6923034305278</v>
      </c>
      <c r="V39" s="38">
        <f t="shared" si="10"/>
        <v>1520.4125721156781</v>
      </c>
      <c r="W39" s="38">
        <f t="shared" si="10"/>
        <v>1460.6880218175852</v>
      </c>
      <c r="X39" s="38">
        <f t="shared" si="10"/>
        <v>1410.405169377432</v>
      </c>
      <c r="Y39" s="38">
        <f t="shared" si="10"/>
        <v>1388.1462783778315</v>
      </c>
      <c r="Z39" s="38">
        <f t="shared" si="10"/>
        <v>1334.1111660838885</v>
      </c>
      <c r="AA39" s="38">
        <f t="shared" si="10"/>
        <v>1343.0758013431478</v>
      </c>
      <c r="AB39" s="38">
        <f t="shared" si="10"/>
        <v>1317.9538760830308</v>
      </c>
      <c r="AC39" s="38">
        <f t="shared" si="10"/>
        <v>1268.9483283186619</v>
      </c>
      <c r="AD39" s="38">
        <f t="shared" si="10"/>
        <v>1223.5083576283741</v>
      </c>
      <c r="AE39" s="38">
        <f t="shared" si="10"/>
        <v>1187.5714725748514</v>
      </c>
      <c r="AF39" s="38">
        <f t="shared" si="10"/>
        <v>1146.8634907744017</v>
      </c>
      <c r="AG39" s="38">
        <f t="shared" si="10"/>
        <v>1111.1140658704758</v>
      </c>
      <c r="AH39" s="38">
        <f t="shared" si="10"/>
        <v>1042.5605483109309</v>
      </c>
      <c r="AI39" s="38">
        <f t="shared" si="10"/>
        <v>1.2055905515847711</v>
      </c>
    </row>
    <row r="40" spans="1:36" ht="14.25" customHeight="1" x14ac:dyDescent="0.25">
      <c r="A40" s="13"/>
      <c r="B40" s="15"/>
      <c r="C40" s="15"/>
    </row>
    <row r="41" spans="1:36" s="9" customFormat="1" ht="14.25" customHeight="1" x14ac:dyDescent="0.25">
      <c r="A41" s="13" t="s">
        <v>23</v>
      </c>
      <c r="B41" s="17"/>
      <c r="C41" s="25" t="s">
        <v>19</v>
      </c>
      <c r="D41" s="16">
        <f t="shared" ref="D41:AI41" si="11">ROUND(ROUND((D37*1000000*D20)/D12,2),2)*12</f>
        <v>190.92000000000002</v>
      </c>
      <c r="E41" s="16">
        <f t="shared" si="11"/>
        <v>187.2</v>
      </c>
      <c r="F41" s="16">
        <f t="shared" si="11"/>
        <v>177.35999999999999</v>
      </c>
      <c r="G41" s="16">
        <f t="shared" si="11"/>
        <v>177.72</v>
      </c>
      <c r="H41" s="16">
        <f t="shared" si="11"/>
        <v>189.60000000000002</v>
      </c>
      <c r="I41" s="16">
        <f t="shared" si="11"/>
        <v>190.56</v>
      </c>
      <c r="J41" s="16">
        <f t="shared" si="11"/>
        <v>189</v>
      </c>
      <c r="K41" s="16">
        <f t="shared" si="11"/>
        <v>180.35999999999999</v>
      </c>
      <c r="L41" s="16">
        <f t="shared" si="11"/>
        <v>181.44</v>
      </c>
      <c r="M41" s="16">
        <f t="shared" si="11"/>
        <v>177.84</v>
      </c>
      <c r="N41" s="16">
        <f t="shared" si="11"/>
        <v>170.28</v>
      </c>
      <c r="O41" s="16">
        <f t="shared" si="11"/>
        <v>163.80000000000001</v>
      </c>
      <c r="P41" s="16">
        <f t="shared" si="11"/>
        <v>160.92000000000002</v>
      </c>
      <c r="Q41" s="16">
        <f t="shared" si="11"/>
        <v>156.24</v>
      </c>
      <c r="R41" s="16">
        <f t="shared" si="11"/>
        <v>152.39999999999998</v>
      </c>
      <c r="S41" s="16">
        <f t="shared" si="11"/>
        <v>150.47999999999999</v>
      </c>
      <c r="T41" s="16">
        <f t="shared" si="11"/>
        <v>150.96</v>
      </c>
      <c r="U41" s="16">
        <f t="shared" si="11"/>
        <v>147.35999999999999</v>
      </c>
      <c r="V41" s="16">
        <f t="shared" si="11"/>
        <v>143.28</v>
      </c>
      <c r="W41" s="16">
        <f t="shared" si="11"/>
        <v>136.56</v>
      </c>
      <c r="X41" s="16">
        <f t="shared" si="11"/>
        <v>130.44</v>
      </c>
      <c r="Y41" s="16">
        <f t="shared" si="11"/>
        <v>127.32</v>
      </c>
      <c r="Z41" s="16">
        <f t="shared" si="11"/>
        <v>120.35999999999999</v>
      </c>
      <c r="AA41" s="16">
        <f t="shared" si="11"/>
        <v>120</v>
      </c>
      <c r="AB41" s="16">
        <f t="shared" si="11"/>
        <v>116.28</v>
      </c>
      <c r="AC41" s="16">
        <f t="shared" si="11"/>
        <v>111.24</v>
      </c>
      <c r="AD41" s="16">
        <f t="shared" si="11"/>
        <v>106.19999999999999</v>
      </c>
      <c r="AE41" s="16">
        <f t="shared" si="11"/>
        <v>102.12</v>
      </c>
      <c r="AF41" s="16">
        <f t="shared" si="11"/>
        <v>97.56</v>
      </c>
      <c r="AG41" s="16">
        <f t="shared" si="11"/>
        <v>93.84</v>
      </c>
      <c r="AH41" s="16">
        <f t="shared" si="11"/>
        <v>87.24</v>
      </c>
      <c r="AI41" s="16">
        <f t="shared" si="11"/>
        <v>0.12</v>
      </c>
      <c r="AJ41" s="14"/>
    </row>
    <row r="42" spans="1:36" ht="14.25" customHeight="1" x14ac:dyDescent="0.2">
      <c r="A42" s="9"/>
    </row>
    <row r="43" spans="1:36" ht="14.25" customHeight="1" x14ac:dyDescent="0.2">
      <c r="A43" s="9"/>
    </row>
    <row r="44" spans="1:36" s="9" customFormat="1" ht="14.25" customHeight="1" x14ac:dyDescent="0.2">
      <c r="E44" s="17"/>
    </row>
    <row r="45" spans="1:36" s="9" customFormat="1" ht="14.25" customHeight="1" x14ac:dyDescent="0.25">
      <c r="A45" s="13" t="s">
        <v>7</v>
      </c>
      <c r="D45" s="18"/>
      <c r="E45" s="17"/>
    </row>
    <row r="46" spans="1:36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6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6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showGridLines="0" zoomScale="85" zoomScaleNormal="85" workbookViewId="0">
      <selection activeCell="A5" sqref="A5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6" t="s">
        <v>18</v>
      </c>
    </row>
    <row r="2" spans="1:35" ht="15" x14ac:dyDescent="0.2">
      <c r="A2" s="36" t="s">
        <v>20</v>
      </c>
    </row>
    <row r="3" spans="1:35" ht="15" x14ac:dyDescent="0.2">
      <c r="A3" s="37" t="s">
        <v>37</v>
      </c>
    </row>
    <row r="4" spans="1:35" ht="15" x14ac:dyDescent="0.2">
      <c r="A4" s="37" t="s">
        <v>21</v>
      </c>
    </row>
    <row r="5" spans="1:35" ht="15" x14ac:dyDescent="0.2">
      <c r="A5" s="37" t="s">
        <v>35</v>
      </c>
    </row>
    <row r="6" spans="1:35" ht="15" x14ac:dyDescent="0.25">
      <c r="A6" s="1" t="s">
        <v>38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4" t="s">
        <v>15</v>
      </c>
      <c r="C25" s="24"/>
    </row>
    <row r="26" spans="1:36" ht="14.25" customHeight="1" x14ac:dyDescent="0.2">
      <c r="A26" s="41" t="s">
        <v>32</v>
      </c>
      <c r="B26" s="30">
        <f>SUM(C26:AI26)</f>
        <v>-2098.7488580328031</v>
      </c>
      <c r="C26" s="32">
        <f>'Solar Together RP'!C26-'No Solar Together RP'!C26</f>
        <v>5.7979489554236352</v>
      </c>
      <c r="D26" s="32">
        <f>'Solar Together RP'!D26-'No Solar Together RP'!D26</f>
        <v>50.820950685175148</v>
      </c>
      <c r="E26" s="32">
        <f>'Solar Together RP'!E26-'No Solar Together RP'!E26</f>
        <v>120.29671136896081</v>
      </c>
      <c r="F26" s="32">
        <f>'Solar Together RP'!F26-'No Solar Together RP'!F26</f>
        <v>84.952971493195946</v>
      </c>
      <c r="G26" s="32">
        <f>'Solar Together RP'!G26-'No Solar Together RP'!G26</f>
        <v>38.923358797365381</v>
      </c>
      <c r="H26" s="32">
        <f>'Solar Together RP'!H26-'No Solar Together RP'!H26</f>
        <v>59.129094095044366</v>
      </c>
      <c r="I26" s="32">
        <f>'Solar Together RP'!I26-'No Solar Together RP'!I26</f>
        <v>46.452480261450091</v>
      </c>
      <c r="J26" s="32">
        <f>'Solar Together RP'!J26-'No Solar Together RP'!J26</f>
        <v>38.188205412466232</v>
      </c>
      <c r="K26" s="32">
        <f>'Solar Together RP'!K26-'No Solar Together RP'!K26</f>
        <v>-26.408993348140939</v>
      </c>
      <c r="L26" s="32">
        <f>'Solar Together RP'!L26-'No Solar Together RP'!L26</f>
        <v>-27.765255141105172</v>
      </c>
      <c r="M26" s="32">
        <f>'Solar Together RP'!M26-'No Solar Together RP'!M26</f>
        <v>-24.794919924997885</v>
      </c>
      <c r="N26" s="32">
        <f>'Solar Together RP'!N26-'No Solar Together RP'!N26</f>
        <v>-31.828859608421226</v>
      </c>
      <c r="O26" s="32">
        <f>'Solar Together RP'!O26-'No Solar Together RP'!O26</f>
        <v>-43.280349543592365</v>
      </c>
      <c r="P26" s="32">
        <f>'Solar Together RP'!P26-'No Solar Together RP'!P26</f>
        <v>-35.38129208844839</v>
      </c>
      <c r="Q26" s="32">
        <f>'Solar Together RP'!Q26-'No Solar Together RP'!Q26</f>
        <v>-42.346087409420761</v>
      </c>
      <c r="R26" s="32">
        <f>'Solar Together RP'!R26-'No Solar Together RP'!R26</f>
        <v>-53.739351665794857</v>
      </c>
      <c r="S26" s="32">
        <f>'Solar Together RP'!S26-'No Solar Together RP'!S26</f>
        <v>-71.598981791811639</v>
      </c>
      <c r="T26" s="32">
        <f>'Solar Together RP'!T26-'No Solar Together RP'!T26</f>
        <v>-82.605691740495786</v>
      </c>
      <c r="U26" s="32">
        <f>'Solar Together RP'!U26-'No Solar Together RP'!U26</f>
        <v>-82.682048019040849</v>
      </c>
      <c r="V26" s="32">
        <f>'Solar Together RP'!V26-'No Solar Together RP'!V26</f>
        <v>-77.359391508849512</v>
      </c>
      <c r="W26" s="32">
        <f>'Solar Together RP'!W26-'No Solar Together RP'!W26</f>
        <v>-90.364965161352302</v>
      </c>
      <c r="X26" s="32">
        <f>'Solar Together RP'!X26-'No Solar Together RP'!X26</f>
        <v>-100.85488512004213</v>
      </c>
      <c r="Y26" s="32">
        <f>'Solar Together RP'!Y26-'No Solar Together RP'!Y26</f>
        <v>-123.29679690978446</v>
      </c>
      <c r="Z26" s="32">
        <f>'Solar Together RP'!Z26-'No Solar Together RP'!Z26</f>
        <v>-145.0884180979574</v>
      </c>
      <c r="AA26" s="32">
        <f>'Solar Together RP'!AA26-'No Solar Together RP'!AA26</f>
        <v>-149.82264855801714</v>
      </c>
      <c r="AB26" s="32">
        <f>'Solar Together RP'!AB26-'No Solar Together RP'!AB26</f>
        <v>-155.41981649981244</v>
      </c>
      <c r="AC26" s="32">
        <f>'Solar Together RP'!AC26-'No Solar Together RP'!AC26</f>
        <v>-165.32215170408381</v>
      </c>
      <c r="AD26" s="32">
        <f>'Solar Together RP'!AD26-'No Solar Together RP'!AD26</f>
        <v>-175.56189250842181</v>
      </c>
      <c r="AE26" s="32">
        <f>'Solar Together RP'!AE26-'No Solar Together RP'!AE26</f>
        <v>-192.16217258272809</v>
      </c>
      <c r="AF26" s="32">
        <f>'Solar Together RP'!AF26-'No Solar Together RP'!AF26</f>
        <v>-206.00570198900095</v>
      </c>
      <c r="AG26" s="32">
        <f>'Solar Together RP'!AG26-'No Solar Together RP'!AG26</f>
        <v>-214.26676321435662</v>
      </c>
      <c r="AH26" s="32">
        <f>'Solar Together RP'!AH26-'No Solar Together RP'!AH26</f>
        <v>-238.36251761057247</v>
      </c>
      <c r="AI26" s="32">
        <f>'Solar Together RP'!AI26-'No Solar Together RP'!AI26</f>
        <v>13.009372644364348</v>
      </c>
      <c r="AJ26" s="14"/>
    </row>
    <row r="27" spans="1:36" ht="14.25" customHeight="1" x14ac:dyDescent="0.2">
      <c r="A27" s="41" t="s">
        <v>29</v>
      </c>
      <c r="B27" s="31">
        <f>SUM(C27:AI27)</f>
        <v>0</v>
      </c>
      <c r="C27" s="32">
        <f>'Solar Together RP'!C27-'No Solar Together RP'!C27</f>
        <v>0</v>
      </c>
      <c r="D27" s="32">
        <f>'Solar Together RP'!D27-'No Solar Together RP'!D27</f>
        <v>0</v>
      </c>
      <c r="E27" s="32">
        <f>'Solar Together RP'!E27-'No Solar Together RP'!E27</f>
        <v>0</v>
      </c>
      <c r="F27" s="32">
        <f>'Solar Together RP'!F27-'No Solar Together RP'!F27</f>
        <v>0</v>
      </c>
      <c r="G27" s="32">
        <f>'Solar Together RP'!G27-'No Solar Together RP'!G27</f>
        <v>0</v>
      </c>
      <c r="H27" s="32">
        <f>'Solar Together RP'!H27-'No Solar Together RP'!H27</f>
        <v>0</v>
      </c>
      <c r="I27" s="32">
        <f>'Solar Together RP'!I27-'No Solar Together RP'!I27</f>
        <v>0</v>
      </c>
      <c r="J27" s="32">
        <f>'Solar Together RP'!J27-'No Solar Together RP'!J27</f>
        <v>0</v>
      </c>
      <c r="K27" s="32">
        <f>'Solar Together RP'!K27-'No Solar Together RP'!K27</f>
        <v>0</v>
      </c>
      <c r="L27" s="32">
        <f>'Solar Together RP'!L27-'No Solar Together RP'!L27</f>
        <v>0</v>
      </c>
      <c r="M27" s="32">
        <f>'Solar Together RP'!M27-'No Solar Together RP'!M27</f>
        <v>0</v>
      </c>
      <c r="N27" s="32">
        <f>'Solar Together RP'!N27-'No Solar Together RP'!N27</f>
        <v>0</v>
      </c>
      <c r="O27" s="32">
        <f>'Solar Together RP'!O27-'No Solar Together RP'!O27</f>
        <v>0</v>
      </c>
      <c r="P27" s="32">
        <f>'Solar Together RP'!P27-'No Solar Together RP'!P27</f>
        <v>0</v>
      </c>
      <c r="Q27" s="32">
        <f>'Solar Together RP'!Q27-'No Solar Together RP'!Q27</f>
        <v>0</v>
      </c>
      <c r="R27" s="32">
        <f>'Solar Together RP'!R27-'No Solar Together RP'!R27</f>
        <v>0</v>
      </c>
      <c r="S27" s="32">
        <f>'Solar Together RP'!S27-'No Solar Together RP'!S27</f>
        <v>0</v>
      </c>
      <c r="T27" s="32">
        <f>'Solar Together RP'!T27-'No Solar Together RP'!T27</f>
        <v>0</v>
      </c>
      <c r="U27" s="32">
        <f>'Solar Together RP'!U27-'No Solar Together RP'!U27</f>
        <v>0</v>
      </c>
      <c r="V27" s="32">
        <f>'Solar Together RP'!V27-'No Solar Together RP'!V27</f>
        <v>0</v>
      </c>
      <c r="W27" s="32">
        <f>'Solar Together RP'!W27-'No Solar Together RP'!W27</f>
        <v>0</v>
      </c>
      <c r="X27" s="32">
        <f>'Solar Together RP'!X27-'No Solar Together RP'!X27</f>
        <v>0</v>
      </c>
      <c r="Y27" s="32">
        <f>'Solar Together RP'!Y27-'No Solar Together RP'!Y27</f>
        <v>0</v>
      </c>
      <c r="Z27" s="32">
        <f>'Solar Together RP'!Z27-'No Solar Together RP'!Z27</f>
        <v>0</v>
      </c>
      <c r="AA27" s="32">
        <f>'Solar Together RP'!AA27-'No Solar Together RP'!AA27</f>
        <v>0</v>
      </c>
      <c r="AB27" s="32">
        <f>'Solar Together RP'!AB27-'No Solar Together RP'!AB27</f>
        <v>0</v>
      </c>
      <c r="AC27" s="32">
        <f>'Solar Together RP'!AC27-'No Solar Together RP'!AC27</f>
        <v>0</v>
      </c>
      <c r="AD27" s="32">
        <f>'Solar Together RP'!AD27-'No Solar Together RP'!AD27</f>
        <v>0</v>
      </c>
      <c r="AE27" s="32">
        <f>'Solar Together RP'!AE27-'No Solar Together RP'!AE27</f>
        <v>0</v>
      </c>
      <c r="AF27" s="32">
        <f>'Solar Together RP'!AF27-'No Solar Together RP'!AF27</f>
        <v>0</v>
      </c>
      <c r="AG27" s="32">
        <f>'Solar Together RP'!AG27-'No Solar Together RP'!AG27</f>
        <v>0</v>
      </c>
      <c r="AH27" s="32">
        <f>'Solar Together RP'!AH27-'No Solar Together RP'!AH27</f>
        <v>0</v>
      </c>
      <c r="AI27" s="32">
        <f>'Solar Together RP'!AI27-'No Solar Together RP'!AI27</f>
        <v>0</v>
      </c>
    </row>
    <row r="28" spans="1:36" ht="14.25" customHeight="1" x14ac:dyDescent="0.2">
      <c r="A28" s="41" t="s">
        <v>31</v>
      </c>
      <c r="B28" s="38">
        <f t="shared" ref="B28:C28" si="3">SUM(B26:B27)</f>
        <v>-2098.7488580328031</v>
      </c>
      <c r="C28" s="38">
        <f t="shared" si="3"/>
        <v>5.7979489554236352</v>
      </c>
      <c r="D28" s="38">
        <f>SUM(D26:D27)</f>
        <v>50.820950685175148</v>
      </c>
      <c r="E28" s="38">
        <f t="shared" ref="E28:AI28" si="4">SUM(E26:E27)</f>
        <v>120.29671136896081</v>
      </c>
      <c r="F28" s="38">
        <f t="shared" si="4"/>
        <v>84.952971493195946</v>
      </c>
      <c r="G28" s="38">
        <f t="shared" si="4"/>
        <v>38.923358797365381</v>
      </c>
      <c r="H28" s="38">
        <f t="shared" si="4"/>
        <v>59.129094095044366</v>
      </c>
      <c r="I28" s="38">
        <f t="shared" si="4"/>
        <v>46.452480261450091</v>
      </c>
      <c r="J28" s="38">
        <f t="shared" si="4"/>
        <v>38.188205412466232</v>
      </c>
      <c r="K28" s="38">
        <f t="shared" si="4"/>
        <v>-26.408993348140939</v>
      </c>
      <c r="L28" s="38">
        <f t="shared" si="4"/>
        <v>-27.765255141105172</v>
      </c>
      <c r="M28" s="38">
        <f t="shared" si="4"/>
        <v>-24.794919924997885</v>
      </c>
      <c r="N28" s="38">
        <f t="shared" si="4"/>
        <v>-31.828859608421226</v>
      </c>
      <c r="O28" s="38">
        <f t="shared" si="4"/>
        <v>-43.280349543592365</v>
      </c>
      <c r="P28" s="38">
        <f t="shared" si="4"/>
        <v>-35.38129208844839</v>
      </c>
      <c r="Q28" s="38">
        <f t="shared" si="4"/>
        <v>-42.346087409420761</v>
      </c>
      <c r="R28" s="38">
        <f t="shared" si="4"/>
        <v>-53.739351665794857</v>
      </c>
      <c r="S28" s="38">
        <f t="shared" si="4"/>
        <v>-71.598981791811639</v>
      </c>
      <c r="T28" s="38">
        <f t="shared" si="4"/>
        <v>-82.605691740495786</v>
      </c>
      <c r="U28" s="38">
        <f t="shared" si="4"/>
        <v>-82.682048019040849</v>
      </c>
      <c r="V28" s="38">
        <f t="shared" si="4"/>
        <v>-77.359391508849512</v>
      </c>
      <c r="W28" s="38">
        <f t="shared" si="4"/>
        <v>-90.364965161352302</v>
      </c>
      <c r="X28" s="38">
        <f t="shared" si="4"/>
        <v>-100.85488512004213</v>
      </c>
      <c r="Y28" s="38">
        <f t="shared" si="4"/>
        <v>-123.29679690978446</v>
      </c>
      <c r="Z28" s="38">
        <f t="shared" si="4"/>
        <v>-145.0884180979574</v>
      </c>
      <c r="AA28" s="38">
        <f t="shared" si="4"/>
        <v>-149.82264855801714</v>
      </c>
      <c r="AB28" s="38">
        <f t="shared" si="4"/>
        <v>-155.41981649981244</v>
      </c>
      <c r="AC28" s="38">
        <f t="shared" si="4"/>
        <v>-165.32215170408381</v>
      </c>
      <c r="AD28" s="38">
        <f t="shared" si="4"/>
        <v>-175.56189250842181</v>
      </c>
      <c r="AE28" s="38">
        <f t="shared" si="4"/>
        <v>-192.16217258272809</v>
      </c>
      <c r="AF28" s="38">
        <f t="shared" si="4"/>
        <v>-206.00570198900095</v>
      </c>
      <c r="AG28" s="38">
        <f t="shared" si="4"/>
        <v>-214.26676321435662</v>
      </c>
      <c r="AH28" s="38">
        <f t="shared" si="4"/>
        <v>-238.36251761057247</v>
      </c>
      <c r="AI28" s="38">
        <f t="shared" si="4"/>
        <v>13.009372644364348</v>
      </c>
    </row>
    <row r="29" spans="1:36" ht="14.25" customHeight="1" x14ac:dyDescent="0.25">
      <c r="A29" s="13"/>
      <c r="C29" s="15"/>
    </row>
    <row r="30" spans="1:36" ht="14.25" customHeight="1" x14ac:dyDescent="0.25">
      <c r="A30" s="13" t="s">
        <v>33</v>
      </c>
      <c r="C30" s="25" t="s">
        <v>19</v>
      </c>
      <c r="D30" s="16">
        <f>ROUND(ROUND((D28*1000000*D20)/D12,2),2)*12</f>
        <v>5.5200000000000005</v>
      </c>
      <c r="E30" s="16">
        <f t="shared" ref="E30:AI30" si="5">ROUND(ROUND((E28*1000000*E20)/E12,2),2)*12</f>
        <v>12.96</v>
      </c>
      <c r="F30" s="16">
        <f t="shared" si="5"/>
        <v>9.120000000000001</v>
      </c>
      <c r="G30" s="16">
        <f t="shared" si="5"/>
        <v>4.1999999999999993</v>
      </c>
      <c r="H30" s="16">
        <f t="shared" si="5"/>
        <v>6.24</v>
      </c>
      <c r="I30" s="16">
        <f t="shared" si="5"/>
        <v>4.92</v>
      </c>
      <c r="J30" s="16">
        <f t="shared" si="5"/>
        <v>3.96</v>
      </c>
      <c r="K30" s="16">
        <f t="shared" si="5"/>
        <v>-2.7600000000000002</v>
      </c>
      <c r="L30" s="16">
        <f t="shared" si="5"/>
        <v>-2.88</v>
      </c>
      <c r="M30" s="16">
        <f t="shared" si="5"/>
        <v>-2.52</v>
      </c>
      <c r="N30" s="16">
        <f t="shared" si="5"/>
        <v>-3.24</v>
      </c>
      <c r="O30" s="16">
        <f t="shared" si="5"/>
        <v>-4.32</v>
      </c>
      <c r="P30" s="16">
        <f t="shared" si="5"/>
        <v>-3.4799999999999995</v>
      </c>
      <c r="Q30" s="16">
        <f t="shared" si="5"/>
        <v>-4.1999999999999993</v>
      </c>
      <c r="R30" s="16">
        <f t="shared" si="5"/>
        <v>-5.28</v>
      </c>
      <c r="S30" s="16">
        <f t="shared" si="5"/>
        <v>-6.9599999999999991</v>
      </c>
      <c r="T30" s="16">
        <f t="shared" si="5"/>
        <v>-7.92</v>
      </c>
      <c r="U30" s="16">
        <f t="shared" si="5"/>
        <v>-7.8000000000000007</v>
      </c>
      <c r="V30" s="16">
        <f t="shared" si="5"/>
        <v>-7.32</v>
      </c>
      <c r="W30" s="16">
        <f t="shared" si="5"/>
        <v>-8.3999999999999986</v>
      </c>
      <c r="X30" s="16">
        <f t="shared" si="5"/>
        <v>-9.36</v>
      </c>
      <c r="Y30" s="16">
        <f t="shared" si="5"/>
        <v>-11.28</v>
      </c>
      <c r="Z30" s="16">
        <f t="shared" si="5"/>
        <v>-13.080000000000002</v>
      </c>
      <c r="AA30" s="16">
        <f t="shared" si="5"/>
        <v>-13.440000000000001</v>
      </c>
      <c r="AB30" s="16">
        <f t="shared" si="5"/>
        <v>-13.68</v>
      </c>
      <c r="AC30" s="16">
        <f t="shared" si="5"/>
        <v>-14.52</v>
      </c>
      <c r="AD30" s="16">
        <f t="shared" si="5"/>
        <v>-15.24</v>
      </c>
      <c r="AE30" s="16">
        <f t="shared" si="5"/>
        <v>-16.559999999999999</v>
      </c>
      <c r="AF30" s="16">
        <f t="shared" si="5"/>
        <v>-17.52</v>
      </c>
      <c r="AG30" s="16">
        <f t="shared" si="5"/>
        <v>-18.12</v>
      </c>
      <c r="AH30" s="16">
        <f t="shared" si="5"/>
        <v>-19.919999999999998</v>
      </c>
      <c r="AI30" s="16">
        <f t="shared" si="5"/>
        <v>1.08</v>
      </c>
      <c r="AJ30" s="14"/>
    </row>
    <row r="31" spans="1:36" ht="14.25" customHeight="1" x14ac:dyDescent="0.2">
      <c r="A31" s="29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2" ht="14.25" customHeight="1" x14ac:dyDescent="0.25">
      <c r="A33" s="13" t="s">
        <v>27</v>
      </c>
    </row>
    <row r="34" spans="1:42" ht="14.25" customHeight="1" x14ac:dyDescent="0.2">
      <c r="A34" s="9"/>
    </row>
    <row r="35" spans="1:42" ht="14.25" customHeight="1" x14ac:dyDescent="0.25">
      <c r="A35" s="13" t="s">
        <v>26</v>
      </c>
      <c r="B35" s="23" t="s">
        <v>17</v>
      </c>
      <c r="C35" s="15"/>
    </row>
    <row r="36" spans="1:42" ht="14.25" customHeight="1" x14ac:dyDescent="0.2">
      <c r="A36" s="41" t="s">
        <v>34</v>
      </c>
      <c r="C36" s="39">
        <v>1.0063458385698116</v>
      </c>
      <c r="D36" s="39">
        <v>0.93392482840834401</v>
      </c>
      <c r="E36" s="39">
        <v>0.86689242618513873</v>
      </c>
      <c r="F36" s="39">
        <v>0.80467127087510482</v>
      </c>
      <c r="G36" s="39">
        <v>0.74691603550066443</v>
      </c>
      <c r="H36" s="39">
        <v>0.69316471888208397</v>
      </c>
      <c r="I36" s="39">
        <v>0.64341286002827602</v>
      </c>
      <c r="J36" s="39">
        <v>0.59723193805567742</v>
      </c>
      <c r="K36" s="39">
        <v>0.55436564916974984</v>
      </c>
      <c r="L36" s="39">
        <v>0.51447109326961526</v>
      </c>
      <c r="M36" s="39">
        <v>0.47754495938040853</v>
      </c>
      <c r="N36" s="39">
        <v>0.44326919668181214</v>
      </c>
      <c r="O36" s="39">
        <v>0.41145357493014312</v>
      </c>
      <c r="P36" s="39">
        <v>0.38184359157359055</v>
      </c>
      <c r="Q36" s="39">
        <v>0.35443678918636157</v>
      </c>
      <c r="R36" s="39">
        <v>0.3289971085046382</v>
      </c>
      <c r="S36" s="39">
        <v>0.30538335947824247</v>
      </c>
      <c r="T36" s="39">
        <v>0.28340664875685884</v>
      </c>
      <c r="U36" s="39">
        <v>0.26306515242403611</v>
      </c>
      <c r="V36" s="39">
        <v>0.24418366585059359</v>
      </c>
      <c r="W36" s="39">
        <v>0.22665739691786857</v>
      </c>
      <c r="X36" s="39">
        <v>0.21034614782611605</v>
      </c>
      <c r="Y36" s="39">
        <v>0.19524856485339206</v>
      </c>
      <c r="Z36" s="39">
        <v>0.1812346100524885</v>
      </c>
      <c r="AA36" s="39">
        <v>0.16822650607209799</v>
      </c>
      <c r="AB36" s="39">
        <v>0.15612019724789697</v>
      </c>
      <c r="AC36" s="39">
        <v>0.14491467883918038</v>
      </c>
      <c r="AD36" s="39">
        <v>0.13451343588630835</v>
      </c>
      <c r="AE36" s="39">
        <v>0.12485874156350797</v>
      </c>
      <c r="AF36" s="39">
        <v>0.11587336512038617</v>
      </c>
      <c r="AG36" s="39">
        <v>0.10755656083224707</v>
      </c>
      <c r="AH36" s="39">
        <v>9.983669470582747E-2</v>
      </c>
      <c r="AI36" s="39">
        <v>9.267092153802145E-2</v>
      </c>
    </row>
    <row r="37" spans="1:42" ht="14.25" customHeight="1" x14ac:dyDescent="0.25">
      <c r="A37" s="41" t="s">
        <v>32</v>
      </c>
      <c r="B37" s="33">
        <f>SUM(C37:AI37)</f>
        <v>-138.71022448916671</v>
      </c>
      <c r="C37" s="35">
        <f>+C26*C$36</f>
        <v>5.8347418035307612</v>
      </c>
      <c r="D37" s="35">
        <f>+D26*D$36</f>
        <v>47.462947648201116</v>
      </c>
      <c r="E37" s="35">
        <f t="shared" ref="E37:AI37" si="6">+E26*E$36</f>
        <v>104.2843079807318</v>
      </c>
      <c r="F37" s="35">
        <f t="shared" si="6"/>
        <v>68.359215536046534</v>
      </c>
      <c r="G37" s="35">
        <f t="shared" si="6"/>
        <v>29.072480841298059</v>
      </c>
      <c r="H37" s="35">
        <f t="shared" si="6"/>
        <v>40.986201886143718</v>
      </c>
      <c r="I37" s="35">
        <f t="shared" si="6"/>
        <v>29.888123180426643</v>
      </c>
      <c r="J37" s="35">
        <f t="shared" si="6"/>
        <v>22.807215929355518</v>
      </c>
      <c r="K37" s="35">
        <f t="shared" si="6"/>
        <v>-14.640238741361758</v>
      </c>
      <c r="L37" s="35">
        <f t="shared" si="6"/>
        <v>-14.284421167354184</v>
      </c>
      <c r="M37" s="35">
        <f t="shared" si="6"/>
        <v>-11.840689028423597</v>
      </c>
      <c r="N37" s="35">
        <f t="shared" si="6"/>
        <v>-14.108753029923054</v>
      </c>
      <c r="O37" s="35">
        <f t="shared" si="6"/>
        <v>-17.807854543937268</v>
      </c>
      <c r="P37" s="35">
        <f t="shared" si="6"/>
        <v>-13.510119645567398</v>
      </c>
      <c r="Q37" s="35">
        <f t="shared" si="6"/>
        <v>-15.009011256000106</v>
      </c>
      <c r="R37" s="35">
        <f t="shared" si="6"/>
        <v>-17.680091310960421</v>
      </c>
      <c r="S37" s="35">
        <f t="shared" si="6"/>
        <v>-21.865137594804949</v>
      </c>
      <c r="T37" s="35">
        <f t="shared" si="6"/>
        <v>-23.411002264416044</v>
      </c>
      <c r="U37" s="35">
        <f t="shared" si="6"/>
        <v>-21.750765564860455</v>
      </c>
      <c r="V37" s="35">
        <f t="shared" si="6"/>
        <v>-18.889899806602156</v>
      </c>
      <c r="W37" s="35">
        <f t="shared" si="6"/>
        <v>-20.481887776045994</v>
      </c>
      <c r="X37" s="35">
        <f t="shared" si="6"/>
        <v>-21.214436574446331</v>
      </c>
      <c r="Y37" s="35">
        <f t="shared" si="6"/>
        <v>-24.073522647655562</v>
      </c>
      <c r="Z37" s="35">
        <f t="shared" si="6"/>
        <v>-26.295042877115726</v>
      </c>
      <c r="AA37" s="35">
        <f t="shared" si="6"/>
        <v>-25.204140697383075</v>
      </c>
      <c r="AB37" s="35">
        <f t="shared" si="6"/>
        <v>-24.26417240818267</v>
      </c>
      <c r="AC37" s="35">
        <f t="shared" si="6"/>
        <v>-23.957606519199562</v>
      </c>
      <c r="AD37" s="35">
        <f t="shared" si="6"/>
        <v>-23.615433372010553</v>
      </c>
      <c r="AE37" s="35">
        <f t="shared" si="6"/>
        <v>-23.993127044789063</v>
      </c>
      <c r="AF37" s="35">
        <f t="shared" si="6"/>
        <v>-23.870573923452969</v>
      </c>
      <c r="AG37" s="35">
        <f t="shared" si="6"/>
        <v>-23.045796151993628</v>
      </c>
      <c r="AH37" s="35">
        <f t="shared" si="6"/>
        <v>-23.797325899999148</v>
      </c>
      <c r="AI37" s="35">
        <f t="shared" si="6"/>
        <v>1.2055905515847711</v>
      </c>
      <c r="AJ37" s="14"/>
    </row>
    <row r="38" spans="1:42" ht="14.25" customHeight="1" x14ac:dyDescent="0.25">
      <c r="A38" s="41" t="s">
        <v>29</v>
      </c>
      <c r="B38" s="33">
        <f>SUM(C38:AI38)</f>
        <v>0</v>
      </c>
      <c r="C38" s="35">
        <f>+C27*C$36</f>
        <v>0</v>
      </c>
      <c r="D38" s="35">
        <f>+D27*D$36</f>
        <v>0</v>
      </c>
      <c r="E38" s="35">
        <f t="shared" ref="E38:AI38" si="7">+E27*E$36</f>
        <v>0</v>
      </c>
      <c r="F38" s="35">
        <f t="shared" si="7"/>
        <v>0</v>
      </c>
      <c r="G38" s="35">
        <f t="shared" si="7"/>
        <v>0</v>
      </c>
      <c r="H38" s="35">
        <f t="shared" si="7"/>
        <v>0</v>
      </c>
      <c r="I38" s="35">
        <f t="shared" si="7"/>
        <v>0</v>
      </c>
      <c r="J38" s="35">
        <f t="shared" si="7"/>
        <v>0</v>
      </c>
      <c r="K38" s="35">
        <f t="shared" si="7"/>
        <v>0</v>
      </c>
      <c r="L38" s="35">
        <f t="shared" si="7"/>
        <v>0</v>
      </c>
      <c r="M38" s="35">
        <f t="shared" si="7"/>
        <v>0</v>
      </c>
      <c r="N38" s="35">
        <f t="shared" si="7"/>
        <v>0</v>
      </c>
      <c r="O38" s="35">
        <f t="shared" si="7"/>
        <v>0</v>
      </c>
      <c r="P38" s="35">
        <f t="shared" si="7"/>
        <v>0</v>
      </c>
      <c r="Q38" s="35">
        <f t="shared" si="7"/>
        <v>0</v>
      </c>
      <c r="R38" s="35">
        <f t="shared" si="7"/>
        <v>0</v>
      </c>
      <c r="S38" s="35">
        <f t="shared" si="7"/>
        <v>0</v>
      </c>
      <c r="T38" s="35">
        <f t="shared" si="7"/>
        <v>0</v>
      </c>
      <c r="U38" s="35">
        <f t="shared" si="7"/>
        <v>0</v>
      </c>
      <c r="V38" s="35">
        <f t="shared" si="7"/>
        <v>0</v>
      </c>
      <c r="W38" s="35">
        <f t="shared" si="7"/>
        <v>0</v>
      </c>
      <c r="X38" s="35">
        <f t="shared" si="7"/>
        <v>0</v>
      </c>
      <c r="Y38" s="35">
        <f t="shared" si="7"/>
        <v>0</v>
      </c>
      <c r="Z38" s="35">
        <f t="shared" si="7"/>
        <v>0</v>
      </c>
      <c r="AA38" s="35">
        <f t="shared" si="7"/>
        <v>0</v>
      </c>
      <c r="AB38" s="35">
        <f t="shared" si="7"/>
        <v>0</v>
      </c>
      <c r="AC38" s="35">
        <f t="shared" si="7"/>
        <v>0</v>
      </c>
      <c r="AD38" s="35">
        <f t="shared" si="7"/>
        <v>0</v>
      </c>
      <c r="AE38" s="35">
        <f t="shared" si="7"/>
        <v>0</v>
      </c>
      <c r="AF38" s="35">
        <f t="shared" si="7"/>
        <v>0</v>
      </c>
      <c r="AG38" s="35">
        <f t="shared" si="7"/>
        <v>0</v>
      </c>
      <c r="AH38" s="35">
        <f t="shared" si="7"/>
        <v>0</v>
      </c>
      <c r="AI38" s="35">
        <f t="shared" si="7"/>
        <v>0</v>
      </c>
      <c r="AJ38" s="9"/>
      <c r="AK38" s="9"/>
      <c r="AL38" s="9"/>
      <c r="AM38" s="9"/>
      <c r="AN38" s="9"/>
      <c r="AO38" s="9"/>
      <c r="AP38" s="9"/>
    </row>
    <row r="39" spans="1:42" ht="14.25" customHeight="1" x14ac:dyDescent="0.25">
      <c r="A39" s="41" t="s">
        <v>31</v>
      </c>
      <c r="B39" s="43">
        <f>SUM(B37:B38)</f>
        <v>-138.71022448916671</v>
      </c>
      <c r="C39" s="38">
        <f>SUM(C37:C38)</f>
        <v>5.8347418035307612</v>
      </c>
      <c r="D39" s="38">
        <f>SUM(D37:D38)</f>
        <v>47.462947648201116</v>
      </c>
      <c r="E39" s="38">
        <f t="shared" ref="E39:AI39" si="8">SUM(E37:E38)</f>
        <v>104.2843079807318</v>
      </c>
      <c r="F39" s="38">
        <f t="shared" si="8"/>
        <v>68.359215536046534</v>
      </c>
      <c r="G39" s="38">
        <f t="shared" si="8"/>
        <v>29.072480841298059</v>
      </c>
      <c r="H39" s="38">
        <f t="shared" si="8"/>
        <v>40.986201886143718</v>
      </c>
      <c r="I39" s="38">
        <f t="shared" si="8"/>
        <v>29.888123180426643</v>
      </c>
      <c r="J39" s="38">
        <f t="shared" si="8"/>
        <v>22.807215929355518</v>
      </c>
      <c r="K39" s="38">
        <f t="shared" si="8"/>
        <v>-14.640238741361758</v>
      </c>
      <c r="L39" s="38">
        <f t="shared" si="8"/>
        <v>-14.284421167354184</v>
      </c>
      <c r="M39" s="38">
        <f t="shared" si="8"/>
        <v>-11.840689028423597</v>
      </c>
      <c r="N39" s="38">
        <f t="shared" si="8"/>
        <v>-14.108753029923054</v>
      </c>
      <c r="O39" s="38">
        <f t="shared" si="8"/>
        <v>-17.807854543937268</v>
      </c>
      <c r="P39" s="38">
        <f t="shared" si="8"/>
        <v>-13.510119645567398</v>
      </c>
      <c r="Q39" s="38">
        <f t="shared" si="8"/>
        <v>-15.009011256000106</v>
      </c>
      <c r="R39" s="38">
        <f t="shared" si="8"/>
        <v>-17.680091310960421</v>
      </c>
      <c r="S39" s="38">
        <f t="shared" si="8"/>
        <v>-21.865137594804949</v>
      </c>
      <c r="T39" s="38">
        <f t="shared" si="8"/>
        <v>-23.411002264416044</v>
      </c>
      <c r="U39" s="38">
        <f t="shared" si="8"/>
        <v>-21.750765564860455</v>
      </c>
      <c r="V39" s="38">
        <f t="shared" si="8"/>
        <v>-18.889899806602156</v>
      </c>
      <c r="W39" s="38">
        <f t="shared" si="8"/>
        <v>-20.481887776045994</v>
      </c>
      <c r="X39" s="38">
        <f t="shared" si="8"/>
        <v>-21.214436574446331</v>
      </c>
      <c r="Y39" s="38">
        <f t="shared" si="8"/>
        <v>-24.073522647655562</v>
      </c>
      <c r="Z39" s="38">
        <f t="shared" si="8"/>
        <v>-26.295042877115726</v>
      </c>
      <c r="AA39" s="38">
        <f t="shared" si="8"/>
        <v>-25.204140697383075</v>
      </c>
      <c r="AB39" s="38">
        <f t="shared" si="8"/>
        <v>-24.26417240818267</v>
      </c>
      <c r="AC39" s="38">
        <f t="shared" si="8"/>
        <v>-23.957606519199562</v>
      </c>
      <c r="AD39" s="38">
        <f t="shared" si="8"/>
        <v>-23.615433372010553</v>
      </c>
      <c r="AE39" s="38">
        <f t="shared" si="8"/>
        <v>-23.993127044789063</v>
      </c>
      <c r="AF39" s="38">
        <f t="shared" si="8"/>
        <v>-23.870573923452969</v>
      </c>
      <c r="AG39" s="38">
        <f t="shared" si="8"/>
        <v>-23.045796151993628</v>
      </c>
      <c r="AH39" s="38">
        <f t="shared" si="8"/>
        <v>-23.797325899999148</v>
      </c>
      <c r="AI39" s="38">
        <f t="shared" si="8"/>
        <v>1.2055905515847711</v>
      </c>
      <c r="AJ39" s="9"/>
      <c r="AK39" s="9"/>
      <c r="AL39" s="9"/>
      <c r="AM39" s="9"/>
      <c r="AN39" s="9"/>
      <c r="AO39" s="9"/>
      <c r="AP39" s="9"/>
    </row>
    <row r="40" spans="1:42" ht="14.25" customHeight="1" x14ac:dyDescent="0.25">
      <c r="A40" s="13"/>
      <c r="B40" s="15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14.25" customHeight="1" x14ac:dyDescent="0.25">
      <c r="A41" s="13" t="s">
        <v>33</v>
      </c>
      <c r="B41" s="17"/>
      <c r="C41" s="25" t="s">
        <v>19</v>
      </c>
      <c r="D41" s="16">
        <f>ROUND(ROUND((D39*1000000*D20)/D12,2),2)*12</f>
        <v>5.16</v>
      </c>
      <c r="E41" s="16">
        <f t="shared" ref="E41:AI41" si="9">ROUND(ROUND((E39*1000000*E20)/E12,2),2)*12</f>
        <v>11.28</v>
      </c>
      <c r="F41" s="16">
        <f t="shared" si="9"/>
        <v>7.32</v>
      </c>
      <c r="G41" s="16">
        <f t="shared" si="9"/>
        <v>3.12</v>
      </c>
      <c r="H41" s="16">
        <f t="shared" si="9"/>
        <v>4.32</v>
      </c>
      <c r="I41" s="16">
        <f t="shared" si="9"/>
        <v>3.12</v>
      </c>
      <c r="J41" s="16">
        <f t="shared" si="9"/>
        <v>2.4000000000000004</v>
      </c>
      <c r="K41" s="16">
        <f t="shared" si="9"/>
        <v>-1.56</v>
      </c>
      <c r="L41" s="16">
        <f t="shared" si="9"/>
        <v>-1.44</v>
      </c>
      <c r="M41" s="16">
        <f t="shared" si="9"/>
        <v>-1.2000000000000002</v>
      </c>
      <c r="N41" s="16">
        <f t="shared" si="9"/>
        <v>-1.44</v>
      </c>
      <c r="O41" s="16">
        <f t="shared" si="9"/>
        <v>-1.7999999999999998</v>
      </c>
      <c r="P41" s="16">
        <f t="shared" si="9"/>
        <v>-1.32</v>
      </c>
      <c r="Q41" s="16">
        <f t="shared" si="9"/>
        <v>-1.44</v>
      </c>
      <c r="R41" s="16">
        <f t="shared" si="9"/>
        <v>-1.6800000000000002</v>
      </c>
      <c r="S41" s="16">
        <f t="shared" si="9"/>
        <v>-2.16</v>
      </c>
      <c r="T41" s="16">
        <f t="shared" si="9"/>
        <v>-2.2800000000000002</v>
      </c>
      <c r="U41" s="16">
        <f t="shared" si="9"/>
        <v>-2.04</v>
      </c>
      <c r="V41" s="16">
        <f t="shared" si="9"/>
        <v>-1.7999999999999998</v>
      </c>
      <c r="W41" s="16">
        <f t="shared" si="9"/>
        <v>-1.92</v>
      </c>
      <c r="X41" s="16">
        <f t="shared" si="9"/>
        <v>-1.92</v>
      </c>
      <c r="Y41" s="16">
        <f t="shared" si="9"/>
        <v>-2.16</v>
      </c>
      <c r="Z41" s="16">
        <f t="shared" si="9"/>
        <v>-2.4000000000000004</v>
      </c>
      <c r="AA41" s="16">
        <f t="shared" si="9"/>
        <v>-2.2800000000000002</v>
      </c>
      <c r="AB41" s="16">
        <f t="shared" si="9"/>
        <v>-2.16</v>
      </c>
      <c r="AC41" s="16">
        <f t="shared" si="9"/>
        <v>-2.16</v>
      </c>
      <c r="AD41" s="16">
        <f t="shared" si="9"/>
        <v>-2.04</v>
      </c>
      <c r="AE41" s="16">
        <f t="shared" si="9"/>
        <v>-2.04</v>
      </c>
      <c r="AF41" s="16">
        <f t="shared" si="9"/>
        <v>-2.04</v>
      </c>
      <c r="AG41" s="16">
        <f t="shared" si="9"/>
        <v>-1.92</v>
      </c>
      <c r="AH41" s="16">
        <f t="shared" si="9"/>
        <v>-2.04</v>
      </c>
      <c r="AI41" s="16">
        <f t="shared" si="9"/>
        <v>0.12</v>
      </c>
      <c r="AJ41" s="31"/>
      <c r="AK41" s="9"/>
      <c r="AL41" s="9"/>
      <c r="AM41" s="9"/>
      <c r="AN41" s="9"/>
      <c r="AO41" s="9"/>
      <c r="AP41" s="9"/>
    </row>
    <row r="42" spans="1:42" ht="14.25" customHeight="1" x14ac:dyDescent="0.2">
      <c r="A42" s="9"/>
    </row>
    <row r="43" spans="1:42" ht="14.25" customHeight="1" x14ac:dyDescent="0.2">
      <c r="A43" s="9"/>
    </row>
    <row r="44" spans="1:42" s="9" customFormat="1" ht="14.25" customHeight="1" x14ac:dyDescent="0.2">
      <c r="E44" s="17"/>
    </row>
    <row r="45" spans="1:42" s="9" customFormat="1" ht="14.25" customHeight="1" x14ac:dyDescent="0.25">
      <c r="A45" s="13" t="s">
        <v>7</v>
      </c>
      <c r="D45" s="18"/>
      <c r="E45" s="17"/>
    </row>
    <row r="46" spans="1:42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2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2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45" right="0.45" top="0.75" bottom="0.75" header="0.3" footer="0.3"/>
  <pageSetup scale="3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 Solar Together RP</vt:lpstr>
      <vt:lpstr>Solar Together RP</vt:lpstr>
      <vt:lpstr>Differential</vt:lpstr>
      <vt:lpstr>Differential!Print_Area</vt:lpstr>
      <vt:lpstr>Differential!Print_Titles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2019-08-30T17:17:23Z</dcterms:created>
  <dcterms:modified xsi:type="dcterms:W3CDTF">2019-08-30T17:17:32Z</dcterms:modified>
</cp:coreProperties>
</file>