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/>
  </bookViews>
  <sheets>
    <sheet name="No Solar Together RP" sheetId="1" r:id="rId1"/>
    <sheet name="Solar Together RP" sheetId="4" r:id="rId2"/>
    <sheet name="Differential" sheetId="5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Differential!$A$1:$AI$49</definedName>
    <definedName name="_xlnm.Print_Titles" localSheetId="2">Differential!$A:$B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AI27" i="5"/>
  <c r="AI38" i="5" s="1"/>
  <c r="AH27" i="5"/>
  <c r="AH38" i="5" s="1"/>
  <c r="AG27" i="5"/>
  <c r="AG38" i="5" s="1"/>
  <c r="AF27" i="5"/>
  <c r="AF38" i="5" s="1"/>
  <c r="AE27" i="5"/>
  <c r="AE38" i="5" s="1"/>
  <c r="AD27" i="5"/>
  <c r="AD38" i="5" s="1"/>
  <c r="AC27" i="5"/>
  <c r="AC38" i="5" s="1"/>
  <c r="AB27" i="5"/>
  <c r="AB38" i="5" s="1"/>
  <c r="AA27" i="5"/>
  <c r="AA38" i="5" s="1"/>
  <c r="Z27" i="5"/>
  <c r="Z38" i="5" s="1"/>
  <c r="Y27" i="5"/>
  <c r="Y38" i="5" s="1"/>
  <c r="X27" i="5"/>
  <c r="X38" i="5" s="1"/>
  <c r="W27" i="5"/>
  <c r="W38" i="5" s="1"/>
  <c r="V27" i="5"/>
  <c r="V38" i="5" s="1"/>
  <c r="U27" i="5"/>
  <c r="U38" i="5" s="1"/>
  <c r="T27" i="5"/>
  <c r="T38" i="5" s="1"/>
  <c r="S27" i="5"/>
  <c r="S38" i="5" s="1"/>
  <c r="R27" i="5"/>
  <c r="R38" i="5" s="1"/>
  <c r="Q27" i="5"/>
  <c r="Q38" i="5" s="1"/>
  <c r="P27" i="5"/>
  <c r="P38" i="5" s="1"/>
  <c r="O27" i="5"/>
  <c r="O38" i="5" s="1"/>
  <c r="N27" i="5"/>
  <c r="N38" i="5" s="1"/>
  <c r="M27" i="5"/>
  <c r="M38" i="5" s="1"/>
  <c r="L27" i="5"/>
  <c r="L38" i="5" s="1"/>
  <c r="K27" i="5"/>
  <c r="K38" i="5" s="1"/>
  <c r="J27" i="5"/>
  <c r="J38" i="5" s="1"/>
  <c r="I27" i="5"/>
  <c r="I38" i="5" s="1"/>
  <c r="H27" i="5"/>
  <c r="H38" i="5" s="1"/>
  <c r="G27" i="5"/>
  <c r="G38" i="5" s="1"/>
  <c r="F27" i="5"/>
  <c r="F38" i="5" s="1"/>
  <c r="E27" i="5"/>
  <c r="E38" i="5" s="1"/>
  <c r="C27" i="5"/>
  <c r="C38" i="5" s="1"/>
  <c r="AI26" i="5"/>
  <c r="AI28" i="5" s="1"/>
  <c r="AH26" i="5"/>
  <c r="AH28" i="5" s="1"/>
  <c r="AG26" i="5"/>
  <c r="AG28" i="5" s="1"/>
  <c r="AF26" i="5"/>
  <c r="AF28" i="5" s="1"/>
  <c r="AE26" i="5"/>
  <c r="AE28" i="5" s="1"/>
  <c r="AD26" i="5"/>
  <c r="AD28" i="5" s="1"/>
  <c r="AC26" i="5"/>
  <c r="AC28" i="5" s="1"/>
  <c r="AB26" i="5"/>
  <c r="AB28" i="5" s="1"/>
  <c r="AA26" i="5"/>
  <c r="AA28" i="5" s="1"/>
  <c r="Z26" i="5"/>
  <c r="Z28" i="5" s="1"/>
  <c r="Y26" i="5"/>
  <c r="Y28" i="5" s="1"/>
  <c r="X26" i="5"/>
  <c r="X28" i="5" s="1"/>
  <c r="W26" i="5"/>
  <c r="W28" i="5" s="1"/>
  <c r="V26" i="5"/>
  <c r="V28" i="5" s="1"/>
  <c r="U26" i="5"/>
  <c r="U28" i="5" s="1"/>
  <c r="T26" i="5"/>
  <c r="T28" i="5" s="1"/>
  <c r="S26" i="5"/>
  <c r="S28" i="5" s="1"/>
  <c r="R26" i="5"/>
  <c r="R28" i="5" s="1"/>
  <c r="Q26" i="5"/>
  <c r="Q28" i="5" s="1"/>
  <c r="P26" i="5"/>
  <c r="P28" i="5" s="1"/>
  <c r="O26" i="5"/>
  <c r="O28" i="5" s="1"/>
  <c r="N26" i="5"/>
  <c r="N28" i="5" s="1"/>
  <c r="M26" i="5"/>
  <c r="M28" i="5" s="1"/>
  <c r="L26" i="5"/>
  <c r="L28" i="5" s="1"/>
  <c r="K26" i="5"/>
  <c r="K28" i="5" s="1"/>
  <c r="J26" i="5"/>
  <c r="J28" i="5" s="1"/>
  <c r="I26" i="5"/>
  <c r="I28" i="5" s="1"/>
  <c r="H26" i="5"/>
  <c r="H28" i="5" s="1"/>
  <c r="G26" i="5"/>
  <c r="G28" i="5" s="1"/>
  <c r="F26" i="5"/>
  <c r="F28" i="5" s="1"/>
  <c r="E26" i="5"/>
  <c r="E28" i="5" s="1"/>
  <c r="C26" i="5"/>
  <c r="C28" i="5" s="1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C38" i="4"/>
  <c r="B38" i="4" s="1"/>
  <c r="AI37" i="4"/>
  <c r="AI39" i="4" s="1"/>
  <c r="AH37" i="4"/>
  <c r="AH39" i="4" s="1"/>
  <c r="AG37" i="4"/>
  <c r="AG39" i="4" s="1"/>
  <c r="AF37" i="4"/>
  <c r="AF39" i="4" s="1"/>
  <c r="AE37" i="4"/>
  <c r="AE39" i="4" s="1"/>
  <c r="AD37" i="4"/>
  <c r="AD39" i="4" s="1"/>
  <c r="AC37" i="4"/>
  <c r="AC39" i="4" s="1"/>
  <c r="AB37" i="4"/>
  <c r="AB39" i="4" s="1"/>
  <c r="AA37" i="4"/>
  <c r="AA39" i="4" s="1"/>
  <c r="Z37" i="4"/>
  <c r="Z39" i="4" s="1"/>
  <c r="Y37" i="4"/>
  <c r="Y39" i="4" s="1"/>
  <c r="X37" i="4"/>
  <c r="X39" i="4" s="1"/>
  <c r="W37" i="4"/>
  <c r="W39" i="4" s="1"/>
  <c r="V37" i="4"/>
  <c r="V39" i="4" s="1"/>
  <c r="U37" i="4"/>
  <c r="U39" i="4" s="1"/>
  <c r="T37" i="4"/>
  <c r="T39" i="4" s="1"/>
  <c r="S37" i="4"/>
  <c r="S39" i="4" s="1"/>
  <c r="R37" i="4"/>
  <c r="R39" i="4" s="1"/>
  <c r="Q37" i="4"/>
  <c r="Q39" i="4" s="1"/>
  <c r="P37" i="4"/>
  <c r="P39" i="4" s="1"/>
  <c r="O37" i="4"/>
  <c r="O39" i="4" s="1"/>
  <c r="N37" i="4"/>
  <c r="N39" i="4" s="1"/>
  <c r="M37" i="4"/>
  <c r="M39" i="4" s="1"/>
  <c r="L37" i="4"/>
  <c r="L39" i="4" s="1"/>
  <c r="K37" i="4"/>
  <c r="K39" i="4" s="1"/>
  <c r="J37" i="4"/>
  <c r="J39" i="4" s="1"/>
  <c r="I37" i="4"/>
  <c r="I39" i="4" s="1"/>
  <c r="H37" i="4"/>
  <c r="H39" i="4" s="1"/>
  <c r="G37" i="4"/>
  <c r="G39" i="4" s="1"/>
  <c r="F37" i="4"/>
  <c r="F39" i="4" s="1"/>
  <c r="E37" i="4"/>
  <c r="E39" i="4" s="1"/>
  <c r="C37" i="4"/>
  <c r="C39" i="4" s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I37" i="1"/>
  <c r="AI39" i="1" s="1"/>
  <c r="AH37" i="1"/>
  <c r="AH39" i="1" s="1"/>
  <c r="AG37" i="1"/>
  <c r="AG39" i="1" s="1"/>
  <c r="AF37" i="1"/>
  <c r="AF39" i="1" s="1"/>
  <c r="AE37" i="1"/>
  <c r="AE39" i="1" s="1"/>
  <c r="AD37" i="1"/>
  <c r="AD39" i="1" s="1"/>
  <c r="AC37" i="1"/>
  <c r="AC39" i="1" s="1"/>
  <c r="AB37" i="1"/>
  <c r="AB39" i="1" s="1"/>
  <c r="AA37" i="1"/>
  <c r="AA39" i="1" s="1"/>
  <c r="Z37" i="1"/>
  <c r="Z39" i="1" s="1"/>
  <c r="Y37" i="1"/>
  <c r="Y39" i="1" s="1"/>
  <c r="X37" i="1"/>
  <c r="X39" i="1" s="1"/>
  <c r="W37" i="1"/>
  <c r="W39" i="1" s="1"/>
  <c r="V37" i="1"/>
  <c r="V39" i="1" s="1"/>
  <c r="U37" i="1"/>
  <c r="U39" i="1" s="1"/>
  <c r="T37" i="1"/>
  <c r="T39" i="1" s="1"/>
  <c r="S37" i="1"/>
  <c r="S39" i="1" s="1"/>
  <c r="R37" i="1"/>
  <c r="R39" i="1" s="1"/>
  <c r="Q37" i="1"/>
  <c r="Q39" i="1" s="1"/>
  <c r="P37" i="1"/>
  <c r="P39" i="1" s="1"/>
  <c r="O37" i="1"/>
  <c r="O39" i="1" s="1"/>
  <c r="N37" i="1"/>
  <c r="N39" i="1" s="1"/>
  <c r="M37" i="1"/>
  <c r="M39" i="1" s="1"/>
  <c r="L37" i="1"/>
  <c r="L39" i="1" s="1"/>
  <c r="K37" i="1"/>
  <c r="K39" i="1" s="1"/>
  <c r="J37" i="1"/>
  <c r="J39" i="1" s="1"/>
  <c r="I37" i="1"/>
  <c r="I39" i="1" s="1"/>
  <c r="H37" i="1"/>
  <c r="H39" i="1" s="1"/>
  <c r="G37" i="1"/>
  <c r="G39" i="1" s="1"/>
  <c r="F37" i="1"/>
  <c r="F39" i="1" s="1"/>
  <c r="E37" i="1"/>
  <c r="E39" i="1" s="1"/>
  <c r="D37" i="1"/>
  <c r="D39" i="1" s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D38" i="4"/>
  <c r="D37" i="4"/>
  <c r="D39" i="4" s="1"/>
  <c r="C38" i="1"/>
  <c r="C37" i="1"/>
  <c r="B39" i="4" l="1"/>
  <c r="AH37" i="5"/>
  <c r="AH39" i="5" s="1"/>
  <c r="Z37" i="5"/>
  <c r="Z39" i="5" s="1"/>
  <c r="N37" i="5"/>
  <c r="N39" i="5" s="1"/>
  <c r="F37" i="5"/>
  <c r="F39" i="5" s="1"/>
  <c r="C37" i="5"/>
  <c r="C39" i="5" s="1"/>
  <c r="AG37" i="5"/>
  <c r="AG39" i="5" s="1"/>
  <c r="AC37" i="5"/>
  <c r="AC39" i="5" s="1"/>
  <c r="Y37" i="5"/>
  <c r="Y39" i="5" s="1"/>
  <c r="U37" i="5"/>
  <c r="U39" i="5" s="1"/>
  <c r="Q37" i="5"/>
  <c r="Q39" i="5" s="1"/>
  <c r="M37" i="5"/>
  <c r="M39" i="5" s="1"/>
  <c r="I37" i="5"/>
  <c r="I39" i="5" s="1"/>
  <c r="E37" i="5"/>
  <c r="E39" i="5" s="1"/>
  <c r="R37" i="5"/>
  <c r="R39" i="5" s="1"/>
  <c r="AF37" i="5"/>
  <c r="AF39" i="5" s="1"/>
  <c r="AB37" i="5"/>
  <c r="AB39" i="5" s="1"/>
  <c r="X37" i="5"/>
  <c r="X39" i="5" s="1"/>
  <c r="T37" i="5"/>
  <c r="T39" i="5" s="1"/>
  <c r="P37" i="5"/>
  <c r="P39" i="5" s="1"/>
  <c r="L37" i="5"/>
  <c r="L39" i="5" s="1"/>
  <c r="H37" i="5"/>
  <c r="H39" i="5" s="1"/>
  <c r="AD37" i="5"/>
  <c r="AD39" i="5" s="1"/>
  <c r="V37" i="5"/>
  <c r="V39" i="5" s="1"/>
  <c r="J37" i="5"/>
  <c r="J39" i="5" s="1"/>
  <c r="AI37" i="5"/>
  <c r="AI39" i="5" s="1"/>
  <c r="AE37" i="5"/>
  <c r="AE39" i="5" s="1"/>
  <c r="AA37" i="5"/>
  <c r="AA39" i="5" s="1"/>
  <c r="W37" i="5"/>
  <c r="W39" i="5" s="1"/>
  <c r="S37" i="5"/>
  <c r="S39" i="5" s="1"/>
  <c r="O37" i="5"/>
  <c r="O39" i="5" s="1"/>
  <c r="K37" i="5"/>
  <c r="K39" i="5" s="1"/>
  <c r="G37" i="5"/>
  <c r="G39" i="5" s="1"/>
  <c r="B37" i="1"/>
  <c r="B38" i="1"/>
  <c r="C39" i="1"/>
  <c r="D27" i="5" l="1"/>
  <c r="D26" i="5"/>
  <c r="D37" i="5" s="1"/>
  <c r="C28" i="4"/>
  <c r="C28" i="1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D28" i="4"/>
  <c r="D38" i="5" l="1"/>
  <c r="B27" i="5"/>
  <c r="D28" i="5"/>
  <c r="D39" i="5" l="1"/>
  <c r="B38" i="5"/>
  <c r="B27" i="4"/>
  <c r="AI18" i="5" l="1"/>
  <c r="AI20" i="5" s="1"/>
  <c r="AH18" i="5"/>
  <c r="AH20" i="5" s="1"/>
  <c r="AG18" i="5"/>
  <c r="AG20" i="5" s="1"/>
  <c r="AF18" i="5"/>
  <c r="AF20" i="5" s="1"/>
  <c r="AE18" i="5"/>
  <c r="AE20" i="5" s="1"/>
  <c r="AD18" i="5"/>
  <c r="AD20" i="5" s="1"/>
  <c r="AC18" i="5"/>
  <c r="AC20" i="5" s="1"/>
  <c r="AB18" i="5"/>
  <c r="AB20" i="5" s="1"/>
  <c r="AA18" i="5"/>
  <c r="AA20" i="5" s="1"/>
  <c r="Z18" i="5"/>
  <c r="Z20" i="5" s="1"/>
  <c r="Y18" i="5"/>
  <c r="Y20" i="5" s="1"/>
  <c r="X18" i="5"/>
  <c r="X20" i="5" s="1"/>
  <c r="W18" i="5"/>
  <c r="W20" i="5" s="1"/>
  <c r="V18" i="5"/>
  <c r="V20" i="5" s="1"/>
  <c r="U18" i="5"/>
  <c r="U20" i="5" s="1"/>
  <c r="T18" i="5"/>
  <c r="T20" i="5" s="1"/>
  <c r="S18" i="5"/>
  <c r="S20" i="5" s="1"/>
  <c r="R18" i="5"/>
  <c r="R20" i="5" s="1"/>
  <c r="Q18" i="5"/>
  <c r="Q20" i="5" s="1"/>
  <c r="P18" i="5"/>
  <c r="P20" i="5" s="1"/>
  <c r="O18" i="5"/>
  <c r="O20" i="5" s="1"/>
  <c r="N18" i="5"/>
  <c r="N20" i="5" s="1"/>
  <c r="M18" i="5"/>
  <c r="M20" i="5" s="1"/>
  <c r="L18" i="5"/>
  <c r="L20" i="5" s="1"/>
  <c r="K18" i="5"/>
  <c r="K20" i="5" s="1"/>
  <c r="J18" i="5"/>
  <c r="J20" i="5" s="1"/>
  <c r="I18" i="5"/>
  <c r="I20" i="5" s="1"/>
  <c r="H18" i="5"/>
  <c r="H20" i="5" s="1"/>
  <c r="G18" i="5"/>
  <c r="G20" i="5" s="1"/>
  <c r="F18" i="5"/>
  <c r="F20" i="5" s="1"/>
  <c r="E18" i="5"/>
  <c r="E20" i="5" s="1"/>
  <c r="D18" i="5"/>
  <c r="D20" i="5" s="1"/>
  <c r="D30" i="5" s="1"/>
  <c r="D11" i="5"/>
  <c r="E11" i="5" s="1"/>
  <c r="F11" i="5" s="1"/>
  <c r="G11" i="5" s="1"/>
  <c r="H11" i="5" s="1"/>
  <c r="I11" i="5" s="1"/>
  <c r="J11" i="5" s="1"/>
  <c r="K11" i="5" s="1"/>
  <c r="L11" i="5" s="1"/>
  <c r="M11" i="5" s="1"/>
  <c r="N11" i="5" s="1"/>
  <c r="O11" i="5" s="1"/>
  <c r="P11" i="5" s="1"/>
  <c r="Q11" i="5" s="1"/>
  <c r="R11" i="5" s="1"/>
  <c r="S11" i="5" s="1"/>
  <c r="T11" i="5" s="1"/>
  <c r="U11" i="5" s="1"/>
  <c r="V11" i="5" s="1"/>
  <c r="W11" i="5" s="1"/>
  <c r="X11" i="5" s="1"/>
  <c r="Y11" i="5" s="1"/>
  <c r="Z11" i="5" s="1"/>
  <c r="AA11" i="5" s="1"/>
  <c r="AB11" i="5" s="1"/>
  <c r="AC11" i="5" s="1"/>
  <c r="AD11" i="5" s="1"/>
  <c r="AE11" i="5" s="1"/>
  <c r="AF11" i="5" s="1"/>
  <c r="AG11" i="5" s="1"/>
  <c r="AH11" i="5" s="1"/>
  <c r="AI11" i="5" s="1"/>
  <c r="B26" i="4"/>
  <c r="B28" i="4" s="1"/>
  <c r="AI18" i="4"/>
  <c r="AI20" i="4" s="1"/>
  <c r="AI30" i="4" s="1"/>
  <c r="AH18" i="4"/>
  <c r="AH20" i="4" s="1"/>
  <c r="AH30" i="4" s="1"/>
  <c r="AG18" i="4"/>
  <c r="AG20" i="4" s="1"/>
  <c r="AG30" i="4" s="1"/>
  <c r="AF18" i="4"/>
  <c r="AF20" i="4" s="1"/>
  <c r="AF30" i="4" s="1"/>
  <c r="AE18" i="4"/>
  <c r="AE20" i="4" s="1"/>
  <c r="AE30" i="4" s="1"/>
  <c r="AD18" i="4"/>
  <c r="AD20" i="4" s="1"/>
  <c r="AD30" i="4" s="1"/>
  <c r="AC18" i="4"/>
  <c r="AC20" i="4" s="1"/>
  <c r="AC30" i="4" s="1"/>
  <c r="AB18" i="4"/>
  <c r="AB20" i="4" s="1"/>
  <c r="AB30" i="4" s="1"/>
  <c r="AA18" i="4"/>
  <c r="AA20" i="4" s="1"/>
  <c r="AA30" i="4" s="1"/>
  <c r="Z18" i="4"/>
  <c r="Z20" i="4" s="1"/>
  <c r="Z30" i="4" s="1"/>
  <c r="Y18" i="4"/>
  <c r="Y20" i="4" s="1"/>
  <c r="Y30" i="4" s="1"/>
  <c r="X18" i="4"/>
  <c r="X20" i="4" s="1"/>
  <c r="X30" i="4" s="1"/>
  <c r="W18" i="4"/>
  <c r="W20" i="4" s="1"/>
  <c r="W30" i="4" s="1"/>
  <c r="V18" i="4"/>
  <c r="V20" i="4" s="1"/>
  <c r="V30" i="4" s="1"/>
  <c r="U18" i="4"/>
  <c r="U20" i="4" s="1"/>
  <c r="U30" i="4" s="1"/>
  <c r="T18" i="4"/>
  <c r="T20" i="4" s="1"/>
  <c r="T30" i="4" s="1"/>
  <c r="S18" i="4"/>
  <c r="S20" i="4" s="1"/>
  <c r="S30" i="4" s="1"/>
  <c r="R18" i="4"/>
  <c r="R20" i="4" s="1"/>
  <c r="R30" i="4" s="1"/>
  <c r="Q18" i="4"/>
  <c r="Q20" i="4" s="1"/>
  <c r="Q30" i="4" s="1"/>
  <c r="P18" i="4"/>
  <c r="P20" i="4" s="1"/>
  <c r="P30" i="4" s="1"/>
  <c r="O18" i="4"/>
  <c r="O20" i="4" s="1"/>
  <c r="O30" i="4" s="1"/>
  <c r="N18" i="4"/>
  <c r="N20" i="4" s="1"/>
  <c r="N30" i="4" s="1"/>
  <c r="M18" i="4"/>
  <c r="M20" i="4" s="1"/>
  <c r="M30" i="4" s="1"/>
  <c r="L18" i="4"/>
  <c r="L20" i="4" s="1"/>
  <c r="L30" i="4" s="1"/>
  <c r="K18" i="4"/>
  <c r="K20" i="4" s="1"/>
  <c r="K30" i="4" s="1"/>
  <c r="J18" i="4"/>
  <c r="J20" i="4" s="1"/>
  <c r="J30" i="4" s="1"/>
  <c r="I18" i="4"/>
  <c r="I20" i="4" s="1"/>
  <c r="I30" i="4" s="1"/>
  <c r="H18" i="4"/>
  <c r="H20" i="4" s="1"/>
  <c r="H30" i="4" s="1"/>
  <c r="G18" i="4"/>
  <c r="G20" i="4" s="1"/>
  <c r="G30" i="4" s="1"/>
  <c r="F18" i="4"/>
  <c r="F20" i="4" s="1"/>
  <c r="F30" i="4" s="1"/>
  <c r="E18" i="4"/>
  <c r="E20" i="4" s="1"/>
  <c r="E30" i="4" s="1"/>
  <c r="D18" i="4"/>
  <c r="D20" i="4" s="1"/>
  <c r="D30" i="4" s="1"/>
  <c r="D11" i="4"/>
  <c r="E11" i="4" s="1"/>
  <c r="F11" i="4" s="1"/>
  <c r="G11" i="4" s="1"/>
  <c r="H11" i="4" s="1"/>
  <c r="I11" i="4" s="1"/>
  <c r="J11" i="4" s="1"/>
  <c r="K11" i="4" s="1"/>
  <c r="L11" i="4" s="1"/>
  <c r="M11" i="4" s="1"/>
  <c r="N11" i="4" s="1"/>
  <c r="O11" i="4" s="1"/>
  <c r="P11" i="4" s="1"/>
  <c r="Q11" i="4" s="1"/>
  <c r="R11" i="4" s="1"/>
  <c r="S11" i="4" s="1"/>
  <c r="T11" i="4" s="1"/>
  <c r="U11" i="4" s="1"/>
  <c r="V11" i="4" s="1"/>
  <c r="W11" i="4" s="1"/>
  <c r="X11" i="4" s="1"/>
  <c r="Y11" i="4" s="1"/>
  <c r="Z11" i="4" s="1"/>
  <c r="AA11" i="4" s="1"/>
  <c r="AB11" i="4" s="1"/>
  <c r="AC11" i="4" s="1"/>
  <c r="AD11" i="4" s="1"/>
  <c r="AE11" i="4" s="1"/>
  <c r="AF11" i="4" s="1"/>
  <c r="AG11" i="4" s="1"/>
  <c r="AH11" i="4" s="1"/>
  <c r="AI11" i="4" s="1"/>
  <c r="E30" i="5" l="1"/>
  <c r="E41" i="5"/>
  <c r="I30" i="5"/>
  <c r="I41" i="5"/>
  <c r="M30" i="5"/>
  <c r="M41" i="5"/>
  <c r="Q30" i="5"/>
  <c r="Q41" i="5"/>
  <c r="U30" i="5"/>
  <c r="U41" i="5"/>
  <c r="Y30" i="5"/>
  <c r="Y41" i="5"/>
  <c r="AC30" i="5"/>
  <c r="AC41" i="5"/>
  <c r="AG30" i="5"/>
  <c r="AG41" i="5"/>
  <c r="F30" i="5"/>
  <c r="F41" i="5"/>
  <c r="J30" i="5"/>
  <c r="J41" i="5"/>
  <c r="N30" i="5"/>
  <c r="N41" i="5"/>
  <c r="R30" i="5"/>
  <c r="R41" i="5"/>
  <c r="V30" i="5"/>
  <c r="V41" i="5"/>
  <c r="Z30" i="5"/>
  <c r="Z41" i="5"/>
  <c r="AD30" i="5"/>
  <c r="AD41" i="5"/>
  <c r="AH30" i="5"/>
  <c r="AH41" i="5"/>
  <c r="K30" i="5"/>
  <c r="K41" i="5"/>
  <c r="O30" i="5"/>
  <c r="O41" i="5"/>
  <c r="S30" i="5"/>
  <c r="S41" i="5"/>
  <c r="W30" i="5"/>
  <c r="W41" i="5"/>
  <c r="AA30" i="5"/>
  <c r="AA41" i="5"/>
  <c r="AE30" i="5"/>
  <c r="AE41" i="5"/>
  <c r="AI30" i="5"/>
  <c r="AI41" i="5"/>
  <c r="G30" i="5"/>
  <c r="G41" i="5"/>
  <c r="H30" i="5"/>
  <c r="H41" i="5"/>
  <c r="L30" i="5"/>
  <c r="L41" i="5"/>
  <c r="P30" i="5"/>
  <c r="P41" i="5"/>
  <c r="T30" i="5"/>
  <c r="T41" i="5"/>
  <c r="X30" i="5"/>
  <c r="X41" i="5"/>
  <c r="AB30" i="5"/>
  <c r="AB41" i="5"/>
  <c r="AF30" i="5"/>
  <c r="AF41" i="5"/>
  <c r="D41" i="5"/>
  <c r="B37" i="4"/>
  <c r="B26" i="5"/>
  <c r="B28" i="5" s="1"/>
  <c r="B37" i="5"/>
  <c r="B39" i="5" s="1"/>
  <c r="H41" i="4"/>
  <c r="X41" i="4"/>
  <c r="I41" i="4"/>
  <c r="M41" i="4"/>
  <c r="Q41" i="4"/>
  <c r="U41" i="4"/>
  <c r="Y41" i="4"/>
  <c r="AC41" i="4"/>
  <c r="AG41" i="4"/>
  <c r="D41" i="4"/>
  <c r="P41" i="4"/>
  <c r="AF41" i="4"/>
  <c r="E41" i="4"/>
  <c r="T41" i="4"/>
  <c r="J41" i="4"/>
  <c r="R41" i="4"/>
  <c r="Z41" i="4"/>
  <c r="AH41" i="4"/>
  <c r="F41" i="4"/>
  <c r="G41" i="4"/>
  <c r="O41" i="4"/>
  <c r="W41" i="4"/>
  <c r="AI41" i="4"/>
  <c r="L41" i="4"/>
  <c r="AB41" i="4"/>
  <c r="N41" i="4"/>
  <c r="V41" i="4"/>
  <c r="AD41" i="4"/>
  <c r="K41" i="4"/>
  <c r="S41" i="4"/>
  <c r="AA41" i="4"/>
  <c r="AE41" i="4"/>
  <c r="B26" i="1" l="1"/>
  <c r="B28" i="1" s="1"/>
  <c r="B39" i="1" l="1"/>
  <c r="AI18" i="1" l="1"/>
  <c r="AI20" i="1" s="1"/>
  <c r="AI30" i="1" s="1"/>
  <c r="AI41" i="1" l="1"/>
  <c r="D18" i="1" l="1"/>
  <c r="E18" i="1"/>
  <c r="F18" i="1"/>
  <c r="G18" i="1"/>
  <c r="H18" i="1"/>
  <c r="I18" i="1"/>
  <c r="D11" i="1"/>
  <c r="G20" i="1" l="1"/>
  <c r="G30" i="1" s="1"/>
  <c r="F20" i="1"/>
  <c r="F30" i="1" s="1"/>
  <c r="I20" i="1"/>
  <c r="I30" i="1" s="1"/>
  <c r="H20" i="1"/>
  <c r="H30" i="1" s="1"/>
  <c r="D20" i="1"/>
  <c r="D30" i="1" s="1"/>
  <c r="E20" i="1"/>
  <c r="E30" i="1" s="1"/>
  <c r="H41" i="1" l="1"/>
  <c r="I41" i="1"/>
  <c r="E41" i="1"/>
  <c r="F41" i="1"/>
  <c r="D41" i="1"/>
  <c r="G41" i="1"/>
  <c r="AH18" i="1"/>
  <c r="AH20" i="1" l="1"/>
  <c r="AH30" i="1" s="1"/>
  <c r="AH41" i="1" l="1"/>
  <c r="J18" i="1"/>
  <c r="J20" i="1" s="1"/>
  <c r="J30" i="1" s="1"/>
  <c r="L18" i="1"/>
  <c r="L20" i="1" s="1"/>
  <c r="L30" i="1" s="1"/>
  <c r="M18" i="1"/>
  <c r="M20" i="1" s="1"/>
  <c r="M30" i="1" s="1"/>
  <c r="N18" i="1"/>
  <c r="N20" i="1" s="1"/>
  <c r="N30" i="1" s="1"/>
  <c r="O18" i="1"/>
  <c r="O20" i="1" s="1"/>
  <c r="O30" i="1" s="1"/>
  <c r="P18" i="1"/>
  <c r="P20" i="1" s="1"/>
  <c r="P30" i="1" s="1"/>
  <c r="Q18" i="1"/>
  <c r="Q20" i="1" s="1"/>
  <c r="Q30" i="1" s="1"/>
  <c r="R18" i="1"/>
  <c r="R20" i="1" s="1"/>
  <c r="R30" i="1" s="1"/>
  <c r="T18" i="1"/>
  <c r="T20" i="1" s="1"/>
  <c r="T30" i="1" s="1"/>
  <c r="U18" i="1"/>
  <c r="U20" i="1" s="1"/>
  <c r="U30" i="1" s="1"/>
  <c r="V18" i="1"/>
  <c r="V20" i="1" s="1"/>
  <c r="V30" i="1" s="1"/>
  <c r="W18" i="1"/>
  <c r="W20" i="1" s="1"/>
  <c r="W30" i="1" s="1"/>
  <c r="X18" i="1"/>
  <c r="X20" i="1" s="1"/>
  <c r="X30" i="1" s="1"/>
  <c r="Y18" i="1"/>
  <c r="Y20" i="1" s="1"/>
  <c r="Y30" i="1" s="1"/>
  <c r="Z18" i="1"/>
  <c r="Z20" i="1" s="1"/>
  <c r="Z30" i="1" s="1"/>
  <c r="AB18" i="1"/>
  <c r="AB20" i="1" s="1"/>
  <c r="AB30" i="1" s="1"/>
  <c r="AC18" i="1"/>
  <c r="AC20" i="1" s="1"/>
  <c r="AC30" i="1" s="1"/>
  <c r="AD18" i="1"/>
  <c r="AD20" i="1" s="1"/>
  <c r="AD30" i="1" s="1"/>
  <c r="AE18" i="1"/>
  <c r="AE20" i="1" s="1"/>
  <c r="AE30" i="1" s="1"/>
  <c r="AF18" i="1"/>
  <c r="AF20" i="1" s="1"/>
  <c r="AF30" i="1" s="1"/>
  <c r="AG18" i="1"/>
  <c r="AG20" i="1" s="1"/>
  <c r="AG30" i="1" s="1"/>
  <c r="K18" i="1"/>
  <c r="K20" i="1" s="1"/>
  <c r="K30" i="1" s="1"/>
  <c r="S18" i="1"/>
  <c r="S20" i="1" s="1"/>
  <c r="S30" i="1" s="1"/>
  <c r="AA18" i="1"/>
  <c r="AA20" i="1" s="1"/>
  <c r="AA30" i="1" s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S41" i="1" l="1"/>
  <c r="V41" i="1"/>
  <c r="K41" i="1"/>
  <c r="AD41" i="1"/>
  <c r="Y41" i="1"/>
  <c r="U41" i="1"/>
  <c r="P41" i="1"/>
  <c r="L41" i="1"/>
  <c r="AE41" i="1"/>
  <c r="Z41" i="1"/>
  <c r="Q41" i="1"/>
  <c r="M41" i="1"/>
  <c r="AG41" i="1"/>
  <c r="X41" i="1"/>
  <c r="O41" i="1"/>
  <c r="J41" i="1"/>
  <c r="AC41" i="1"/>
  <c r="T41" i="1"/>
  <c r="AA41" i="1"/>
  <c r="AF41" i="1"/>
  <c r="AB41" i="1"/>
  <c r="W41" i="1"/>
  <c r="R41" i="1"/>
  <c r="N41" i="1"/>
</calcChain>
</file>

<file path=xl/sharedStrings.xml><?xml version="1.0" encoding="utf-8"?>
<sst xmlns="http://schemas.openxmlformats.org/spreadsheetml/2006/main" count="117" uniqueCount="40">
  <si>
    <t>Residential</t>
  </si>
  <si>
    <t>Commercial</t>
  </si>
  <si>
    <t>Industrial</t>
  </si>
  <si>
    <t>Street Lighting</t>
  </si>
  <si>
    <t>Other Retail</t>
  </si>
  <si>
    <t>Metro</t>
  </si>
  <si>
    <t>FPL Sales Forecast</t>
  </si>
  <si>
    <t>Notes:</t>
  </si>
  <si>
    <t>2) Assumes that bills would be adjusted annually.</t>
  </si>
  <si>
    <t>1) Revenue Requirements are allocated on energy to illustrate estimated bill changes - Base/Fuel/Other rate changes will otherwise be determined during the Company's next Base/Fuel/Other Rate proceeding.</t>
  </si>
  <si>
    <t>Rate Impact Determination</t>
  </si>
  <si>
    <t>1,000 kWh Residential Bill</t>
  </si>
  <si>
    <t>Total MWh Sales</t>
  </si>
  <si>
    <t>Residential Energy Allocation</t>
  </si>
  <si>
    <t>3) Excludes 2019 information from Exhibit SRB-1</t>
  </si>
  <si>
    <t>Total</t>
  </si>
  <si>
    <t>Nominal</t>
  </si>
  <si>
    <t>CPVRR</t>
  </si>
  <si>
    <t>Florida Power &amp; Light Company</t>
  </si>
  <si>
    <t>N/A</t>
  </si>
  <si>
    <t>Docket No. 20190061-EI</t>
  </si>
  <si>
    <t>Interrogatory No. 181</t>
  </si>
  <si>
    <t>4) Bill Impact excludes GRT</t>
  </si>
  <si>
    <t xml:space="preserve">Residential Annual Bill Impact </t>
  </si>
  <si>
    <t>Without SolarTogether</t>
  </si>
  <si>
    <t>With SolarTogether</t>
  </si>
  <si>
    <t>Revenue Requirements ($ Millions)</t>
  </si>
  <si>
    <t>CPVRR (Real $)</t>
  </si>
  <si>
    <t>(Charges) Credits</t>
  </si>
  <si>
    <t>Differential (Charges) Credits</t>
  </si>
  <si>
    <t>Net Revenue Requirements</t>
  </si>
  <si>
    <t xml:space="preserve">Differential Net Revenue Requirements </t>
  </si>
  <si>
    <t>Differential, With &amp; Without SolarTogether</t>
  </si>
  <si>
    <t xml:space="preserve">Differential Residential Annual Bill Impact </t>
  </si>
  <si>
    <t>Discount Factor</t>
  </si>
  <si>
    <t>Attachment No. 2</t>
  </si>
  <si>
    <t>Tab 1 of 3</t>
  </si>
  <si>
    <t>Staff's Second Set of Interrogatories</t>
  </si>
  <si>
    <t>Tab 3 of 3</t>
  </si>
  <si>
    <t>Tab 2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</si>
</sst>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_);_(* \(#,##0.000\);_(* &quot;-&quot;??_);_(@_)"/>
    <numFmt numFmtId="167" formatCode="&quot;$&quot;#,##0.0_);\(&quot;$&quot;#,##0.0\)"/>
    <numFmt numFmtId="168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165" fontId="4" fillId="0" borderId="0">
      <alignment horizontal="left" wrapText="1"/>
    </xf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left" indent="1"/>
    </xf>
    <xf numFmtId="164" fontId="6" fillId="0" borderId="0" xfId="1" applyNumberFormat="1" applyFont="1"/>
    <xf numFmtId="0" fontId="6" fillId="0" borderId="0" xfId="0" applyFont="1" applyBorder="1" applyAlignment="1">
      <alignment horizontal="left" indent="1"/>
    </xf>
    <xf numFmtId="164" fontId="6" fillId="0" borderId="0" xfId="1" applyNumberFormat="1" applyFont="1" applyBorder="1"/>
    <xf numFmtId="0" fontId="6" fillId="0" borderId="0" xfId="0" applyFont="1" applyBorder="1"/>
    <xf numFmtId="164" fontId="6" fillId="0" borderId="1" xfId="1" applyNumberFormat="1" applyFont="1" applyBorder="1"/>
    <xf numFmtId="9" fontId="6" fillId="0" borderId="4" xfId="4" applyFont="1" applyBorder="1"/>
    <xf numFmtId="0" fontId="6" fillId="0" borderId="2" xfId="0" applyFont="1" applyBorder="1"/>
    <xf numFmtId="0" fontId="7" fillId="0" borderId="0" xfId="0" applyFont="1" applyBorder="1"/>
    <xf numFmtId="167" fontId="6" fillId="0" borderId="0" xfId="0" applyNumberFormat="1" applyFont="1"/>
    <xf numFmtId="0" fontId="5" fillId="0" borderId="0" xfId="0" applyFont="1" applyBorder="1" applyAlignment="1">
      <alignment horizontal="center"/>
    </xf>
    <xf numFmtId="7" fontId="6" fillId="0" borderId="0" xfId="3" applyNumberFormat="1" applyFont="1" applyBorder="1"/>
    <xf numFmtId="7" fontId="6" fillId="0" borderId="0" xfId="0" applyNumberFormat="1" applyFont="1" applyBorder="1"/>
    <xf numFmtId="166" fontId="6" fillId="0" borderId="0" xfId="0" applyNumberFormat="1" applyFont="1" applyBorder="1"/>
    <xf numFmtId="166" fontId="6" fillId="0" borderId="0" xfId="0" applyNumberFormat="1" applyFont="1"/>
    <xf numFmtId="7" fontId="6" fillId="0" borderId="0" xfId="0" applyNumberFormat="1" applyFont="1"/>
    <xf numFmtId="164" fontId="6" fillId="0" borderId="0" xfId="0" applyNumberFormat="1" applyFont="1"/>
    <xf numFmtId="43" fontId="6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7" fontId="6" fillId="0" borderId="0" xfId="3" applyNumberFormat="1" applyFont="1" applyBorder="1" applyAlignment="1">
      <alignment horizontal="right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quotePrefix="1" applyFont="1"/>
    <xf numFmtId="0" fontId="2" fillId="0" borderId="0" xfId="0" applyFont="1" applyBorder="1"/>
    <xf numFmtId="167" fontId="6" fillId="0" borderId="3" xfId="0" applyNumberFormat="1" applyFont="1" applyBorder="1"/>
    <xf numFmtId="167" fontId="6" fillId="0" borderId="0" xfId="0" applyNumberFormat="1" applyFont="1" applyBorder="1"/>
    <xf numFmtId="167" fontId="8" fillId="0" borderId="0" xfId="1" applyNumberFormat="1" applyFont="1" applyBorder="1"/>
    <xf numFmtId="167" fontId="5" fillId="0" borderId="0" xfId="0" applyNumberFormat="1" applyFont="1" applyBorder="1"/>
    <xf numFmtId="167" fontId="5" fillId="0" borderId="3" xfId="0" applyNumberFormat="1" applyFont="1" applyBorder="1"/>
    <xf numFmtId="167" fontId="6" fillId="0" borderId="0" xfId="1" applyNumberFormat="1" applyFont="1" applyBorder="1"/>
    <xf numFmtId="167" fontId="8" fillId="0" borderId="3" xfId="1" applyNumberFormat="1" applyFont="1" applyBorder="1"/>
    <xf numFmtId="43" fontId="6" fillId="0" borderId="0" xfId="1" applyFont="1" applyBorder="1"/>
    <xf numFmtId="168" fontId="6" fillId="0" borderId="0" xfId="1" applyNumberFormat="1" applyFont="1"/>
    <xf numFmtId="0" fontId="1" fillId="0" borderId="0" xfId="0" applyFont="1" applyBorder="1"/>
    <xf numFmtId="164" fontId="6" fillId="0" borderId="0" xfId="0" applyNumberFormat="1" applyFont="1" applyBorder="1"/>
    <xf numFmtId="167" fontId="10" fillId="0" borderId="3" xfId="1" applyNumberFormat="1" applyFont="1" applyBorder="1"/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/>
    <xf numFmtId="0" fontId="6" fillId="0" borderId="5" xfId="0" applyFont="1" applyBorder="1"/>
  </cellXfs>
  <cellStyles count="5">
    <cellStyle name="Comma" xfId="1" builtinId="3"/>
    <cellStyle name="Currency" xfId="3" builtinId="4"/>
    <cellStyle name="Normal" xfId="0" builtinId="0"/>
    <cellStyle name="Normal 4 11" xfId="2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0"/>
  <sheetViews>
    <sheetView showGridLines="0" tabSelected="1" zoomScale="85" zoomScaleNormal="85" workbookViewId="0">
      <selection activeCell="A6" sqref="A6"/>
    </sheetView>
  </sheetViews>
  <sheetFormatPr defaultColWidth="9.140625" defaultRowHeight="14.25" x14ac:dyDescent="0.2"/>
  <cols>
    <col min="1" max="1" width="44.85546875" style="2" customWidth="1"/>
    <col min="2" max="3" width="15.28515625" style="2" customWidth="1"/>
    <col min="4" max="4" width="17.42578125" style="2" bestFit="1" customWidth="1"/>
    <col min="5" max="35" width="14" style="2" bestFit="1" customWidth="1"/>
    <col min="36" max="36" width="9.5703125" style="2" bestFit="1" customWidth="1"/>
    <col min="37" max="16384" width="9.140625" style="2"/>
  </cols>
  <sheetData>
    <row r="1" spans="1:35" ht="15" x14ac:dyDescent="0.2">
      <c r="A1" s="42" t="s">
        <v>18</v>
      </c>
    </row>
    <row r="2" spans="1:35" ht="15" x14ac:dyDescent="0.2">
      <c r="A2" s="26" t="s">
        <v>20</v>
      </c>
    </row>
    <row r="3" spans="1:35" ht="15" x14ac:dyDescent="0.2">
      <c r="A3" s="43" t="s">
        <v>37</v>
      </c>
    </row>
    <row r="4" spans="1:35" ht="15" x14ac:dyDescent="0.2">
      <c r="A4" s="27" t="s">
        <v>21</v>
      </c>
    </row>
    <row r="5" spans="1:35" ht="15" x14ac:dyDescent="0.2">
      <c r="A5" s="27" t="s">
        <v>35</v>
      </c>
    </row>
    <row r="6" spans="1:35" ht="15" x14ac:dyDescent="0.25">
      <c r="A6" s="1" t="s">
        <v>36</v>
      </c>
    </row>
    <row r="8" spans="1:35" ht="15" x14ac:dyDescent="0.25">
      <c r="A8" s="1" t="s">
        <v>10</v>
      </c>
    </row>
    <row r="9" spans="1:35" ht="15" x14ac:dyDescent="0.25">
      <c r="A9" s="1" t="s">
        <v>11</v>
      </c>
    </row>
    <row r="11" spans="1:35" ht="15" x14ac:dyDescent="0.25">
      <c r="A11" s="3" t="s">
        <v>6</v>
      </c>
      <c r="C11" s="4">
        <v>2019</v>
      </c>
      <c r="D11" s="4">
        <f>2020</f>
        <v>2020</v>
      </c>
      <c r="E11" s="4">
        <f t="shared" ref="E11:AF11" si="0">D11+1</f>
        <v>2021</v>
      </c>
      <c r="F11" s="4">
        <f t="shared" si="0"/>
        <v>2022</v>
      </c>
      <c r="G11" s="4">
        <f t="shared" si="0"/>
        <v>2023</v>
      </c>
      <c r="H11" s="4">
        <f t="shared" si="0"/>
        <v>2024</v>
      </c>
      <c r="I11" s="4">
        <f t="shared" si="0"/>
        <v>2025</v>
      </c>
      <c r="J11" s="4">
        <f t="shared" si="0"/>
        <v>2026</v>
      </c>
      <c r="K11" s="4">
        <f t="shared" si="0"/>
        <v>2027</v>
      </c>
      <c r="L11" s="4">
        <f t="shared" si="0"/>
        <v>2028</v>
      </c>
      <c r="M11" s="4">
        <f t="shared" si="0"/>
        <v>2029</v>
      </c>
      <c r="N11" s="4">
        <f t="shared" si="0"/>
        <v>2030</v>
      </c>
      <c r="O11" s="4">
        <f t="shared" si="0"/>
        <v>2031</v>
      </c>
      <c r="P11" s="4">
        <f t="shared" si="0"/>
        <v>2032</v>
      </c>
      <c r="Q11" s="4">
        <f t="shared" si="0"/>
        <v>2033</v>
      </c>
      <c r="R11" s="4">
        <f t="shared" si="0"/>
        <v>2034</v>
      </c>
      <c r="S11" s="4">
        <f t="shared" si="0"/>
        <v>2035</v>
      </c>
      <c r="T11" s="4">
        <f t="shared" si="0"/>
        <v>2036</v>
      </c>
      <c r="U11" s="4">
        <f t="shared" si="0"/>
        <v>2037</v>
      </c>
      <c r="V11" s="4">
        <f t="shared" si="0"/>
        <v>2038</v>
      </c>
      <c r="W11" s="4">
        <f t="shared" si="0"/>
        <v>2039</v>
      </c>
      <c r="X11" s="4">
        <f t="shared" si="0"/>
        <v>2040</v>
      </c>
      <c r="Y11" s="4">
        <f t="shared" si="0"/>
        <v>2041</v>
      </c>
      <c r="Z11" s="4">
        <f t="shared" si="0"/>
        <v>2042</v>
      </c>
      <c r="AA11" s="4">
        <f t="shared" si="0"/>
        <v>2043</v>
      </c>
      <c r="AB11" s="4">
        <f t="shared" si="0"/>
        <v>2044</v>
      </c>
      <c r="AC11" s="4">
        <f t="shared" si="0"/>
        <v>2045</v>
      </c>
      <c r="AD11" s="4">
        <f t="shared" si="0"/>
        <v>2046</v>
      </c>
      <c r="AE11" s="4">
        <f t="shared" si="0"/>
        <v>2047</v>
      </c>
      <c r="AF11" s="4">
        <f t="shared" si="0"/>
        <v>2048</v>
      </c>
      <c r="AG11" s="4">
        <f t="shared" ref="AG11" si="1">AF11+1</f>
        <v>2049</v>
      </c>
      <c r="AH11" s="4">
        <f t="shared" ref="AH11:AI11" si="2">AG11+1</f>
        <v>2050</v>
      </c>
      <c r="AI11" s="4">
        <f t="shared" si="2"/>
        <v>2051</v>
      </c>
    </row>
    <row r="12" spans="1:35" x14ac:dyDescent="0.2">
      <c r="A12" s="5" t="s">
        <v>0</v>
      </c>
      <c r="D12" s="6">
        <v>59490168.315877855</v>
      </c>
      <c r="E12" s="6">
        <v>59811074.74622146</v>
      </c>
      <c r="F12" s="6">
        <v>59852351.144480817</v>
      </c>
      <c r="G12" s="6">
        <v>59879663.821460649</v>
      </c>
      <c r="H12" s="6">
        <v>60523058.441905856</v>
      </c>
      <c r="I12" s="6">
        <v>61019130.408033021</v>
      </c>
      <c r="J12" s="6">
        <v>61615553.840515547</v>
      </c>
      <c r="K12" s="6">
        <v>62256826.502824932</v>
      </c>
      <c r="L12" s="6">
        <v>63052172.594446436</v>
      </c>
      <c r="M12" s="6">
        <v>63646392.789534807</v>
      </c>
      <c r="N12" s="6">
        <v>64459051.249581411</v>
      </c>
      <c r="O12" s="6">
        <v>65222739.067555241</v>
      </c>
      <c r="P12" s="6">
        <v>66139750.984955505</v>
      </c>
      <c r="Q12" s="6">
        <v>66713330.506030701</v>
      </c>
      <c r="R12" s="6">
        <v>67413934.907352135</v>
      </c>
      <c r="S12" s="6">
        <v>68101803.511632755</v>
      </c>
      <c r="T12" s="6">
        <v>68773857.742647856</v>
      </c>
      <c r="U12" s="6">
        <v>69275939.806490615</v>
      </c>
      <c r="V12" s="6">
        <v>69959041.880674705</v>
      </c>
      <c r="W12" s="6">
        <v>72964714.704281688</v>
      </c>
      <c r="X12" s="6">
        <v>73883065.842189386</v>
      </c>
      <c r="Y12" s="6">
        <v>74252338.503234133</v>
      </c>
      <c r="Z12" s="6">
        <v>75612503.646139115</v>
      </c>
      <c r="AA12" s="6">
        <v>76502595.653353333</v>
      </c>
      <c r="AB12" s="6">
        <v>77598751.440185383</v>
      </c>
      <c r="AC12" s="6">
        <v>78284481.722746864</v>
      </c>
      <c r="AD12" s="6">
        <v>79175063.509328112</v>
      </c>
      <c r="AE12" s="6">
        <v>80068081.628531203</v>
      </c>
      <c r="AF12" s="6">
        <v>81150649.924022719</v>
      </c>
      <c r="AG12" s="6">
        <v>81835995.174416795</v>
      </c>
      <c r="AH12" s="6">
        <v>82737939.929988056</v>
      </c>
      <c r="AI12" s="6">
        <v>83644794.625092894</v>
      </c>
    </row>
    <row r="13" spans="1:35" ht="14.25" customHeight="1" x14ac:dyDescent="0.2">
      <c r="A13" s="5" t="s">
        <v>1</v>
      </c>
      <c r="D13" s="6">
        <v>47840049.505269289</v>
      </c>
      <c r="E13" s="6">
        <v>47969475.205300845</v>
      </c>
      <c r="F13" s="6">
        <v>48127550.213069066</v>
      </c>
      <c r="G13" s="6">
        <v>48297126.378642522</v>
      </c>
      <c r="H13" s="6">
        <v>48596782.827583231</v>
      </c>
      <c r="I13" s="6">
        <v>48699767.053622834</v>
      </c>
      <c r="J13" s="6">
        <v>48970958.926408648</v>
      </c>
      <c r="K13" s="6">
        <v>49271025.804593727</v>
      </c>
      <c r="L13" s="6">
        <v>49760442.85267023</v>
      </c>
      <c r="M13" s="6">
        <v>50045856.879351549</v>
      </c>
      <c r="N13" s="6">
        <v>50461294.489689521</v>
      </c>
      <c r="O13" s="6">
        <v>50859279.250612512</v>
      </c>
      <c r="P13" s="6">
        <v>51426114.645896263</v>
      </c>
      <c r="Q13" s="6">
        <v>51693649.916139171</v>
      </c>
      <c r="R13" s="6">
        <v>52067068.917742856</v>
      </c>
      <c r="S13" s="6">
        <v>52431516.049609385</v>
      </c>
      <c r="T13" s="6">
        <v>52947195.113301069</v>
      </c>
      <c r="U13" s="6">
        <v>53187483.392020285</v>
      </c>
      <c r="V13" s="6">
        <v>53545142.366319545</v>
      </c>
      <c r="W13" s="6">
        <v>51577135.410402276</v>
      </c>
      <c r="X13" s="6">
        <v>52041944.955231592</v>
      </c>
      <c r="Y13" s="6">
        <v>52752765.821483232</v>
      </c>
      <c r="Z13" s="6">
        <v>53541935.089640729</v>
      </c>
      <c r="AA13" s="6">
        <v>53966754.470327616</v>
      </c>
      <c r="AB13" s="6">
        <v>54548628.368878394</v>
      </c>
      <c r="AC13" s="6">
        <v>54805638.509112738</v>
      </c>
      <c r="AD13" s="6">
        <v>55218896.885648891</v>
      </c>
      <c r="AE13" s="6">
        <v>55629921.653521992</v>
      </c>
      <c r="AF13" s="6">
        <v>56188381.186620653</v>
      </c>
      <c r="AG13" s="6">
        <v>56431205.027215913</v>
      </c>
      <c r="AH13" s="6">
        <v>56836760.903100148</v>
      </c>
      <c r="AI13" s="6">
        <v>57241790.375866152</v>
      </c>
    </row>
    <row r="14" spans="1:35" ht="14.25" customHeight="1" x14ac:dyDescent="0.2">
      <c r="A14" s="5" t="s">
        <v>2</v>
      </c>
      <c r="D14" s="6">
        <v>2914180.4039105023</v>
      </c>
      <c r="E14" s="6">
        <v>2938603.1584176407</v>
      </c>
      <c r="F14" s="6">
        <v>2961214.5351525052</v>
      </c>
      <c r="G14" s="6">
        <v>2982797.3798365919</v>
      </c>
      <c r="H14" s="6">
        <v>3004087.6693249699</v>
      </c>
      <c r="I14" s="6">
        <v>3025281.0547214029</v>
      </c>
      <c r="J14" s="6">
        <v>3045676.7067968203</v>
      </c>
      <c r="K14" s="6">
        <v>3064882.5972845601</v>
      </c>
      <c r="L14" s="6">
        <v>3083453.8805299229</v>
      </c>
      <c r="M14" s="6">
        <v>3102077.5246377969</v>
      </c>
      <c r="N14" s="6">
        <v>3121279.8249915796</v>
      </c>
      <c r="O14" s="6">
        <v>3140941.908096381</v>
      </c>
      <c r="P14" s="6">
        <v>3159689.3418857404</v>
      </c>
      <c r="Q14" s="6">
        <v>3177974.977278356</v>
      </c>
      <c r="R14" s="6">
        <v>3197080.2717041085</v>
      </c>
      <c r="S14" s="6">
        <v>3216412.3454193575</v>
      </c>
      <c r="T14" s="6">
        <v>3235206.3066325733</v>
      </c>
      <c r="U14" s="6">
        <v>3253515.6583004044</v>
      </c>
      <c r="V14" s="6">
        <v>3271783.2610252015</v>
      </c>
      <c r="W14" s="6">
        <v>3289949.1690284912</v>
      </c>
      <c r="X14" s="6">
        <v>3308102.2713499852</v>
      </c>
      <c r="Y14" s="6">
        <v>3308102.2713499852</v>
      </c>
      <c r="Z14" s="6">
        <v>3308102.2713499852</v>
      </c>
      <c r="AA14" s="6">
        <v>3308102.2713499852</v>
      </c>
      <c r="AB14" s="6">
        <v>3308102.2713499852</v>
      </c>
      <c r="AC14" s="6">
        <v>3308102.2713499852</v>
      </c>
      <c r="AD14" s="6">
        <v>3308102.2713499852</v>
      </c>
      <c r="AE14" s="6">
        <v>3308102.2713499852</v>
      </c>
      <c r="AF14" s="6">
        <v>3308102.2713499852</v>
      </c>
      <c r="AG14" s="6">
        <v>3308102.2713499852</v>
      </c>
      <c r="AH14" s="6">
        <v>3308102.2713499852</v>
      </c>
      <c r="AI14" s="6">
        <v>3308102.2713499852</v>
      </c>
    </row>
    <row r="15" spans="1:35" ht="14.25" customHeight="1" x14ac:dyDescent="0.2">
      <c r="A15" s="5" t="s">
        <v>3</v>
      </c>
      <c r="D15" s="6">
        <v>454263.1387845244</v>
      </c>
      <c r="E15" s="6">
        <v>456387.16133391391</v>
      </c>
      <c r="F15" s="6">
        <v>457751.45326627587</v>
      </c>
      <c r="G15" s="6">
        <v>458408.62405356049</v>
      </c>
      <c r="H15" s="6">
        <v>458408.45559828158</v>
      </c>
      <c r="I15" s="6">
        <v>457798.0385289971</v>
      </c>
      <c r="J15" s="6">
        <v>456621.90231427387</v>
      </c>
      <c r="K15" s="6">
        <v>454922.13946477068</v>
      </c>
      <c r="L15" s="6">
        <v>452738.52408162795</v>
      </c>
      <c r="M15" s="6">
        <v>450108.6249983781</v>
      </c>
      <c r="N15" s="6">
        <v>447067.91375308414</v>
      </c>
      <c r="O15" s="6">
        <v>443649.86761732842</v>
      </c>
      <c r="P15" s="6">
        <v>439886.06789903116</v>
      </c>
      <c r="Q15" s="6">
        <v>435806.29372681212</v>
      </c>
      <c r="R15" s="6">
        <v>431438.61151475756</v>
      </c>
      <c r="S15" s="6">
        <v>426809.46029794216</v>
      </c>
      <c r="T15" s="6">
        <v>421943.73312093242</v>
      </c>
      <c r="U15" s="6">
        <v>416864.85465368588</v>
      </c>
      <c r="V15" s="6">
        <v>411594.85520179186</v>
      </c>
      <c r="W15" s="6">
        <v>406154.44127083872</v>
      </c>
      <c r="X15" s="6">
        <v>401818.9793287596</v>
      </c>
      <c r="Y15" s="6">
        <v>397595.09653414483</v>
      </c>
      <c r="Z15" s="6">
        <v>393480.94713911047</v>
      </c>
      <c r="AA15" s="6">
        <v>389474.75584567536</v>
      </c>
      <c r="AB15" s="6">
        <v>385574.81618484366</v>
      </c>
      <c r="AC15" s="6">
        <v>381779.48895828065</v>
      </c>
      <c r="AD15" s="6">
        <v>378087.20074083656</v>
      </c>
      <c r="AE15" s="6">
        <v>374496.4424422381</v>
      </c>
      <c r="AF15" s="6">
        <v>371005.7679263287</v>
      </c>
      <c r="AG15" s="6">
        <v>367613.79268629802</v>
      </c>
      <c r="AH15" s="6">
        <v>364319.19257440057</v>
      </c>
      <c r="AI15" s="6">
        <v>361120.70258471684</v>
      </c>
    </row>
    <row r="16" spans="1:35" ht="14.25" customHeight="1" x14ac:dyDescent="0.2">
      <c r="A16" s="5" t="s">
        <v>4</v>
      </c>
      <c r="D16" s="6">
        <v>24209.501875000002</v>
      </c>
      <c r="E16" s="6">
        <v>24037.301062500002</v>
      </c>
      <c r="F16" s="6">
        <v>24123.401468749998</v>
      </c>
      <c r="G16" s="6">
        <v>24080.351265625002</v>
      </c>
      <c r="H16" s="6">
        <v>24101.876367187499</v>
      </c>
      <c r="I16" s="6">
        <v>24091.11381640625</v>
      </c>
      <c r="J16" s="6">
        <v>24096.495091796871</v>
      </c>
      <c r="K16" s="6">
        <v>24093.804454101566</v>
      </c>
      <c r="L16" s="6">
        <v>24095.149772949222</v>
      </c>
      <c r="M16" s="6">
        <v>24094.47711352539</v>
      </c>
      <c r="N16" s="6">
        <v>24094.813443237304</v>
      </c>
      <c r="O16" s="6">
        <v>24094.645278381347</v>
      </c>
      <c r="P16" s="6">
        <v>24094.729360809324</v>
      </c>
      <c r="Q16" s="6">
        <v>24094.687319595338</v>
      </c>
      <c r="R16" s="6">
        <v>24094.708340202331</v>
      </c>
      <c r="S16" s="6">
        <v>24094.697829898836</v>
      </c>
      <c r="T16" s="6">
        <v>24094.703085050583</v>
      </c>
      <c r="U16" s="6">
        <v>24094.700457474708</v>
      </c>
      <c r="V16" s="6">
        <v>24094.701771262648</v>
      </c>
      <c r="W16" s="6">
        <v>24094.70111436868</v>
      </c>
      <c r="X16" s="6">
        <v>24094.701442815665</v>
      </c>
      <c r="Y16" s="6">
        <v>24094.701771262662</v>
      </c>
      <c r="Z16" s="6">
        <v>24094.702099709677</v>
      </c>
      <c r="AA16" s="6">
        <v>24094.702428156706</v>
      </c>
      <c r="AB16" s="6">
        <v>24094.702756603758</v>
      </c>
      <c r="AC16" s="6">
        <v>24094.703085050816</v>
      </c>
      <c r="AD16" s="6">
        <v>24094.703413497889</v>
      </c>
      <c r="AE16" s="6">
        <v>24094.703741944984</v>
      </c>
      <c r="AF16" s="6">
        <v>24094.70407039209</v>
      </c>
      <c r="AG16" s="6">
        <v>24094.704398839211</v>
      </c>
      <c r="AH16" s="6">
        <v>24094.704727286357</v>
      </c>
      <c r="AI16" s="6">
        <v>24094.70505573351</v>
      </c>
    </row>
    <row r="17" spans="1:36" ht="14.25" customHeight="1" x14ac:dyDescent="0.2">
      <c r="A17" s="7" t="s">
        <v>5</v>
      </c>
      <c r="C17" s="12"/>
      <c r="D17" s="8">
        <v>80453.17012499999</v>
      </c>
      <c r="E17" s="8">
        <v>80882.765937500008</v>
      </c>
      <c r="F17" s="8">
        <v>80667.968031250013</v>
      </c>
      <c r="G17" s="8">
        <v>80775.366984374996</v>
      </c>
      <c r="H17" s="8">
        <v>80721.667507812497</v>
      </c>
      <c r="I17" s="8">
        <v>80748.517246093761</v>
      </c>
      <c r="J17" s="8">
        <v>80735.092376953136</v>
      </c>
      <c r="K17" s="8">
        <v>80741.804811523441</v>
      </c>
      <c r="L17" s="8">
        <v>80738.448594238274</v>
      </c>
      <c r="M17" s="8">
        <v>80740.126702880851</v>
      </c>
      <c r="N17" s="8">
        <v>80739.287648559577</v>
      </c>
      <c r="O17" s="8">
        <v>80739.707175720207</v>
      </c>
      <c r="P17" s="8">
        <v>80739.497412139885</v>
      </c>
      <c r="Q17" s="8">
        <v>80739.602293930046</v>
      </c>
      <c r="R17" s="8">
        <v>80739.549853034972</v>
      </c>
      <c r="S17" s="8">
        <v>80739.576073482502</v>
      </c>
      <c r="T17" s="8">
        <v>80739.562963258737</v>
      </c>
      <c r="U17" s="8">
        <v>80739.569518370627</v>
      </c>
      <c r="V17" s="8">
        <v>80739.566240814689</v>
      </c>
      <c r="W17" s="8">
        <v>80739.567879592651</v>
      </c>
      <c r="X17" s="8">
        <v>80739.567060203655</v>
      </c>
      <c r="Y17" s="8">
        <v>80739.566240814776</v>
      </c>
      <c r="Z17" s="8">
        <v>80739.565421425956</v>
      </c>
      <c r="AA17" s="8">
        <v>80739.564602037237</v>
      </c>
      <c r="AB17" s="8">
        <v>80739.563782648605</v>
      </c>
      <c r="AC17" s="8">
        <v>80739.562963260047</v>
      </c>
      <c r="AD17" s="8">
        <v>80739.562143871561</v>
      </c>
      <c r="AE17" s="8">
        <v>80739.561324483177</v>
      </c>
      <c r="AF17" s="8">
        <v>80739.56050509488</v>
      </c>
      <c r="AG17" s="8">
        <v>80739.559685706656</v>
      </c>
      <c r="AH17" s="8">
        <v>80739.558866318563</v>
      </c>
      <c r="AI17" s="8">
        <v>80739.558046930499</v>
      </c>
    </row>
    <row r="18" spans="1:36" ht="14.25" customHeight="1" x14ac:dyDescent="0.2">
      <c r="A18" s="7" t="s">
        <v>12</v>
      </c>
      <c r="D18" s="10">
        <f t="shared" ref="D18:AG18" si="3">SUM(D12:D17)</f>
        <v>110803324.03584217</v>
      </c>
      <c r="E18" s="10">
        <f t="shared" si="3"/>
        <v>111280460.33827387</v>
      </c>
      <c r="F18" s="10">
        <f t="shared" si="3"/>
        <v>111503658.71546867</v>
      </c>
      <c r="G18" s="10">
        <f t="shared" si="3"/>
        <v>111722851.92224333</v>
      </c>
      <c r="H18" s="10">
        <f t="shared" si="3"/>
        <v>112687160.93828732</v>
      </c>
      <c r="I18" s="10">
        <f t="shared" si="3"/>
        <v>113306816.18596876</v>
      </c>
      <c r="J18" s="10">
        <f t="shared" si="3"/>
        <v>114193642.96350405</v>
      </c>
      <c r="K18" s="10">
        <f t="shared" si="3"/>
        <v>115152492.65343361</v>
      </c>
      <c r="L18" s="10">
        <f t="shared" si="3"/>
        <v>116453641.45009542</v>
      </c>
      <c r="M18" s="10">
        <f t="shared" si="3"/>
        <v>117349270.42233895</v>
      </c>
      <c r="N18" s="10">
        <f t="shared" si="3"/>
        <v>118593527.57910739</v>
      </c>
      <c r="O18" s="10">
        <f t="shared" si="3"/>
        <v>119771444.44633555</v>
      </c>
      <c r="P18" s="10">
        <f t="shared" si="3"/>
        <v>121270275.2674095</v>
      </c>
      <c r="Q18" s="10">
        <f t="shared" si="3"/>
        <v>122125595.98278855</v>
      </c>
      <c r="R18" s="10">
        <f t="shared" si="3"/>
        <v>123214356.96650711</v>
      </c>
      <c r="S18" s="10">
        <f t="shared" si="3"/>
        <v>124281375.64086282</v>
      </c>
      <c r="T18" s="10">
        <f t="shared" si="3"/>
        <v>125483037.16175075</v>
      </c>
      <c r="U18" s="10">
        <f t="shared" si="3"/>
        <v>126238637.98144083</v>
      </c>
      <c r="V18" s="10">
        <f t="shared" si="3"/>
        <v>127292396.63123333</v>
      </c>
      <c r="W18" s="10">
        <f t="shared" si="3"/>
        <v>128342787.99397725</v>
      </c>
      <c r="X18" s="10">
        <f t="shared" si="3"/>
        <v>129739766.31660275</v>
      </c>
      <c r="Y18" s="10">
        <f t="shared" si="3"/>
        <v>130815635.96061358</v>
      </c>
      <c r="Z18" s="10">
        <f t="shared" si="3"/>
        <v>132960856.22179009</v>
      </c>
      <c r="AA18" s="10">
        <f t="shared" si="3"/>
        <v>134271761.41790682</v>
      </c>
      <c r="AB18" s="10">
        <f t="shared" si="3"/>
        <v>135945891.16313788</v>
      </c>
      <c r="AC18" s="10">
        <f t="shared" si="3"/>
        <v>136884836.25821617</v>
      </c>
      <c r="AD18" s="10">
        <f t="shared" si="3"/>
        <v>138184984.13262519</v>
      </c>
      <c r="AE18" s="10">
        <f t="shared" si="3"/>
        <v>139485436.26091185</v>
      </c>
      <c r="AF18" s="10">
        <f t="shared" si="3"/>
        <v>141122973.4144952</v>
      </c>
      <c r="AG18" s="10">
        <f t="shared" si="3"/>
        <v>142047750.52975354</v>
      </c>
      <c r="AH18" s="10">
        <f t="shared" ref="AH18:AI18" si="4">SUM(AH12:AH17)</f>
        <v>143351956.56060624</v>
      </c>
      <c r="AI18" s="10">
        <f t="shared" si="4"/>
        <v>144660642.23799643</v>
      </c>
    </row>
    <row r="19" spans="1:36" ht="14.25" customHeight="1" x14ac:dyDescent="0.2">
      <c r="A19" s="9"/>
      <c r="C19" s="12"/>
    </row>
    <row r="20" spans="1:36" ht="14.25" customHeight="1" thickBot="1" x14ac:dyDescent="0.25">
      <c r="A20" s="2" t="s">
        <v>13</v>
      </c>
      <c r="C20" s="44"/>
      <c r="D20" s="11">
        <f>+D12/D18</f>
        <v>0.53689876936033287</v>
      </c>
      <c r="E20" s="11">
        <f t="shared" ref="E20:AH20" si="5">+E12/E18</f>
        <v>0.53748047558759071</v>
      </c>
      <c r="F20" s="11">
        <f t="shared" si="5"/>
        <v>0.53677477343779412</v>
      </c>
      <c r="G20" s="11">
        <f t="shared" si="5"/>
        <v>0.53596612323444437</v>
      </c>
      <c r="H20" s="11">
        <f t="shared" si="5"/>
        <v>0.53708921174304025</v>
      </c>
      <c r="I20" s="11">
        <f t="shared" si="5"/>
        <v>0.53853009432268617</v>
      </c>
      <c r="J20" s="11">
        <f t="shared" si="5"/>
        <v>0.53957078731788688</v>
      </c>
      <c r="K20" s="11">
        <f t="shared" si="5"/>
        <v>0.54064679859076037</v>
      </c>
      <c r="L20" s="11">
        <f t="shared" si="5"/>
        <v>0.54143581780108241</v>
      </c>
      <c r="M20" s="11">
        <f t="shared" si="5"/>
        <v>0.54236717928004174</v>
      </c>
      <c r="N20" s="11">
        <f t="shared" si="5"/>
        <v>0.5435292512619142</v>
      </c>
      <c r="O20" s="11">
        <f t="shared" si="5"/>
        <v>0.54456001068584214</v>
      </c>
      <c r="P20" s="11">
        <f t="shared" si="5"/>
        <v>0.54539128272870407</v>
      </c>
      <c r="Q20" s="11">
        <f t="shared" si="5"/>
        <v>0.5462682083077226</v>
      </c>
      <c r="R20" s="11">
        <f t="shared" si="5"/>
        <v>0.54712727126171679</v>
      </c>
      <c r="S20" s="11">
        <f t="shared" si="5"/>
        <v>0.54796467419565131</v>
      </c>
      <c r="T20" s="11">
        <f t="shared" si="5"/>
        <v>0.54807294514235139</v>
      </c>
      <c r="U20" s="11">
        <f t="shared" si="5"/>
        <v>0.54876970247948431</v>
      </c>
      <c r="V20" s="11">
        <f t="shared" si="5"/>
        <v>0.54959324933873599</v>
      </c>
      <c r="W20" s="11">
        <f t="shared" si="5"/>
        <v>0.5685143345000867</v>
      </c>
      <c r="X20" s="11">
        <f t="shared" si="5"/>
        <v>0.56947124185419928</v>
      </c>
      <c r="Y20" s="11">
        <f t="shared" si="5"/>
        <v>0.56761057619740718</v>
      </c>
      <c r="Z20" s="11">
        <f t="shared" si="5"/>
        <v>0.5686824362804267</v>
      </c>
      <c r="AA20" s="11">
        <f t="shared" si="5"/>
        <v>0.56975938086674083</v>
      </c>
      <c r="AB20" s="11">
        <f t="shared" si="5"/>
        <v>0.57080615512730193</v>
      </c>
      <c r="AC20" s="11">
        <f t="shared" si="5"/>
        <v>0.57190032046407935</v>
      </c>
      <c r="AD20" s="11">
        <f t="shared" si="5"/>
        <v>0.57296430582745961</v>
      </c>
      <c r="AE20" s="11">
        <f t="shared" si="5"/>
        <v>0.57402467078183961</v>
      </c>
      <c r="AF20" s="11">
        <f t="shared" si="5"/>
        <v>0.57503500642431526</v>
      </c>
      <c r="AG20" s="11">
        <f t="shared" si="5"/>
        <v>0.57611609384321294</v>
      </c>
      <c r="AH20" s="11">
        <f t="shared" si="5"/>
        <v>0.57716645042795889</v>
      </c>
      <c r="AI20" s="11">
        <f t="shared" ref="AI20" si="6">+AI12/AI18</f>
        <v>0.57821390345744528</v>
      </c>
    </row>
    <row r="21" spans="1:36" ht="14.25" customHeight="1" thickTop="1" x14ac:dyDescent="0.2">
      <c r="A21" s="9"/>
    </row>
    <row r="22" spans="1:36" ht="14.2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6" ht="14.25" customHeight="1" x14ac:dyDescent="0.25">
      <c r="A23" s="13" t="s">
        <v>16</v>
      </c>
    </row>
    <row r="24" spans="1:36" ht="14.25" customHeight="1" x14ac:dyDescent="0.2">
      <c r="A24" s="9"/>
    </row>
    <row r="25" spans="1:36" ht="14.25" customHeight="1" x14ac:dyDescent="0.25">
      <c r="A25" s="13" t="s">
        <v>26</v>
      </c>
      <c r="B25" s="24" t="s">
        <v>15</v>
      </c>
      <c r="C25" s="24"/>
    </row>
    <row r="26" spans="1:36" ht="14.25" customHeight="1" x14ac:dyDescent="0.2">
      <c r="A26" s="29" t="s">
        <v>24</v>
      </c>
      <c r="B26" s="30">
        <f>SUM(C26:AI26)</f>
        <v>177093.09237151759</v>
      </c>
      <c r="C26" s="32">
        <v>2117.8240000000001</v>
      </c>
      <c r="D26" s="32">
        <v>1837.147006349642</v>
      </c>
      <c r="E26" s="32">
        <v>1881.8630470123423</v>
      </c>
      <c r="F26" s="32">
        <v>1963.5758639416317</v>
      </c>
      <c r="G26" s="32">
        <v>2176.9290670230662</v>
      </c>
      <c r="H26" s="32">
        <v>2509.1344782133783</v>
      </c>
      <c r="I26" s="32">
        <v>2750.0543589818121</v>
      </c>
      <c r="J26" s="32">
        <v>2973.741754441422</v>
      </c>
      <c r="K26" s="32">
        <v>3149.1802967956064</v>
      </c>
      <c r="L26" s="32">
        <v>3449.8470225091273</v>
      </c>
      <c r="M26" s="32">
        <v>3666.9411317579306</v>
      </c>
      <c r="N26" s="32">
        <v>3827.1267926348328</v>
      </c>
      <c r="O26" s="32">
        <v>4016.7047310267621</v>
      </c>
      <c r="P26" s="32">
        <v>4295.1290065654375</v>
      </c>
      <c r="Q26" s="32">
        <v>4527.6868987275429</v>
      </c>
      <c r="R26" s="32">
        <v>4811.1468824907561</v>
      </c>
      <c r="S26" s="32">
        <v>5173.3737779567809</v>
      </c>
      <c r="T26" s="32">
        <v>5651.1557830310185</v>
      </c>
      <c r="U26" s="32">
        <v>5973.5888790863901</v>
      </c>
      <c r="V26" s="32">
        <v>6303.8715819104755</v>
      </c>
      <c r="W26" s="32">
        <v>6534.8403790693274</v>
      </c>
      <c r="X26" s="32">
        <v>6806.0177034253829</v>
      </c>
      <c r="Y26" s="32">
        <v>7232.9330670670615</v>
      </c>
      <c r="Z26" s="32">
        <v>7506.3267913728414</v>
      </c>
      <c r="AA26" s="32">
        <v>8133.5573922822705</v>
      </c>
      <c r="AB26" s="32">
        <v>8597.3376420986679</v>
      </c>
      <c r="AC26" s="32">
        <v>8921.8424606431254</v>
      </c>
      <c r="AD26" s="32">
        <v>9271.369679787691</v>
      </c>
      <c r="AE26" s="32">
        <v>9703.4823869612046</v>
      </c>
      <c r="AF26" s="32">
        <v>10103.564900195357</v>
      </c>
      <c r="AG26" s="32">
        <v>10544.776192606107</v>
      </c>
      <c r="AH26" s="32">
        <v>10681.021415552601</v>
      </c>
      <c r="AI26" s="32">
        <v>0</v>
      </c>
      <c r="AJ26" s="14"/>
    </row>
    <row r="27" spans="1:36" ht="14.25" customHeight="1" x14ac:dyDescent="0.2">
      <c r="A27" s="39" t="s">
        <v>28</v>
      </c>
      <c r="B27" s="31">
        <f>SUM(C27:AI27)</f>
        <v>0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</row>
    <row r="28" spans="1:36" ht="14.25" customHeight="1" x14ac:dyDescent="0.2">
      <c r="A28" s="39" t="s">
        <v>30</v>
      </c>
      <c r="B28" s="36">
        <f>SUM(B26:B27)</f>
        <v>177093.09237151759</v>
      </c>
      <c r="C28" s="36">
        <f>SUM(C26:C27)</f>
        <v>2117.8240000000001</v>
      </c>
      <c r="D28" s="36">
        <f t="shared" ref="D28:AI28" si="7">SUM(D26:D27)</f>
        <v>1837.147006349642</v>
      </c>
      <c r="E28" s="36">
        <f t="shared" si="7"/>
        <v>1881.8630470123423</v>
      </c>
      <c r="F28" s="36">
        <f t="shared" si="7"/>
        <v>1963.5758639416317</v>
      </c>
      <c r="G28" s="36">
        <f t="shared" si="7"/>
        <v>2176.9290670230662</v>
      </c>
      <c r="H28" s="36">
        <f t="shared" si="7"/>
        <v>2509.1344782133783</v>
      </c>
      <c r="I28" s="36">
        <f t="shared" si="7"/>
        <v>2750.0543589818121</v>
      </c>
      <c r="J28" s="36">
        <f t="shared" si="7"/>
        <v>2973.741754441422</v>
      </c>
      <c r="K28" s="36">
        <f t="shared" si="7"/>
        <v>3149.1802967956064</v>
      </c>
      <c r="L28" s="36">
        <f t="shared" si="7"/>
        <v>3449.8470225091273</v>
      </c>
      <c r="M28" s="36">
        <f t="shared" si="7"/>
        <v>3666.9411317579306</v>
      </c>
      <c r="N28" s="36">
        <f t="shared" si="7"/>
        <v>3827.1267926348328</v>
      </c>
      <c r="O28" s="36">
        <f t="shared" si="7"/>
        <v>4016.7047310267621</v>
      </c>
      <c r="P28" s="36">
        <f t="shared" si="7"/>
        <v>4295.1290065654375</v>
      </c>
      <c r="Q28" s="36">
        <f t="shared" si="7"/>
        <v>4527.6868987275429</v>
      </c>
      <c r="R28" s="36">
        <f t="shared" si="7"/>
        <v>4811.1468824907561</v>
      </c>
      <c r="S28" s="36">
        <f t="shared" si="7"/>
        <v>5173.3737779567809</v>
      </c>
      <c r="T28" s="36">
        <f t="shared" si="7"/>
        <v>5651.1557830310185</v>
      </c>
      <c r="U28" s="36">
        <f t="shared" si="7"/>
        <v>5973.5888790863901</v>
      </c>
      <c r="V28" s="36">
        <f t="shared" si="7"/>
        <v>6303.8715819104755</v>
      </c>
      <c r="W28" s="36">
        <f t="shared" si="7"/>
        <v>6534.8403790693274</v>
      </c>
      <c r="X28" s="36">
        <f t="shared" si="7"/>
        <v>6806.0177034253829</v>
      </c>
      <c r="Y28" s="36">
        <f t="shared" si="7"/>
        <v>7232.9330670670615</v>
      </c>
      <c r="Z28" s="36">
        <f t="shared" si="7"/>
        <v>7506.3267913728414</v>
      </c>
      <c r="AA28" s="36">
        <f t="shared" si="7"/>
        <v>8133.5573922822705</v>
      </c>
      <c r="AB28" s="36">
        <f t="shared" si="7"/>
        <v>8597.3376420986679</v>
      </c>
      <c r="AC28" s="36">
        <f t="shared" si="7"/>
        <v>8921.8424606431254</v>
      </c>
      <c r="AD28" s="36">
        <f t="shared" si="7"/>
        <v>9271.369679787691</v>
      </c>
      <c r="AE28" s="36">
        <f t="shared" si="7"/>
        <v>9703.4823869612046</v>
      </c>
      <c r="AF28" s="36">
        <f t="shared" si="7"/>
        <v>10103.564900195357</v>
      </c>
      <c r="AG28" s="36">
        <f t="shared" si="7"/>
        <v>10544.776192606107</v>
      </c>
      <c r="AH28" s="36">
        <f t="shared" si="7"/>
        <v>10681.021415552601</v>
      </c>
      <c r="AI28" s="36">
        <f t="shared" si="7"/>
        <v>0</v>
      </c>
    </row>
    <row r="29" spans="1:36" ht="14.25" customHeight="1" x14ac:dyDescent="0.2">
      <c r="A29" s="39"/>
      <c r="B29" s="38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1:36" ht="14.25" customHeight="1" x14ac:dyDescent="0.25">
      <c r="A30" s="13" t="s">
        <v>23</v>
      </c>
      <c r="C30" s="25" t="s">
        <v>19</v>
      </c>
      <c r="D30" s="16">
        <f>ROUND(ROUND((D28*1000000*D20)/D12,2),2)*12</f>
        <v>198.95999999999998</v>
      </c>
      <c r="E30" s="16">
        <f t="shared" ref="E30:AI30" si="8">ROUND(ROUND((E28*1000000*E20)/E12,2),2)*12</f>
        <v>202.92000000000002</v>
      </c>
      <c r="F30" s="16">
        <f t="shared" si="8"/>
        <v>211.32</v>
      </c>
      <c r="G30" s="16">
        <f t="shared" si="8"/>
        <v>233.88</v>
      </c>
      <c r="H30" s="16">
        <f t="shared" si="8"/>
        <v>267.24</v>
      </c>
      <c r="I30" s="16">
        <f t="shared" si="8"/>
        <v>291.24</v>
      </c>
      <c r="J30" s="16">
        <f t="shared" si="8"/>
        <v>312.48</v>
      </c>
      <c r="K30" s="16">
        <f t="shared" si="8"/>
        <v>328.20000000000005</v>
      </c>
      <c r="L30" s="16">
        <f t="shared" si="8"/>
        <v>355.44</v>
      </c>
      <c r="M30" s="16">
        <f t="shared" si="8"/>
        <v>375</v>
      </c>
      <c r="N30" s="16">
        <f t="shared" si="8"/>
        <v>387.24</v>
      </c>
      <c r="O30" s="16">
        <f t="shared" si="8"/>
        <v>402.48</v>
      </c>
      <c r="P30" s="16">
        <f t="shared" si="8"/>
        <v>425.04</v>
      </c>
      <c r="Q30" s="16">
        <f t="shared" si="8"/>
        <v>444.84000000000003</v>
      </c>
      <c r="R30" s="16">
        <f t="shared" si="8"/>
        <v>468.59999999999997</v>
      </c>
      <c r="S30" s="16">
        <f t="shared" si="8"/>
        <v>499.56000000000006</v>
      </c>
      <c r="T30" s="16">
        <f t="shared" si="8"/>
        <v>540.48</v>
      </c>
      <c r="U30" s="16">
        <f t="shared" si="8"/>
        <v>567.84</v>
      </c>
      <c r="V30" s="16">
        <f t="shared" si="8"/>
        <v>594.24</v>
      </c>
      <c r="W30" s="16">
        <f t="shared" si="8"/>
        <v>611.04</v>
      </c>
      <c r="X30" s="16">
        <f t="shared" si="8"/>
        <v>629.52</v>
      </c>
      <c r="Y30" s="16">
        <f t="shared" si="8"/>
        <v>663.48</v>
      </c>
      <c r="Z30" s="16">
        <f t="shared" si="8"/>
        <v>677.52</v>
      </c>
      <c r="AA30" s="16">
        <f t="shared" si="8"/>
        <v>726.96</v>
      </c>
      <c r="AB30" s="16">
        <f t="shared" si="8"/>
        <v>758.88</v>
      </c>
      <c r="AC30" s="16">
        <f t="shared" si="8"/>
        <v>782.16000000000008</v>
      </c>
      <c r="AD30" s="16">
        <f t="shared" si="8"/>
        <v>805.08</v>
      </c>
      <c r="AE30" s="16">
        <f t="shared" si="8"/>
        <v>834.83999999999992</v>
      </c>
      <c r="AF30" s="16">
        <f t="shared" si="8"/>
        <v>859.08</v>
      </c>
      <c r="AG30" s="16">
        <f t="shared" si="8"/>
        <v>890.76</v>
      </c>
      <c r="AH30" s="16">
        <f t="shared" si="8"/>
        <v>894.12000000000012</v>
      </c>
      <c r="AI30" s="16">
        <f t="shared" si="8"/>
        <v>0</v>
      </c>
      <c r="AJ30" s="14"/>
    </row>
    <row r="31" spans="1:36" s="9" customFormat="1" ht="14.25" customHeight="1" x14ac:dyDescent="0.2">
      <c r="A31" s="29"/>
      <c r="B31" s="2"/>
      <c r="C31" s="2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4"/>
    </row>
    <row r="32" spans="1:36" ht="14.2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40" ht="14.25" customHeight="1" x14ac:dyDescent="0.25">
      <c r="A33" s="13" t="s">
        <v>27</v>
      </c>
    </row>
    <row r="34" spans="1:40" ht="14.25" customHeight="1" x14ac:dyDescent="0.2">
      <c r="A34" s="9"/>
    </row>
    <row r="35" spans="1:40" ht="14.25" customHeight="1" x14ac:dyDescent="0.25">
      <c r="A35" s="13" t="s">
        <v>26</v>
      </c>
      <c r="B35" s="23" t="s">
        <v>17</v>
      </c>
      <c r="C35" s="15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1:40" ht="14.25" customHeight="1" x14ac:dyDescent="0.2">
      <c r="A36" s="39" t="s">
        <v>34</v>
      </c>
      <c r="C36" s="37">
        <v>1.0063458385698116</v>
      </c>
      <c r="D36" s="37">
        <v>0.93392482840834401</v>
      </c>
      <c r="E36" s="37">
        <v>0.86689242618513873</v>
      </c>
      <c r="F36" s="37">
        <v>0.80467127087510482</v>
      </c>
      <c r="G36" s="37">
        <v>0.74691603550066443</v>
      </c>
      <c r="H36" s="37">
        <v>0.69316471888208397</v>
      </c>
      <c r="I36" s="37">
        <v>0.64341286002827602</v>
      </c>
      <c r="J36" s="37">
        <v>0.59723193805567742</v>
      </c>
      <c r="K36" s="37">
        <v>0.55436564916974984</v>
      </c>
      <c r="L36" s="37">
        <v>0.51447109326961526</v>
      </c>
      <c r="M36" s="37">
        <v>0.47754495938040853</v>
      </c>
      <c r="N36" s="37">
        <v>0.44326919668181214</v>
      </c>
      <c r="O36" s="37">
        <v>0.41145357493014312</v>
      </c>
      <c r="P36" s="37">
        <v>0.38184359157359055</v>
      </c>
      <c r="Q36" s="37">
        <v>0.35443678918636157</v>
      </c>
      <c r="R36" s="37">
        <v>0.3289971085046382</v>
      </c>
      <c r="S36" s="37">
        <v>0.30538335947824247</v>
      </c>
      <c r="T36" s="37">
        <v>0.28340664875685884</v>
      </c>
      <c r="U36" s="37">
        <v>0.26306515242403611</v>
      </c>
      <c r="V36" s="37">
        <v>0.24418366585059359</v>
      </c>
      <c r="W36" s="37">
        <v>0.22665739691786857</v>
      </c>
      <c r="X36" s="37">
        <v>0.21034614782611605</v>
      </c>
      <c r="Y36" s="37">
        <v>0.19524856485339206</v>
      </c>
      <c r="Z36" s="37">
        <v>0.1812346100524885</v>
      </c>
      <c r="AA36" s="37">
        <v>0.16822650607209799</v>
      </c>
      <c r="AB36" s="37">
        <v>0.15612019724789697</v>
      </c>
      <c r="AC36" s="37">
        <v>0.14491467883918038</v>
      </c>
      <c r="AD36" s="37">
        <v>0.13451343588630835</v>
      </c>
      <c r="AE36" s="37">
        <v>0.12485874156350797</v>
      </c>
      <c r="AF36" s="37">
        <v>0.11587336512038617</v>
      </c>
      <c r="AG36" s="37">
        <v>0.10755656083224707</v>
      </c>
      <c r="AH36" s="37">
        <v>9.983669470582747E-2</v>
      </c>
      <c r="AI36" s="37">
        <v>9.267092153802145E-2</v>
      </c>
      <c r="AJ36" s="9"/>
      <c r="AK36" s="9"/>
      <c r="AL36" s="9"/>
      <c r="AM36" s="9"/>
      <c r="AN36" s="9"/>
    </row>
    <row r="37" spans="1:40" ht="14.25" customHeight="1" x14ac:dyDescent="0.25">
      <c r="A37" s="29" t="s">
        <v>24</v>
      </c>
      <c r="B37" s="33">
        <f>SUM(C37:AI37)</f>
        <v>49228.637513684553</v>
      </c>
      <c r="C37" s="32">
        <f t="shared" ref="C37" si="9">+C26*C$36</f>
        <v>2131.263369223273</v>
      </c>
      <c r="D37" s="32">
        <f t="shared" ref="D37:AI37" si="10">+D26*D$36</f>
        <v>1715.7572026659923</v>
      </c>
      <c r="E37" s="32">
        <f t="shared" si="10"/>
        <v>1631.3728225726873</v>
      </c>
      <c r="F37" s="32">
        <f t="shared" si="10"/>
        <v>1580.0330858975947</v>
      </c>
      <c r="G37" s="32">
        <f t="shared" si="10"/>
        <v>1625.9832283070289</v>
      </c>
      <c r="H37" s="32">
        <f t="shared" si="10"/>
        <v>1739.2434952281208</v>
      </c>
      <c r="I37" s="32">
        <f t="shared" si="10"/>
        <v>1769.420340345715</v>
      </c>
      <c r="J37" s="32">
        <f t="shared" si="10"/>
        <v>1776.013551282141</v>
      </c>
      <c r="K37" s="32">
        <f t="shared" si="10"/>
        <v>1745.7973795856817</v>
      </c>
      <c r="L37" s="32">
        <f t="shared" si="10"/>
        <v>1774.8465692831978</v>
      </c>
      <c r="M37" s="32">
        <f t="shared" si="10"/>
        <v>1751.1292538156902</v>
      </c>
      <c r="N37" s="32">
        <f t="shared" si="10"/>
        <v>1696.4474189706825</v>
      </c>
      <c r="O37" s="32">
        <f t="shared" si="10"/>
        <v>1652.6875210197802</v>
      </c>
      <c r="P37" s="32">
        <f t="shared" si="10"/>
        <v>1640.0674861388545</v>
      </c>
      <c r="Q37" s="32">
        <f t="shared" si="10"/>
        <v>1604.7788068261452</v>
      </c>
      <c r="R37" s="32">
        <f t="shared" si="10"/>
        <v>1582.8534129305631</v>
      </c>
      <c r="S37" s="32">
        <f t="shared" si="10"/>
        <v>1579.862264149089</v>
      </c>
      <c r="T37" s="32">
        <f t="shared" si="10"/>
        <v>1601.5751220717634</v>
      </c>
      <c r="U37" s="32">
        <f t="shared" si="10"/>
        <v>1571.4430689953881</v>
      </c>
      <c r="V37" s="32">
        <f t="shared" si="10"/>
        <v>1539.3024719222803</v>
      </c>
      <c r="W37" s="32">
        <f t="shared" si="10"/>
        <v>1481.1699095936312</v>
      </c>
      <c r="X37" s="32">
        <f t="shared" si="10"/>
        <v>1431.6196059518784</v>
      </c>
      <c r="Y37" s="32">
        <f t="shared" si="10"/>
        <v>1412.2198010254872</v>
      </c>
      <c r="Z37" s="32">
        <f t="shared" si="10"/>
        <v>1360.406208961004</v>
      </c>
      <c r="AA37" s="32">
        <f t="shared" si="10"/>
        <v>1368.2799420405308</v>
      </c>
      <c r="AB37" s="32">
        <f t="shared" si="10"/>
        <v>1342.2180484912135</v>
      </c>
      <c r="AC37" s="32">
        <f t="shared" si="10"/>
        <v>1292.9059348378614</v>
      </c>
      <c r="AD37" s="32">
        <f t="shared" si="10"/>
        <v>1247.1237910003847</v>
      </c>
      <c r="AE37" s="32">
        <f t="shared" si="10"/>
        <v>1211.5645996196406</v>
      </c>
      <c r="AF37" s="32">
        <f t="shared" si="10"/>
        <v>1170.7340646978546</v>
      </c>
      <c r="AG37" s="32">
        <f t="shared" si="10"/>
        <v>1134.1598620224693</v>
      </c>
      <c r="AH37" s="32">
        <f t="shared" si="10"/>
        <v>1066.3578742109303</v>
      </c>
      <c r="AI37" s="32">
        <f t="shared" si="10"/>
        <v>0</v>
      </c>
      <c r="AJ37" s="9"/>
      <c r="AK37" s="9"/>
      <c r="AL37" s="9"/>
      <c r="AM37" s="9"/>
      <c r="AN37" s="9"/>
    </row>
    <row r="38" spans="1:40" ht="14.25" customHeight="1" x14ac:dyDescent="0.25">
      <c r="A38" s="39" t="s">
        <v>28</v>
      </c>
      <c r="B38" s="33">
        <f>SUM(C38:AI38)</f>
        <v>0</v>
      </c>
      <c r="C38" s="32">
        <f t="shared" ref="C38" si="11">+C27*C$36</f>
        <v>0</v>
      </c>
      <c r="D38" s="32">
        <f t="shared" ref="D38:AI38" si="12">+D27*D$36</f>
        <v>0</v>
      </c>
      <c r="E38" s="32">
        <f t="shared" si="12"/>
        <v>0</v>
      </c>
      <c r="F38" s="32">
        <f t="shared" si="12"/>
        <v>0</v>
      </c>
      <c r="G38" s="32">
        <f t="shared" si="12"/>
        <v>0</v>
      </c>
      <c r="H38" s="32">
        <f t="shared" si="12"/>
        <v>0</v>
      </c>
      <c r="I38" s="32">
        <f t="shared" si="12"/>
        <v>0</v>
      </c>
      <c r="J38" s="32">
        <f t="shared" si="12"/>
        <v>0</v>
      </c>
      <c r="K38" s="32">
        <f t="shared" si="12"/>
        <v>0</v>
      </c>
      <c r="L38" s="32">
        <f t="shared" si="12"/>
        <v>0</v>
      </c>
      <c r="M38" s="32">
        <f t="shared" si="12"/>
        <v>0</v>
      </c>
      <c r="N38" s="32">
        <f t="shared" si="12"/>
        <v>0</v>
      </c>
      <c r="O38" s="32">
        <f t="shared" si="12"/>
        <v>0</v>
      </c>
      <c r="P38" s="32">
        <f t="shared" si="12"/>
        <v>0</v>
      </c>
      <c r="Q38" s="32">
        <f t="shared" si="12"/>
        <v>0</v>
      </c>
      <c r="R38" s="32">
        <f t="shared" si="12"/>
        <v>0</v>
      </c>
      <c r="S38" s="32">
        <f t="shared" si="12"/>
        <v>0</v>
      </c>
      <c r="T38" s="32">
        <f t="shared" si="12"/>
        <v>0</v>
      </c>
      <c r="U38" s="32">
        <f t="shared" si="12"/>
        <v>0</v>
      </c>
      <c r="V38" s="32">
        <f t="shared" si="12"/>
        <v>0</v>
      </c>
      <c r="W38" s="32">
        <f t="shared" si="12"/>
        <v>0</v>
      </c>
      <c r="X38" s="32">
        <f t="shared" si="12"/>
        <v>0</v>
      </c>
      <c r="Y38" s="32">
        <f t="shared" si="12"/>
        <v>0</v>
      </c>
      <c r="Z38" s="32">
        <f t="shared" si="12"/>
        <v>0</v>
      </c>
      <c r="AA38" s="32">
        <f t="shared" si="12"/>
        <v>0</v>
      </c>
      <c r="AB38" s="32">
        <f t="shared" si="12"/>
        <v>0</v>
      </c>
      <c r="AC38" s="32">
        <f t="shared" si="12"/>
        <v>0</v>
      </c>
      <c r="AD38" s="32">
        <f t="shared" si="12"/>
        <v>0</v>
      </c>
      <c r="AE38" s="32">
        <f t="shared" si="12"/>
        <v>0</v>
      </c>
      <c r="AF38" s="32">
        <f t="shared" si="12"/>
        <v>0</v>
      </c>
      <c r="AG38" s="32">
        <f t="shared" si="12"/>
        <v>0</v>
      </c>
      <c r="AH38" s="32">
        <f t="shared" si="12"/>
        <v>0</v>
      </c>
      <c r="AI38" s="32">
        <f t="shared" si="12"/>
        <v>0</v>
      </c>
      <c r="AJ38" s="9"/>
      <c r="AK38" s="9"/>
      <c r="AL38" s="9"/>
      <c r="AM38" s="9"/>
      <c r="AN38" s="9"/>
    </row>
    <row r="39" spans="1:40" ht="14.25" customHeight="1" x14ac:dyDescent="0.25">
      <c r="A39" s="39" t="s">
        <v>30</v>
      </c>
      <c r="B39" s="34">
        <f>SUM(C39:AI39)</f>
        <v>49228.637513684553</v>
      </c>
      <c r="C39" s="36">
        <f t="shared" ref="C39" si="13">SUM(C37:C38)</f>
        <v>2131.263369223273</v>
      </c>
      <c r="D39" s="36">
        <f t="shared" ref="D39" si="14">SUM(D37:D38)</f>
        <v>1715.7572026659923</v>
      </c>
      <c r="E39" s="36">
        <f t="shared" ref="E39" si="15">SUM(E37:E38)</f>
        <v>1631.3728225726873</v>
      </c>
      <c r="F39" s="36">
        <f t="shared" ref="F39" si="16">SUM(F37:F38)</f>
        <v>1580.0330858975947</v>
      </c>
      <c r="G39" s="36">
        <f t="shared" ref="G39" si="17">SUM(G37:G38)</f>
        <v>1625.9832283070289</v>
      </c>
      <c r="H39" s="36">
        <f t="shared" ref="H39" si="18">SUM(H37:H38)</f>
        <v>1739.2434952281208</v>
      </c>
      <c r="I39" s="36">
        <f t="shared" ref="I39" si="19">SUM(I37:I38)</f>
        <v>1769.420340345715</v>
      </c>
      <c r="J39" s="36">
        <f t="shared" ref="J39" si="20">SUM(J37:J38)</f>
        <v>1776.013551282141</v>
      </c>
      <c r="K39" s="36">
        <f t="shared" ref="K39" si="21">SUM(K37:K38)</f>
        <v>1745.7973795856817</v>
      </c>
      <c r="L39" s="36">
        <f t="shared" ref="L39" si="22">SUM(L37:L38)</f>
        <v>1774.8465692831978</v>
      </c>
      <c r="M39" s="36">
        <f t="shared" ref="M39" si="23">SUM(M37:M38)</f>
        <v>1751.1292538156902</v>
      </c>
      <c r="N39" s="36">
        <f t="shared" ref="N39" si="24">SUM(N37:N38)</f>
        <v>1696.4474189706825</v>
      </c>
      <c r="O39" s="36">
        <f t="shared" ref="O39" si="25">SUM(O37:O38)</f>
        <v>1652.6875210197802</v>
      </c>
      <c r="P39" s="36">
        <f t="shared" ref="P39" si="26">SUM(P37:P38)</f>
        <v>1640.0674861388545</v>
      </c>
      <c r="Q39" s="36">
        <f t="shared" ref="Q39" si="27">SUM(Q37:Q38)</f>
        <v>1604.7788068261452</v>
      </c>
      <c r="R39" s="36">
        <f t="shared" ref="R39" si="28">SUM(R37:R38)</f>
        <v>1582.8534129305631</v>
      </c>
      <c r="S39" s="36">
        <f t="shared" ref="S39" si="29">SUM(S37:S38)</f>
        <v>1579.862264149089</v>
      </c>
      <c r="T39" s="36">
        <f t="shared" ref="T39" si="30">SUM(T37:T38)</f>
        <v>1601.5751220717634</v>
      </c>
      <c r="U39" s="36">
        <f t="shared" ref="U39" si="31">SUM(U37:U38)</f>
        <v>1571.4430689953881</v>
      </c>
      <c r="V39" s="36">
        <f t="shared" ref="V39" si="32">SUM(V37:V38)</f>
        <v>1539.3024719222803</v>
      </c>
      <c r="W39" s="36">
        <f t="shared" ref="W39" si="33">SUM(W37:W38)</f>
        <v>1481.1699095936312</v>
      </c>
      <c r="X39" s="36">
        <f t="shared" ref="X39" si="34">SUM(X37:X38)</f>
        <v>1431.6196059518784</v>
      </c>
      <c r="Y39" s="36">
        <f t="shared" ref="Y39" si="35">SUM(Y37:Y38)</f>
        <v>1412.2198010254872</v>
      </c>
      <c r="Z39" s="36">
        <f t="shared" ref="Z39" si="36">SUM(Z37:Z38)</f>
        <v>1360.406208961004</v>
      </c>
      <c r="AA39" s="36">
        <f t="shared" ref="AA39" si="37">SUM(AA37:AA38)</f>
        <v>1368.2799420405308</v>
      </c>
      <c r="AB39" s="36">
        <f t="shared" ref="AB39" si="38">SUM(AB37:AB38)</f>
        <v>1342.2180484912135</v>
      </c>
      <c r="AC39" s="36">
        <f t="shared" ref="AC39" si="39">SUM(AC37:AC38)</f>
        <v>1292.9059348378614</v>
      </c>
      <c r="AD39" s="36">
        <f t="shared" ref="AD39" si="40">SUM(AD37:AD38)</f>
        <v>1247.1237910003847</v>
      </c>
      <c r="AE39" s="36">
        <f t="shared" ref="AE39" si="41">SUM(AE37:AE38)</f>
        <v>1211.5645996196406</v>
      </c>
      <c r="AF39" s="36">
        <f t="shared" ref="AF39" si="42">SUM(AF37:AF38)</f>
        <v>1170.7340646978546</v>
      </c>
      <c r="AG39" s="36">
        <f t="shared" ref="AG39" si="43">SUM(AG37:AG38)</f>
        <v>1134.1598620224693</v>
      </c>
      <c r="AH39" s="36">
        <f t="shared" ref="AH39" si="44">SUM(AH37:AH38)</f>
        <v>1066.3578742109303</v>
      </c>
      <c r="AI39" s="36">
        <f t="shared" ref="AI39" si="45">SUM(AI37:AI38)</f>
        <v>0</v>
      </c>
      <c r="AJ39" s="31"/>
      <c r="AK39" s="9"/>
      <c r="AL39" s="9"/>
      <c r="AM39" s="9"/>
      <c r="AN39" s="9"/>
    </row>
    <row r="40" spans="1:40" ht="14.25" customHeight="1" x14ac:dyDescent="0.25">
      <c r="A40" s="29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9"/>
      <c r="AK40" s="9"/>
      <c r="AL40" s="9"/>
      <c r="AM40" s="9"/>
      <c r="AN40" s="9"/>
    </row>
    <row r="41" spans="1:40" ht="14.25" customHeight="1" x14ac:dyDescent="0.25">
      <c r="A41" s="13" t="s">
        <v>23</v>
      </c>
      <c r="B41" s="17"/>
      <c r="C41" s="25" t="s">
        <v>19</v>
      </c>
      <c r="D41" s="16">
        <f t="shared" ref="D41:AI41" si="46">ROUND(ROUND((D39*1000000*D20)/D12,2),2)*12</f>
        <v>185.76</v>
      </c>
      <c r="E41" s="16">
        <f t="shared" si="46"/>
        <v>175.92000000000002</v>
      </c>
      <c r="F41" s="16">
        <f t="shared" si="46"/>
        <v>170.04</v>
      </c>
      <c r="G41" s="16">
        <f t="shared" si="46"/>
        <v>174.60000000000002</v>
      </c>
      <c r="H41" s="16">
        <f t="shared" si="46"/>
        <v>185.16</v>
      </c>
      <c r="I41" s="16">
        <f t="shared" si="46"/>
        <v>187.44</v>
      </c>
      <c r="J41" s="16">
        <f t="shared" si="46"/>
        <v>186.60000000000002</v>
      </c>
      <c r="K41" s="16">
        <f t="shared" si="46"/>
        <v>181.92000000000002</v>
      </c>
      <c r="L41" s="16">
        <f t="shared" si="46"/>
        <v>182.88</v>
      </c>
      <c r="M41" s="16">
        <f t="shared" si="46"/>
        <v>179.04</v>
      </c>
      <c r="N41" s="16">
        <f t="shared" si="46"/>
        <v>171.60000000000002</v>
      </c>
      <c r="O41" s="16">
        <f t="shared" si="46"/>
        <v>165.60000000000002</v>
      </c>
      <c r="P41" s="16">
        <f t="shared" si="46"/>
        <v>162.24</v>
      </c>
      <c r="Q41" s="16">
        <f t="shared" si="46"/>
        <v>157.68</v>
      </c>
      <c r="R41" s="16">
        <f t="shared" si="46"/>
        <v>154.19999999999999</v>
      </c>
      <c r="S41" s="16">
        <f t="shared" si="46"/>
        <v>152.52000000000001</v>
      </c>
      <c r="T41" s="16">
        <f t="shared" si="46"/>
        <v>153.12</v>
      </c>
      <c r="U41" s="16">
        <f t="shared" si="46"/>
        <v>149.39999999999998</v>
      </c>
      <c r="V41" s="16">
        <f t="shared" si="46"/>
        <v>145.07999999999998</v>
      </c>
      <c r="W41" s="16">
        <f t="shared" si="46"/>
        <v>138.47999999999999</v>
      </c>
      <c r="X41" s="16">
        <f t="shared" si="46"/>
        <v>132.35999999999999</v>
      </c>
      <c r="Y41" s="16">
        <f t="shared" si="46"/>
        <v>129.60000000000002</v>
      </c>
      <c r="Z41" s="16">
        <f t="shared" si="46"/>
        <v>122.76</v>
      </c>
      <c r="AA41" s="16">
        <f t="shared" si="46"/>
        <v>122.28</v>
      </c>
      <c r="AB41" s="16">
        <f t="shared" si="46"/>
        <v>118.44</v>
      </c>
      <c r="AC41" s="16">
        <f t="shared" si="46"/>
        <v>113.39999999999999</v>
      </c>
      <c r="AD41" s="16">
        <f t="shared" si="46"/>
        <v>108.35999999999999</v>
      </c>
      <c r="AE41" s="16">
        <f t="shared" si="46"/>
        <v>104.28</v>
      </c>
      <c r="AF41" s="16">
        <f t="shared" si="46"/>
        <v>99.600000000000009</v>
      </c>
      <c r="AG41" s="16">
        <f t="shared" si="46"/>
        <v>95.76</v>
      </c>
      <c r="AH41" s="16">
        <f t="shared" si="46"/>
        <v>89.28</v>
      </c>
      <c r="AI41" s="16">
        <f t="shared" si="46"/>
        <v>0</v>
      </c>
      <c r="AJ41" s="31"/>
      <c r="AK41" s="9"/>
      <c r="AL41" s="9"/>
      <c r="AM41" s="9"/>
      <c r="AN41" s="9"/>
    </row>
    <row r="42" spans="1:40" ht="14.25" customHeight="1" x14ac:dyDescent="0.2">
      <c r="A42" s="9"/>
    </row>
    <row r="43" spans="1:40" ht="14.25" customHeight="1" x14ac:dyDescent="0.2">
      <c r="A43" s="9"/>
    </row>
    <row r="44" spans="1:40" s="9" customFormat="1" ht="14.25" customHeight="1" x14ac:dyDescent="0.2">
      <c r="E44" s="17"/>
    </row>
    <row r="45" spans="1:40" s="9" customFormat="1" ht="14.25" customHeight="1" x14ac:dyDescent="0.25">
      <c r="A45" s="13" t="s">
        <v>7</v>
      </c>
      <c r="D45" s="18"/>
      <c r="E45" s="17"/>
    </row>
    <row r="46" spans="1:40" ht="14.25" customHeight="1" x14ac:dyDescent="0.2">
      <c r="A46" s="2" t="s">
        <v>9</v>
      </c>
      <c r="D46" s="19"/>
      <c r="E46" s="20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40" ht="14.25" customHeight="1" x14ac:dyDescent="0.2">
      <c r="A47" s="2" t="s">
        <v>8</v>
      </c>
      <c r="D47" s="2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40" ht="14.25" customHeight="1" x14ac:dyDescent="0.2">
      <c r="A48" s="2" t="s">
        <v>14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ht="14.25" customHeight="1" x14ac:dyDescent="0.2">
      <c r="A49" s="28" t="s">
        <v>22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1:33" x14ac:dyDescent="0.2"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</sheetData>
  <pageMargins left="0.7" right="0.7" top="0.75" bottom="0.75" header="0.3" footer="0.3"/>
  <pageSetup scale="45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0"/>
  <sheetViews>
    <sheetView showGridLines="0" zoomScale="85" zoomScaleNormal="85" workbookViewId="0">
      <selection activeCell="A6" sqref="A6"/>
    </sheetView>
  </sheetViews>
  <sheetFormatPr defaultColWidth="9.140625" defaultRowHeight="14.25" x14ac:dyDescent="0.2"/>
  <cols>
    <col min="1" max="1" width="44.85546875" style="2" customWidth="1"/>
    <col min="2" max="3" width="15.28515625" style="2" customWidth="1"/>
    <col min="4" max="4" width="17.42578125" style="2" bestFit="1" customWidth="1"/>
    <col min="5" max="35" width="14" style="2" bestFit="1" customWidth="1"/>
    <col min="36" max="36" width="9.5703125" style="2" bestFit="1" customWidth="1"/>
    <col min="37" max="16384" width="9.140625" style="2"/>
  </cols>
  <sheetData>
    <row r="1" spans="1:35" ht="15" x14ac:dyDescent="0.2">
      <c r="A1" s="42" t="s">
        <v>18</v>
      </c>
    </row>
    <row r="2" spans="1:35" ht="15" x14ac:dyDescent="0.2">
      <c r="A2" s="42" t="s">
        <v>20</v>
      </c>
    </row>
    <row r="3" spans="1:35" ht="15" x14ac:dyDescent="0.2">
      <c r="A3" s="43" t="s">
        <v>37</v>
      </c>
    </row>
    <row r="4" spans="1:35" ht="15" x14ac:dyDescent="0.2">
      <c r="A4" s="43" t="s">
        <v>21</v>
      </c>
    </row>
    <row r="5" spans="1:35" ht="15" x14ac:dyDescent="0.2">
      <c r="A5" s="43" t="s">
        <v>35</v>
      </c>
    </row>
    <row r="6" spans="1:35" ht="15" x14ac:dyDescent="0.25">
      <c r="A6" s="1" t="s">
        <v>39</v>
      </c>
    </row>
    <row r="8" spans="1:35" ht="15" x14ac:dyDescent="0.25">
      <c r="A8" s="1" t="s">
        <v>10</v>
      </c>
    </row>
    <row r="9" spans="1:35" ht="15" x14ac:dyDescent="0.25">
      <c r="A9" s="1" t="s">
        <v>11</v>
      </c>
    </row>
    <row r="11" spans="1:35" ht="15" x14ac:dyDescent="0.25">
      <c r="A11" s="3" t="s">
        <v>6</v>
      </c>
      <c r="C11" s="4">
        <v>2019</v>
      </c>
      <c r="D11" s="4">
        <f>2020</f>
        <v>2020</v>
      </c>
      <c r="E11" s="4">
        <f t="shared" ref="E11:AI11" si="0">D11+1</f>
        <v>2021</v>
      </c>
      <c r="F11" s="4">
        <f t="shared" si="0"/>
        <v>2022</v>
      </c>
      <c r="G11" s="4">
        <f t="shared" si="0"/>
        <v>2023</v>
      </c>
      <c r="H11" s="4">
        <f t="shared" si="0"/>
        <v>2024</v>
      </c>
      <c r="I11" s="4">
        <f t="shared" si="0"/>
        <v>2025</v>
      </c>
      <c r="J11" s="4">
        <f t="shared" si="0"/>
        <v>2026</v>
      </c>
      <c r="K11" s="4">
        <f t="shared" si="0"/>
        <v>2027</v>
      </c>
      <c r="L11" s="4">
        <f t="shared" si="0"/>
        <v>2028</v>
      </c>
      <c r="M11" s="4">
        <f t="shared" si="0"/>
        <v>2029</v>
      </c>
      <c r="N11" s="4">
        <f t="shared" si="0"/>
        <v>2030</v>
      </c>
      <c r="O11" s="4">
        <f t="shared" si="0"/>
        <v>2031</v>
      </c>
      <c r="P11" s="4">
        <f t="shared" si="0"/>
        <v>2032</v>
      </c>
      <c r="Q11" s="4">
        <f t="shared" si="0"/>
        <v>2033</v>
      </c>
      <c r="R11" s="4">
        <f t="shared" si="0"/>
        <v>2034</v>
      </c>
      <c r="S11" s="4">
        <f t="shared" si="0"/>
        <v>2035</v>
      </c>
      <c r="T11" s="4">
        <f t="shared" si="0"/>
        <v>2036</v>
      </c>
      <c r="U11" s="4">
        <f t="shared" si="0"/>
        <v>2037</v>
      </c>
      <c r="V11" s="4">
        <f t="shared" si="0"/>
        <v>2038</v>
      </c>
      <c r="W11" s="4">
        <f t="shared" si="0"/>
        <v>2039</v>
      </c>
      <c r="X11" s="4">
        <f t="shared" si="0"/>
        <v>2040</v>
      </c>
      <c r="Y11" s="4">
        <f t="shared" si="0"/>
        <v>2041</v>
      </c>
      <c r="Z11" s="4">
        <f t="shared" si="0"/>
        <v>2042</v>
      </c>
      <c r="AA11" s="4">
        <f t="shared" si="0"/>
        <v>2043</v>
      </c>
      <c r="AB11" s="4">
        <f t="shared" si="0"/>
        <v>2044</v>
      </c>
      <c r="AC11" s="4">
        <f t="shared" si="0"/>
        <v>2045</v>
      </c>
      <c r="AD11" s="4">
        <f t="shared" si="0"/>
        <v>2046</v>
      </c>
      <c r="AE11" s="4">
        <f t="shared" si="0"/>
        <v>2047</v>
      </c>
      <c r="AF11" s="4">
        <f t="shared" si="0"/>
        <v>2048</v>
      </c>
      <c r="AG11" s="4">
        <f t="shared" si="0"/>
        <v>2049</v>
      </c>
      <c r="AH11" s="4">
        <f t="shared" si="0"/>
        <v>2050</v>
      </c>
      <c r="AI11" s="4">
        <f t="shared" si="0"/>
        <v>2051</v>
      </c>
    </row>
    <row r="12" spans="1:35" x14ac:dyDescent="0.2">
      <c r="A12" s="5" t="s">
        <v>0</v>
      </c>
      <c r="D12" s="6">
        <v>59490168.315877855</v>
      </c>
      <c r="E12" s="6">
        <v>59811074.74622146</v>
      </c>
      <c r="F12" s="6">
        <v>59852351.144480817</v>
      </c>
      <c r="G12" s="6">
        <v>59879663.821460649</v>
      </c>
      <c r="H12" s="6">
        <v>60523058.441905856</v>
      </c>
      <c r="I12" s="6">
        <v>61019130.408033021</v>
      </c>
      <c r="J12" s="6">
        <v>61615553.840515547</v>
      </c>
      <c r="K12" s="6">
        <v>62256826.502824932</v>
      </c>
      <c r="L12" s="6">
        <v>63052172.594446436</v>
      </c>
      <c r="M12" s="6">
        <v>63646392.789534807</v>
      </c>
      <c r="N12" s="6">
        <v>64459051.249581411</v>
      </c>
      <c r="O12" s="6">
        <v>65222739.067555241</v>
      </c>
      <c r="P12" s="6">
        <v>66139750.984955505</v>
      </c>
      <c r="Q12" s="6">
        <v>66713330.506030701</v>
      </c>
      <c r="R12" s="6">
        <v>67413934.907352135</v>
      </c>
      <c r="S12" s="6">
        <v>68101803.511632755</v>
      </c>
      <c r="T12" s="6">
        <v>68773857.742647856</v>
      </c>
      <c r="U12" s="6">
        <v>69275939.806490615</v>
      </c>
      <c r="V12" s="6">
        <v>69959041.880674705</v>
      </c>
      <c r="W12" s="6">
        <v>72964714.704281688</v>
      </c>
      <c r="X12" s="6">
        <v>73883065.842189386</v>
      </c>
      <c r="Y12" s="6">
        <v>74252338.503234133</v>
      </c>
      <c r="Z12" s="6">
        <v>75612503.646139115</v>
      </c>
      <c r="AA12" s="6">
        <v>76502595.653353333</v>
      </c>
      <c r="AB12" s="6">
        <v>77598751.440185383</v>
      </c>
      <c r="AC12" s="6">
        <v>78284481.722746864</v>
      </c>
      <c r="AD12" s="6">
        <v>79175063.509328112</v>
      </c>
      <c r="AE12" s="6">
        <v>80068081.628531203</v>
      </c>
      <c r="AF12" s="6">
        <v>81150649.924022719</v>
      </c>
      <c r="AG12" s="6">
        <v>81835995.174416795</v>
      </c>
      <c r="AH12" s="6">
        <v>82737939.929988056</v>
      </c>
      <c r="AI12" s="6">
        <v>83644794.625092894</v>
      </c>
    </row>
    <row r="13" spans="1:35" x14ac:dyDescent="0.2">
      <c r="A13" s="5" t="s">
        <v>1</v>
      </c>
      <c r="D13" s="6">
        <v>47840049.505269289</v>
      </c>
      <c r="E13" s="6">
        <v>47969475.205300845</v>
      </c>
      <c r="F13" s="6">
        <v>48127550.213069066</v>
      </c>
      <c r="G13" s="6">
        <v>48297126.378642522</v>
      </c>
      <c r="H13" s="6">
        <v>48596782.827583231</v>
      </c>
      <c r="I13" s="6">
        <v>48699767.053622834</v>
      </c>
      <c r="J13" s="6">
        <v>48970958.926408648</v>
      </c>
      <c r="K13" s="6">
        <v>49271025.804593727</v>
      </c>
      <c r="L13" s="6">
        <v>49760442.85267023</v>
      </c>
      <c r="M13" s="6">
        <v>50045856.879351549</v>
      </c>
      <c r="N13" s="6">
        <v>50461294.489689521</v>
      </c>
      <c r="O13" s="6">
        <v>50859279.250612512</v>
      </c>
      <c r="P13" s="6">
        <v>51426114.645896263</v>
      </c>
      <c r="Q13" s="6">
        <v>51693649.916139171</v>
      </c>
      <c r="R13" s="6">
        <v>52067068.917742856</v>
      </c>
      <c r="S13" s="6">
        <v>52431516.049609385</v>
      </c>
      <c r="T13" s="6">
        <v>52947195.113301069</v>
      </c>
      <c r="U13" s="6">
        <v>53187483.392020285</v>
      </c>
      <c r="V13" s="6">
        <v>53545142.366319545</v>
      </c>
      <c r="W13" s="6">
        <v>51577135.410402276</v>
      </c>
      <c r="X13" s="6">
        <v>52041944.955231592</v>
      </c>
      <c r="Y13" s="6">
        <v>52752765.821483232</v>
      </c>
      <c r="Z13" s="6">
        <v>53541935.089640729</v>
      </c>
      <c r="AA13" s="6">
        <v>53966754.470327616</v>
      </c>
      <c r="AB13" s="6">
        <v>54548628.368878394</v>
      </c>
      <c r="AC13" s="6">
        <v>54805638.509112738</v>
      </c>
      <c r="AD13" s="6">
        <v>55218896.885648891</v>
      </c>
      <c r="AE13" s="6">
        <v>55629921.653521992</v>
      </c>
      <c r="AF13" s="6">
        <v>56188381.186620653</v>
      </c>
      <c r="AG13" s="6">
        <v>56431205.027215913</v>
      </c>
      <c r="AH13" s="6">
        <v>56836760.903100148</v>
      </c>
      <c r="AI13" s="6">
        <v>57241790.375866152</v>
      </c>
    </row>
    <row r="14" spans="1:35" ht="14.25" customHeight="1" x14ac:dyDescent="0.2">
      <c r="A14" s="5" t="s">
        <v>2</v>
      </c>
      <c r="D14" s="6">
        <v>2914180.4039105023</v>
      </c>
      <c r="E14" s="6">
        <v>2938603.1584176407</v>
      </c>
      <c r="F14" s="6">
        <v>2961214.5351525052</v>
      </c>
      <c r="G14" s="6">
        <v>2982797.3798365919</v>
      </c>
      <c r="H14" s="6">
        <v>3004087.6693249699</v>
      </c>
      <c r="I14" s="6">
        <v>3025281.0547214029</v>
      </c>
      <c r="J14" s="6">
        <v>3045676.7067968203</v>
      </c>
      <c r="K14" s="6">
        <v>3064882.5972845601</v>
      </c>
      <c r="L14" s="6">
        <v>3083453.8805299229</v>
      </c>
      <c r="M14" s="6">
        <v>3102077.5246377969</v>
      </c>
      <c r="N14" s="6">
        <v>3121279.8249915796</v>
      </c>
      <c r="O14" s="6">
        <v>3140941.908096381</v>
      </c>
      <c r="P14" s="6">
        <v>3159689.3418857404</v>
      </c>
      <c r="Q14" s="6">
        <v>3177974.977278356</v>
      </c>
      <c r="R14" s="6">
        <v>3197080.2717041085</v>
      </c>
      <c r="S14" s="6">
        <v>3216412.3454193575</v>
      </c>
      <c r="T14" s="6">
        <v>3235206.3066325733</v>
      </c>
      <c r="U14" s="6">
        <v>3253515.6583004044</v>
      </c>
      <c r="V14" s="6">
        <v>3271783.2610252015</v>
      </c>
      <c r="W14" s="6">
        <v>3289949.1690284912</v>
      </c>
      <c r="X14" s="6">
        <v>3308102.2713499852</v>
      </c>
      <c r="Y14" s="6">
        <v>3308102.2713499852</v>
      </c>
      <c r="Z14" s="6">
        <v>3308102.2713499852</v>
      </c>
      <c r="AA14" s="6">
        <v>3308102.2713499852</v>
      </c>
      <c r="AB14" s="6">
        <v>3308102.2713499852</v>
      </c>
      <c r="AC14" s="6">
        <v>3308102.2713499852</v>
      </c>
      <c r="AD14" s="6">
        <v>3308102.2713499852</v>
      </c>
      <c r="AE14" s="6">
        <v>3308102.2713499852</v>
      </c>
      <c r="AF14" s="6">
        <v>3308102.2713499852</v>
      </c>
      <c r="AG14" s="6">
        <v>3308102.2713499852</v>
      </c>
      <c r="AH14" s="6">
        <v>3308102.2713499852</v>
      </c>
      <c r="AI14" s="6">
        <v>3308102.2713499852</v>
      </c>
    </row>
    <row r="15" spans="1:35" ht="14.25" customHeight="1" x14ac:dyDescent="0.2">
      <c r="A15" s="5" t="s">
        <v>3</v>
      </c>
      <c r="D15" s="6">
        <v>454263.1387845244</v>
      </c>
      <c r="E15" s="6">
        <v>456387.16133391391</v>
      </c>
      <c r="F15" s="6">
        <v>457751.45326627587</v>
      </c>
      <c r="G15" s="6">
        <v>458408.62405356049</v>
      </c>
      <c r="H15" s="6">
        <v>458408.45559828158</v>
      </c>
      <c r="I15" s="6">
        <v>457798.0385289971</v>
      </c>
      <c r="J15" s="6">
        <v>456621.90231427387</v>
      </c>
      <c r="K15" s="6">
        <v>454922.13946477068</v>
      </c>
      <c r="L15" s="6">
        <v>452738.52408162795</v>
      </c>
      <c r="M15" s="6">
        <v>450108.6249983781</v>
      </c>
      <c r="N15" s="6">
        <v>447067.91375308414</v>
      </c>
      <c r="O15" s="6">
        <v>443649.86761732842</v>
      </c>
      <c r="P15" s="6">
        <v>439886.06789903116</v>
      </c>
      <c r="Q15" s="6">
        <v>435806.29372681212</v>
      </c>
      <c r="R15" s="6">
        <v>431438.61151475756</v>
      </c>
      <c r="S15" s="6">
        <v>426809.46029794216</v>
      </c>
      <c r="T15" s="6">
        <v>421943.73312093242</v>
      </c>
      <c r="U15" s="6">
        <v>416864.85465368588</v>
      </c>
      <c r="V15" s="6">
        <v>411594.85520179186</v>
      </c>
      <c r="W15" s="6">
        <v>406154.44127083872</v>
      </c>
      <c r="X15" s="6">
        <v>401818.9793287596</v>
      </c>
      <c r="Y15" s="6">
        <v>397595.09653414483</v>
      </c>
      <c r="Z15" s="6">
        <v>393480.94713911047</v>
      </c>
      <c r="AA15" s="6">
        <v>389474.75584567536</v>
      </c>
      <c r="AB15" s="6">
        <v>385574.81618484366</v>
      </c>
      <c r="AC15" s="6">
        <v>381779.48895828065</v>
      </c>
      <c r="AD15" s="6">
        <v>378087.20074083656</v>
      </c>
      <c r="AE15" s="6">
        <v>374496.4424422381</v>
      </c>
      <c r="AF15" s="6">
        <v>371005.7679263287</v>
      </c>
      <c r="AG15" s="6">
        <v>367613.79268629802</v>
      </c>
      <c r="AH15" s="6">
        <v>364319.19257440057</v>
      </c>
      <c r="AI15" s="6">
        <v>361120.70258471684</v>
      </c>
    </row>
    <row r="16" spans="1:35" ht="14.25" customHeight="1" x14ac:dyDescent="0.2">
      <c r="A16" s="5" t="s">
        <v>4</v>
      </c>
      <c r="D16" s="6">
        <v>24209.501875000002</v>
      </c>
      <c r="E16" s="6">
        <v>24037.301062500002</v>
      </c>
      <c r="F16" s="6">
        <v>24123.401468749998</v>
      </c>
      <c r="G16" s="6">
        <v>24080.351265625002</v>
      </c>
      <c r="H16" s="6">
        <v>24101.876367187499</v>
      </c>
      <c r="I16" s="6">
        <v>24091.11381640625</v>
      </c>
      <c r="J16" s="6">
        <v>24096.495091796871</v>
      </c>
      <c r="K16" s="6">
        <v>24093.804454101566</v>
      </c>
      <c r="L16" s="6">
        <v>24095.149772949222</v>
      </c>
      <c r="M16" s="6">
        <v>24094.47711352539</v>
      </c>
      <c r="N16" s="6">
        <v>24094.813443237304</v>
      </c>
      <c r="O16" s="6">
        <v>24094.645278381347</v>
      </c>
      <c r="P16" s="6">
        <v>24094.729360809324</v>
      </c>
      <c r="Q16" s="6">
        <v>24094.687319595338</v>
      </c>
      <c r="R16" s="6">
        <v>24094.708340202331</v>
      </c>
      <c r="S16" s="6">
        <v>24094.697829898836</v>
      </c>
      <c r="T16" s="6">
        <v>24094.703085050583</v>
      </c>
      <c r="U16" s="6">
        <v>24094.700457474708</v>
      </c>
      <c r="V16" s="6">
        <v>24094.701771262648</v>
      </c>
      <c r="W16" s="6">
        <v>24094.70111436868</v>
      </c>
      <c r="X16" s="6">
        <v>24094.701442815665</v>
      </c>
      <c r="Y16" s="6">
        <v>24094.701771262662</v>
      </c>
      <c r="Z16" s="6">
        <v>24094.702099709677</v>
      </c>
      <c r="AA16" s="6">
        <v>24094.702428156706</v>
      </c>
      <c r="AB16" s="6">
        <v>24094.702756603758</v>
      </c>
      <c r="AC16" s="6">
        <v>24094.703085050816</v>
      </c>
      <c r="AD16" s="6">
        <v>24094.703413497889</v>
      </c>
      <c r="AE16" s="6">
        <v>24094.703741944984</v>
      </c>
      <c r="AF16" s="6">
        <v>24094.70407039209</v>
      </c>
      <c r="AG16" s="6">
        <v>24094.704398839211</v>
      </c>
      <c r="AH16" s="6">
        <v>24094.704727286357</v>
      </c>
      <c r="AI16" s="6">
        <v>24094.70505573351</v>
      </c>
    </row>
    <row r="17" spans="1:36" ht="14.25" customHeight="1" x14ac:dyDescent="0.2">
      <c r="A17" s="7" t="s">
        <v>5</v>
      </c>
      <c r="C17" s="12"/>
      <c r="D17" s="8">
        <v>80453.17012499999</v>
      </c>
      <c r="E17" s="8">
        <v>80882.765937500008</v>
      </c>
      <c r="F17" s="8">
        <v>80667.968031250013</v>
      </c>
      <c r="G17" s="8">
        <v>80775.366984374996</v>
      </c>
      <c r="H17" s="8">
        <v>80721.667507812497</v>
      </c>
      <c r="I17" s="8">
        <v>80748.517246093761</v>
      </c>
      <c r="J17" s="8">
        <v>80735.092376953136</v>
      </c>
      <c r="K17" s="8">
        <v>80741.804811523441</v>
      </c>
      <c r="L17" s="8">
        <v>80738.448594238274</v>
      </c>
      <c r="M17" s="8">
        <v>80740.126702880851</v>
      </c>
      <c r="N17" s="8">
        <v>80739.287648559577</v>
      </c>
      <c r="O17" s="8">
        <v>80739.707175720207</v>
      </c>
      <c r="P17" s="8">
        <v>80739.497412139885</v>
      </c>
      <c r="Q17" s="8">
        <v>80739.602293930046</v>
      </c>
      <c r="R17" s="8">
        <v>80739.549853034972</v>
      </c>
      <c r="S17" s="8">
        <v>80739.576073482502</v>
      </c>
      <c r="T17" s="8">
        <v>80739.562963258737</v>
      </c>
      <c r="U17" s="8">
        <v>80739.569518370627</v>
      </c>
      <c r="V17" s="8">
        <v>80739.566240814689</v>
      </c>
      <c r="W17" s="8">
        <v>80739.567879592651</v>
      </c>
      <c r="X17" s="8">
        <v>80739.567060203655</v>
      </c>
      <c r="Y17" s="8">
        <v>80739.566240814776</v>
      </c>
      <c r="Z17" s="8">
        <v>80739.565421425956</v>
      </c>
      <c r="AA17" s="8">
        <v>80739.564602037237</v>
      </c>
      <c r="AB17" s="8">
        <v>80739.563782648605</v>
      </c>
      <c r="AC17" s="8">
        <v>80739.562963260047</v>
      </c>
      <c r="AD17" s="8">
        <v>80739.562143871561</v>
      </c>
      <c r="AE17" s="8">
        <v>80739.561324483177</v>
      </c>
      <c r="AF17" s="8">
        <v>80739.56050509488</v>
      </c>
      <c r="AG17" s="8">
        <v>80739.559685706656</v>
      </c>
      <c r="AH17" s="8">
        <v>80739.558866318563</v>
      </c>
      <c r="AI17" s="8">
        <v>80739.558046930499</v>
      </c>
    </row>
    <row r="18" spans="1:36" ht="14.25" customHeight="1" x14ac:dyDescent="0.2">
      <c r="A18" s="7" t="s">
        <v>12</v>
      </c>
      <c r="D18" s="10">
        <f t="shared" ref="D18:AI18" si="1">SUM(D12:D17)</f>
        <v>110803324.03584217</v>
      </c>
      <c r="E18" s="10">
        <f t="shared" si="1"/>
        <v>111280460.33827387</v>
      </c>
      <c r="F18" s="10">
        <f t="shared" si="1"/>
        <v>111503658.71546867</v>
      </c>
      <c r="G18" s="10">
        <f t="shared" si="1"/>
        <v>111722851.92224333</v>
      </c>
      <c r="H18" s="10">
        <f t="shared" si="1"/>
        <v>112687160.93828732</v>
      </c>
      <c r="I18" s="10">
        <f t="shared" si="1"/>
        <v>113306816.18596876</v>
      </c>
      <c r="J18" s="10">
        <f t="shared" si="1"/>
        <v>114193642.96350405</v>
      </c>
      <c r="K18" s="10">
        <f t="shared" si="1"/>
        <v>115152492.65343361</v>
      </c>
      <c r="L18" s="10">
        <f t="shared" si="1"/>
        <v>116453641.45009542</v>
      </c>
      <c r="M18" s="10">
        <f t="shared" si="1"/>
        <v>117349270.42233895</v>
      </c>
      <c r="N18" s="10">
        <f t="shared" si="1"/>
        <v>118593527.57910739</v>
      </c>
      <c r="O18" s="10">
        <f t="shared" si="1"/>
        <v>119771444.44633555</v>
      </c>
      <c r="P18" s="10">
        <f t="shared" si="1"/>
        <v>121270275.2674095</v>
      </c>
      <c r="Q18" s="10">
        <f t="shared" si="1"/>
        <v>122125595.98278855</v>
      </c>
      <c r="R18" s="10">
        <f t="shared" si="1"/>
        <v>123214356.96650711</v>
      </c>
      <c r="S18" s="10">
        <f t="shared" si="1"/>
        <v>124281375.64086282</v>
      </c>
      <c r="T18" s="10">
        <f t="shared" si="1"/>
        <v>125483037.16175075</v>
      </c>
      <c r="U18" s="10">
        <f t="shared" si="1"/>
        <v>126238637.98144083</v>
      </c>
      <c r="V18" s="10">
        <f t="shared" si="1"/>
        <v>127292396.63123333</v>
      </c>
      <c r="W18" s="10">
        <f t="shared" si="1"/>
        <v>128342787.99397725</v>
      </c>
      <c r="X18" s="10">
        <f t="shared" si="1"/>
        <v>129739766.31660275</v>
      </c>
      <c r="Y18" s="10">
        <f t="shared" si="1"/>
        <v>130815635.96061358</v>
      </c>
      <c r="Z18" s="10">
        <f t="shared" si="1"/>
        <v>132960856.22179009</v>
      </c>
      <c r="AA18" s="10">
        <f t="shared" si="1"/>
        <v>134271761.41790682</v>
      </c>
      <c r="AB18" s="10">
        <f t="shared" si="1"/>
        <v>135945891.16313788</v>
      </c>
      <c r="AC18" s="10">
        <f t="shared" si="1"/>
        <v>136884836.25821617</v>
      </c>
      <c r="AD18" s="10">
        <f t="shared" si="1"/>
        <v>138184984.13262519</v>
      </c>
      <c r="AE18" s="10">
        <f t="shared" si="1"/>
        <v>139485436.26091185</v>
      </c>
      <c r="AF18" s="10">
        <f t="shared" si="1"/>
        <v>141122973.4144952</v>
      </c>
      <c r="AG18" s="10">
        <f t="shared" si="1"/>
        <v>142047750.52975354</v>
      </c>
      <c r="AH18" s="10">
        <f t="shared" si="1"/>
        <v>143351956.56060624</v>
      </c>
      <c r="AI18" s="10">
        <f t="shared" si="1"/>
        <v>144660642.23799643</v>
      </c>
    </row>
    <row r="19" spans="1:36" ht="14.25" customHeight="1" x14ac:dyDescent="0.2">
      <c r="A19" s="9"/>
      <c r="C19" s="12"/>
    </row>
    <row r="20" spans="1:36" ht="14.25" customHeight="1" thickBot="1" x14ac:dyDescent="0.25">
      <c r="A20" s="2" t="s">
        <v>13</v>
      </c>
      <c r="C20" s="45"/>
      <c r="D20" s="11">
        <f>+D12/D18</f>
        <v>0.53689876936033287</v>
      </c>
      <c r="E20" s="11">
        <f t="shared" ref="E20:AI20" si="2">+E12/E18</f>
        <v>0.53748047558759071</v>
      </c>
      <c r="F20" s="11">
        <f t="shared" si="2"/>
        <v>0.53677477343779412</v>
      </c>
      <c r="G20" s="11">
        <f t="shared" si="2"/>
        <v>0.53596612323444437</v>
      </c>
      <c r="H20" s="11">
        <f t="shared" si="2"/>
        <v>0.53708921174304025</v>
      </c>
      <c r="I20" s="11">
        <f t="shared" si="2"/>
        <v>0.53853009432268617</v>
      </c>
      <c r="J20" s="11">
        <f t="shared" si="2"/>
        <v>0.53957078731788688</v>
      </c>
      <c r="K20" s="11">
        <f t="shared" si="2"/>
        <v>0.54064679859076037</v>
      </c>
      <c r="L20" s="11">
        <f t="shared" si="2"/>
        <v>0.54143581780108241</v>
      </c>
      <c r="M20" s="11">
        <f t="shared" si="2"/>
        <v>0.54236717928004174</v>
      </c>
      <c r="N20" s="11">
        <f t="shared" si="2"/>
        <v>0.5435292512619142</v>
      </c>
      <c r="O20" s="11">
        <f t="shared" si="2"/>
        <v>0.54456001068584214</v>
      </c>
      <c r="P20" s="11">
        <f t="shared" si="2"/>
        <v>0.54539128272870407</v>
      </c>
      <c r="Q20" s="11">
        <f t="shared" si="2"/>
        <v>0.5462682083077226</v>
      </c>
      <c r="R20" s="11">
        <f t="shared" si="2"/>
        <v>0.54712727126171679</v>
      </c>
      <c r="S20" s="11">
        <f t="shared" si="2"/>
        <v>0.54796467419565131</v>
      </c>
      <c r="T20" s="11">
        <f t="shared" si="2"/>
        <v>0.54807294514235139</v>
      </c>
      <c r="U20" s="11">
        <f t="shared" si="2"/>
        <v>0.54876970247948431</v>
      </c>
      <c r="V20" s="11">
        <f t="shared" si="2"/>
        <v>0.54959324933873599</v>
      </c>
      <c r="W20" s="11">
        <f t="shared" si="2"/>
        <v>0.5685143345000867</v>
      </c>
      <c r="X20" s="11">
        <f t="shared" si="2"/>
        <v>0.56947124185419928</v>
      </c>
      <c r="Y20" s="11">
        <f t="shared" si="2"/>
        <v>0.56761057619740718</v>
      </c>
      <c r="Z20" s="11">
        <f t="shared" si="2"/>
        <v>0.5686824362804267</v>
      </c>
      <c r="AA20" s="11">
        <f t="shared" si="2"/>
        <v>0.56975938086674083</v>
      </c>
      <c r="AB20" s="11">
        <f t="shared" si="2"/>
        <v>0.57080615512730193</v>
      </c>
      <c r="AC20" s="11">
        <f t="shared" si="2"/>
        <v>0.57190032046407935</v>
      </c>
      <c r="AD20" s="11">
        <f t="shared" si="2"/>
        <v>0.57296430582745961</v>
      </c>
      <c r="AE20" s="11">
        <f t="shared" si="2"/>
        <v>0.57402467078183961</v>
      </c>
      <c r="AF20" s="11">
        <f t="shared" si="2"/>
        <v>0.57503500642431526</v>
      </c>
      <c r="AG20" s="11">
        <f t="shared" si="2"/>
        <v>0.57611609384321294</v>
      </c>
      <c r="AH20" s="11">
        <f t="shared" si="2"/>
        <v>0.57716645042795889</v>
      </c>
      <c r="AI20" s="11">
        <f t="shared" si="2"/>
        <v>0.57821390345744528</v>
      </c>
    </row>
    <row r="21" spans="1:36" ht="14.25" customHeight="1" thickTop="1" x14ac:dyDescent="0.2">
      <c r="A21" s="9"/>
    </row>
    <row r="22" spans="1:36" ht="14.2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6" ht="14.25" customHeight="1" x14ac:dyDescent="0.25">
      <c r="A23" s="13" t="s">
        <v>16</v>
      </c>
    </row>
    <row r="24" spans="1:36" ht="14.25" customHeight="1" x14ac:dyDescent="0.2">
      <c r="A24" s="9"/>
    </row>
    <row r="25" spans="1:36" ht="14.25" customHeight="1" x14ac:dyDescent="0.25">
      <c r="A25" s="13" t="s">
        <v>26</v>
      </c>
      <c r="B25" s="23" t="s">
        <v>15</v>
      </c>
      <c r="C25" s="24"/>
    </row>
    <row r="26" spans="1:36" ht="14.25" customHeight="1" x14ac:dyDescent="0.2">
      <c r="A26" s="39" t="s">
        <v>25</v>
      </c>
      <c r="B26" s="31">
        <f>SUM(C26:AI26)</f>
        <v>174994.34351348478</v>
      </c>
      <c r="C26" s="32">
        <v>2123.6219489554237</v>
      </c>
      <c r="D26" s="32">
        <v>1887.9679570348171</v>
      </c>
      <c r="E26" s="32">
        <v>2002.1597583813032</v>
      </c>
      <c r="F26" s="32">
        <v>2048.5288354348277</v>
      </c>
      <c r="G26" s="32">
        <v>2215.8524258204316</v>
      </c>
      <c r="H26" s="32">
        <v>2568.2635723084227</v>
      </c>
      <c r="I26" s="32">
        <v>2796.5068392432622</v>
      </c>
      <c r="J26" s="32">
        <v>3011.9299598538882</v>
      </c>
      <c r="K26" s="32">
        <v>3122.7713034474655</v>
      </c>
      <c r="L26" s="32">
        <v>3422.0817673680222</v>
      </c>
      <c r="M26" s="32">
        <v>3642.1462118329327</v>
      </c>
      <c r="N26" s="32">
        <v>3795.2979330264116</v>
      </c>
      <c r="O26" s="32">
        <v>3973.4243814831698</v>
      </c>
      <c r="P26" s="32">
        <v>4259.7477144769891</v>
      </c>
      <c r="Q26" s="32">
        <v>4485.3408113181222</v>
      </c>
      <c r="R26" s="32">
        <v>4757.4075308249612</v>
      </c>
      <c r="S26" s="32">
        <v>5101.7747961649693</v>
      </c>
      <c r="T26" s="32">
        <v>5568.5500912905227</v>
      </c>
      <c r="U26" s="32">
        <v>5890.9068310673492</v>
      </c>
      <c r="V26" s="32">
        <v>6226.512190401626</v>
      </c>
      <c r="W26" s="32">
        <v>6444.4754139079751</v>
      </c>
      <c r="X26" s="32">
        <v>6705.1628183053408</v>
      </c>
      <c r="Y26" s="32">
        <v>7109.6362701572771</v>
      </c>
      <c r="Z26" s="32">
        <v>7361.238373274884</v>
      </c>
      <c r="AA26" s="32">
        <v>7983.7347437242533</v>
      </c>
      <c r="AB26" s="32">
        <v>8441.9178255988554</v>
      </c>
      <c r="AC26" s="32">
        <v>8756.5203089390416</v>
      </c>
      <c r="AD26" s="32">
        <v>9095.8077872792692</v>
      </c>
      <c r="AE26" s="32">
        <v>9511.3202143784765</v>
      </c>
      <c r="AF26" s="32">
        <v>9897.5591982063561</v>
      </c>
      <c r="AG26" s="32">
        <v>10330.50942939175</v>
      </c>
      <c r="AH26" s="32">
        <v>10442.658897942028</v>
      </c>
      <c r="AI26" s="32">
        <v>13.009372644364348</v>
      </c>
    </row>
    <row r="27" spans="1:36" ht="14.25" customHeight="1" x14ac:dyDescent="0.2">
      <c r="A27" s="39" t="s">
        <v>28</v>
      </c>
      <c r="B27" s="31">
        <f>SUM(C27:AI27)</f>
        <v>547.96025627197355</v>
      </c>
      <c r="C27" s="32">
        <v>0</v>
      </c>
      <c r="D27" s="32">
        <v>-1.2630250384027697</v>
      </c>
      <c r="E27" s="32">
        <v>-2.8903124246214986</v>
      </c>
      <c r="F27" s="32">
        <v>-1.9942027643831324</v>
      </c>
      <c r="G27" s="32">
        <v>-0.63231594115327994</v>
      </c>
      <c r="H27" s="32">
        <v>1.0783623065175192</v>
      </c>
      <c r="I27" s="32">
        <v>2.1384438240190349</v>
      </c>
      <c r="J27" s="32">
        <v>3.5476763128889246</v>
      </c>
      <c r="K27" s="32">
        <v>4.9730536737675237</v>
      </c>
      <c r="L27" s="32">
        <v>6.7634829549574249</v>
      </c>
      <c r="M27" s="32">
        <v>7.8729849854925504</v>
      </c>
      <c r="N27" s="32">
        <v>9.3479152451788678</v>
      </c>
      <c r="O27" s="32">
        <v>10.839743043385212</v>
      </c>
      <c r="P27" s="32">
        <v>12.713641314615913</v>
      </c>
      <c r="Q27" s="32">
        <v>13.874867819783972</v>
      </c>
      <c r="R27" s="32">
        <v>15.41855865016133</v>
      </c>
      <c r="S27" s="32">
        <v>16.979934774536943</v>
      </c>
      <c r="T27" s="32">
        <v>18.941193321753943</v>
      </c>
      <c r="U27" s="32">
        <v>20.156555672784961</v>
      </c>
      <c r="V27" s="32">
        <v>21.772212660050215</v>
      </c>
      <c r="W27" s="32">
        <v>23.406379421590074</v>
      </c>
      <c r="X27" s="32">
        <v>25.459070940700983</v>
      </c>
      <c r="Y27" s="32">
        <v>26.731092925843157</v>
      </c>
      <c r="Z27" s="32">
        <v>28.422071099148027</v>
      </c>
      <c r="AA27" s="32">
        <v>30.132421963895453</v>
      </c>
      <c r="AB27" s="32">
        <v>32.280809018018843</v>
      </c>
      <c r="AC27" s="32">
        <v>33.612132083368422</v>
      </c>
      <c r="AD27" s="32">
        <v>35.381942881781484</v>
      </c>
      <c r="AE27" s="32">
        <v>37.172029517606617</v>
      </c>
      <c r="AF27" s="32">
        <v>39.420573388594207</v>
      </c>
      <c r="AG27" s="32">
        <v>40.813962123250079</v>
      </c>
      <c r="AH27" s="32">
        <v>31.058988379140771</v>
      </c>
      <c r="AI27" s="32">
        <v>4.4300121377018744</v>
      </c>
    </row>
    <row r="28" spans="1:36" ht="14.25" customHeight="1" x14ac:dyDescent="0.2">
      <c r="A28" s="39" t="s">
        <v>30</v>
      </c>
      <c r="B28" s="36">
        <f>SUM(B26:B27)</f>
        <v>175542.30376975675</v>
      </c>
      <c r="C28" s="36">
        <f>SUM(C26:C27)</f>
        <v>2123.6219489554237</v>
      </c>
      <c r="D28" s="36">
        <f>SUM(D26:D27)</f>
        <v>1886.7049319964144</v>
      </c>
      <c r="E28" s="36">
        <f t="shared" ref="E28:AI28" si="3">SUM(E26:E27)</f>
        <v>1999.2694459566817</v>
      </c>
      <c r="F28" s="36">
        <f t="shared" si="3"/>
        <v>2046.5346326704446</v>
      </c>
      <c r="G28" s="36">
        <f t="shared" si="3"/>
        <v>2215.2201098792784</v>
      </c>
      <c r="H28" s="36">
        <f t="shared" si="3"/>
        <v>2569.3419346149403</v>
      </c>
      <c r="I28" s="36">
        <f t="shared" si="3"/>
        <v>2798.6452830672811</v>
      </c>
      <c r="J28" s="36">
        <f t="shared" si="3"/>
        <v>3015.4776361667773</v>
      </c>
      <c r="K28" s="36">
        <f t="shared" si="3"/>
        <v>3127.744357121233</v>
      </c>
      <c r="L28" s="36">
        <f t="shared" si="3"/>
        <v>3428.8452503229796</v>
      </c>
      <c r="M28" s="36">
        <f t="shared" si="3"/>
        <v>3650.0191968184254</v>
      </c>
      <c r="N28" s="36">
        <f t="shared" si="3"/>
        <v>3804.6458482715902</v>
      </c>
      <c r="O28" s="36">
        <f t="shared" si="3"/>
        <v>3984.264124526555</v>
      </c>
      <c r="P28" s="36">
        <f t="shared" si="3"/>
        <v>4272.4613557916055</v>
      </c>
      <c r="Q28" s="36">
        <f t="shared" si="3"/>
        <v>4499.2156791379066</v>
      </c>
      <c r="R28" s="36">
        <f t="shared" si="3"/>
        <v>4772.8260894751229</v>
      </c>
      <c r="S28" s="36">
        <f t="shared" si="3"/>
        <v>5118.7547309395059</v>
      </c>
      <c r="T28" s="36">
        <f t="shared" si="3"/>
        <v>5587.491284612277</v>
      </c>
      <c r="U28" s="36">
        <f t="shared" si="3"/>
        <v>5911.0633867401339</v>
      </c>
      <c r="V28" s="36">
        <f t="shared" si="3"/>
        <v>6248.2844030616761</v>
      </c>
      <c r="W28" s="36">
        <f t="shared" si="3"/>
        <v>6467.881793329565</v>
      </c>
      <c r="X28" s="36">
        <f t="shared" si="3"/>
        <v>6730.621889246042</v>
      </c>
      <c r="Y28" s="36">
        <f t="shared" si="3"/>
        <v>7136.3673630831199</v>
      </c>
      <c r="Z28" s="36">
        <f t="shared" si="3"/>
        <v>7389.6604443740316</v>
      </c>
      <c r="AA28" s="36">
        <f t="shared" si="3"/>
        <v>8013.8671656881488</v>
      </c>
      <c r="AB28" s="36">
        <f t="shared" si="3"/>
        <v>8474.1986346168742</v>
      </c>
      <c r="AC28" s="36">
        <f t="shared" si="3"/>
        <v>8790.1324410224097</v>
      </c>
      <c r="AD28" s="36">
        <f t="shared" si="3"/>
        <v>9131.1897301610516</v>
      </c>
      <c r="AE28" s="36">
        <f t="shared" si="3"/>
        <v>9548.4922438960839</v>
      </c>
      <c r="AF28" s="36">
        <f t="shared" si="3"/>
        <v>9936.9797715949499</v>
      </c>
      <c r="AG28" s="36">
        <f t="shared" si="3"/>
        <v>10371.323391514999</v>
      </c>
      <c r="AH28" s="36">
        <f t="shared" si="3"/>
        <v>10473.717886321168</v>
      </c>
      <c r="AI28" s="36">
        <f t="shared" si="3"/>
        <v>17.43938478206622</v>
      </c>
    </row>
    <row r="29" spans="1:36" ht="14.25" customHeight="1" x14ac:dyDescent="0.25">
      <c r="A29" s="13"/>
      <c r="C29" s="15"/>
    </row>
    <row r="30" spans="1:36" s="9" customFormat="1" ht="14.25" customHeight="1" x14ac:dyDescent="0.25">
      <c r="A30" s="13" t="s">
        <v>23</v>
      </c>
      <c r="B30" s="2"/>
      <c r="C30" s="25" t="s">
        <v>19</v>
      </c>
      <c r="D30" s="16">
        <f>ROUND(ROUND((D28*1000000*D20)/D12,2),2)*12</f>
        <v>204.36</v>
      </c>
      <c r="E30" s="16">
        <f t="shared" ref="E30:AI30" si="4">ROUND(ROUND((E28*1000000*E20)/E12,2),2)*12</f>
        <v>215.64</v>
      </c>
      <c r="F30" s="16">
        <f t="shared" si="4"/>
        <v>220.20000000000002</v>
      </c>
      <c r="G30" s="16">
        <f t="shared" si="4"/>
        <v>237.95999999999998</v>
      </c>
      <c r="H30" s="16">
        <f t="shared" si="4"/>
        <v>273.60000000000002</v>
      </c>
      <c r="I30" s="16">
        <f t="shared" si="4"/>
        <v>296.39999999999998</v>
      </c>
      <c r="J30" s="16">
        <f t="shared" si="4"/>
        <v>316.92</v>
      </c>
      <c r="K30" s="16">
        <f t="shared" si="4"/>
        <v>325.92</v>
      </c>
      <c r="L30" s="16">
        <f t="shared" si="4"/>
        <v>353.28000000000003</v>
      </c>
      <c r="M30" s="16">
        <f t="shared" si="4"/>
        <v>373.20000000000005</v>
      </c>
      <c r="N30" s="16">
        <f t="shared" si="4"/>
        <v>384.96</v>
      </c>
      <c r="O30" s="16">
        <f t="shared" si="4"/>
        <v>399.24</v>
      </c>
      <c r="P30" s="16">
        <f t="shared" si="4"/>
        <v>422.76</v>
      </c>
      <c r="Q30" s="16">
        <f t="shared" si="4"/>
        <v>442.08000000000004</v>
      </c>
      <c r="R30" s="16">
        <f t="shared" si="4"/>
        <v>464.88</v>
      </c>
      <c r="S30" s="16">
        <f t="shared" si="4"/>
        <v>494.28</v>
      </c>
      <c r="T30" s="16">
        <f t="shared" si="4"/>
        <v>534.36</v>
      </c>
      <c r="U30" s="16">
        <f t="shared" si="4"/>
        <v>561.84</v>
      </c>
      <c r="V30" s="16">
        <f t="shared" si="4"/>
        <v>589.08000000000004</v>
      </c>
      <c r="W30" s="16">
        <f t="shared" si="4"/>
        <v>604.79999999999995</v>
      </c>
      <c r="X30" s="16">
        <f t="shared" si="4"/>
        <v>622.56000000000006</v>
      </c>
      <c r="Y30" s="16">
        <f t="shared" si="4"/>
        <v>654.59999999999991</v>
      </c>
      <c r="Z30" s="16">
        <f t="shared" si="4"/>
        <v>666.96</v>
      </c>
      <c r="AA30" s="16">
        <f t="shared" si="4"/>
        <v>716.16</v>
      </c>
      <c r="AB30" s="16">
        <f t="shared" si="4"/>
        <v>748.08</v>
      </c>
      <c r="AC30" s="16">
        <f t="shared" si="4"/>
        <v>770.64</v>
      </c>
      <c r="AD30" s="16">
        <f t="shared" si="4"/>
        <v>792.96</v>
      </c>
      <c r="AE30" s="16">
        <f t="shared" si="4"/>
        <v>821.52</v>
      </c>
      <c r="AF30" s="16">
        <f t="shared" si="4"/>
        <v>844.92</v>
      </c>
      <c r="AG30" s="16">
        <f t="shared" si="4"/>
        <v>876.12000000000012</v>
      </c>
      <c r="AH30" s="16">
        <f t="shared" si="4"/>
        <v>876.72</v>
      </c>
      <c r="AI30" s="16">
        <f t="shared" si="4"/>
        <v>1.44</v>
      </c>
      <c r="AJ30" s="14"/>
    </row>
    <row r="31" spans="1:36" ht="14.25" customHeight="1" x14ac:dyDescent="0.2">
      <c r="A31" s="9"/>
    </row>
    <row r="32" spans="1:36" ht="14.2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6" ht="14.25" customHeight="1" x14ac:dyDescent="0.25">
      <c r="A33" s="13" t="s">
        <v>27</v>
      </c>
    </row>
    <row r="34" spans="1:36" ht="14.25" customHeight="1" x14ac:dyDescent="0.2">
      <c r="A34" s="9"/>
    </row>
    <row r="35" spans="1:36" ht="14.25" customHeight="1" x14ac:dyDescent="0.25">
      <c r="A35" s="13" t="s">
        <v>26</v>
      </c>
      <c r="B35" s="23" t="s">
        <v>17</v>
      </c>
      <c r="C35" s="15"/>
    </row>
    <row r="36" spans="1:36" ht="14.25" customHeight="1" x14ac:dyDescent="0.2">
      <c r="A36" s="39" t="s">
        <v>34</v>
      </c>
      <c r="C36" s="37">
        <v>1.0063458385698116</v>
      </c>
      <c r="D36" s="37">
        <v>0.93392482840834401</v>
      </c>
      <c r="E36" s="37">
        <v>0.86689242618513873</v>
      </c>
      <c r="F36" s="37">
        <v>0.80467127087510482</v>
      </c>
      <c r="G36" s="37">
        <v>0.74691603550066443</v>
      </c>
      <c r="H36" s="37">
        <v>0.69316471888208397</v>
      </c>
      <c r="I36" s="37">
        <v>0.64341286002827602</v>
      </c>
      <c r="J36" s="37">
        <v>0.59723193805567742</v>
      </c>
      <c r="K36" s="37">
        <v>0.55436564916974984</v>
      </c>
      <c r="L36" s="37">
        <v>0.51447109326961526</v>
      </c>
      <c r="M36" s="37">
        <v>0.47754495938040853</v>
      </c>
      <c r="N36" s="37">
        <v>0.44326919668181214</v>
      </c>
      <c r="O36" s="37">
        <v>0.41145357493014312</v>
      </c>
      <c r="P36" s="37">
        <v>0.38184359157359055</v>
      </c>
      <c r="Q36" s="37">
        <v>0.35443678918636157</v>
      </c>
      <c r="R36" s="37">
        <v>0.3289971085046382</v>
      </c>
      <c r="S36" s="37">
        <v>0.30538335947824247</v>
      </c>
      <c r="T36" s="37">
        <v>0.28340664875685884</v>
      </c>
      <c r="U36" s="37">
        <v>0.26306515242403611</v>
      </c>
      <c r="V36" s="37">
        <v>0.24418366585059359</v>
      </c>
      <c r="W36" s="37">
        <v>0.22665739691786857</v>
      </c>
      <c r="X36" s="37">
        <v>0.21034614782611605</v>
      </c>
      <c r="Y36" s="37">
        <v>0.19524856485339206</v>
      </c>
      <c r="Z36" s="37">
        <v>0.1812346100524885</v>
      </c>
      <c r="AA36" s="37">
        <v>0.16822650607209799</v>
      </c>
      <c r="AB36" s="37">
        <v>0.15612019724789697</v>
      </c>
      <c r="AC36" s="37">
        <v>0.14491467883918038</v>
      </c>
      <c r="AD36" s="37">
        <v>0.13451343588630835</v>
      </c>
      <c r="AE36" s="37">
        <v>0.12485874156350797</v>
      </c>
      <c r="AF36" s="37">
        <v>0.11587336512038617</v>
      </c>
      <c r="AG36" s="37">
        <v>0.10755656083224707</v>
      </c>
      <c r="AH36" s="37">
        <v>9.983669470582747E-2</v>
      </c>
      <c r="AI36" s="37">
        <v>9.267092153802145E-2</v>
      </c>
    </row>
    <row r="37" spans="1:36" ht="14.25" customHeight="1" x14ac:dyDescent="0.25">
      <c r="A37" s="39" t="s">
        <v>25</v>
      </c>
      <c r="B37" s="33">
        <f>SUM(C37:AI37)</f>
        <v>49089.927289195402</v>
      </c>
      <c r="C37" s="32">
        <f t="shared" ref="C37" si="5">+C26*C$36</f>
        <v>2137.0981110268035</v>
      </c>
      <c r="D37" s="32">
        <f>+D26*D$36</f>
        <v>1763.2201503141935</v>
      </c>
      <c r="E37" s="32">
        <f t="shared" ref="E37:AI37" si="6">+E26*E$36</f>
        <v>1735.6571305534189</v>
      </c>
      <c r="F37" s="32">
        <f t="shared" si="6"/>
        <v>1648.3923014336413</v>
      </c>
      <c r="G37" s="32">
        <f t="shared" si="6"/>
        <v>1655.055709148327</v>
      </c>
      <c r="H37" s="32">
        <f t="shared" si="6"/>
        <v>1780.2296971142646</v>
      </c>
      <c r="I37" s="32">
        <f t="shared" si="6"/>
        <v>1799.3084635261416</v>
      </c>
      <c r="J37" s="32">
        <f t="shared" si="6"/>
        <v>1798.8207672114963</v>
      </c>
      <c r="K37" s="32">
        <f t="shared" si="6"/>
        <v>1731.1571408443201</v>
      </c>
      <c r="L37" s="32">
        <f t="shared" si="6"/>
        <v>1760.5621481158437</v>
      </c>
      <c r="M37" s="32">
        <f t="shared" si="6"/>
        <v>1739.2885647872668</v>
      </c>
      <c r="N37" s="32">
        <f t="shared" si="6"/>
        <v>1682.3386659407595</v>
      </c>
      <c r="O37" s="32">
        <f t="shared" si="6"/>
        <v>1634.8796664758429</v>
      </c>
      <c r="P37" s="32">
        <f t="shared" si="6"/>
        <v>1626.5573664932872</v>
      </c>
      <c r="Q37" s="32">
        <f t="shared" si="6"/>
        <v>1589.7697955701453</v>
      </c>
      <c r="R37" s="32">
        <f t="shared" si="6"/>
        <v>1565.1733216196026</v>
      </c>
      <c r="S37" s="32">
        <f t="shared" si="6"/>
        <v>1557.997126554284</v>
      </c>
      <c r="T37" s="32">
        <f t="shared" si="6"/>
        <v>1578.1641198073473</v>
      </c>
      <c r="U37" s="32">
        <f t="shared" si="6"/>
        <v>1549.6923034305278</v>
      </c>
      <c r="V37" s="32">
        <f t="shared" si="6"/>
        <v>1520.4125721156781</v>
      </c>
      <c r="W37" s="32">
        <f t="shared" si="6"/>
        <v>1460.6880218175852</v>
      </c>
      <c r="X37" s="32">
        <f t="shared" si="6"/>
        <v>1410.405169377432</v>
      </c>
      <c r="Y37" s="32">
        <f t="shared" si="6"/>
        <v>1388.1462783778315</v>
      </c>
      <c r="Z37" s="32">
        <f t="shared" si="6"/>
        <v>1334.1111660838885</v>
      </c>
      <c r="AA37" s="32">
        <f t="shared" si="6"/>
        <v>1343.0758013431478</v>
      </c>
      <c r="AB37" s="32">
        <f t="shared" si="6"/>
        <v>1317.9538760830308</v>
      </c>
      <c r="AC37" s="32">
        <f t="shared" si="6"/>
        <v>1268.9483283186619</v>
      </c>
      <c r="AD37" s="32">
        <f t="shared" si="6"/>
        <v>1223.5083576283741</v>
      </c>
      <c r="AE37" s="32">
        <f t="shared" si="6"/>
        <v>1187.5714725748514</v>
      </c>
      <c r="AF37" s="32">
        <f t="shared" si="6"/>
        <v>1146.8634907744017</v>
      </c>
      <c r="AG37" s="32">
        <f t="shared" si="6"/>
        <v>1111.1140658704758</v>
      </c>
      <c r="AH37" s="32">
        <f t="shared" si="6"/>
        <v>1042.5605483109309</v>
      </c>
      <c r="AI37" s="32">
        <f t="shared" si="6"/>
        <v>1.2055905515847711</v>
      </c>
    </row>
    <row r="38" spans="1:36" ht="14.25" customHeight="1" x14ac:dyDescent="0.25">
      <c r="A38" s="39" t="s">
        <v>28</v>
      </c>
      <c r="B38" s="33">
        <f>SUM(C38:AI38)</f>
        <v>110.97728356762754</v>
      </c>
      <c r="C38" s="32">
        <f t="shared" ref="C38" si="7">+C27*C$36</f>
        <v>0</v>
      </c>
      <c r="D38" s="32">
        <f>+D27*D$36</f>
        <v>-1.1795704422657487</v>
      </c>
      <c r="E38" s="32">
        <f t="shared" ref="E38:AI38" si="8">+E27*E$36</f>
        <v>-2.505589950213182</v>
      </c>
      <c r="F38" s="32">
        <f t="shared" si="8"/>
        <v>-1.6046776727988223</v>
      </c>
      <c r="G38" s="32">
        <f t="shared" si="8"/>
        <v>-0.47228691595007927</v>
      </c>
      <c r="H38" s="32">
        <f t="shared" si="8"/>
        <v>0.74748270505025183</v>
      </c>
      <c r="I38" s="32">
        <f t="shared" si="8"/>
        <v>1.3759022568218906</v>
      </c>
      <c r="J38" s="32">
        <f t="shared" si="8"/>
        <v>2.1187855999408725</v>
      </c>
      <c r="K38" s="32">
        <f t="shared" si="8"/>
        <v>2.7568901282141427</v>
      </c>
      <c r="L38" s="32">
        <f t="shared" si="8"/>
        <v>3.4796164701473544</v>
      </c>
      <c r="M38" s="32">
        <f t="shared" si="8"/>
        <v>3.7597042950996062</v>
      </c>
      <c r="N38" s="32">
        <f t="shared" si="8"/>
        <v>4.1436428813801021</v>
      </c>
      <c r="O38" s="32">
        <f t="shared" si="8"/>
        <v>4.4600510265249946</v>
      </c>
      <c r="P38" s="32">
        <f t="shared" si="8"/>
        <v>4.8546224615513252</v>
      </c>
      <c r="Q38" s="32">
        <f t="shared" si="8"/>
        <v>4.9177636004294039</v>
      </c>
      <c r="R38" s="32">
        <f t="shared" si="8"/>
        <v>5.072661213212255</v>
      </c>
      <c r="S38" s="32">
        <f t="shared" si="8"/>
        <v>5.1853895251695254</v>
      </c>
      <c r="T38" s="32">
        <f t="shared" si="8"/>
        <v>5.3680601227740796</v>
      </c>
      <c r="U38" s="32">
        <f t="shared" si="8"/>
        <v>5.3024873904047451</v>
      </c>
      <c r="V38" s="32">
        <f t="shared" si="8"/>
        <v>5.3164187010097654</v>
      </c>
      <c r="W38" s="32">
        <f t="shared" si="8"/>
        <v>5.3052290309695724</v>
      </c>
      <c r="X38" s="32">
        <f t="shared" si="8"/>
        <v>5.3552174996082647</v>
      </c>
      <c r="Y38" s="32">
        <f t="shared" si="8"/>
        <v>5.2192075307335379</v>
      </c>
      <c r="Z38" s="32">
        <f t="shared" si="8"/>
        <v>5.1510629725381962</v>
      </c>
      <c r="AA38" s="32">
        <f t="shared" si="8"/>
        <v>5.0690720664762772</v>
      </c>
      <c r="AB38" s="32">
        <f t="shared" si="8"/>
        <v>5.0396862712147934</v>
      </c>
      <c r="AC38" s="32">
        <f t="shared" si="8"/>
        <v>4.8708913259614457</v>
      </c>
      <c r="AD38" s="32">
        <f t="shared" si="8"/>
        <v>4.7593467053615379</v>
      </c>
      <c r="AE38" s="32">
        <f t="shared" si="8"/>
        <v>4.6412528269299349</v>
      </c>
      <c r="AF38" s="32">
        <f t="shared" si="8"/>
        <v>4.5677944935115553</v>
      </c>
      <c r="AG38" s="32">
        <f t="shared" si="8"/>
        <v>4.389809399914375</v>
      </c>
      <c r="AH38" s="32">
        <f t="shared" si="8"/>
        <v>3.1008267406801204</v>
      </c>
      <c r="AI38" s="32">
        <f t="shared" si="8"/>
        <v>0.41053330722545306</v>
      </c>
    </row>
    <row r="39" spans="1:36" ht="14.25" customHeight="1" x14ac:dyDescent="0.25">
      <c r="A39" s="39" t="s">
        <v>30</v>
      </c>
      <c r="B39" s="34">
        <f>SUM(C39:AI39)</f>
        <v>49200.904572763029</v>
      </c>
      <c r="C39" s="36">
        <f t="shared" ref="C39" si="9">SUM(C37:C38)</f>
        <v>2137.0981110268035</v>
      </c>
      <c r="D39" s="36">
        <f>SUM(D37:D38)</f>
        <v>1762.0405798719278</v>
      </c>
      <c r="E39" s="36">
        <f t="shared" ref="E39:AI39" si="10">SUM(E37:E38)</f>
        <v>1733.1515406032058</v>
      </c>
      <c r="F39" s="36">
        <f t="shared" si="10"/>
        <v>1646.7876237608425</v>
      </c>
      <c r="G39" s="36">
        <f t="shared" si="10"/>
        <v>1654.583422232377</v>
      </c>
      <c r="H39" s="36">
        <f t="shared" si="10"/>
        <v>1780.9771798193149</v>
      </c>
      <c r="I39" s="36">
        <f t="shared" si="10"/>
        <v>1800.6843657829636</v>
      </c>
      <c r="J39" s="36">
        <f t="shared" si="10"/>
        <v>1800.9395528114371</v>
      </c>
      <c r="K39" s="36">
        <f t="shared" si="10"/>
        <v>1733.9140309725342</v>
      </c>
      <c r="L39" s="36">
        <f t="shared" si="10"/>
        <v>1764.0417645859911</v>
      </c>
      <c r="M39" s="36">
        <f t="shared" si="10"/>
        <v>1743.0482690823665</v>
      </c>
      <c r="N39" s="36">
        <f t="shared" si="10"/>
        <v>1686.4823088221397</v>
      </c>
      <c r="O39" s="36">
        <f t="shared" si="10"/>
        <v>1639.3397175023679</v>
      </c>
      <c r="P39" s="36">
        <f t="shared" si="10"/>
        <v>1631.4119889548385</v>
      </c>
      <c r="Q39" s="36">
        <f t="shared" si="10"/>
        <v>1594.6875591705748</v>
      </c>
      <c r="R39" s="36">
        <f t="shared" si="10"/>
        <v>1570.2459828328149</v>
      </c>
      <c r="S39" s="36">
        <f t="shared" si="10"/>
        <v>1563.1825160794535</v>
      </c>
      <c r="T39" s="36">
        <f t="shared" si="10"/>
        <v>1583.5321799301214</v>
      </c>
      <c r="U39" s="36">
        <f t="shared" si="10"/>
        <v>1554.9947908209326</v>
      </c>
      <c r="V39" s="36">
        <f t="shared" si="10"/>
        <v>1525.7289908166879</v>
      </c>
      <c r="W39" s="36">
        <f t="shared" si="10"/>
        <v>1465.9932508485547</v>
      </c>
      <c r="X39" s="36">
        <f t="shared" si="10"/>
        <v>1415.7603868770402</v>
      </c>
      <c r="Y39" s="36">
        <f t="shared" si="10"/>
        <v>1393.365485908565</v>
      </c>
      <c r="Z39" s="36">
        <f t="shared" si="10"/>
        <v>1339.2622290564268</v>
      </c>
      <c r="AA39" s="36">
        <f t="shared" si="10"/>
        <v>1348.1448734096241</v>
      </c>
      <c r="AB39" s="36">
        <f t="shared" si="10"/>
        <v>1322.9935623542456</v>
      </c>
      <c r="AC39" s="36">
        <f t="shared" si="10"/>
        <v>1273.8192196446232</v>
      </c>
      <c r="AD39" s="36">
        <f t="shared" si="10"/>
        <v>1228.2677043337358</v>
      </c>
      <c r="AE39" s="36">
        <f t="shared" si="10"/>
        <v>1192.2127254017814</v>
      </c>
      <c r="AF39" s="36">
        <f t="shared" si="10"/>
        <v>1151.4312852679134</v>
      </c>
      <c r="AG39" s="36">
        <f t="shared" si="10"/>
        <v>1115.5038752703902</v>
      </c>
      <c r="AH39" s="36">
        <f t="shared" si="10"/>
        <v>1045.661375051611</v>
      </c>
      <c r="AI39" s="36">
        <f t="shared" si="10"/>
        <v>1.6161238588102242</v>
      </c>
    </row>
    <row r="40" spans="1:36" ht="14.25" customHeight="1" x14ac:dyDescent="0.25">
      <c r="A40" s="13"/>
      <c r="B40" s="15"/>
      <c r="C40" s="15"/>
    </row>
    <row r="41" spans="1:36" s="9" customFormat="1" ht="14.25" customHeight="1" x14ac:dyDescent="0.25">
      <c r="A41" s="13" t="s">
        <v>23</v>
      </c>
      <c r="B41" s="17"/>
      <c r="C41" s="25" t="s">
        <v>19</v>
      </c>
      <c r="D41" s="16">
        <f t="shared" ref="D41:AI41" si="11">ROUND(ROUND((D37*1000000*D20)/D12,2),2)*12</f>
        <v>190.92000000000002</v>
      </c>
      <c r="E41" s="16">
        <f t="shared" si="11"/>
        <v>187.2</v>
      </c>
      <c r="F41" s="16">
        <f t="shared" si="11"/>
        <v>177.35999999999999</v>
      </c>
      <c r="G41" s="16">
        <f t="shared" si="11"/>
        <v>177.72</v>
      </c>
      <c r="H41" s="16">
        <f t="shared" si="11"/>
        <v>189.60000000000002</v>
      </c>
      <c r="I41" s="16">
        <f t="shared" si="11"/>
        <v>190.56</v>
      </c>
      <c r="J41" s="16">
        <f t="shared" si="11"/>
        <v>189</v>
      </c>
      <c r="K41" s="16">
        <f t="shared" si="11"/>
        <v>180.35999999999999</v>
      </c>
      <c r="L41" s="16">
        <f t="shared" si="11"/>
        <v>181.44</v>
      </c>
      <c r="M41" s="16">
        <f t="shared" si="11"/>
        <v>177.84</v>
      </c>
      <c r="N41" s="16">
        <f t="shared" si="11"/>
        <v>170.28</v>
      </c>
      <c r="O41" s="16">
        <f t="shared" si="11"/>
        <v>163.80000000000001</v>
      </c>
      <c r="P41" s="16">
        <f t="shared" si="11"/>
        <v>160.92000000000002</v>
      </c>
      <c r="Q41" s="16">
        <f t="shared" si="11"/>
        <v>156.24</v>
      </c>
      <c r="R41" s="16">
        <f t="shared" si="11"/>
        <v>152.39999999999998</v>
      </c>
      <c r="S41" s="16">
        <f t="shared" si="11"/>
        <v>150.47999999999999</v>
      </c>
      <c r="T41" s="16">
        <f t="shared" si="11"/>
        <v>150.96</v>
      </c>
      <c r="U41" s="16">
        <f t="shared" si="11"/>
        <v>147.35999999999999</v>
      </c>
      <c r="V41" s="16">
        <f t="shared" si="11"/>
        <v>143.28</v>
      </c>
      <c r="W41" s="16">
        <f t="shared" si="11"/>
        <v>136.56</v>
      </c>
      <c r="X41" s="16">
        <f t="shared" si="11"/>
        <v>130.44</v>
      </c>
      <c r="Y41" s="16">
        <f t="shared" si="11"/>
        <v>127.32</v>
      </c>
      <c r="Z41" s="16">
        <f t="shared" si="11"/>
        <v>120.35999999999999</v>
      </c>
      <c r="AA41" s="16">
        <f t="shared" si="11"/>
        <v>120</v>
      </c>
      <c r="AB41" s="16">
        <f t="shared" si="11"/>
        <v>116.28</v>
      </c>
      <c r="AC41" s="16">
        <f t="shared" si="11"/>
        <v>111.24</v>
      </c>
      <c r="AD41" s="16">
        <f t="shared" si="11"/>
        <v>106.19999999999999</v>
      </c>
      <c r="AE41" s="16">
        <f t="shared" si="11"/>
        <v>102.12</v>
      </c>
      <c r="AF41" s="16">
        <f t="shared" si="11"/>
        <v>97.56</v>
      </c>
      <c r="AG41" s="16">
        <f t="shared" si="11"/>
        <v>93.84</v>
      </c>
      <c r="AH41" s="16">
        <f t="shared" si="11"/>
        <v>87.24</v>
      </c>
      <c r="AI41" s="16">
        <f t="shared" si="11"/>
        <v>0.12</v>
      </c>
      <c r="AJ41" s="14"/>
    </row>
    <row r="42" spans="1:36" ht="14.25" customHeight="1" x14ac:dyDescent="0.2">
      <c r="A42" s="9"/>
    </row>
    <row r="43" spans="1:36" ht="14.25" customHeight="1" x14ac:dyDescent="0.2">
      <c r="A43" s="9"/>
    </row>
    <row r="44" spans="1:36" s="9" customFormat="1" ht="14.25" customHeight="1" x14ac:dyDescent="0.2">
      <c r="E44" s="17"/>
    </row>
    <row r="45" spans="1:36" s="9" customFormat="1" ht="14.25" customHeight="1" x14ac:dyDescent="0.25">
      <c r="A45" s="13" t="s">
        <v>7</v>
      </c>
      <c r="D45" s="18"/>
      <c r="E45" s="17"/>
    </row>
    <row r="46" spans="1:36" ht="14.25" customHeight="1" x14ac:dyDescent="0.2">
      <c r="A46" s="2" t="s">
        <v>9</v>
      </c>
      <c r="D46" s="19"/>
      <c r="E46" s="20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6" ht="14.25" customHeight="1" x14ac:dyDescent="0.2">
      <c r="A47" s="2" t="s">
        <v>8</v>
      </c>
      <c r="D47" s="2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6" ht="14.25" customHeight="1" x14ac:dyDescent="0.2">
      <c r="A48" s="2" t="s">
        <v>14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ht="14.25" customHeight="1" x14ac:dyDescent="0.2">
      <c r="A49" s="28" t="s">
        <v>22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1:33" ht="14.25" customHeight="1" x14ac:dyDescent="0.2"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</sheetData>
  <pageMargins left="0.7" right="0.7" top="0.75" bottom="0.75" header="0.3" footer="0.3"/>
  <pageSetup scale="45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0"/>
  <sheetViews>
    <sheetView showGridLines="0" zoomScale="85" zoomScaleNormal="85" workbookViewId="0">
      <selection activeCell="A6" sqref="A6"/>
    </sheetView>
  </sheetViews>
  <sheetFormatPr defaultColWidth="9.140625" defaultRowHeight="14.25" x14ac:dyDescent="0.2"/>
  <cols>
    <col min="1" max="1" width="44.85546875" style="2" customWidth="1"/>
    <col min="2" max="3" width="15.28515625" style="2" customWidth="1"/>
    <col min="4" max="4" width="17.42578125" style="2" bestFit="1" customWidth="1"/>
    <col min="5" max="35" width="14" style="2" bestFit="1" customWidth="1"/>
    <col min="36" max="36" width="9.5703125" style="2" bestFit="1" customWidth="1"/>
    <col min="37" max="16384" width="9.140625" style="2"/>
  </cols>
  <sheetData>
    <row r="1" spans="1:35" ht="15" x14ac:dyDescent="0.2">
      <c r="A1" s="42" t="s">
        <v>18</v>
      </c>
    </row>
    <row r="2" spans="1:35" ht="15" x14ac:dyDescent="0.2">
      <c r="A2" s="42" t="s">
        <v>20</v>
      </c>
    </row>
    <row r="3" spans="1:35" ht="15" x14ac:dyDescent="0.2">
      <c r="A3" s="43" t="s">
        <v>37</v>
      </c>
    </row>
    <row r="4" spans="1:35" ht="15" x14ac:dyDescent="0.2">
      <c r="A4" s="43" t="s">
        <v>21</v>
      </c>
    </row>
    <row r="5" spans="1:35" ht="15" x14ac:dyDescent="0.2">
      <c r="A5" s="43" t="s">
        <v>35</v>
      </c>
    </row>
    <row r="6" spans="1:35" ht="15" x14ac:dyDescent="0.25">
      <c r="A6" s="1" t="s">
        <v>38</v>
      </c>
    </row>
    <row r="8" spans="1:35" ht="15" x14ac:dyDescent="0.25">
      <c r="A8" s="1" t="s">
        <v>10</v>
      </c>
    </row>
    <row r="9" spans="1:35" ht="15" x14ac:dyDescent="0.25">
      <c r="A9" s="1" t="s">
        <v>11</v>
      </c>
    </row>
    <row r="11" spans="1:35" ht="15" x14ac:dyDescent="0.25">
      <c r="A11" s="3" t="s">
        <v>6</v>
      </c>
      <c r="C11" s="4">
        <v>2019</v>
      </c>
      <c r="D11" s="4">
        <f>2020</f>
        <v>2020</v>
      </c>
      <c r="E11" s="4">
        <f t="shared" ref="E11:AI11" si="0">D11+1</f>
        <v>2021</v>
      </c>
      <c r="F11" s="4">
        <f t="shared" si="0"/>
        <v>2022</v>
      </c>
      <c r="G11" s="4">
        <f t="shared" si="0"/>
        <v>2023</v>
      </c>
      <c r="H11" s="4">
        <f t="shared" si="0"/>
        <v>2024</v>
      </c>
      <c r="I11" s="4">
        <f t="shared" si="0"/>
        <v>2025</v>
      </c>
      <c r="J11" s="4">
        <f t="shared" si="0"/>
        <v>2026</v>
      </c>
      <c r="K11" s="4">
        <f t="shared" si="0"/>
        <v>2027</v>
      </c>
      <c r="L11" s="4">
        <f t="shared" si="0"/>
        <v>2028</v>
      </c>
      <c r="M11" s="4">
        <f t="shared" si="0"/>
        <v>2029</v>
      </c>
      <c r="N11" s="4">
        <f t="shared" si="0"/>
        <v>2030</v>
      </c>
      <c r="O11" s="4">
        <f t="shared" si="0"/>
        <v>2031</v>
      </c>
      <c r="P11" s="4">
        <f t="shared" si="0"/>
        <v>2032</v>
      </c>
      <c r="Q11" s="4">
        <f t="shared" si="0"/>
        <v>2033</v>
      </c>
      <c r="R11" s="4">
        <f t="shared" si="0"/>
        <v>2034</v>
      </c>
      <c r="S11" s="4">
        <f t="shared" si="0"/>
        <v>2035</v>
      </c>
      <c r="T11" s="4">
        <f t="shared" si="0"/>
        <v>2036</v>
      </c>
      <c r="U11" s="4">
        <f t="shared" si="0"/>
        <v>2037</v>
      </c>
      <c r="V11" s="4">
        <f t="shared" si="0"/>
        <v>2038</v>
      </c>
      <c r="W11" s="4">
        <f t="shared" si="0"/>
        <v>2039</v>
      </c>
      <c r="X11" s="4">
        <f t="shared" si="0"/>
        <v>2040</v>
      </c>
      <c r="Y11" s="4">
        <f t="shared" si="0"/>
        <v>2041</v>
      </c>
      <c r="Z11" s="4">
        <f t="shared" si="0"/>
        <v>2042</v>
      </c>
      <c r="AA11" s="4">
        <f t="shared" si="0"/>
        <v>2043</v>
      </c>
      <c r="AB11" s="4">
        <f t="shared" si="0"/>
        <v>2044</v>
      </c>
      <c r="AC11" s="4">
        <f t="shared" si="0"/>
        <v>2045</v>
      </c>
      <c r="AD11" s="4">
        <f t="shared" si="0"/>
        <v>2046</v>
      </c>
      <c r="AE11" s="4">
        <f t="shared" si="0"/>
        <v>2047</v>
      </c>
      <c r="AF11" s="4">
        <f t="shared" si="0"/>
        <v>2048</v>
      </c>
      <c r="AG11" s="4">
        <f t="shared" si="0"/>
        <v>2049</v>
      </c>
      <c r="AH11" s="4">
        <f t="shared" si="0"/>
        <v>2050</v>
      </c>
      <c r="AI11" s="4">
        <f t="shared" si="0"/>
        <v>2051</v>
      </c>
    </row>
    <row r="12" spans="1:35" x14ac:dyDescent="0.2">
      <c r="A12" s="5" t="s">
        <v>0</v>
      </c>
      <c r="D12" s="6">
        <v>59490168.315877855</v>
      </c>
      <c r="E12" s="6">
        <v>59811074.74622146</v>
      </c>
      <c r="F12" s="6">
        <v>59852351.144480817</v>
      </c>
      <c r="G12" s="6">
        <v>59879663.821460649</v>
      </c>
      <c r="H12" s="6">
        <v>60523058.441905856</v>
      </c>
      <c r="I12" s="6">
        <v>61019130.408033021</v>
      </c>
      <c r="J12" s="6">
        <v>61615553.840515547</v>
      </c>
      <c r="K12" s="6">
        <v>62256826.502824932</v>
      </c>
      <c r="L12" s="6">
        <v>63052172.594446436</v>
      </c>
      <c r="M12" s="6">
        <v>63646392.789534807</v>
      </c>
      <c r="N12" s="6">
        <v>64459051.249581411</v>
      </c>
      <c r="O12" s="6">
        <v>65222739.067555241</v>
      </c>
      <c r="P12" s="6">
        <v>66139750.984955505</v>
      </c>
      <c r="Q12" s="6">
        <v>66713330.506030701</v>
      </c>
      <c r="R12" s="6">
        <v>67413934.907352135</v>
      </c>
      <c r="S12" s="6">
        <v>68101803.511632755</v>
      </c>
      <c r="T12" s="6">
        <v>68773857.742647856</v>
      </c>
      <c r="U12" s="6">
        <v>69275939.806490615</v>
      </c>
      <c r="V12" s="6">
        <v>69959041.880674705</v>
      </c>
      <c r="W12" s="6">
        <v>72964714.704281688</v>
      </c>
      <c r="X12" s="6">
        <v>73883065.842189386</v>
      </c>
      <c r="Y12" s="6">
        <v>74252338.503234133</v>
      </c>
      <c r="Z12" s="6">
        <v>75612503.646139115</v>
      </c>
      <c r="AA12" s="6">
        <v>76502595.653353333</v>
      </c>
      <c r="AB12" s="6">
        <v>77598751.440185383</v>
      </c>
      <c r="AC12" s="6">
        <v>78284481.722746864</v>
      </c>
      <c r="AD12" s="6">
        <v>79175063.509328112</v>
      </c>
      <c r="AE12" s="6">
        <v>80068081.628531203</v>
      </c>
      <c r="AF12" s="6">
        <v>81150649.924022719</v>
      </c>
      <c r="AG12" s="6">
        <v>81835995.174416795</v>
      </c>
      <c r="AH12" s="6">
        <v>82737939.929988056</v>
      </c>
      <c r="AI12" s="6">
        <v>83644794.625092894</v>
      </c>
    </row>
    <row r="13" spans="1:35" x14ac:dyDescent="0.2">
      <c r="A13" s="5" t="s">
        <v>1</v>
      </c>
      <c r="D13" s="6">
        <v>47840049.505269289</v>
      </c>
      <c r="E13" s="6">
        <v>47969475.205300845</v>
      </c>
      <c r="F13" s="6">
        <v>48127550.213069066</v>
      </c>
      <c r="G13" s="6">
        <v>48297126.378642522</v>
      </c>
      <c r="H13" s="6">
        <v>48596782.827583231</v>
      </c>
      <c r="I13" s="6">
        <v>48699767.053622834</v>
      </c>
      <c r="J13" s="6">
        <v>48970958.926408648</v>
      </c>
      <c r="K13" s="6">
        <v>49271025.804593727</v>
      </c>
      <c r="L13" s="6">
        <v>49760442.85267023</v>
      </c>
      <c r="M13" s="6">
        <v>50045856.879351549</v>
      </c>
      <c r="N13" s="6">
        <v>50461294.489689521</v>
      </c>
      <c r="O13" s="6">
        <v>50859279.250612512</v>
      </c>
      <c r="P13" s="6">
        <v>51426114.645896263</v>
      </c>
      <c r="Q13" s="6">
        <v>51693649.916139171</v>
      </c>
      <c r="R13" s="6">
        <v>52067068.917742856</v>
      </c>
      <c r="S13" s="6">
        <v>52431516.049609385</v>
      </c>
      <c r="T13" s="6">
        <v>52947195.113301069</v>
      </c>
      <c r="U13" s="6">
        <v>53187483.392020285</v>
      </c>
      <c r="V13" s="6">
        <v>53545142.366319545</v>
      </c>
      <c r="W13" s="6">
        <v>51577135.410402276</v>
      </c>
      <c r="X13" s="6">
        <v>52041944.955231592</v>
      </c>
      <c r="Y13" s="6">
        <v>52752765.821483232</v>
      </c>
      <c r="Z13" s="6">
        <v>53541935.089640729</v>
      </c>
      <c r="AA13" s="6">
        <v>53966754.470327616</v>
      </c>
      <c r="AB13" s="6">
        <v>54548628.368878394</v>
      </c>
      <c r="AC13" s="6">
        <v>54805638.509112738</v>
      </c>
      <c r="AD13" s="6">
        <v>55218896.885648891</v>
      </c>
      <c r="AE13" s="6">
        <v>55629921.653521992</v>
      </c>
      <c r="AF13" s="6">
        <v>56188381.186620653</v>
      </c>
      <c r="AG13" s="6">
        <v>56431205.027215913</v>
      </c>
      <c r="AH13" s="6">
        <v>56836760.903100148</v>
      </c>
      <c r="AI13" s="6">
        <v>57241790.375866152</v>
      </c>
    </row>
    <row r="14" spans="1:35" x14ac:dyDescent="0.2">
      <c r="A14" s="5" t="s">
        <v>2</v>
      </c>
      <c r="D14" s="6">
        <v>2914180.4039105023</v>
      </c>
      <c r="E14" s="6">
        <v>2938603.1584176407</v>
      </c>
      <c r="F14" s="6">
        <v>2961214.5351525052</v>
      </c>
      <c r="G14" s="6">
        <v>2982797.3798365919</v>
      </c>
      <c r="H14" s="6">
        <v>3004087.6693249699</v>
      </c>
      <c r="I14" s="6">
        <v>3025281.0547214029</v>
      </c>
      <c r="J14" s="6">
        <v>3045676.7067968203</v>
      </c>
      <c r="K14" s="6">
        <v>3064882.5972845601</v>
      </c>
      <c r="L14" s="6">
        <v>3083453.8805299229</v>
      </c>
      <c r="M14" s="6">
        <v>3102077.5246377969</v>
      </c>
      <c r="N14" s="6">
        <v>3121279.8249915796</v>
      </c>
      <c r="O14" s="6">
        <v>3140941.908096381</v>
      </c>
      <c r="P14" s="6">
        <v>3159689.3418857404</v>
      </c>
      <c r="Q14" s="6">
        <v>3177974.977278356</v>
      </c>
      <c r="R14" s="6">
        <v>3197080.2717041085</v>
      </c>
      <c r="S14" s="6">
        <v>3216412.3454193575</v>
      </c>
      <c r="T14" s="6">
        <v>3235206.3066325733</v>
      </c>
      <c r="U14" s="6">
        <v>3253515.6583004044</v>
      </c>
      <c r="V14" s="6">
        <v>3271783.2610252015</v>
      </c>
      <c r="W14" s="6">
        <v>3289949.1690284912</v>
      </c>
      <c r="X14" s="6">
        <v>3308102.2713499852</v>
      </c>
      <c r="Y14" s="6">
        <v>3308102.2713499852</v>
      </c>
      <c r="Z14" s="6">
        <v>3308102.2713499852</v>
      </c>
      <c r="AA14" s="6">
        <v>3308102.2713499852</v>
      </c>
      <c r="AB14" s="6">
        <v>3308102.2713499852</v>
      </c>
      <c r="AC14" s="6">
        <v>3308102.2713499852</v>
      </c>
      <c r="AD14" s="6">
        <v>3308102.2713499852</v>
      </c>
      <c r="AE14" s="6">
        <v>3308102.2713499852</v>
      </c>
      <c r="AF14" s="6">
        <v>3308102.2713499852</v>
      </c>
      <c r="AG14" s="6">
        <v>3308102.2713499852</v>
      </c>
      <c r="AH14" s="6">
        <v>3308102.2713499852</v>
      </c>
      <c r="AI14" s="6">
        <v>3308102.2713499852</v>
      </c>
    </row>
    <row r="15" spans="1:35" ht="14.25" customHeight="1" x14ac:dyDescent="0.2">
      <c r="A15" s="5" t="s">
        <v>3</v>
      </c>
      <c r="D15" s="6">
        <v>454263.1387845244</v>
      </c>
      <c r="E15" s="6">
        <v>456387.16133391391</v>
      </c>
      <c r="F15" s="6">
        <v>457751.45326627587</v>
      </c>
      <c r="G15" s="6">
        <v>458408.62405356049</v>
      </c>
      <c r="H15" s="6">
        <v>458408.45559828158</v>
      </c>
      <c r="I15" s="6">
        <v>457798.0385289971</v>
      </c>
      <c r="J15" s="6">
        <v>456621.90231427387</v>
      </c>
      <c r="K15" s="6">
        <v>454922.13946477068</v>
      </c>
      <c r="L15" s="6">
        <v>452738.52408162795</v>
      </c>
      <c r="M15" s="6">
        <v>450108.6249983781</v>
      </c>
      <c r="N15" s="6">
        <v>447067.91375308414</v>
      </c>
      <c r="O15" s="6">
        <v>443649.86761732842</v>
      </c>
      <c r="P15" s="6">
        <v>439886.06789903116</v>
      </c>
      <c r="Q15" s="6">
        <v>435806.29372681212</v>
      </c>
      <c r="R15" s="6">
        <v>431438.61151475756</v>
      </c>
      <c r="S15" s="6">
        <v>426809.46029794216</v>
      </c>
      <c r="T15" s="6">
        <v>421943.73312093242</v>
      </c>
      <c r="U15" s="6">
        <v>416864.85465368588</v>
      </c>
      <c r="V15" s="6">
        <v>411594.85520179186</v>
      </c>
      <c r="W15" s="6">
        <v>406154.44127083872</v>
      </c>
      <c r="X15" s="6">
        <v>401818.9793287596</v>
      </c>
      <c r="Y15" s="6">
        <v>397595.09653414483</v>
      </c>
      <c r="Z15" s="6">
        <v>393480.94713911047</v>
      </c>
      <c r="AA15" s="6">
        <v>389474.75584567536</v>
      </c>
      <c r="AB15" s="6">
        <v>385574.81618484366</v>
      </c>
      <c r="AC15" s="6">
        <v>381779.48895828065</v>
      </c>
      <c r="AD15" s="6">
        <v>378087.20074083656</v>
      </c>
      <c r="AE15" s="6">
        <v>374496.4424422381</v>
      </c>
      <c r="AF15" s="6">
        <v>371005.7679263287</v>
      </c>
      <c r="AG15" s="6">
        <v>367613.79268629802</v>
      </c>
      <c r="AH15" s="6">
        <v>364319.19257440057</v>
      </c>
      <c r="AI15" s="6">
        <v>361120.70258471684</v>
      </c>
    </row>
    <row r="16" spans="1:35" ht="14.25" customHeight="1" x14ac:dyDescent="0.2">
      <c r="A16" s="5" t="s">
        <v>4</v>
      </c>
      <c r="D16" s="6">
        <v>24209.501875000002</v>
      </c>
      <c r="E16" s="6">
        <v>24037.301062500002</v>
      </c>
      <c r="F16" s="6">
        <v>24123.401468749998</v>
      </c>
      <c r="G16" s="6">
        <v>24080.351265625002</v>
      </c>
      <c r="H16" s="6">
        <v>24101.876367187499</v>
      </c>
      <c r="I16" s="6">
        <v>24091.11381640625</v>
      </c>
      <c r="J16" s="6">
        <v>24096.495091796871</v>
      </c>
      <c r="K16" s="6">
        <v>24093.804454101566</v>
      </c>
      <c r="L16" s="6">
        <v>24095.149772949222</v>
      </c>
      <c r="M16" s="6">
        <v>24094.47711352539</v>
      </c>
      <c r="N16" s="6">
        <v>24094.813443237304</v>
      </c>
      <c r="O16" s="6">
        <v>24094.645278381347</v>
      </c>
      <c r="P16" s="6">
        <v>24094.729360809324</v>
      </c>
      <c r="Q16" s="6">
        <v>24094.687319595338</v>
      </c>
      <c r="R16" s="6">
        <v>24094.708340202331</v>
      </c>
      <c r="S16" s="6">
        <v>24094.697829898836</v>
      </c>
      <c r="T16" s="6">
        <v>24094.703085050583</v>
      </c>
      <c r="U16" s="6">
        <v>24094.700457474708</v>
      </c>
      <c r="V16" s="6">
        <v>24094.701771262648</v>
      </c>
      <c r="W16" s="6">
        <v>24094.70111436868</v>
      </c>
      <c r="X16" s="6">
        <v>24094.701442815665</v>
      </c>
      <c r="Y16" s="6">
        <v>24094.701771262662</v>
      </c>
      <c r="Z16" s="6">
        <v>24094.702099709677</v>
      </c>
      <c r="AA16" s="6">
        <v>24094.702428156706</v>
      </c>
      <c r="AB16" s="6">
        <v>24094.702756603758</v>
      </c>
      <c r="AC16" s="6">
        <v>24094.703085050816</v>
      </c>
      <c r="AD16" s="6">
        <v>24094.703413497889</v>
      </c>
      <c r="AE16" s="6">
        <v>24094.703741944984</v>
      </c>
      <c r="AF16" s="6">
        <v>24094.70407039209</v>
      </c>
      <c r="AG16" s="6">
        <v>24094.704398839211</v>
      </c>
      <c r="AH16" s="6">
        <v>24094.704727286357</v>
      </c>
      <c r="AI16" s="6">
        <v>24094.70505573351</v>
      </c>
    </row>
    <row r="17" spans="1:36" ht="14.25" customHeight="1" x14ac:dyDescent="0.2">
      <c r="A17" s="7" t="s">
        <v>5</v>
      </c>
      <c r="C17" s="12"/>
      <c r="D17" s="8">
        <v>80453.17012499999</v>
      </c>
      <c r="E17" s="8">
        <v>80882.765937500008</v>
      </c>
      <c r="F17" s="8">
        <v>80667.968031250013</v>
      </c>
      <c r="G17" s="8">
        <v>80775.366984374996</v>
      </c>
      <c r="H17" s="8">
        <v>80721.667507812497</v>
      </c>
      <c r="I17" s="8">
        <v>80748.517246093761</v>
      </c>
      <c r="J17" s="8">
        <v>80735.092376953136</v>
      </c>
      <c r="K17" s="8">
        <v>80741.804811523441</v>
      </c>
      <c r="L17" s="8">
        <v>80738.448594238274</v>
      </c>
      <c r="M17" s="8">
        <v>80740.126702880851</v>
      </c>
      <c r="N17" s="8">
        <v>80739.287648559577</v>
      </c>
      <c r="O17" s="8">
        <v>80739.707175720207</v>
      </c>
      <c r="P17" s="8">
        <v>80739.497412139885</v>
      </c>
      <c r="Q17" s="8">
        <v>80739.602293930046</v>
      </c>
      <c r="R17" s="8">
        <v>80739.549853034972</v>
      </c>
      <c r="S17" s="8">
        <v>80739.576073482502</v>
      </c>
      <c r="T17" s="8">
        <v>80739.562963258737</v>
      </c>
      <c r="U17" s="8">
        <v>80739.569518370627</v>
      </c>
      <c r="V17" s="8">
        <v>80739.566240814689</v>
      </c>
      <c r="W17" s="8">
        <v>80739.567879592651</v>
      </c>
      <c r="X17" s="8">
        <v>80739.567060203655</v>
      </c>
      <c r="Y17" s="8">
        <v>80739.566240814776</v>
      </c>
      <c r="Z17" s="8">
        <v>80739.565421425956</v>
      </c>
      <c r="AA17" s="8">
        <v>80739.564602037237</v>
      </c>
      <c r="AB17" s="8">
        <v>80739.563782648605</v>
      </c>
      <c r="AC17" s="8">
        <v>80739.562963260047</v>
      </c>
      <c r="AD17" s="8">
        <v>80739.562143871561</v>
      </c>
      <c r="AE17" s="8">
        <v>80739.561324483177</v>
      </c>
      <c r="AF17" s="8">
        <v>80739.56050509488</v>
      </c>
      <c r="AG17" s="8">
        <v>80739.559685706656</v>
      </c>
      <c r="AH17" s="8">
        <v>80739.558866318563</v>
      </c>
      <c r="AI17" s="8">
        <v>80739.558046930499</v>
      </c>
    </row>
    <row r="18" spans="1:36" ht="14.25" customHeight="1" x14ac:dyDescent="0.2">
      <c r="A18" s="7" t="s">
        <v>12</v>
      </c>
      <c r="D18" s="10">
        <f t="shared" ref="D18:AI18" si="1">SUM(D12:D17)</f>
        <v>110803324.03584217</v>
      </c>
      <c r="E18" s="10">
        <f t="shared" si="1"/>
        <v>111280460.33827387</v>
      </c>
      <c r="F18" s="10">
        <f t="shared" si="1"/>
        <v>111503658.71546867</v>
      </c>
      <c r="G18" s="10">
        <f t="shared" si="1"/>
        <v>111722851.92224333</v>
      </c>
      <c r="H18" s="10">
        <f t="shared" si="1"/>
        <v>112687160.93828732</v>
      </c>
      <c r="I18" s="10">
        <f t="shared" si="1"/>
        <v>113306816.18596876</v>
      </c>
      <c r="J18" s="10">
        <f t="shared" si="1"/>
        <v>114193642.96350405</v>
      </c>
      <c r="K18" s="10">
        <f t="shared" si="1"/>
        <v>115152492.65343361</v>
      </c>
      <c r="L18" s="10">
        <f t="shared" si="1"/>
        <v>116453641.45009542</v>
      </c>
      <c r="M18" s="10">
        <f t="shared" si="1"/>
        <v>117349270.42233895</v>
      </c>
      <c r="N18" s="10">
        <f t="shared" si="1"/>
        <v>118593527.57910739</v>
      </c>
      <c r="O18" s="10">
        <f t="shared" si="1"/>
        <v>119771444.44633555</v>
      </c>
      <c r="P18" s="10">
        <f t="shared" si="1"/>
        <v>121270275.2674095</v>
      </c>
      <c r="Q18" s="10">
        <f t="shared" si="1"/>
        <v>122125595.98278855</v>
      </c>
      <c r="R18" s="10">
        <f t="shared" si="1"/>
        <v>123214356.96650711</v>
      </c>
      <c r="S18" s="10">
        <f t="shared" si="1"/>
        <v>124281375.64086282</v>
      </c>
      <c r="T18" s="10">
        <f t="shared" si="1"/>
        <v>125483037.16175075</v>
      </c>
      <c r="U18" s="10">
        <f t="shared" si="1"/>
        <v>126238637.98144083</v>
      </c>
      <c r="V18" s="10">
        <f t="shared" si="1"/>
        <v>127292396.63123333</v>
      </c>
      <c r="W18" s="10">
        <f t="shared" si="1"/>
        <v>128342787.99397725</v>
      </c>
      <c r="X18" s="10">
        <f t="shared" si="1"/>
        <v>129739766.31660275</v>
      </c>
      <c r="Y18" s="10">
        <f t="shared" si="1"/>
        <v>130815635.96061358</v>
      </c>
      <c r="Z18" s="10">
        <f t="shared" si="1"/>
        <v>132960856.22179009</v>
      </c>
      <c r="AA18" s="10">
        <f t="shared" si="1"/>
        <v>134271761.41790682</v>
      </c>
      <c r="AB18" s="10">
        <f t="shared" si="1"/>
        <v>135945891.16313788</v>
      </c>
      <c r="AC18" s="10">
        <f t="shared" si="1"/>
        <v>136884836.25821617</v>
      </c>
      <c r="AD18" s="10">
        <f t="shared" si="1"/>
        <v>138184984.13262519</v>
      </c>
      <c r="AE18" s="10">
        <f t="shared" si="1"/>
        <v>139485436.26091185</v>
      </c>
      <c r="AF18" s="10">
        <f t="shared" si="1"/>
        <v>141122973.4144952</v>
      </c>
      <c r="AG18" s="10">
        <f t="shared" si="1"/>
        <v>142047750.52975354</v>
      </c>
      <c r="AH18" s="10">
        <f t="shared" si="1"/>
        <v>143351956.56060624</v>
      </c>
      <c r="AI18" s="10">
        <f t="shared" si="1"/>
        <v>144660642.23799643</v>
      </c>
    </row>
    <row r="19" spans="1:36" ht="14.25" customHeight="1" x14ac:dyDescent="0.2">
      <c r="A19" s="9"/>
      <c r="C19" s="12"/>
    </row>
    <row r="20" spans="1:36" ht="14.25" customHeight="1" thickBot="1" x14ac:dyDescent="0.25">
      <c r="A20" s="2" t="s">
        <v>13</v>
      </c>
      <c r="C20" s="44"/>
      <c r="D20" s="11">
        <f>+D12/D18</f>
        <v>0.53689876936033287</v>
      </c>
      <c r="E20" s="11">
        <f t="shared" ref="E20:AI20" si="2">+E12/E18</f>
        <v>0.53748047558759071</v>
      </c>
      <c r="F20" s="11">
        <f t="shared" si="2"/>
        <v>0.53677477343779412</v>
      </c>
      <c r="G20" s="11">
        <f t="shared" si="2"/>
        <v>0.53596612323444437</v>
      </c>
      <c r="H20" s="11">
        <f t="shared" si="2"/>
        <v>0.53708921174304025</v>
      </c>
      <c r="I20" s="11">
        <f t="shared" si="2"/>
        <v>0.53853009432268617</v>
      </c>
      <c r="J20" s="11">
        <f t="shared" si="2"/>
        <v>0.53957078731788688</v>
      </c>
      <c r="K20" s="11">
        <f t="shared" si="2"/>
        <v>0.54064679859076037</v>
      </c>
      <c r="L20" s="11">
        <f t="shared" si="2"/>
        <v>0.54143581780108241</v>
      </c>
      <c r="M20" s="11">
        <f t="shared" si="2"/>
        <v>0.54236717928004174</v>
      </c>
      <c r="N20" s="11">
        <f t="shared" si="2"/>
        <v>0.5435292512619142</v>
      </c>
      <c r="O20" s="11">
        <f t="shared" si="2"/>
        <v>0.54456001068584214</v>
      </c>
      <c r="P20" s="11">
        <f t="shared" si="2"/>
        <v>0.54539128272870407</v>
      </c>
      <c r="Q20" s="11">
        <f t="shared" si="2"/>
        <v>0.5462682083077226</v>
      </c>
      <c r="R20" s="11">
        <f t="shared" si="2"/>
        <v>0.54712727126171679</v>
      </c>
      <c r="S20" s="11">
        <f t="shared" si="2"/>
        <v>0.54796467419565131</v>
      </c>
      <c r="T20" s="11">
        <f t="shared" si="2"/>
        <v>0.54807294514235139</v>
      </c>
      <c r="U20" s="11">
        <f t="shared" si="2"/>
        <v>0.54876970247948431</v>
      </c>
      <c r="V20" s="11">
        <f t="shared" si="2"/>
        <v>0.54959324933873599</v>
      </c>
      <c r="W20" s="11">
        <f t="shared" si="2"/>
        <v>0.5685143345000867</v>
      </c>
      <c r="X20" s="11">
        <f t="shared" si="2"/>
        <v>0.56947124185419928</v>
      </c>
      <c r="Y20" s="11">
        <f t="shared" si="2"/>
        <v>0.56761057619740718</v>
      </c>
      <c r="Z20" s="11">
        <f t="shared" si="2"/>
        <v>0.5686824362804267</v>
      </c>
      <c r="AA20" s="11">
        <f t="shared" si="2"/>
        <v>0.56975938086674083</v>
      </c>
      <c r="AB20" s="11">
        <f t="shared" si="2"/>
        <v>0.57080615512730193</v>
      </c>
      <c r="AC20" s="11">
        <f t="shared" si="2"/>
        <v>0.57190032046407935</v>
      </c>
      <c r="AD20" s="11">
        <f t="shared" si="2"/>
        <v>0.57296430582745961</v>
      </c>
      <c r="AE20" s="11">
        <f t="shared" si="2"/>
        <v>0.57402467078183961</v>
      </c>
      <c r="AF20" s="11">
        <f t="shared" si="2"/>
        <v>0.57503500642431526</v>
      </c>
      <c r="AG20" s="11">
        <f t="shared" si="2"/>
        <v>0.57611609384321294</v>
      </c>
      <c r="AH20" s="11">
        <f t="shared" si="2"/>
        <v>0.57716645042795889</v>
      </c>
      <c r="AI20" s="11">
        <f t="shared" si="2"/>
        <v>0.57821390345744528</v>
      </c>
    </row>
    <row r="21" spans="1:36" ht="14.25" customHeight="1" thickTop="1" x14ac:dyDescent="0.2">
      <c r="A21" s="9"/>
    </row>
    <row r="22" spans="1:36" ht="14.2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6" ht="14.25" customHeight="1" x14ac:dyDescent="0.25">
      <c r="A23" s="13" t="s">
        <v>16</v>
      </c>
    </row>
    <row r="24" spans="1:36" ht="14.25" customHeight="1" x14ac:dyDescent="0.2">
      <c r="A24" s="9"/>
    </row>
    <row r="25" spans="1:36" ht="14.25" customHeight="1" x14ac:dyDescent="0.25">
      <c r="A25" s="13" t="s">
        <v>26</v>
      </c>
      <c r="B25" s="24" t="s">
        <v>15</v>
      </c>
      <c r="C25" s="24"/>
    </row>
    <row r="26" spans="1:36" ht="14.25" customHeight="1" x14ac:dyDescent="0.2">
      <c r="A26" s="39" t="s">
        <v>32</v>
      </c>
      <c r="B26" s="30">
        <f>SUM(C26:AI26)</f>
        <v>-2098.7488580328031</v>
      </c>
      <c r="C26" s="32">
        <f>'Solar Together RP'!C26-'No Solar Together RP'!C26</f>
        <v>5.7979489554236352</v>
      </c>
      <c r="D26" s="32">
        <f>'Solar Together RP'!D26-'No Solar Together RP'!D26</f>
        <v>50.820950685175148</v>
      </c>
      <c r="E26" s="32">
        <f>'Solar Together RP'!E26-'No Solar Together RP'!E26</f>
        <v>120.29671136896081</v>
      </c>
      <c r="F26" s="32">
        <f>'Solar Together RP'!F26-'No Solar Together RP'!F26</f>
        <v>84.952971493195946</v>
      </c>
      <c r="G26" s="32">
        <f>'Solar Together RP'!G26-'No Solar Together RP'!G26</f>
        <v>38.923358797365381</v>
      </c>
      <c r="H26" s="32">
        <f>'Solar Together RP'!H26-'No Solar Together RP'!H26</f>
        <v>59.129094095044366</v>
      </c>
      <c r="I26" s="32">
        <f>'Solar Together RP'!I26-'No Solar Together RP'!I26</f>
        <v>46.452480261450091</v>
      </c>
      <c r="J26" s="32">
        <f>'Solar Together RP'!J26-'No Solar Together RP'!J26</f>
        <v>38.188205412466232</v>
      </c>
      <c r="K26" s="32">
        <f>'Solar Together RP'!K26-'No Solar Together RP'!K26</f>
        <v>-26.408993348140939</v>
      </c>
      <c r="L26" s="32">
        <f>'Solar Together RP'!L26-'No Solar Together RP'!L26</f>
        <v>-27.765255141105172</v>
      </c>
      <c r="M26" s="32">
        <f>'Solar Together RP'!M26-'No Solar Together RP'!M26</f>
        <v>-24.794919924997885</v>
      </c>
      <c r="N26" s="32">
        <f>'Solar Together RP'!N26-'No Solar Together RP'!N26</f>
        <v>-31.828859608421226</v>
      </c>
      <c r="O26" s="32">
        <f>'Solar Together RP'!O26-'No Solar Together RP'!O26</f>
        <v>-43.280349543592365</v>
      </c>
      <c r="P26" s="32">
        <f>'Solar Together RP'!P26-'No Solar Together RP'!P26</f>
        <v>-35.38129208844839</v>
      </c>
      <c r="Q26" s="32">
        <f>'Solar Together RP'!Q26-'No Solar Together RP'!Q26</f>
        <v>-42.346087409420761</v>
      </c>
      <c r="R26" s="32">
        <f>'Solar Together RP'!R26-'No Solar Together RP'!R26</f>
        <v>-53.739351665794857</v>
      </c>
      <c r="S26" s="32">
        <f>'Solar Together RP'!S26-'No Solar Together RP'!S26</f>
        <v>-71.598981791811639</v>
      </c>
      <c r="T26" s="32">
        <f>'Solar Together RP'!T26-'No Solar Together RP'!T26</f>
        <v>-82.605691740495786</v>
      </c>
      <c r="U26" s="32">
        <f>'Solar Together RP'!U26-'No Solar Together RP'!U26</f>
        <v>-82.682048019040849</v>
      </c>
      <c r="V26" s="32">
        <f>'Solar Together RP'!V26-'No Solar Together RP'!V26</f>
        <v>-77.359391508849512</v>
      </c>
      <c r="W26" s="32">
        <f>'Solar Together RP'!W26-'No Solar Together RP'!W26</f>
        <v>-90.364965161352302</v>
      </c>
      <c r="X26" s="32">
        <f>'Solar Together RP'!X26-'No Solar Together RP'!X26</f>
        <v>-100.85488512004213</v>
      </c>
      <c r="Y26" s="32">
        <f>'Solar Together RP'!Y26-'No Solar Together RP'!Y26</f>
        <v>-123.29679690978446</v>
      </c>
      <c r="Z26" s="32">
        <f>'Solar Together RP'!Z26-'No Solar Together RP'!Z26</f>
        <v>-145.0884180979574</v>
      </c>
      <c r="AA26" s="32">
        <f>'Solar Together RP'!AA26-'No Solar Together RP'!AA26</f>
        <v>-149.82264855801714</v>
      </c>
      <c r="AB26" s="32">
        <f>'Solar Together RP'!AB26-'No Solar Together RP'!AB26</f>
        <v>-155.41981649981244</v>
      </c>
      <c r="AC26" s="32">
        <f>'Solar Together RP'!AC26-'No Solar Together RP'!AC26</f>
        <v>-165.32215170408381</v>
      </c>
      <c r="AD26" s="32">
        <f>'Solar Together RP'!AD26-'No Solar Together RP'!AD26</f>
        <v>-175.56189250842181</v>
      </c>
      <c r="AE26" s="32">
        <f>'Solar Together RP'!AE26-'No Solar Together RP'!AE26</f>
        <v>-192.16217258272809</v>
      </c>
      <c r="AF26" s="32">
        <f>'Solar Together RP'!AF26-'No Solar Together RP'!AF26</f>
        <v>-206.00570198900095</v>
      </c>
      <c r="AG26" s="32">
        <f>'Solar Together RP'!AG26-'No Solar Together RP'!AG26</f>
        <v>-214.26676321435662</v>
      </c>
      <c r="AH26" s="32">
        <f>'Solar Together RP'!AH26-'No Solar Together RP'!AH26</f>
        <v>-238.36251761057247</v>
      </c>
      <c r="AI26" s="32">
        <f>'Solar Together RP'!AI26-'No Solar Together RP'!AI26</f>
        <v>13.009372644364348</v>
      </c>
      <c r="AJ26" s="14"/>
    </row>
    <row r="27" spans="1:36" ht="14.25" customHeight="1" x14ac:dyDescent="0.2">
      <c r="A27" s="39" t="s">
        <v>29</v>
      </c>
      <c r="B27" s="31">
        <f>SUM(C27:AI27)</f>
        <v>547.96025627197355</v>
      </c>
      <c r="C27" s="32">
        <f>'Solar Together RP'!C27-'No Solar Together RP'!C27</f>
        <v>0</v>
      </c>
      <c r="D27" s="32">
        <f>'Solar Together RP'!D27-'No Solar Together RP'!D27</f>
        <v>-1.2630250384027697</v>
      </c>
      <c r="E27" s="32">
        <f>'Solar Together RP'!E27-'No Solar Together RP'!E27</f>
        <v>-2.8903124246214986</v>
      </c>
      <c r="F27" s="32">
        <f>'Solar Together RP'!F27-'No Solar Together RP'!F27</f>
        <v>-1.9942027643831324</v>
      </c>
      <c r="G27" s="32">
        <f>'Solar Together RP'!G27-'No Solar Together RP'!G27</f>
        <v>-0.63231594115327994</v>
      </c>
      <c r="H27" s="32">
        <f>'Solar Together RP'!H27-'No Solar Together RP'!H27</f>
        <v>1.0783623065175192</v>
      </c>
      <c r="I27" s="32">
        <f>'Solar Together RP'!I27-'No Solar Together RP'!I27</f>
        <v>2.1384438240190349</v>
      </c>
      <c r="J27" s="32">
        <f>'Solar Together RP'!J27-'No Solar Together RP'!J27</f>
        <v>3.5476763128889246</v>
      </c>
      <c r="K27" s="32">
        <f>'Solar Together RP'!K27-'No Solar Together RP'!K27</f>
        <v>4.9730536737675237</v>
      </c>
      <c r="L27" s="32">
        <f>'Solar Together RP'!L27-'No Solar Together RP'!L27</f>
        <v>6.7634829549574249</v>
      </c>
      <c r="M27" s="32">
        <f>'Solar Together RP'!M27-'No Solar Together RP'!M27</f>
        <v>7.8729849854925504</v>
      </c>
      <c r="N27" s="32">
        <f>'Solar Together RP'!N27-'No Solar Together RP'!N27</f>
        <v>9.3479152451788678</v>
      </c>
      <c r="O27" s="32">
        <f>'Solar Together RP'!O27-'No Solar Together RP'!O27</f>
        <v>10.839743043385212</v>
      </c>
      <c r="P27" s="32">
        <f>'Solar Together RP'!P27-'No Solar Together RP'!P27</f>
        <v>12.713641314615913</v>
      </c>
      <c r="Q27" s="32">
        <f>'Solar Together RP'!Q27-'No Solar Together RP'!Q27</f>
        <v>13.874867819783972</v>
      </c>
      <c r="R27" s="32">
        <f>'Solar Together RP'!R27-'No Solar Together RP'!R27</f>
        <v>15.41855865016133</v>
      </c>
      <c r="S27" s="32">
        <f>'Solar Together RP'!S27-'No Solar Together RP'!S27</f>
        <v>16.979934774536943</v>
      </c>
      <c r="T27" s="32">
        <f>'Solar Together RP'!T27-'No Solar Together RP'!T27</f>
        <v>18.941193321753943</v>
      </c>
      <c r="U27" s="32">
        <f>'Solar Together RP'!U27-'No Solar Together RP'!U27</f>
        <v>20.156555672784961</v>
      </c>
      <c r="V27" s="32">
        <f>'Solar Together RP'!V27-'No Solar Together RP'!V27</f>
        <v>21.772212660050215</v>
      </c>
      <c r="W27" s="32">
        <f>'Solar Together RP'!W27-'No Solar Together RP'!W27</f>
        <v>23.406379421590074</v>
      </c>
      <c r="X27" s="32">
        <f>'Solar Together RP'!X27-'No Solar Together RP'!X27</f>
        <v>25.459070940700983</v>
      </c>
      <c r="Y27" s="32">
        <f>'Solar Together RP'!Y27-'No Solar Together RP'!Y27</f>
        <v>26.731092925843157</v>
      </c>
      <c r="Z27" s="32">
        <f>'Solar Together RP'!Z27-'No Solar Together RP'!Z27</f>
        <v>28.422071099148027</v>
      </c>
      <c r="AA27" s="32">
        <f>'Solar Together RP'!AA27-'No Solar Together RP'!AA27</f>
        <v>30.132421963895453</v>
      </c>
      <c r="AB27" s="32">
        <f>'Solar Together RP'!AB27-'No Solar Together RP'!AB27</f>
        <v>32.280809018018843</v>
      </c>
      <c r="AC27" s="32">
        <f>'Solar Together RP'!AC27-'No Solar Together RP'!AC27</f>
        <v>33.612132083368422</v>
      </c>
      <c r="AD27" s="32">
        <f>'Solar Together RP'!AD27-'No Solar Together RP'!AD27</f>
        <v>35.381942881781484</v>
      </c>
      <c r="AE27" s="32">
        <f>'Solar Together RP'!AE27-'No Solar Together RP'!AE27</f>
        <v>37.172029517606617</v>
      </c>
      <c r="AF27" s="32">
        <f>'Solar Together RP'!AF27-'No Solar Together RP'!AF27</f>
        <v>39.420573388594207</v>
      </c>
      <c r="AG27" s="32">
        <f>'Solar Together RP'!AG27-'No Solar Together RP'!AG27</f>
        <v>40.813962123250079</v>
      </c>
      <c r="AH27" s="32">
        <f>'Solar Together RP'!AH27-'No Solar Together RP'!AH27</f>
        <v>31.058988379140771</v>
      </c>
      <c r="AI27" s="32">
        <f>'Solar Together RP'!AI27-'No Solar Together RP'!AI27</f>
        <v>4.4300121377018744</v>
      </c>
    </row>
    <row r="28" spans="1:36" ht="14.25" customHeight="1" x14ac:dyDescent="0.2">
      <c r="A28" s="39" t="s">
        <v>31</v>
      </c>
      <c r="B28" s="36">
        <f t="shared" ref="B28:C28" si="3">SUM(B26:B27)</f>
        <v>-1550.7886017608296</v>
      </c>
      <c r="C28" s="36">
        <f t="shared" si="3"/>
        <v>5.7979489554236352</v>
      </c>
      <c r="D28" s="36">
        <f>SUM(D26:D27)</f>
        <v>49.557925646772375</v>
      </c>
      <c r="E28" s="36">
        <f t="shared" ref="E28:AI28" si="4">SUM(E26:E27)</f>
        <v>117.40639894433932</v>
      </c>
      <c r="F28" s="36">
        <f t="shared" si="4"/>
        <v>82.958768728812814</v>
      </c>
      <c r="G28" s="36">
        <f t="shared" si="4"/>
        <v>38.291042856212101</v>
      </c>
      <c r="H28" s="36">
        <f t="shared" si="4"/>
        <v>60.207456401561885</v>
      </c>
      <c r="I28" s="36">
        <f t="shared" si="4"/>
        <v>48.590924085469126</v>
      </c>
      <c r="J28" s="36">
        <f t="shared" si="4"/>
        <v>41.735881725355156</v>
      </c>
      <c r="K28" s="36">
        <f t="shared" si="4"/>
        <v>-21.435939674373415</v>
      </c>
      <c r="L28" s="36">
        <f t="shared" si="4"/>
        <v>-21.001772186147747</v>
      </c>
      <c r="M28" s="36">
        <f t="shared" si="4"/>
        <v>-16.921934939505334</v>
      </c>
      <c r="N28" s="36">
        <f t="shared" si="4"/>
        <v>-22.480944363242358</v>
      </c>
      <c r="O28" s="36">
        <f t="shared" si="4"/>
        <v>-32.440606500207153</v>
      </c>
      <c r="P28" s="36">
        <f t="shared" si="4"/>
        <v>-22.667650773832477</v>
      </c>
      <c r="Q28" s="36">
        <f t="shared" si="4"/>
        <v>-28.471219589636789</v>
      </c>
      <c r="R28" s="36">
        <f t="shared" si="4"/>
        <v>-38.320793015633527</v>
      </c>
      <c r="S28" s="36">
        <f t="shared" si="4"/>
        <v>-54.619047017274696</v>
      </c>
      <c r="T28" s="36">
        <f t="shared" si="4"/>
        <v>-63.664498418741843</v>
      </c>
      <c r="U28" s="36">
        <f t="shared" si="4"/>
        <v>-62.525492346255888</v>
      </c>
      <c r="V28" s="36">
        <f t="shared" si="4"/>
        <v>-55.587178848799297</v>
      </c>
      <c r="W28" s="36">
        <f t="shared" si="4"/>
        <v>-66.958585739762228</v>
      </c>
      <c r="X28" s="36">
        <f t="shared" si="4"/>
        <v>-75.395814179341144</v>
      </c>
      <c r="Y28" s="36">
        <f t="shared" si="4"/>
        <v>-96.565703983941305</v>
      </c>
      <c r="Z28" s="36">
        <f t="shared" si="4"/>
        <v>-116.66634699880937</v>
      </c>
      <c r="AA28" s="36">
        <f t="shared" si="4"/>
        <v>-119.69022659412168</v>
      </c>
      <c r="AB28" s="36">
        <f t="shared" si="4"/>
        <v>-123.1390074817936</v>
      </c>
      <c r="AC28" s="36">
        <f t="shared" si="4"/>
        <v>-131.7100196207154</v>
      </c>
      <c r="AD28" s="36">
        <f t="shared" si="4"/>
        <v>-140.17994962664034</v>
      </c>
      <c r="AE28" s="36">
        <f t="shared" si="4"/>
        <v>-154.99014306512146</v>
      </c>
      <c r="AF28" s="36">
        <f t="shared" si="4"/>
        <v>-166.58512860040673</v>
      </c>
      <c r="AG28" s="36">
        <f t="shared" si="4"/>
        <v>-173.45280109110655</v>
      </c>
      <c r="AH28" s="36">
        <f t="shared" si="4"/>
        <v>-207.3035292314317</v>
      </c>
      <c r="AI28" s="36">
        <f t="shared" si="4"/>
        <v>17.43938478206622</v>
      </c>
    </row>
    <row r="29" spans="1:36" ht="14.25" customHeight="1" x14ac:dyDescent="0.25">
      <c r="A29" s="13"/>
      <c r="C29" s="15"/>
    </row>
    <row r="30" spans="1:36" ht="14.25" customHeight="1" x14ac:dyDescent="0.25">
      <c r="A30" s="13" t="s">
        <v>33</v>
      </c>
      <c r="C30" s="25" t="s">
        <v>19</v>
      </c>
      <c r="D30" s="16">
        <f>ROUND(ROUND((D28*1000000*D20)/D12,2),2)*12</f>
        <v>5.4</v>
      </c>
      <c r="E30" s="16">
        <f t="shared" ref="E30:AI30" si="5">ROUND(ROUND((E28*1000000*E20)/E12,2),2)*12</f>
        <v>12.72</v>
      </c>
      <c r="F30" s="16">
        <f t="shared" si="5"/>
        <v>8.879999999999999</v>
      </c>
      <c r="G30" s="16">
        <f t="shared" si="5"/>
        <v>4.08</v>
      </c>
      <c r="H30" s="16">
        <f t="shared" si="5"/>
        <v>6.36</v>
      </c>
      <c r="I30" s="16">
        <f t="shared" si="5"/>
        <v>5.16</v>
      </c>
      <c r="J30" s="16">
        <f t="shared" si="5"/>
        <v>4.4399999999999995</v>
      </c>
      <c r="K30" s="16">
        <f t="shared" si="5"/>
        <v>-2.2800000000000002</v>
      </c>
      <c r="L30" s="16">
        <f t="shared" si="5"/>
        <v>-2.16</v>
      </c>
      <c r="M30" s="16">
        <f t="shared" si="5"/>
        <v>-1.6800000000000002</v>
      </c>
      <c r="N30" s="16">
        <f t="shared" si="5"/>
        <v>-2.2800000000000002</v>
      </c>
      <c r="O30" s="16">
        <f t="shared" si="5"/>
        <v>-3.24</v>
      </c>
      <c r="P30" s="16">
        <f t="shared" si="5"/>
        <v>-2.2800000000000002</v>
      </c>
      <c r="Q30" s="16">
        <f t="shared" si="5"/>
        <v>-2.7600000000000002</v>
      </c>
      <c r="R30" s="16">
        <f t="shared" si="5"/>
        <v>-3.7199999999999998</v>
      </c>
      <c r="S30" s="16">
        <f t="shared" si="5"/>
        <v>-5.28</v>
      </c>
      <c r="T30" s="16">
        <f t="shared" si="5"/>
        <v>-6.12</v>
      </c>
      <c r="U30" s="16">
        <f t="shared" si="5"/>
        <v>-6</v>
      </c>
      <c r="V30" s="16">
        <f t="shared" si="5"/>
        <v>-5.28</v>
      </c>
      <c r="W30" s="16">
        <f t="shared" si="5"/>
        <v>-6.24</v>
      </c>
      <c r="X30" s="16">
        <f t="shared" si="5"/>
        <v>-6.9599999999999991</v>
      </c>
      <c r="Y30" s="16">
        <f t="shared" si="5"/>
        <v>-8.879999999999999</v>
      </c>
      <c r="Z30" s="16">
        <f t="shared" si="5"/>
        <v>-10.56</v>
      </c>
      <c r="AA30" s="16">
        <f t="shared" si="5"/>
        <v>-10.68</v>
      </c>
      <c r="AB30" s="16">
        <f t="shared" si="5"/>
        <v>-10.92</v>
      </c>
      <c r="AC30" s="16">
        <f t="shared" si="5"/>
        <v>-11.52</v>
      </c>
      <c r="AD30" s="16">
        <f t="shared" si="5"/>
        <v>-12.120000000000001</v>
      </c>
      <c r="AE30" s="16">
        <f t="shared" si="5"/>
        <v>-13.32</v>
      </c>
      <c r="AF30" s="16">
        <f t="shared" si="5"/>
        <v>-14.16</v>
      </c>
      <c r="AG30" s="16">
        <f t="shared" si="5"/>
        <v>-14.64</v>
      </c>
      <c r="AH30" s="16">
        <f t="shared" si="5"/>
        <v>-17.399999999999999</v>
      </c>
      <c r="AI30" s="16">
        <f t="shared" si="5"/>
        <v>1.44</v>
      </c>
      <c r="AJ30" s="14"/>
    </row>
    <row r="31" spans="1:36" ht="14.25" customHeight="1" x14ac:dyDescent="0.2">
      <c r="A31" s="29"/>
      <c r="C31" s="2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4"/>
    </row>
    <row r="32" spans="1:36" ht="14.2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42" ht="14.25" customHeight="1" x14ac:dyDescent="0.25">
      <c r="A33" s="13" t="s">
        <v>27</v>
      </c>
    </row>
    <row r="34" spans="1:42" ht="14.25" customHeight="1" x14ac:dyDescent="0.2">
      <c r="A34" s="9"/>
    </row>
    <row r="35" spans="1:42" ht="14.25" customHeight="1" x14ac:dyDescent="0.25">
      <c r="A35" s="13" t="s">
        <v>26</v>
      </c>
      <c r="B35" s="23" t="s">
        <v>17</v>
      </c>
      <c r="C35" s="15"/>
    </row>
    <row r="36" spans="1:42" ht="14.25" customHeight="1" x14ac:dyDescent="0.2">
      <c r="A36" s="39" t="s">
        <v>34</v>
      </c>
      <c r="C36" s="37">
        <v>1.0063458385698116</v>
      </c>
      <c r="D36" s="37">
        <v>0.93392482840834401</v>
      </c>
      <c r="E36" s="37">
        <v>0.86689242618513873</v>
      </c>
      <c r="F36" s="37">
        <v>0.80467127087510482</v>
      </c>
      <c r="G36" s="37">
        <v>0.74691603550066443</v>
      </c>
      <c r="H36" s="37">
        <v>0.69316471888208397</v>
      </c>
      <c r="I36" s="37">
        <v>0.64341286002827602</v>
      </c>
      <c r="J36" s="37">
        <v>0.59723193805567742</v>
      </c>
      <c r="K36" s="37">
        <v>0.55436564916974984</v>
      </c>
      <c r="L36" s="37">
        <v>0.51447109326961526</v>
      </c>
      <c r="M36" s="37">
        <v>0.47754495938040853</v>
      </c>
      <c r="N36" s="37">
        <v>0.44326919668181214</v>
      </c>
      <c r="O36" s="37">
        <v>0.41145357493014312</v>
      </c>
      <c r="P36" s="37">
        <v>0.38184359157359055</v>
      </c>
      <c r="Q36" s="37">
        <v>0.35443678918636157</v>
      </c>
      <c r="R36" s="37">
        <v>0.3289971085046382</v>
      </c>
      <c r="S36" s="37">
        <v>0.30538335947824247</v>
      </c>
      <c r="T36" s="37">
        <v>0.28340664875685884</v>
      </c>
      <c r="U36" s="37">
        <v>0.26306515242403611</v>
      </c>
      <c r="V36" s="37">
        <v>0.24418366585059359</v>
      </c>
      <c r="W36" s="37">
        <v>0.22665739691786857</v>
      </c>
      <c r="X36" s="37">
        <v>0.21034614782611605</v>
      </c>
      <c r="Y36" s="37">
        <v>0.19524856485339206</v>
      </c>
      <c r="Z36" s="37">
        <v>0.1812346100524885</v>
      </c>
      <c r="AA36" s="37">
        <v>0.16822650607209799</v>
      </c>
      <c r="AB36" s="37">
        <v>0.15612019724789697</v>
      </c>
      <c r="AC36" s="37">
        <v>0.14491467883918038</v>
      </c>
      <c r="AD36" s="37">
        <v>0.13451343588630835</v>
      </c>
      <c r="AE36" s="37">
        <v>0.12485874156350797</v>
      </c>
      <c r="AF36" s="37">
        <v>0.11587336512038617</v>
      </c>
      <c r="AG36" s="37">
        <v>0.10755656083224707</v>
      </c>
      <c r="AH36" s="37">
        <v>9.983669470582747E-2</v>
      </c>
      <c r="AI36" s="37">
        <v>9.267092153802145E-2</v>
      </c>
    </row>
    <row r="37" spans="1:42" ht="14.25" customHeight="1" x14ac:dyDescent="0.25">
      <c r="A37" s="39" t="s">
        <v>32</v>
      </c>
      <c r="B37" s="33">
        <f>SUM(C37:AI37)</f>
        <v>-138.71022448916671</v>
      </c>
      <c r="C37" s="35">
        <f>+C26*C$36</f>
        <v>5.8347418035307612</v>
      </c>
      <c r="D37" s="35">
        <f>+D26*D$36</f>
        <v>47.462947648201116</v>
      </c>
      <c r="E37" s="35">
        <f t="shared" ref="E37:AI37" si="6">+E26*E$36</f>
        <v>104.2843079807318</v>
      </c>
      <c r="F37" s="35">
        <f t="shared" si="6"/>
        <v>68.359215536046534</v>
      </c>
      <c r="G37" s="35">
        <f t="shared" si="6"/>
        <v>29.072480841298059</v>
      </c>
      <c r="H37" s="35">
        <f t="shared" si="6"/>
        <v>40.986201886143718</v>
      </c>
      <c r="I37" s="35">
        <f t="shared" si="6"/>
        <v>29.888123180426643</v>
      </c>
      <c r="J37" s="35">
        <f t="shared" si="6"/>
        <v>22.807215929355518</v>
      </c>
      <c r="K37" s="35">
        <f t="shared" si="6"/>
        <v>-14.640238741361758</v>
      </c>
      <c r="L37" s="35">
        <f t="shared" si="6"/>
        <v>-14.284421167354184</v>
      </c>
      <c r="M37" s="35">
        <f t="shared" si="6"/>
        <v>-11.840689028423597</v>
      </c>
      <c r="N37" s="35">
        <f t="shared" si="6"/>
        <v>-14.108753029923054</v>
      </c>
      <c r="O37" s="35">
        <f t="shared" si="6"/>
        <v>-17.807854543937268</v>
      </c>
      <c r="P37" s="35">
        <f t="shared" si="6"/>
        <v>-13.510119645567398</v>
      </c>
      <c r="Q37" s="35">
        <f t="shared" si="6"/>
        <v>-15.009011256000106</v>
      </c>
      <c r="R37" s="35">
        <f t="shared" si="6"/>
        <v>-17.680091310960421</v>
      </c>
      <c r="S37" s="35">
        <f t="shared" si="6"/>
        <v>-21.865137594804949</v>
      </c>
      <c r="T37" s="35">
        <f t="shared" si="6"/>
        <v>-23.411002264416044</v>
      </c>
      <c r="U37" s="35">
        <f t="shared" si="6"/>
        <v>-21.750765564860455</v>
      </c>
      <c r="V37" s="35">
        <f t="shared" si="6"/>
        <v>-18.889899806602156</v>
      </c>
      <c r="W37" s="35">
        <f t="shared" si="6"/>
        <v>-20.481887776045994</v>
      </c>
      <c r="X37" s="35">
        <f t="shared" si="6"/>
        <v>-21.214436574446331</v>
      </c>
      <c r="Y37" s="35">
        <f t="shared" si="6"/>
        <v>-24.073522647655562</v>
      </c>
      <c r="Z37" s="35">
        <f t="shared" si="6"/>
        <v>-26.295042877115726</v>
      </c>
      <c r="AA37" s="35">
        <f t="shared" si="6"/>
        <v>-25.204140697383075</v>
      </c>
      <c r="AB37" s="35">
        <f t="shared" si="6"/>
        <v>-24.26417240818267</v>
      </c>
      <c r="AC37" s="35">
        <f t="shared" si="6"/>
        <v>-23.957606519199562</v>
      </c>
      <c r="AD37" s="35">
        <f t="shared" si="6"/>
        <v>-23.615433372010553</v>
      </c>
      <c r="AE37" s="35">
        <f t="shared" si="6"/>
        <v>-23.993127044789063</v>
      </c>
      <c r="AF37" s="35">
        <f t="shared" si="6"/>
        <v>-23.870573923452969</v>
      </c>
      <c r="AG37" s="35">
        <f t="shared" si="6"/>
        <v>-23.045796151993628</v>
      </c>
      <c r="AH37" s="35">
        <f t="shared" si="6"/>
        <v>-23.797325899999148</v>
      </c>
      <c r="AI37" s="35">
        <f t="shared" si="6"/>
        <v>1.2055905515847711</v>
      </c>
      <c r="AJ37" s="14"/>
    </row>
    <row r="38" spans="1:42" ht="14.25" customHeight="1" x14ac:dyDescent="0.25">
      <c r="A38" s="39" t="s">
        <v>29</v>
      </c>
      <c r="B38" s="33">
        <f>SUM(C38:AI38)</f>
        <v>110.97728356762754</v>
      </c>
      <c r="C38" s="35">
        <f>+C27*C$36</f>
        <v>0</v>
      </c>
      <c r="D38" s="35">
        <f>+D27*D$36</f>
        <v>-1.1795704422657487</v>
      </c>
      <c r="E38" s="35">
        <f t="shared" ref="E38:AI38" si="7">+E27*E$36</f>
        <v>-2.505589950213182</v>
      </c>
      <c r="F38" s="35">
        <f t="shared" si="7"/>
        <v>-1.6046776727988223</v>
      </c>
      <c r="G38" s="35">
        <f t="shared" si="7"/>
        <v>-0.47228691595007927</v>
      </c>
      <c r="H38" s="35">
        <f t="shared" si="7"/>
        <v>0.74748270505025183</v>
      </c>
      <c r="I38" s="35">
        <f t="shared" si="7"/>
        <v>1.3759022568218906</v>
      </c>
      <c r="J38" s="35">
        <f t="shared" si="7"/>
        <v>2.1187855999408725</v>
      </c>
      <c r="K38" s="35">
        <f t="shared" si="7"/>
        <v>2.7568901282141427</v>
      </c>
      <c r="L38" s="35">
        <f t="shared" si="7"/>
        <v>3.4796164701473544</v>
      </c>
      <c r="M38" s="35">
        <f t="shared" si="7"/>
        <v>3.7597042950996062</v>
      </c>
      <c r="N38" s="35">
        <f t="shared" si="7"/>
        <v>4.1436428813801021</v>
      </c>
      <c r="O38" s="35">
        <f t="shared" si="7"/>
        <v>4.4600510265249946</v>
      </c>
      <c r="P38" s="35">
        <f t="shared" si="7"/>
        <v>4.8546224615513252</v>
      </c>
      <c r="Q38" s="35">
        <f t="shared" si="7"/>
        <v>4.9177636004294039</v>
      </c>
      <c r="R38" s="35">
        <f t="shared" si="7"/>
        <v>5.072661213212255</v>
      </c>
      <c r="S38" s="35">
        <f t="shared" si="7"/>
        <v>5.1853895251695254</v>
      </c>
      <c r="T38" s="35">
        <f t="shared" si="7"/>
        <v>5.3680601227740796</v>
      </c>
      <c r="U38" s="35">
        <f t="shared" si="7"/>
        <v>5.3024873904047451</v>
      </c>
      <c r="V38" s="35">
        <f t="shared" si="7"/>
        <v>5.3164187010097654</v>
      </c>
      <c r="W38" s="35">
        <f t="shared" si="7"/>
        <v>5.3052290309695724</v>
      </c>
      <c r="X38" s="35">
        <f t="shared" si="7"/>
        <v>5.3552174996082647</v>
      </c>
      <c r="Y38" s="35">
        <f t="shared" si="7"/>
        <v>5.2192075307335379</v>
      </c>
      <c r="Z38" s="35">
        <f t="shared" si="7"/>
        <v>5.1510629725381962</v>
      </c>
      <c r="AA38" s="35">
        <f t="shared" si="7"/>
        <v>5.0690720664762772</v>
      </c>
      <c r="AB38" s="35">
        <f t="shared" si="7"/>
        <v>5.0396862712147934</v>
      </c>
      <c r="AC38" s="35">
        <f t="shared" si="7"/>
        <v>4.8708913259614457</v>
      </c>
      <c r="AD38" s="35">
        <f t="shared" si="7"/>
        <v>4.7593467053615379</v>
      </c>
      <c r="AE38" s="35">
        <f t="shared" si="7"/>
        <v>4.6412528269299349</v>
      </c>
      <c r="AF38" s="35">
        <f t="shared" si="7"/>
        <v>4.5677944935115553</v>
      </c>
      <c r="AG38" s="35">
        <f t="shared" si="7"/>
        <v>4.389809399914375</v>
      </c>
      <c r="AH38" s="35">
        <f t="shared" si="7"/>
        <v>3.1008267406801204</v>
      </c>
      <c r="AI38" s="35">
        <f t="shared" si="7"/>
        <v>0.41053330722545306</v>
      </c>
      <c r="AJ38" s="9"/>
      <c r="AK38" s="9"/>
      <c r="AL38" s="9"/>
      <c r="AM38" s="9"/>
      <c r="AN38" s="9"/>
      <c r="AO38" s="9"/>
      <c r="AP38" s="9"/>
    </row>
    <row r="39" spans="1:42" ht="14.25" customHeight="1" x14ac:dyDescent="0.25">
      <c r="A39" s="39" t="s">
        <v>31</v>
      </c>
      <c r="B39" s="41">
        <f>SUM(B37:B38)</f>
        <v>-27.732940921539168</v>
      </c>
      <c r="C39" s="36">
        <f>SUM(C37:C38)</f>
        <v>5.8347418035307612</v>
      </c>
      <c r="D39" s="36">
        <f>SUM(D37:D38)</f>
        <v>46.283377205935366</v>
      </c>
      <c r="E39" s="36">
        <f t="shared" ref="E39:AI39" si="8">SUM(E37:E38)</f>
        <v>101.77871803051862</v>
      </c>
      <c r="F39" s="36">
        <f t="shared" si="8"/>
        <v>66.754537863247705</v>
      </c>
      <c r="G39" s="36">
        <f t="shared" si="8"/>
        <v>28.60019392534798</v>
      </c>
      <c r="H39" s="36">
        <f t="shared" si="8"/>
        <v>41.73368459119397</v>
      </c>
      <c r="I39" s="36">
        <f t="shared" si="8"/>
        <v>31.264025437248534</v>
      </c>
      <c r="J39" s="36">
        <f t="shared" si="8"/>
        <v>24.926001529296389</v>
      </c>
      <c r="K39" s="36">
        <f t="shared" si="8"/>
        <v>-11.883348613147614</v>
      </c>
      <c r="L39" s="36">
        <f t="shared" si="8"/>
        <v>-10.80480469720683</v>
      </c>
      <c r="M39" s="36">
        <f t="shared" si="8"/>
        <v>-8.0809847333239908</v>
      </c>
      <c r="N39" s="36">
        <f t="shared" si="8"/>
        <v>-9.9651101485429514</v>
      </c>
      <c r="O39" s="36">
        <f t="shared" si="8"/>
        <v>-13.347803517412274</v>
      </c>
      <c r="P39" s="36">
        <f t="shared" si="8"/>
        <v>-8.6554971840160739</v>
      </c>
      <c r="Q39" s="36">
        <f t="shared" si="8"/>
        <v>-10.091247655570701</v>
      </c>
      <c r="R39" s="36">
        <f t="shared" si="8"/>
        <v>-12.607430097748166</v>
      </c>
      <c r="S39" s="36">
        <f t="shared" si="8"/>
        <v>-16.679748069635423</v>
      </c>
      <c r="T39" s="36">
        <f t="shared" si="8"/>
        <v>-18.042942141641966</v>
      </c>
      <c r="U39" s="36">
        <f t="shared" si="8"/>
        <v>-16.448278174455709</v>
      </c>
      <c r="V39" s="36">
        <f t="shared" si="8"/>
        <v>-13.573481105592389</v>
      </c>
      <c r="W39" s="36">
        <f t="shared" si="8"/>
        <v>-15.176658745076422</v>
      </c>
      <c r="X39" s="36">
        <f t="shared" si="8"/>
        <v>-15.859219074838066</v>
      </c>
      <c r="Y39" s="36">
        <f t="shared" si="8"/>
        <v>-18.854315116922024</v>
      </c>
      <c r="Z39" s="36">
        <f t="shared" si="8"/>
        <v>-21.143979904577531</v>
      </c>
      <c r="AA39" s="36">
        <f t="shared" si="8"/>
        <v>-20.135068630906797</v>
      </c>
      <c r="AB39" s="36">
        <f t="shared" si="8"/>
        <v>-19.224486136967876</v>
      </c>
      <c r="AC39" s="36">
        <f t="shared" si="8"/>
        <v>-19.086715193238117</v>
      </c>
      <c r="AD39" s="36">
        <f t="shared" si="8"/>
        <v>-18.856086666649016</v>
      </c>
      <c r="AE39" s="36">
        <f t="shared" si="8"/>
        <v>-19.351874217859127</v>
      </c>
      <c r="AF39" s="36">
        <f t="shared" si="8"/>
        <v>-19.302779429941413</v>
      </c>
      <c r="AG39" s="36">
        <f t="shared" si="8"/>
        <v>-18.655986752079251</v>
      </c>
      <c r="AH39" s="36">
        <f t="shared" si="8"/>
        <v>-20.696499159319028</v>
      </c>
      <c r="AI39" s="36">
        <f t="shared" si="8"/>
        <v>1.6161238588102242</v>
      </c>
      <c r="AJ39" s="9"/>
      <c r="AK39" s="9"/>
      <c r="AL39" s="9"/>
      <c r="AM39" s="9"/>
      <c r="AN39" s="9"/>
      <c r="AO39" s="9"/>
      <c r="AP39" s="9"/>
    </row>
    <row r="40" spans="1:42" ht="14.25" customHeight="1" x14ac:dyDescent="0.25">
      <c r="A40" s="13"/>
      <c r="B40" s="15"/>
      <c r="C40" s="15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</row>
    <row r="41" spans="1:42" ht="14.25" customHeight="1" x14ac:dyDescent="0.25">
      <c r="A41" s="13" t="s">
        <v>33</v>
      </c>
      <c r="B41" s="17"/>
      <c r="C41" s="25" t="s">
        <v>19</v>
      </c>
      <c r="D41" s="16">
        <f>ROUND(ROUND((D39*1000000*D20)/D12,2),2)*12</f>
        <v>5.04</v>
      </c>
      <c r="E41" s="16">
        <f t="shared" ref="E41:AI41" si="9">ROUND(ROUND((E39*1000000*E20)/E12,2),2)*12</f>
        <v>10.92</v>
      </c>
      <c r="F41" s="16">
        <f t="shared" si="9"/>
        <v>7.1999999999999993</v>
      </c>
      <c r="G41" s="16">
        <f t="shared" si="9"/>
        <v>3.12</v>
      </c>
      <c r="H41" s="16">
        <f t="shared" si="9"/>
        <v>4.4399999999999995</v>
      </c>
      <c r="I41" s="16">
        <f t="shared" si="9"/>
        <v>3.3600000000000003</v>
      </c>
      <c r="J41" s="16">
        <f t="shared" si="9"/>
        <v>2.64</v>
      </c>
      <c r="K41" s="16">
        <f t="shared" si="9"/>
        <v>-1.2000000000000002</v>
      </c>
      <c r="L41" s="16">
        <f t="shared" si="9"/>
        <v>-1.08</v>
      </c>
      <c r="M41" s="16">
        <f t="shared" si="9"/>
        <v>-0.84000000000000008</v>
      </c>
      <c r="N41" s="16">
        <f t="shared" si="9"/>
        <v>-0.96</v>
      </c>
      <c r="O41" s="16">
        <f t="shared" si="9"/>
        <v>-1.32</v>
      </c>
      <c r="P41" s="16">
        <f t="shared" si="9"/>
        <v>-0.84000000000000008</v>
      </c>
      <c r="Q41" s="16">
        <f t="shared" si="9"/>
        <v>-0.96</v>
      </c>
      <c r="R41" s="16">
        <f t="shared" si="9"/>
        <v>-1.2000000000000002</v>
      </c>
      <c r="S41" s="16">
        <f t="shared" si="9"/>
        <v>-1.56</v>
      </c>
      <c r="T41" s="16">
        <f t="shared" si="9"/>
        <v>-1.6800000000000002</v>
      </c>
      <c r="U41" s="16">
        <f t="shared" si="9"/>
        <v>-1.56</v>
      </c>
      <c r="V41" s="16">
        <f t="shared" si="9"/>
        <v>-1.32</v>
      </c>
      <c r="W41" s="16">
        <f t="shared" si="9"/>
        <v>-1.44</v>
      </c>
      <c r="X41" s="16">
        <f t="shared" si="9"/>
        <v>-1.44</v>
      </c>
      <c r="Y41" s="16">
        <f t="shared" si="9"/>
        <v>-1.6800000000000002</v>
      </c>
      <c r="Z41" s="16">
        <f t="shared" si="9"/>
        <v>-1.92</v>
      </c>
      <c r="AA41" s="16">
        <f t="shared" si="9"/>
        <v>-1.7999999999999998</v>
      </c>
      <c r="AB41" s="16">
        <f t="shared" si="9"/>
        <v>-1.6800000000000002</v>
      </c>
      <c r="AC41" s="16">
        <f t="shared" si="9"/>
        <v>-1.6800000000000002</v>
      </c>
      <c r="AD41" s="16">
        <f t="shared" si="9"/>
        <v>-1.6800000000000002</v>
      </c>
      <c r="AE41" s="16">
        <f t="shared" si="9"/>
        <v>-1.6800000000000002</v>
      </c>
      <c r="AF41" s="16">
        <f t="shared" si="9"/>
        <v>-1.6800000000000002</v>
      </c>
      <c r="AG41" s="16">
        <f t="shared" si="9"/>
        <v>-1.56</v>
      </c>
      <c r="AH41" s="16">
        <f t="shared" si="9"/>
        <v>-1.6800000000000002</v>
      </c>
      <c r="AI41" s="16">
        <f t="shared" si="9"/>
        <v>0.12</v>
      </c>
      <c r="AJ41" s="31"/>
      <c r="AK41" s="9"/>
      <c r="AL41" s="9"/>
      <c r="AM41" s="9"/>
      <c r="AN41" s="9"/>
      <c r="AO41" s="9"/>
      <c r="AP41" s="9"/>
    </row>
    <row r="42" spans="1:42" ht="14.25" customHeight="1" x14ac:dyDescent="0.2">
      <c r="A42" s="9"/>
    </row>
    <row r="43" spans="1:42" ht="14.25" customHeight="1" x14ac:dyDescent="0.2">
      <c r="A43" s="9"/>
    </row>
    <row r="44" spans="1:42" s="9" customFormat="1" ht="14.25" customHeight="1" x14ac:dyDescent="0.2">
      <c r="E44" s="17"/>
    </row>
    <row r="45" spans="1:42" s="9" customFormat="1" ht="14.25" customHeight="1" x14ac:dyDescent="0.25">
      <c r="A45" s="13" t="s">
        <v>7</v>
      </c>
      <c r="D45" s="18"/>
      <c r="E45" s="17"/>
    </row>
    <row r="46" spans="1:42" ht="14.25" customHeight="1" x14ac:dyDescent="0.2">
      <c r="A46" s="2" t="s">
        <v>9</v>
      </c>
      <c r="D46" s="19"/>
      <c r="E46" s="20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42" ht="14.25" customHeight="1" x14ac:dyDescent="0.2">
      <c r="A47" s="2" t="s">
        <v>8</v>
      </c>
      <c r="D47" s="2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42" ht="14.25" customHeight="1" x14ac:dyDescent="0.2">
      <c r="A48" s="2" t="s">
        <v>14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ht="14.25" customHeight="1" x14ac:dyDescent="0.2">
      <c r="A49" s="28" t="s">
        <v>22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1:33" ht="14.25" customHeight="1" x14ac:dyDescent="0.2"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</sheetData>
  <pageMargins left="0.45" right="0.45" top="0.75" bottom="0.75" header="0.3" footer="0.3"/>
  <pageSetup scale="38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No Solar Together RP</vt:lpstr>
      <vt:lpstr>Solar Together RP</vt:lpstr>
      <vt:lpstr>Differential</vt:lpstr>
      <vt:lpstr>Differential!Print_Area</vt:lpstr>
      <vt:lpstr>Differential!Print_Titles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2019-08-30T17:17:56Z</dcterms:created>
  <dcterms:modified xsi:type="dcterms:W3CDTF">2019-08-30T17:18:03Z</dcterms:modified>
</cp:coreProperties>
</file>