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No Solar Together RP" sheetId="1" r:id="rId1"/>
    <sheet name="Solar Together RP" sheetId="4" r:id="rId2"/>
    <sheet name="Differential" sheetId="5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Differential!$A$1:$AI$49</definedName>
    <definedName name="_xlnm.Print_Titles" localSheetId="2">Differential!$A:$B</definedName>
  </definedNames>
  <calcPr calcId="162913" calcMode="autoNoTable" iterate="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AI27" i="5"/>
  <c r="AI38" i="5" s="1"/>
  <c r="AH27" i="5"/>
  <c r="AH38" i="5" s="1"/>
  <c r="AG27" i="5"/>
  <c r="AG38" i="5" s="1"/>
  <c r="AF27" i="5"/>
  <c r="AF38" i="5" s="1"/>
  <c r="AE27" i="5"/>
  <c r="AE38" i="5" s="1"/>
  <c r="AD27" i="5"/>
  <c r="AD38" i="5" s="1"/>
  <c r="AC27" i="5"/>
  <c r="AC38" i="5" s="1"/>
  <c r="AB27" i="5"/>
  <c r="AB38" i="5" s="1"/>
  <c r="AA27" i="5"/>
  <c r="AA38" i="5" s="1"/>
  <c r="Z27" i="5"/>
  <c r="Z38" i="5" s="1"/>
  <c r="Y27" i="5"/>
  <c r="Y38" i="5" s="1"/>
  <c r="X27" i="5"/>
  <c r="X38" i="5" s="1"/>
  <c r="W27" i="5"/>
  <c r="W38" i="5" s="1"/>
  <c r="V27" i="5"/>
  <c r="V38" i="5" s="1"/>
  <c r="U27" i="5"/>
  <c r="U38" i="5" s="1"/>
  <c r="T27" i="5"/>
  <c r="T38" i="5" s="1"/>
  <c r="S27" i="5"/>
  <c r="S38" i="5" s="1"/>
  <c r="R27" i="5"/>
  <c r="R38" i="5" s="1"/>
  <c r="Q27" i="5"/>
  <c r="Q38" i="5" s="1"/>
  <c r="P27" i="5"/>
  <c r="P38" i="5" s="1"/>
  <c r="O27" i="5"/>
  <c r="O38" i="5" s="1"/>
  <c r="N27" i="5"/>
  <c r="N38" i="5" s="1"/>
  <c r="M27" i="5"/>
  <c r="M38" i="5" s="1"/>
  <c r="L27" i="5"/>
  <c r="L38" i="5" s="1"/>
  <c r="K27" i="5"/>
  <c r="K38" i="5" s="1"/>
  <c r="J27" i="5"/>
  <c r="J38" i="5" s="1"/>
  <c r="I27" i="5"/>
  <c r="I38" i="5" s="1"/>
  <c r="H27" i="5"/>
  <c r="H38" i="5" s="1"/>
  <c r="G27" i="5"/>
  <c r="G38" i="5" s="1"/>
  <c r="F27" i="5"/>
  <c r="F38" i="5" s="1"/>
  <c r="E27" i="5"/>
  <c r="E38" i="5" s="1"/>
  <c r="C27" i="5"/>
  <c r="C38" i="5" s="1"/>
  <c r="AI26" i="5"/>
  <c r="AI28" i="5" s="1"/>
  <c r="AH26" i="5"/>
  <c r="AH28" i="5" s="1"/>
  <c r="AG26" i="5"/>
  <c r="AG28" i="5" s="1"/>
  <c r="AF26" i="5"/>
  <c r="AF28" i="5" s="1"/>
  <c r="AE26" i="5"/>
  <c r="AE28" i="5" s="1"/>
  <c r="AD26" i="5"/>
  <c r="AD28" i="5" s="1"/>
  <c r="AC26" i="5"/>
  <c r="AC28" i="5" s="1"/>
  <c r="AB26" i="5"/>
  <c r="AB28" i="5" s="1"/>
  <c r="AA26" i="5"/>
  <c r="AA28" i="5" s="1"/>
  <c r="Z26" i="5"/>
  <c r="Z28" i="5" s="1"/>
  <c r="Y26" i="5"/>
  <c r="Y28" i="5" s="1"/>
  <c r="X26" i="5"/>
  <c r="X28" i="5" s="1"/>
  <c r="W26" i="5"/>
  <c r="W28" i="5" s="1"/>
  <c r="V26" i="5"/>
  <c r="U26" i="5"/>
  <c r="U28" i="5" s="1"/>
  <c r="T26" i="5"/>
  <c r="T28" i="5" s="1"/>
  <c r="S26" i="5"/>
  <c r="S28" i="5" s="1"/>
  <c r="R26" i="5"/>
  <c r="R28" i="5" s="1"/>
  <c r="Q26" i="5"/>
  <c r="Q28" i="5" s="1"/>
  <c r="P26" i="5"/>
  <c r="P28" i="5" s="1"/>
  <c r="O26" i="5"/>
  <c r="O28" i="5" s="1"/>
  <c r="N26" i="5"/>
  <c r="N28" i="5" s="1"/>
  <c r="M26" i="5"/>
  <c r="M28" i="5" s="1"/>
  <c r="L26" i="5"/>
  <c r="L28" i="5" s="1"/>
  <c r="K26" i="5"/>
  <c r="K28" i="5" s="1"/>
  <c r="J26" i="5"/>
  <c r="J28" i="5" s="1"/>
  <c r="I26" i="5"/>
  <c r="I28" i="5" s="1"/>
  <c r="H26" i="5"/>
  <c r="H28" i="5" s="1"/>
  <c r="G26" i="5"/>
  <c r="G28" i="5" s="1"/>
  <c r="F26" i="5"/>
  <c r="F28" i="5" s="1"/>
  <c r="E26" i="5"/>
  <c r="E28" i="5" s="1"/>
  <c r="C26" i="5"/>
  <c r="C28" i="5" s="1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C38" i="4"/>
  <c r="AI37" i="4"/>
  <c r="AI39" i="4" s="1"/>
  <c r="AH37" i="4"/>
  <c r="AH39" i="4" s="1"/>
  <c r="AG37" i="4"/>
  <c r="AG39" i="4" s="1"/>
  <c r="AF37" i="4"/>
  <c r="AF39" i="4" s="1"/>
  <c r="AE37" i="4"/>
  <c r="AE39" i="4" s="1"/>
  <c r="AD37" i="4"/>
  <c r="AD39" i="4" s="1"/>
  <c r="AC37" i="4"/>
  <c r="AC39" i="4" s="1"/>
  <c r="AB37" i="4"/>
  <c r="AB39" i="4" s="1"/>
  <c r="AA37" i="4"/>
  <c r="AA39" i="4" s="1"/>
  <c r="Z37" i="4"/>
  <c r="Z39" i="4" s="1"/>
  <c r="Y37" i="4"/>
  <c r="Y39" i="4" s="1"/>
  <c r="X37" i="4"/>
  <c r="X39" i="4" s="1"/>
  <c r="W37" i="4"/>
  <c r="W39" i="4" s="1"/>
  <c r="V37" i="4"/>
  <c r="V39" i="4" s="1"/>
  <c r="U37" i="4"/>
  <c r="U39" i="4" s="1"/>
  <c r="T37" i="4"/>
  <c r="T39" i="4" s="1"/>
  <c r="S37" i="4"/>
  <c r="S39" i="4" s="1"/>
  <c r="R37" i="4"/>
  <c r="R39" i="4" s="1"/>
  <c r="Q37" i="4"/>
  <c r="Q39" i="4" s="1"/>
  <c r="P37" i="4"/>
  <c r="P39" i="4" s="1"/>
  <c r="O37" i="4"/>
  <c r="O39" i="4" s="1"/>
  <c r="N37" i="4"/>
  <c r="N39" i="4" s="1"/>
  <c r="M37" i="4"/>
  <c r="M39" i="4" s="1"/>
  <c r="L37" i="4"/>
  <c r="L39" i="4" s="1"/>
  <c r="K37" i="4"/>
  <c r="K39" i="4" s="1"/>
  <c r="J37" i="4"/>
  <c r="J39" i="4" s="1"/>
  <c r="I37" i="4"/>
  <c r="I39" i="4" s="1"/>
  <c r="H37" i="4"/>
  <c r="H39" i="4" s="1"/>
  <c r="G37" i="4"/>
  <c r="G39" i="4" s="1"/>
  <c r="F37" i="4"/>
  <c r="F39" i="4" s="1"/>
  <c r="E37" i="4"/>
  <c r="E39" i="4" s="1"/>
  <c r="C37" i="4"/>
  <c r="C39" i="4" s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I37" i="1"/>
  <c r="AI39" i="1" s="1"/>
  <c r="AH37" i="1"/>
  <c r="AH39" i="1" s="1"/>
  <c r="AG37" i="1"/>
  <c r="AG39" i="1" s="1"/>
  <c r="AF37" i="1"/>
  <c r="AF39" i="1" s="1"/>
  <c r="AE37" i="1"/>
  <c r="AE39" i="1" s="1"/>
  <c r="AD37" i="1"/>
  <c r="AD39" i="1" s="1"/>
  <c r="AC37" i="1"/>
  <c r="AC39" i="1" s="1"/>
  <c r="AB37" i="1"/>
  <c r="AB39" i="1" s="1"/>
  <c r="AA37" i="1"/>
  <c r="AA39" i="1" s="1"/>
  <c r="Z37" i="1"/>
  <c r="Z39" i="1" s="1"/>
  <c r="Y37" i="1"/>
  <c r="Y39" i="1" s="1"/>
  <c r="X37" i="1"/>
  <c r="X39" i="1" s="1"/>
  <c r="W37" i="1"/>
  <c r="W39" i="1" s="1"/>
  <c r="V37" i="1"/>
  <c r="V39" i="1" s="1"/>
  <c r="U37" i="1"/>
  <c r="U39" i="1" s="1"/>
  <c r="T37" i="1"/>
  <c r="T39" i="1" s="1"/>
  <c r="S37" i="1"/>
  <c r="S39" i="1" s="1"/>
  <c r="R37" i="1"/>
  <c r="R39" i="1" s="1"/>
  <c r="Q37" i="1"/>
  <c r="Q39" i="1" s="1"/>
  <c r="P37" i="1"/>
  <c r="P39" i="1" s="1"/>
  <c r="O37" i="1"/>
  <c r="O39" i="1" s="1"/>
  <c r="N37" i="1"/>
  <c r="N39" i="1" s="1"/>
  <c r="M37" i="1"/>
  <c r="M39" i="1" s="1"/>
  <c r="L37" i="1"/>
  <c r="L39" i="1" s="1"/>
  <c r="K37" i="1"/>
  <c r="K39" i="1" s="1"/>
  <c r="J37" i="1"/>
  <c r="J39" i="1" s="1"/>
  <c r="I37" i="1"/>
  <c r="I39" i="1" s="1"/>
  <c r="H37" i="1"/>
  <c r="H39" i="1" s="1"/>
  <c r="G37" i="1"/>
  <c r="G39" i="1" s="1"/>
  <c r="F37" i="1"/>
  <c r="F39" i="1" s="1"/>
  <c r="E37" i="1"/>
  <c r="E39" i="1" s="1"/>
  <c r="D37" i="1"/>
  <c r="D39" i="1" s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D38" i="4"/>
  <c r="D37" i="4"/>
  <c r="C38" i="1"/>
  <c r="C37" i="1"/>
  <c r="V28" i="5" l="1"/>
  <c r="B38" i="4"/>
  <c r="D39" i="4"/>
  <c r="B39" i="4" s="1"/>
  <c r="AH37" i="5"/>
  <c r="AH39" i="5" s="1"/>
  <c r="Z37" i="5"/>
  <c r="Z39" i="5" s="1"/>
  <c r="N37" i="5"/>
  <c r="N39" i="5" s="1"/>
  <c r="F37" i="5"/>
  <c r="F39" i="5" s="1"/>
  <c r="C37" i="5"/>
  <c r="C39" i="5" s="1"/>
  <c r="AG37" i="5"/>
  <c r="AG39" i="5" s="1"/>
  <c r="AC37" i="5"/>
  <c r="AC39" i="5" s="1"/>
  <c r="Y37" i="5"/>
  <c r="Y39" i="5" s="1"/>
  <c r="U37" i="5"/>
  <c r="U39" i="5" s="1"/>
  <c r="Q37" i="5"/>
  <c r="Q39" i="5" s="1"/>
  <c r="M37" i="5"/>
  <c r="M39" i="5" s="1"/>
  <c r="I37" i="5"/>
  <c r="I39" i="5" s="1"/>
  <c r="E37" i="5"/>
  <c r="E39" i="5" s="1"/>
  <c r="R37" i="5"/>
  <c r="R39" i="5" s="1"/>
  <c r="AF37" i="5"/>
  <c r="AF39" i="5" s="1"/>
  <c r="AB37" i="5"/>
  <c r="AB39" i="5" s="1"/>
  <c r="X37" i="5"/>
  <c r="X39" i="5" s="1"/>
  <c r="T37" i="5"/>
  <c r="T39" i="5" s="1"/>
  <c r="P37" i="5"/>
  <c r="P39" i="5" s="1"/>
  <c r="L37" i="5"/>
  <c r="L39" i="5" s="1"/>
  <c r="H37" i="5"/>
  <c r="H39" i="5" s="1"/>
  <c r="AD37" i="5"/>
  <c r="AD39" i="5" s="1"/>
  <c r="V37" i="5"/>
  <c r="V39" i="5" s="1"/>
  <c r="J37" i="5"/>
  <c r="J39" i="5" s="1"/>
  <c r="AI37" i="5"/>
  <c r="AI39" i="5" s="1"/>
  <c r="AE37" i="5"/>
  <c r="AE39" i="5" s="1"/>
  <c r="AA37" i="5"/>
  <c r="AA39" i="5" s="1"/>
  <c r="W37" i="5"/>
  <c r="W39" i="5" s="1"/>
  <c r="S37" i="5"/>
  <c r="S39" i="5" s="1"/>
  <c r="O37" i="5"/>
  <c r="O39" i="5" s="1"/>
  <c r="K37" i="5"/>
  <c r="K39" i="5" s="1"/>
  <c r="G37" i="5"/>
  <c r="G39" i="5" s="1"/>
  <c r="B37" i="1"/>
  <c r="B38" i="1"/>
  <c r="C39" i="1"/>
  <c r="D27" i="5" l="1"/>
  <c r="D26" i="5"/>
  <c r="D37" i="5" s="1"/>
  <c r="C28" i="4"/>
  <c r="C28" i="1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D28" i="4"/>
  <c r="D38" i="5" l="1"/>
  <c r="B27" i="5"/>
  <c r="D28" i="5"/>
  <c r="D39" i="5" l="1"/>
  <c r="B38" i="5"/>
  <c r="B27" i="4"/>
  <c r="AI18" i="5" l="1"/>
  <c r="AI20" i="5" s="1"/>
  <c r="AH18" i="5"/>
  <c r="AH20" i="5" s="1"/>
  <c r="AG18" i="5"/>
  <c r="AG20" i="5" s="1"/>
  <c r="AF18" i="5"/>
  <c r="AF20" i="5" s="1"/>
  <c r="AE18" i="5"/>
  <c r="AE20" i="5" s="1"/>
  <c r="AD18" i="5"/>
  <c r="AD20" i="5" s="1"/>
  <c r="AC18" i="5"/>
  <c r="AC20" i="5" s="1"/>
  <c r="AB18" i="5"/>
  <c r="AB20" i="5" s="1"/>
  <c r="AA18" i="5"/>
  <c r="AA20" i="5" s="1"/>
  <c r="Z18" i="5"/>
  <c r="Z20" i="5" s="1"/>
  <c r="Y18" i="5"/>
  <c r="Y20" i="5" s="1"/>
  <c r="X18" i="5"/>
  <c r="X20" i="5" s="1"/>
  <c r="W18" i="5"/>
  <c r="W20" i="5" s="1"/>
  <c r="V18" i="5"/>
  <c r="V20" i="5" s="1"/>
  <c r="U18" i="5"/>
  <c r="U20" i="5" s="1"/>
  <c r="T18" i="5"/>
  <c r="T20" i="5" s="1"/>
  <c r="S18" i="5"/>
  <c r="S20" i="5" s="1"/>
  <c r="R18" i="5"/>
  <c r="R20" i="5" s="1"/>
  <c r="Q18" i="5"/>
  <c r="Q20" i="5" s="1"/>
  <c r="P18" i="5"/>
  <c r="P20" i="5" s="1"/>
  <c r="O18" i="5"/>
  <c r="O20" i="5" s="1"/>
  <c r="N18" i="5"/>
  <c r="N20" i="5" s="1"/>
  <c r="M18" i="5"/>
  <c r="M20" i="5" s="1"/>
  <c r="L18" i="5"/>
  <c r="L20" i="5" s="1"/>
  <c r="K18" i="5"/>
  <c r="K20" i="5" s="1"/>
  <c r="J18" i="5"/>
  <c r="J20" i="5" s="1"/>
  <c r="I18" i="5"/>
  <c r="I20" i="5" s="1"/>
  <c r="H18" i="5"/>
  <c r="H20" i="5" s="1"/>
  <c r="G18" i="5"/>
  <c r="G20" i="5" s="1"/>
  <c r="F18" i="5"/>
  <c r="F20" i="5" s="1"/>
  <c r="E18" i="5"/>
  <c r="E20" i="5" s="1"/>
  <c r="D18" i="5"/>
  <c r="D20" i="5" s="1"/>
  <c r="D30" i="5" s="1"/>
  <c r="D11" i="5"/>
  <c r="E11" i="5" s="1"/>
  <c r="F11" i="5" s="1"/>
  <c r="G11" i="5" s="1"/>
  <c r="H11" i="5" s="1"/>
  <c r="I11" i="5" s="1"/>
  <c r="J11" i="5" s="1"/>
  <c r="K11" i="5" s="1"/>
  <c r="L11" i="5" s="1"/>
  <c r="M11" i="5" s="1"/>
  <c r="N11" i="5" s="1"/>
  <c r="O11" i="5" s="1"/>
  <c r="P11" i="5" s="1"/>
  <c r="Q11" i="5" s="1"/>
  <c r="R11" i="5" s="1"/>
  <c r="S11" i="5" s="1"/>
  <c r="T11" i="5" s="1"/>
  <c r="U11" i="5" s="1"/>
  <c r="V11" i="5" s="1"/>
  <c r="W11" i="5" s="1"/>
  <c r="X11" i="5" s="1"/>
  <c r="Y11" i="5" s="1"/>
  <c r="Z11" i="5" s="1"/>
  <c r="AA11" i="5" s="1"/>
  <c r="AB11" i="5" s="1"/>
  <c r="AC11" i="5" s="1"/>
  <c r="AD11" i="5" s="1"/>
  <c r="AE11" i="5" s="1"/>
  <c r="AF11" i="5" s="1"/>
  <c r="AG11" i="5" s="1"/>
  <c r="AH11" i="5" s="1"/>
  <c r="AI11" i="5" s="1"/>
  <c r="B26" i="4"/>
  <c r="B28" i="4" s="1"/>
  <c r="AI18" i="4"/>
  <c r="AI20" i="4" s="1"/>
  <c r="AI30" i="4" s="1"/>
  <c r="AH18" i="4"/>
  <c r="AH20" i="4" s="1"/>
  <c r="AH30" i="4" s="1"/>
  <c r="AG18" i="4"/>
  <c r="AG20" i="4" s="1"/>
  <c r="AG30" i="4" s="1"/>
  <c r="AF18" i="4"/>
  <c r="AF20" i="4" s="1"/>
  <c r="AF30" i="4" s="1"/>
  <c r="AE18" i="4"/>
  <c r="AE20" i="4" s="1"/>
  <c r="AE30" i="4" s="1"/>
  <c r="AD18" i="4"/>
  <c r="AD20" i="4" s="1"/>
  <c r="AD30" i="4" s="1"/>
  <c r="AC18" i="4"/>
  <c r="AC20" i="4" s="1"/>
  <c r="AC30" i="4" s="1"/>
  <c r="AB18" i="4"/>
  <c r="AB20" i="4" s="1"/>
  <c r="AB30" i="4" s="1"/>
  <c r="AA18" i="4"/>
  <c r="AA20" i="4" s="1"/>
  <c r="AA30" i="4" s="1"/>
  <c r="Z18" i="4"/>
  <c r="Z20" i="4" s="1"/>
  <c r="Z30" i="4" s="1"/>
  <c r="Y18" i="4"/>
  <c r="Y20" i="4" s="1"/>
  <c r="Y30" i="4" s="1"/>
  <c r="X18" i="4"/>
  <c r="X20" i="4" s="1"/>
  <c r="X30" i="4" s="1"/>
  <c r="W18" i="4"/>
  <c r="W20" i="4" s="1"/>
  <c r="W30" i="4" s="1"/>
  <c r="V18" i="4"/>
  <c r="V20" i="4" s="1"/>
  <c r="V30" i="4" s="1"/>
  <c r="U18" i="4"/>
  <c r="U20" i="4" s="1"/>
  <c r="U30" i="4" s="1"/>
  <c r="T18" i="4"/>
  <c r="T20" i="4" s="1"/>
  <c r="T30" i="4" s="1"/>
  <c r="S18" i="4"/>
  <c r="S20" i="4" s="1"/>
  <c r="S30" i="4" s="1"/>
  <c r="R18" i="4"/>
  <c r="R20" i="4" s="1"/>
  <c r="R30" i="4" s="1"/>
  <c r="Q18" i="4"/>
  <c r="Q20" i="4" s="1"/>
  <c r="Q30" i="4" s="1"/>
  <c r="P18" i="4"/>
  <c r="P20" i="4" s="1"/>
  <c r="P30" i="4" s="1"/>
  <c r="O18" i="4"/>
  <c r="O20" i="4" s="1"/>
  <c r="O30" i="4" s="1"/>
  <c r="N18" i="4"/>
  <c r="N20" i="4" s="1"/>
  <c r="N30" i="4" s="1"/>
  <c r="M18" i="4"/>
  <c r="M20" i="4" s="1"/>
  <c r="M30" i="4" s="1"/>
  <c r="L18" i="4"/>
  <c r="L20" i="4" s="1"/>
  <c r="L30" i="4" s="1"/>
  <c r="K18" i="4"/>
  <c r="K20" i="4" s="1"/>
  <c r="K30" i="4" s="1"/>
  <c r="J18" i="4"/>
  <c r="J20" i="4" s="1"/>
  <c r="J30" i="4" s="1"/>
  <c r="I18" i="4"/>
  <c r="I20" i="4" s="1"/>
  <c r="I30" i="4" s="1"/>
  <c r="H18" i="4"/>
  <c r="H20" i="4" s="1"/>
  <c r="H30" i="4" s="1"/>
  <c r="G18" i="4"/>
  <c r="G20" i="4" s="1"/>
  <c r="G30" i="4" s="1"/>
  <c r="F18" i="4"/>
  <c r="F20" i="4" s="1"/>
  <c r="F30" i="4" s="1"/>
  <c r="E18" i="4"/>
  <c r="E20" i="4" s="1"/>
  <c r="E30" i="4" s="1"/>
  <c r="D18" i="4"/>
  <c r="D20" i="4" s="1"/>
  <c r="D30" i="4" s="1"/>
  <c r="D11" i="4"/>
  <c r="E11" i="4" s="1"/>
  <c r="F11" i="4" s="1"/>
  <c r="G11" i="4" s="1"/>
  <c r="H11" i="4" s="1"/>
  <c r="I11" i="4" s="1"/>
  <c r="J11" i="4" s="1"/>
  <c r="K11" i="4" s="1"/>
  <c r="L11" i="4" s="1"/>
  <c r="M11" i="4" s="1"/>
  <c r="N11" i="4" s="1"/>
  <c r="O11" i="4" s="1"/>
  <c r="P11" i="4" s="1"/>
  <c r="Q11" i="4" s="1"/>
  <c r="R11" i="4" s="1"/>
  <c r="S11" i="4" s="1"/>
  <c r="T11" i="4" s="1"/>
  <c r="U11" i="4" s="1"/>
  <c r="V11" i="4" s="1"/>
  <c r="W11" i="4" s="1"/>
  <c r="X11" i="4" s="1"/>
  <c r="Y11" i="4" s="1"/>
  <c r="Z11" i="4" s="1"/>
  <c r="AA11" i="4" s="1"/>
  <c r="AB11" i="4" s="1"/>
  <c r="AC11" i="4" s="1"/>
  <c r="AD11" i="4" s="1"/>
  <c r="AE11" i="4" s="1"/>
  <c r="AF11" i="4" s="1"/>
  <c r="AG11" i="4" s="1"/>
  <c r="AH11" i="4" s="1"/>
  <c r="AI11" i="4" s="1"/>
  <c r="E30" i="5" l="1"/>
  <c r="E41" i="5"/>
  <c r="I30" i="5"/>
  <c r="I41" i="5"/>
  <c r="M30" i="5"/>
  <c r="M41" i="5"/>
  <c r="Q30" i="5"/>
  <c r="Q41" i="5"/>
  <c r="U30" i="5"/>
  <c r="U41" i="5"/>
  <c r="Y30" i="5"/>
  <c r="Y41" i="5"/>
  <c r="AC30" i="5"/>
  <c r="AC41" i="5"/>
  <c r="AG30" i="5"/>
  <c r="AG41" i="5"/>
  <c r="F30" i="5"/>
  <c r="F41" i="5"/>
  <c r="J30" i="5"/>
  <c r="J41" i="5"/>
  <c r="N30" i="5"/>
  <c r="N41" i="5"/>
  <c r="R30" i="5"/>
  <c r="R41" i="5"/>
  <c r="V30" i="5"/>
  <c r="V41" i="5"/>
  <c r="Z30" i="5"/>
  <c r="Z41" i="5"/>
  <c r="AD30" i="5"/>
  <c r="AD41" i="5"/>
  <c r="AH30" i="5"/>
  <c r="AH41" i="5"/>
  <c r="K30" i="5"/>
  <c r="K41" i="5"/>
  <c r="O30" i="5"/>
  <c r="O41" i="5"/>
  <c r="S30" i="5"/>
  <c r="S41" i="5"/>
  <c r="W30" i="5"/>
  <c r="W41" i="5"/>
  <c r="AA30" i="5"/>
  <c r="AA41" i="5"/>
  <c r="AE30" i="5"/>
  <c r="AE41" i="5"/>
  <c r="AI30" i="5"/>
  <c r="AI41" i="5"/>
  <c r="G30" i="5"/>
  <c r="G41" i="5"/>
  <c r="H30" i="5"/>
  <c r="H41" i="5"/>
  <c r="L30" i="5"/>
  <c r="L41" i="5"/>
  <c r="P30" i="5"/>
  <c r="P41" i="5"/>
  <c r="T30" i="5"/>
  <c r="T41" i="5"/>
  <c r="X30" i="5"/>
  <c r="X41" i="5"/>
  <c r="AB30" i="5"/>
  <c r="AB41" i="5"/>
  <c r="AF30" i="5"/>
  <c r="AF41" i="5"/>
  <c r="D41" i="5"/>
  <c r="B37" i="4"/>
  <c r="B26" i="5"/>
  <c r="B28" i="5" s="1"/>
  <c r="B37" i="5"/>
  <c r="B39" i="5" s="1"/>
  <c r="H41" i="4"/>
  <c r="X41" i="4"/>
  <c r="I41" i="4"/>
  <c r="M41" i="4"/>
  <c r="Q41" i="4"/>
  <c r="U41" i="4"/>
  <c r="Y41" i="4"/>
  <c r="AC41" i="4"/>
  <c r="AG41" i="4"/>
  <c r="D41" i="4"/>
  <c r="P41" i="4"/>
  <c r="AF41" i="4"/>
  <c r="E41" i="4"/>
  <c r="T41" i="4"/>
  <c r="J41" i="4"/>
  <c r="R41" i="4"/>
  <c r="Z41" i="4"/>
  <c r="AH41" i="4"/>
  <c r="F41" i="4"/>
  <c r="G41" i="4"/>
  <c r="O41" i="4"/>
  <c r="W41" i="4"/>
  <c r="AI41" i="4"/>
  <c r="L41" i="4"/>
  <c r="AB41" i="4"/>
  <c r="N41" i="4"/>
  <c r="V41" i="4"/>
  <c r="AD41" i="4"/>
  <c r="K41" i="4"/>
  <c r="S41" i="4"/>
  <c r="AA41" i="4"/>
  <c r="AE41" i="4"/>
  <c r="B26" i="1" l="1"/>
  <c r="B28" i="1" s="1"/>
  <c r="B39" i="1" l="1"/>
  <c r="AI18" i="1" l="1"/>
  <c r="AI20" i="1" s="1"/>
  <c r="AI30" i="1" s="1"/>
  <c r="AI41" i="1" l="1"/>
  <c r="D18" i="1" l="1"/>
  <c r="E18" i="1"/>
  <c r="F18" i="1"/>
  <c r="G18" i="1"/>
  <c r="H18" i="1"/>
  <c r="I18" i="1"/>
  <c r="D11" i="1"/>
  <c r="G20" i="1" l="1"/>
  <c r="G30" i="1" s="1"/>
  <c r="F20" i="1"/>
  <c r="F30" i="1" s="1"/>
  <c r="I20" i="1"/>
  <c r="I30" i="1" s="1"/>
  <c r="H20" i="1"/>
  <c r="H30" i="1" s="1"/>
  <c r="D20" i="1"/>
  <c r="D30" i="1" s="1"/>
  <c r="E20" i="1"/>
  <c r="E30" i="1" s="1"/>
  <c r="H41" i="1" l="1"/>
  <c r="I41" i="1"/>
  <c r="E41" i="1"/>
  <c r="F41" i="1"/>
  <c r="D41" i="1"/>
  <c r="G41" i="1"/>
  <c r="AH18" i="1"/>
  <c r="AH20" i="1" l="1"/>
  <c r="AH30" i="1" s="1"/>
  <c r="AH41" i="1" l="1"/>
  <c r="J18" i="1"/>
  <c r="J20" i="1" s="1"/>
  <c r="J30" i="1" s="1"/>
  <c r="L18" i="1"/>
  <c r="L20" i="1" s="1"/>
  <c r="L30" i="1" s="1"/>
  <c r="M18" i="1"/>
  <c r="M20" i="1" s="1"/>
  <c r="M30" i="1" s="1"/>
  <c r="N18" i="1"/>
  <c r="N20" i="1" s="1"/>
  <c r="N30" i="1" s="1"/>
  <c r="O18" i="1"/>
  <c r="O20" i="1" s="1"/>
  <c r="O30" i="1" s="1"/>
  <c r="P18" i="1"/>
  <c r="P20" i="1" s="1"/>
  <c r="P30" i="1" s="1"/>
  <c r="Q18" i="1"/>
  <c r="Q20" i="1" s="1"/>
  <c r="Q30" i="1" s="1"/>
  <c r="R18" i="1"/>
  <c r="R20" i="1" s="1"/>
  <c r="R30" i="1" s="1"/>
  <c r="T18" i="1"/>
  <c r="T20" i="1" s="1"/>
  <c r="T30" i="1" s="1"/>
  <c r="U18" i="1"/>
  <c r="U20" i="1" s="1"/>
  <c r="U30" i="1" s="1"/>
  <c r="V18" i="1"/>
  <c r="V20" i="1" s="1"/>
  <c r="V30" i="1" s="1"/>
  <c r="W18" i="1"/>
  <c r="W20" i="1" s="1"/>
  <c r="W30" i="1" s="1"/>
  <c r="X18" i="1"/>
  <c r="X20" i="1" s="1"/>
  <c r="X30" i="1" s="1"/>
  <c r="Y18" i="1"/>
  <c r="Y20" i="1" s="1"/>
  <c r="Y30" i="1" s="1"/>
  <c r="Z18" i="1"/>
  <c r="Z20" i="1" s="1"/>
  <c r="Z30" i="1" s="1"/>
  <c r="AB18" i="1"/>
  <c r="AB20" i="1" s="1"/>
  <c r="AB30" i="1" s="1"/>
  <c r="AC18" i="1"/>
  <c r="AC20" i="1" s="1"/>
  <c r="AC30" i="1" s="1"/>
  <c r="AD18" i="1"/>
  <c r="AD20" i="1" s="1"/>
  <c r="AD30" i="1" s="1"/>
  <c r="AE18" i="1"/>
  <c r="AE20" i="1" s="1"/>
  <c r="AE30" i="1" s="1"/>
  <c r="AF18" i="1"/>
  <c r="AF20" i="1" s="1"/>
  <c r="AF30" i="1" s="1"/>
  <c r="AG18" i="1"/>
  <c r="AG20" i="1" s="1"/>
  <c r="AG30" i="1" s="1"/>
  <c r="K18" i="1"/>
  <c r="K20" i="1" s="1"/>
  <c r="K30" i="1" s="1"/>
  <c r="S18" i="1"/>
  <c r="S20" i="1" s="1"/>
  <c r="S30" i="1" s="1"/>
  <c r="AA18" i="1"/>
  <c r="AA20" i="1" s="1"/>
  <c r="AA30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S41" i="1" l="1"/>
  <c r="V41" i="1"/>
  <c r="K41" i="1"/>
  <c r="AD41" i="1"/>
  <c r="Y41" i="1"/>
  <c r="U41" i="1"/>
  <c r="P41" i="1"/>
  <c r="L41" i="1"/>
  <c r="AE41" i="1"/>
  <c r="Z41" i="1"/>
  <c r="Q41" i="1"/>
  <c r="M41" i="1"/>
  <c r="AG41" i="1"/>
  <c r="X41" i="1"/>
  <c r="O41" i="1"/>
  <c r="J41" i="1"/>
  <c r="AC41" i="1"/>
  <c r="T41" i="1"/>
  <c r="AA41" i="1"/>
  <c r="AF41" i="1"/>
  <c r="AB41" i="1"/>
  <c r="W41" i="1"/>
  <c r="R41" i="1"/>
  <c r="N41" i="1"/>
</calcChain>
</file>

<file path=xl/sharedStrings.xml><?xml version="1.0" encoding="utf-8"?>
<sst xmlns="http://schemas.openxmlformats.org/spreadsheetml/2006/main" count="117" uniqueCount="40">
  <si>
    <t>Residential</t>
  </si>
  <si>
    <t>Commercial</t>
  </si>
  <si>
    <t>Industrial</t>
  </si>
  <si>
    <t>Street Lighting</t>
  </si>
  <si>
    <t>Other Retail</t>
  </si>
  <si>
    <t>Metro</t>
  </si>
  <si>
    <t>FPL Sales Forecast</t>
  </si>
  <si>
    <t>Notes:</t>
  </si>
  <si>
    <t>2) Assumes that bills would be adjusted annually.</t>
  </si>
  <si>
    <t>1) Revenue Requirements are allocated on energy to illustrate estimated bill changes - Base/Fuel/Other rate changes will otherwise be determined during the Company's next Base/Fuel/Other Rate proceeding.</t>
  </si>
  <si>
    <t>Rate Impact Determination</t>
  </si>
  <si>
    <t>1,000 kWh Residential Bill</t>
  </si>
  <si>
    <t>Total MWh Sales</t>
  </si>
  <si>
    <t>Residential Energy Allocation</t>
  </si>
  <si>
    <t>Total</t>
  </si>
  <si>
    <t>Nominal</t>
  </si>
  <si>
    <t>CPVRR</t>
  </si>
  <si>
    <t>Florida Power &amp; Light Company</t>
  </si>
  <si>
    <t>N/A</t>
  </si>
  <si>
    <t>Docket No. 20190061-EI</t>
  </si>
  <si>
    <t>4) Bill Impact excludes GRT</t>
  </si>
  <si>
    <t xml:space="preserve">Residential Annual Bill Impact </t>
  </si>
  <si>
    <t>Without SolarTogether</t>
  </si>
  <si>
    <t>With SolarTogether</t>
  </si>
  <si>
    <t>Revenue Requirements ($ Millions)</t>
  </si>
  <si>
    <t>CPVRR (Real $)</t>
  </si>
  <si>
    <t>(Charges) Credits</t>
  </si>
  <si>
    <t>Differential (Charges) Credits</t>
  </si>
  <si>
    <t>Net Revenue Requirements</t>
  </si>
  <si>
    <t xml:space="preserve">Differential Net Revenue Requirements </t>
  </si>
  <si>
    <t>Differential, With &amp; Without SolarTogether</t>
  </si>
  <si>
    <t xml:space="preserve">Differential Residential Annual Bill Impact </t>
  </si>
  <si>
    <t>Discount Factor</t>
  </si>
  <si>
    <t>3) Excludes 2019 information from Exhibit SRB-2</t>
  </si>
  <si>
    <t>Staff's Second Set of Interrogatories</t>
  </si>
  <si>
    <t>Interrogatory No. 190-Amended</t>
  </si>
  <si>
    <t>Attachment No. 7</t>
  </si>
  <si>
    <t>Tab 1 of 3</t>
  </si>
  <si>
    <t>Tab 3 of 3</t>
  </si>
  <si>
    <t>Tab 2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</si>
</sst>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* #,##0.000_);_(* \(#,##0.000\);_(* &quot;-&quot;??_);_(@_)"/>
    <numFmt numFmtId="167" formatCode="&quot;$&quot;#,##0.0_);\(&quot;$&quot;#,##0.0\)"/>
    <numFmt numFmtId="168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5" fontId="4" fillId="0" borderId="0">
      <alignment horizontal="left" wrapText="1"/>
    </xf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left" indent="1"/>
    </xf>
    <xf numFmtId="164" fontId="6" fillId="0" borderId="0" xfId="1" applyNumberFormat="1" applyFont="1"/>
    <xf numFmtId="0" fontId="6" fillId="0" borderId="0" xfId="0" applyFont="1" applyBorder="1" applyAlignment="1">
      <alignment horizontal="left" indent="1"/>
    </xf>
    <xf numFmtId="164" fontId="6" fillId="0" borderId="0" xfId="1" applyNumberFormat="1" applyFont="1" applyBorder="1"/>
    <xf numFmtId="0" fontId="6" fillId="0" borderId="0" xfId="0" applyFont="1" applyBorder="1"/>
    <xf numFmtId="164" fontId="6" fillId="0" borderId="1" xfId="1" applyNumberFormat="1" applyFont="1" applyBorder="1"/>
    <xf numFmtId="9" fontId="6" fillId="0" borderId="4" xfId="4" applyFont="1" applyBorder="1"/>
    <xf numFmtId="0" fontId="6" fillId="0" borderId="2" xfId="0" applyFont="1" applyBorder="1"/>
    <xf numFmtId="0" fontId="7" fillId="0" borderId="0" xfId="0" applyFont="1" applyBorder="1"/>
    <xf numFmtId="167" fontId="6" fillId="0" borderId="0" xfId="0" applyNumberFormat="1" applyFont="1"/>
    <xf numFmtId="0" fontId="5" fillId="0" borderId="0" xfId="0" applyFont="1" applyBorder="1" applyAlignment="1">
      <alignment horizontal="center"/>
    </xf>
    <xf numFmtId="7" fontId="6" fillId="0" borderId="0" xfId="3" applyNumberFormat="1" applyFont="1" applyBorder="1"/>
    <xf numFmtId="7" fontId="6" fillId="0" borderId="0" xfId="0" applyNumberFormat="1" applyFont="1" applyBorder="1"/>
    <xf numFmtId="166" fontId="6" fillId="0" borderId="0" xfId="0" applyNumberFormat="1" applyFont="1" applyBorder="1"/>
    <xf numFmtId="166" fontId="6" fillId="0" borderId="0" xfId="0" applyNumberFormat="1" applyFont="1"/>
    <xf numFmtId="7" fontId="6" fillId="0" borderId="0" xfId="0" applyNumberFormat="1" applyFont="1"/>
    <xf numFmtId="164" fontId="6" fillId="0" borderId="0" xfId="0" applyNumberFormat="1" applyFont="1"/>
    <xf numFmtId="43" fontId="6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7" fontId="6" fillId="0" borderId="0" xfId="3" applyNumberFormat="1" applyFont="1" applyBorder="1" applyAlignment="1">
      <alignment horizontal="right"/>
    </xf>
    <xf numFmtId="0" fontId="2" fillId="0" borderId="0" xfId="0" quotePrefix="1" applyFont="1"/>
    <xf numFmtId="0" fontId="2" fillId="0" borderId="0" xfId="0" applyFont="1" applyBorder="1"/>
    <xf numFmtId="167" fontId="6" fillId="0" borderId="3" xfId="0" applyNumberFormat="1" applyFont="1" applyBorder="1"/>
    <xf numFmtId="167" fontId="6" fillId="0" borderId="0" xfId="0" applyNumberFormat="1" applyFont="1" applyBorder="1"/>
    <xf numFmtId="167" fontId="8" fillId="0" borderId="0" xfId="1" applyNumberFormat="1" applyFont="1" applyBorder="1"/>
    <xf numFmtId="167" fontId="5" fillId="0" borderId="0" xfId="0" applyNumberFormat="1" applyFont="1" applyBorder="1"/>
    <xf numFmtId="167" fontId="5" fillId="0" borderId="3" xfId="0" applyNumberFormat="1" applyFont="1" applyBorder="1"/>
    <xf numFmtId="167" fontId="6" fillId="0" borderId="0" xfId="1" applyNumberFormat="1" applyFont="1" applyBorder="1"/>
    <xf numFmtId="0" fontId="9" fillId="0" borderId="0" xfId="0" applyFont="1" applyAlignment="1">
      <alignment vertical="center"/>
    </xf>
    <xf numFmtId="167" fontId="8" fillId="0" borderId="3" xfId="1" applyNumberFormat="1" applyFont="1" applyBorder="1"/>
    <xf numFmtId="43" fontId="6" fillId="0" borderId="0" xfId="1" applyFont="1" applyBorder="1"/>
    <xf numFmtId="168" fontId="6" fillId="0" borderId="0" xfId="1" applyNumberFormat="1" applyFont="1"/>
    <xf numFmtId="0" fontId="1" fillId="0" borderId="0" xfId="0" applyFont="1" applyBorder="1"/>
    <xf numFmtId="164" fontId="6" fillId="0" borderId="0" xfId="0" applyNumberFormat="1" applyFont="1" applyBorder="1"/>
    <xf numFmtId="167" fontId="10" fillId="0" borderId="3" xfId="1" applyNumberFormat="1" applyFont="1" applyBorder="1"/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/>
    <xf numFmtId="0" fontId="6" fillId="0" borderId="5" xfId="0" applyFont="1" applyBorder="1"/>
    <xf numFmtId="0" fontId="1" fillId="0" borderId="0" xfId="0" applyFont="1"/>
    <xf numFmtId="0" fontId="5" fillId="0" borderId="0" xfId="0" applyFont="1" applyAlignment="1">
      <alignment horizontal="left" vertical="center"/>
    </xf>
  </cellXfs>
  <cellStyles count="5">
    <cellStyle name="Comma" xfId="1" builtinId="3"/>
    <cellStyle name="Currency" xfId="3" builtinId="4"/>
    <cellStyle name="Normal" xfId="0" builtinId="0"/>
    <cellStyle name="Normal 4 11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5" Type="http://schemas.openxmlformats.org/officeDocument/2006/relationships/styles" Target="styles.xml" />
  <Relationship Id="rId4" Type="http://schemas.openxmlformats.org/officeDocument/2006/relationships/theme" Target="theme/theme1.xml" />
  <Relationship Id="rId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0"/>
  <sheetViews>
    <sheetView showGridLines="0" tabSelected="1" zoomScale="85" zoomScaleNormal="85" workbookViewId="0"/>
  </sheetViews>
  <sheetFormatPr defaultColWidth="9.140625" defaultRowHeight="14.25" x14ac:dyDescent="0.2"/>
  <cols>
    <col min="1" max="1" width="44.85546875" style="2" customWidth="1"/>
    <col min="2" max="3" width="15.28515625" style="2" customWidth="1"/>
    <col min="4" max="4" width="17.42578125" style="2" bestFit="1" customWidth="1"/>
    <col min="5" max="35" width="14" style="2" bestFit="1" customWidth="1"/>
    <col min="36" max="36" width="9.5703125" style="2" bestFit="1" customWidth="1"/>
    <col min="37" max="16384" width="9.140625" style="2"/>
  </cols>
  <sheetData>
    <row r="1" spans="1:35" ht="15" x14ac:dyDescent="0.2">
      <c r="A1" s="41" t="s">
        <v>17</v>
      </c>
    </row>
    <row r="2" spans="1:35" ht="15" x14ac:dyDescent="0.2">
      <c r="A2" s="41" t="s">
        <v>19</v>
      </c>
    </row>
    <row r="3" spans="1:35" ht="15" x14ac:dyDescent="0.2">
      <c r="A3" s="46" t="s">
        <v>34</v>
      </c>
    </row>
    <row r="4" spans="1:35" ht="15" x14ac:dyDescent="0.2">
      <c r="A4" s="42" t="s">
        <v>35</v>
      </c>
    </row>
    <row r="5" spans="1:35" ht="15" x14ac:dyDescent="0.2">
      <c r="A5" s="42" t="s">
        <v>36</v>
      </c>
    </row>
    <row r="6" spans="1:35" ht="15" x14ac:dyDescent="0.2">
      <c r="A6" s="42" t="s">
        <v>37</v>
      </c>
    </row>
    <row r="8" spans="1:35" ht="15" x14ac:dyDescent="0.25">
      <c r="A8" s="1" t="s">
        <v>10</v>
      </c>
    </row>
    <row r="9" spans="1:35" ht="15" x14ac:dyDescent="0.25">
      <c r="A9" s="1" t="s">
        <v>11</v>
      </c>
    </row>
    <row r="11" spans="1:35" ht="15" x14ac:dyDescent="0.25">
      <c r="A11" s="3" t="s">
        <v>6</v>
      </c>
      <c r="C11" s="4">
        <v>2019</v>
      </c>
      <c r="D11" s="4">
        <f>2020</f>
        <v>2020</v>
      </c>
      <c r="E11" s="4">
        <f t="shared" ref="E11:AF11" si="0">D11+1</f>
        <v>2021</v>
      </c>
      <c r="F11" s="4">
        <f t="shared" si="0"/>
        <v>2022</v>
      </c>
      <c r="G11" s="4">
        <f t="shared" si="0"/>
        <v>2023</v>
      </c>
      <c r="H11" s="4">
        <f t="shared" si="0"/>
        <v>2024</v>
      </c>
      <c r="I11" s="4">
        <f t="shared" si="0"/>
        <v>2025</v>
      </c>
      <c r="J11" s="4">
        <f t="shared" si="0"/>
        <v>2026</v>
      </c>
      <c r="K11" s="4">
        <f t="shared" si="0"/>
        <v>2027</v>
      </c>
      <c r="L11" s="4">
        <f t="shared" si="0"/>
        <v>2028</v>
      </c>
      <c r="M11" s="4">
        <f t="shared" si="0"/>
        <v>2029</v>
      </c>
      <c r="N11" s="4">
        <f t="shared" si="0"/>
        <v>2030</v>
      </c>
      <c r="O11" s="4">
        <f t="shared" si="0"/>
        <v>2031</v>
      </c>
      <c r="P11" s="4">
        <f t="shared" si="0"/>
        <v>2032</v>
      </c>
      <c r="Q11" s="4">
        <f t="shared" si="0"/>
        <v>2033</v>
      </c>
      <c r="R11" s="4">
        <f t="shared" si="0"/>
        <v>2034</v>
      </c>
      <c r="S11" s="4">
        <f t="shared" si="0"/>
        <v>2035</v>
      </c>
      <c r="T11" s="4">
        <f t="shared" si="0"/>
        <v>2036</v>
      </c>
      <c r="U11" s="4">
        <f t="shared" si="0"/>
        <v>2037</v>
      </c>
      <c r="V11" s="4">
        <f t="shared" si="0"/>
        <v>2038</v>
      </c>
      <c r="W11" s="4">
        <f t="shared" si="0"/>
        <v>2039</v>
      </c>
      <c r="X11" s="4">
        <f t="shared" si="0"/>
        <v>2040</v>
      </c>
      <c r="Y11" s="4">
        <f t="shared" si="0"/>
        <v>2041</v>
      </c>
      <c r="Z11" s="4">
        <f t="shared" si="0"/>
        <v>2042</v>
      </c>
      <c r="AA11" s="4">
        <f t="shared" si="0"/>
        <v>2043</v>
      </c>
      <c r="AB11" s="4">
        <f t="shared" si="0"/>
        <v>2044</v>
      </c>
      <c r="AC11" s="4">
        <f t="shared" si="0"/>
        <v>2045</v>
      </c>
      <c r="AD11" s="4">
        <f t="shared" si="0"/>
        <v>2046</v>
      </c>
      <c r="AE11" s="4">
        <f t="shared" si="0"/>
        <v>2047</v>
      </c>
      <c r="AF11" s="4">
        <f t="shared" si="0"/>
        <v>2048</v>
      </c>
      <c r="AG11" s="4">
        <f t="shared" ref="AG11" si="1">AF11+1</f>
        <v>2049</v>
      </c>
      <c r="AH11" s="4">
        <f t="shared" ref="AH11:AI11" si="2">AG11+1</f>
        <v>2050</v>
      </c>
      <c r="AI11" s="4">
        <f t="shared" si="2"/>
        <v>2051</v>
      </c>
    </row>
    <row r="12" spans="1:35" x14ac:dyDescent="0.2">
      <c r="A12" s="5" t="s">
        <v>0</v>
      </c>
      <c r="D12" s="6">
        <v>59490168.315877855</v>
      </c>
      <c r="E12" s="6">
        <v>59811074.74622146</v>
      </c>
      <c r="F12" s="6">
        <v>59852351.144480817</v>
      </c>
      <c r="G12" s="6">
        <v>59879663.821460649</v>
      </c>
      <c r="H12" s="6">
        <v>60523058.441905856</v>
      </c>
      <c r="I12" s="6">
        <v>61019130.408033021</v>
      </c>
      <c r="J12" s="6">
        <v>61615553.840515547</v>
      </c>
      <c r="K12" s="6">
        <v>62256826.502824932</v>
      </c>
      <c r="L12" s="6">
        <v>63052172.594446436</v>
      </c>
      <c r="M12" s="6">
        <v>63646392.789534807</v>
      </c>
      <c r="N12" s="6">
        <v>64459051.249581411</v>
      </c>
      <c r="O12" s="6">
        <v>65222739.067555241</v>
      </c>
      <c r="P12" s="6">
        <v>66139750.984955505</v>
      </c>
      <c r="Q12" s="6">
        <v>66713330.506030701</v>
      </c>
      <c r="R12" s="6">
        <v>67413934.907352135</v>
      </c>
      <c r="S12" s="6">
        <v>68101803.511632755</v>
      </c>
      <c r="T12" s="6">
        <v>68773857.742647856</v>
      </c>
      <c r="U12" s="6">
        <v>69275939.806490615</v>
      </c>
      <c r="V12" s="6">
        <v>69959041.880674705</v>
      </c>
      <c r="W12" s="6">
        <v>72964714.704281688</v>
      </c>
      <c r="X12" s="6">
        <v>73883065.842189386</v>
      </c>
      <c r="Y12" s="6">
        <v>74252338.503234133</v>
      </c>
      <c r="Z12" s="6">
        <v>75612503.646139115</v>
      </c>
      <c r="AA12" s="6">
        <v>76502595.653353333</v>
      </c>
      <c r="AB12" s="6">
        <v>77598751.440185383</v>
      </c>
      <c r="AC12" s="6">
        <v>78284481.722746864</v>
      </c>
      <c r="AD12" s="6">
        <v>79175063.509328112</v>
      </c>
      <c r="AE12" s="6">
        <v>80068081.628531203</v>
      </c>
      <c r="AF12" s="6">
        <v>81150649.924022719</v>
      </c>
      <c r="AG12" s="6">
        <v>81835995.174416795</v>
      </c>
      <c r="AH12" s="6">
        <v>82737939.929988056</v>
      </c>
      <c r="AI12" s="6">
        <v>83644794.625092894</v>
      </c>
    </row>
    <row r="13" spans="1:35" ht="14.25" customHeight="1" x14ac:dyDescent="0.2">
      <c r="A13" s="5" t="s">
        <v>1</v>
      </c>
      <c r="D13" s="6">
        <v>47840049.505269289</v>
      </c>
      <c r="E13" s="6">
        <v>47969475.205300845</v>
      </c>
      <c r="F13" s="6">
        <v>48127550.213069066</v>
      </c>
      <c r="G13" s="6">
        <v>48297126.378642522</v>
      </c>
      <c r="H13" s="6">
        <v>48596782.827583231</v>
      </c>
      <c r="I13" s="6">
        <v>48699767.053622834</v>
      </c>
      <c r="J13" s="6">
        <v>48970958.926408648</v>
      </c>
      <c r="K13" s="6">
        <v>49271025.804593727</v>
      </c>
      <c r="L13" s="6">
        <v>49760442.85267023</v>
      </c>
      <c r="M13" s="6">
        <v>50045856.879351549</v>
      </c>
      <c r="N13" s="6">
        <v>50461294.489689521</v>
      </c>
      <c r="O13" s="6">
        <v>50859279.250612512</v>
      </c>
      <c r="P13" s="6">
        <v>51426114.645896263</v>
      </c>
      <c r="Q13" s="6">
        <v>51693649.916139171</v>
      </c>
      <c r="R13" s="6">
        <v>52067068.917742856</v>
      </c>
      <c r="S13" s="6">
        <v>52431516.049609385</v>
      </c>
      <c r="T13" s="6">
        <v>52947195.113301069</v>
      </c>
      <c r="U13" s="6">
        <v>53187483.392020285</v>
      </c>
      <c r="V13" s="6">
        <v>53545142.366319545</v>
      </c>
      <c r="W13" s="6">
        <v>51577135.410402276</v>
      </c>
      <c r="X13" s="6">
        <v>52041944.955231592</v>
      </c>
      <c r="Y13" s="6">
        <v>52752765.821483232</v>
      </c>
      <c r="Z13" s="6">
        <v>53541935.089640729</v>
      </c>
      <c r="AA13" s="6">
        <v>53966754.470327616</v>
      </c>
      <c r="AB13" s="6">
        <v>54548628.368878394</v>
      </c>
      <c r="AC13" s="6">
        <v>54805638.509112738</v>
      </c>
      <c r="AD13" s="6">
        <v>55218896.885648891</v>
      </c>
      <c r="AE13" s="6">
        <v>55629921.653521992</v>
      </c>
      <c r="AF13" s="6">
        <v>56188381.186620653</v>
      </c>
      <c r="AG13" s="6">
        <v>56431205.027215913</v>
      </c>
      <c r="AH13" s="6">
        <v>56836760.903100148</v>
      </c>
      <c r="AI13" s="6">
        <v>57241790.375866152</v>
      </c>
    </row>
    <row r="14" spans="1:35" ht="14.25" customHeight="1" x14ac:dyDescent="0.2">
      <c r="A14" s="5" t="s">
        <v>2</v>
      </c>
      <c r="D14" s="6">
        <v>2914180.4039105023</v>
      </c>
      <c r="E14" s="6">
        <v>2938603.1584176407</v>
      </c>
      <c r="F14" s="6">
        <v>2961214.5351525052</v>
      </c>
      <c r="G14" s="6">
        <v>2982797.3798365919</v>
      </c>
      <c r="H14" s="6">
        <v>3004087.6693249699</v>
      </c>
      <c r="I14" s="6">
        <v>3025281.0547214029</v>
      </c>
      <c r="J14" s="6">
        <v>3045676.7067968203</v>
      </c>
      <c r="K14" s="6">
        <v>3064882.5972845601</v>
      </c>
      <c r="L14" s="6">
        <v>3083453.8805299229</v>
      </c>
      <c r="M14" s="6">
        <v>3102077.5246377969</v>
      </c>
      <c r="N14" s="6">
        <v>3121279.8249915796</v>
      </c>
      <c r="O14" s="6">
        <v>3140941.908096381</v>
      </c>
      <c r="P14" s="6">
        <v>3159689.3418857404</v>
      </c>
      <c r="Q14" s="6">
        <v>3177974.977278356</v>
      </c>
      <c r="R14" s="6">
        <v>3197080.2717041085</v>
      </c>
      <c r="S14" s="6">
        <v>3216412.3454193575</v>
      </c>
      <c r="T14" s="6">
        <v>3235206.3066325733</v>
      </c>
      <c r="U14" s="6">
        <v>3253515.6583004044</v>
      </c>
      <c r="V14" s="6">
        <v>3271783.2610252015</v>
      </c>
      <c r="W14" s="6">
        <v>3289949.1690284912</v>
      </c>
      <c r="X14" s="6">
        <v>3308102.2713499852</v>
      </c>
      <c r="Y14" s="6">
        <v>3308102.2713499852</v>
      </c>
      <c r="Z14" s="6">
        <v>3308102.2713499852</v>
      </c>
      <c r="AA14" s="6">
        <v>3308102.2713499852</v>
      </c>
      <c r="AB14" s="6">
        <v>3308102.2713499852</v>
      </c>
      <c r="AC14" s="6">
        <v>3308102.2713499852</v>
      </c>
      <c r="AD14" s="6">
        <v>3308102.2713499852</v>
      </c>
      <c r="AE14" s="6">
        <v>3308102.2713499852</v>
      </c>
      <c r="AF14" s="6">
        <v>3308102.2713499852</v>
      </c>
      <c r="AG14" s="6">
        <v>3308102.2713499852</v>
      </c>
      <c r="AH14" s="6">
        <v>3308102.2713499852</v>
      </c>
      <c r="AI14" s="6">
        <v>3308102.2713499852</v>
      </c>
    </row>
    <row r="15" spans="1:35" ht="14.25" customHeight="1" x14ac:dyDescent="0.2">
      <c r="A15" s="5" t="s">
        <v>3</v>
      </c>
      <c r="D15" s="6">
        <v>454263.1387845244</v>
      </c>
      <c r="E15" s="6">
        <v>456387.16133391391</v>
      </c>
      <c r="F15" s="6">
        <v>457751.45326627587</v>
      </c>
      <c r="G15" s="6">
        <v>458408.62405356049</v>
      </c>
      <c r="H15" s="6">
        <v>458408.45559828158</v>
      </c>
      <c r="I15" s="6">
        <v>457798.0385289971</v>
      </c>
      <c r="J15" s="6">
        <v>456621.90231427387</v>
      </c>
      <c r="K15" s="6">
        <v>454922.13946477068</v>
      </c>
      <c r="L15" s="6">
        <v>452738.52408162795</v>
      </c>
      <c r="M15" s="6">
        <v>450108.6249983781</v>
      </c>
      <c r="N15" s="6">
        <v>447067.91375308414</v>
      </c>
      <c r="O15" s="6">
        <v>443649.86761732842</v>
      </c>
      <c r="P15" s="6">
        <v>439886.06789903116</v>
      </c>
      <c r="Q15" s="6">
        <v>435806.29372681212</v>
      </c>
      <c r="R15" s="6">
        <v>431438.61151475756</v>
      </c>
      <c r="S15" s="6">
        <v>426809.46029794216</v>
      </c>
      <c r="T15" s="6">
        <v>421943.73312093242</v>
      </c>
      <c r="U15" s="6">
        <v>416864.85465368588</v>
      </c>
      <c r="V15" s="6">
        <v>411594.85520179186</v>
      </c>
      <c r="W15" s="6">
        <v>406154.44127083872</v>
      </c>
      <c r="X15" s="6">
        <v>401818.9793287596</v>
      </c>
      <c r="Y15" s="6">
        <v>397595.09653414483</v>
      </c>
      <c r="Z15" s="6">
        <v>393480.94713911047</v>
      </c>
      <c r="AA15" s="6">
        <v>389474.75584567536</v>
      </c>
      <c r="AB15" s="6">
        <v>385574.81618484366</v>
      </c>
      <c r="AC15" s="6">
        <v>381779.48895828065</v>
      </c>
      <c r="AD15" s="6">
        <v>378087.20074083656</v>
      </c>
      <c r="AE15" s="6">
        <v>374496.4424422381</v>
      </c>
      <c r="AF15" s="6">
        <v>371005.7679263287</v>
      </c>
      <c r="AG15" s="6">
        <v>367613.79268629802</v>
      </c>
      <c r="AH15" s="6">
        <v>364319.19257440057</v>
      </c>
      <c r="AI15" s="6">
        <v>361120.70258471684</v>
      </c>
    </row>
    <row r="16" spans="1:35" ht="14.25" customHeight="1" x14ac:dyDescent="0.2">
      <c r="A16" s="5" t="s">
        <v>4</v>
      </c>
      <c r="D16" s="6">
        <v>24209.501875000002</v>
      </c>
      <c r="E16" s="6">
        <v>24037.301062500002</v>
      </c>
      <c r="F16" s="6">
        <v>24123.401468749998</v>
      </c>
      <c r="G16" s="6">
        <v>24080.351265625002</v>
      </c>
      <c r="H16" s="6">
        <v>24101.876367187499</v>
      </c>
      <c r="I16" s="6">
        <v>24091.11381640625</v>
      </c>
      <c r="J16" s="6">
        <v>24096.495091796871</v>
      </c>
      <c r="K16" s="6">
        <v>24093.804454101566</v>
      </c>
      <c r="L16" s="6">
        <v>24095.149772949222</v>
      </c>
      <c r="M16" s="6">
        <v>24094.47711352539</v>
      </c>
      <c r="N16" s="6">
        <v>24094.813443237304</v>
      </c>
      <c r="O16" s="6">
        <v>24094.645278381347</v>
      </c>
      <c r="P16" s="6">
        <v>24094.729360809324</v>
      </c>
      <c r="Q16" s="6">
        <v>24094.687319595338</v>
      </c>
      <c r="R16" s="6">
        <v>24094.708340202331</v>
      </c>
      <c r="S16" s="6">
        <v>24094.697829898836</v>
      </c>
      <c r="T16" s="6">
        <v>24094.703085050583</v>
      </c>
      <c r="U16" s="6">
        <v>24094.700457474708</v>
      </c>
      <c r="V16" s="6">
        <v>24094.701771262648</v>
      </c>
      <c r="W16" s="6">
        <v>24094.70111436868</v>
      </c>
      <c r="X16" s="6">
        <v>24094.701442815665</v>
      </c>
      <c r="Y16" s="6">
        <v>24094.701771262662</v>
      </c>
      <c r="Z16" s="6">
        <v>24094.702099709677</v>
      </c>
      <c r="AA16" s="6">
        <v>24094.702428156706</v>
      </c>
      <c r="AB16" s="6">
        <v>24094.702756603758</v>
      </c>
      <c r="AC16" s="6">
        <v>24094.703085050816</v>
      </c>
      <c r="AD16" s="6">
        <v>24094.703413497889</v>
      </c>
      <c r="AE16" s="6">
        <v>24094.703741944984</v>
      </c>
      <c r="AF16" s="6">
        <v>24094.70407039209</v>
      </c>
      <c r="AG16" s="6">
        <v>24094.704398839211</v>
      </c>
      <c r="AH16" s="6">
        <v>24094.704727286357</v>
      </c>
      <c r="AI16" s="6">
        <v>24094.70505573351</v>
      </c>
    </row>
    <row r="17" spans="1:36" ht="14.25" customHeight="1" x14ac:dyDescent="0.2">
      <c r="A17" s="7" t="s">
        <v>5</v>
      </c>
      <c r="C17" s="12"/>
      <c r="D17" s="8">
        <v>80453.17012499999</v>
      </c>
      <c r="E17" s="8">
        <v>80882.765937500008</v>
      </c>
      <c r="F17" s="8">
        <v>80667.968031250013</v>
      </c>
      <c r="G17" s="8">
        <v>80775.366984374996</v>
      </c>
      <c r="H17" s="8">
        <v>80721.667507812497</v>
      </c>
      <c r="I17" s="8">
        <v>80748.517246093761</v>
      </c>
      <c r="J17" s="8">
        <v>80735.092376953136</v>
      </c>
      <c r="K17" s="8">
        <v>80741.804811523441</v>
      </c>
      <c r="L17" s="8">
        <v>80738.448594238274</v>
      </c>
      <c r="M17" s="8">
        <v>80740.126702880851</v>
      </c>
      <c r="N17" s="8">
        <v>80739.287648559577</v>
      </c>
      <c r="O17" s="8">
        <v>80739.707175720207</v>
      </c>
      <c r="P17" s="8">
        <v>80739.497412139885</v>
      </c>
      <c r="Q17" s="8">
        <v>80739.602293930046</v>
      </c>
      <c r="R17" s="8">
        <v>80739.549853034972</v>
      </c>
      <c r="S17" s="8">
        <v>80739.576073482502</v>
      </c>
      <c r="T17" s="8">
        <v>80739.562963258737</v>
      </c>
      <c r="U17" s="8">
        <v>80739.569518370627</v>
      </c>
      <c r="V17" s="8">
        <v>80739.566240814689</v>
      </c>
      <c r="W17" s="8">
        <v>80739.567879592651</v>
      </c>
      <c r="X17" s="8">
        <v>80739.567060203655</v>
      </c>
      <c r="Y17" s="8">
        <v>80739.566240814776</v>
      </c>
      <c r="Z17" s="8">
        <v>80739.565421425956</v>
      </c>
      <c r="AA17" s="8">
        <v>80739.564602037237</v>
      </c>
      <c r="AB17" s="8">
        <v>80739.563782648605</v>
      </c>
      <c r="AC17" s="8">
        <v>80739.562963260047</v>
      </c>
      <c r="AD17" s="8">
        <v>80739.562143871561</v>
      </c>
      <c r="AE17" s="8">
        <v>80739.561324483177</v>
      </c>
      <c r="AF17" s="8">
        <v>80739.56050509488</v>
      </c>
      <c r="AG17" s="8">
        <v>80739.559685706656</v>
      </c>
      <c r="AH17" s="8">
        <v>80739.558866318563</v>
      </c>
      <c r="AI17" s="8">
        <v>80739.558046930499</v>
      </c>
    </row>
    <row r="18" spans="1:36" ht="14.25" customHeight="1" x14ac:dyDescent="0.2">
      <c r="A18" s="7" t="s">
        <v>12</v>
      </c>
      <c r="D18" s="10">
        <f t="shared" ref="D18:AG18" si="3">SUM(D12:D17)</f>
        <v>110803324.03584217</v>
      </c>
      <c r="E18" s="10">
        <f t="shared" si="3"/>
        <v>111280460.33827387</v>
      </c>
      <c r="F18" s="10">
        <f t="shared" si="3"/>
        <v>111503658.71546867</v>
      </c>
      <c r="G18" s="10">
        <f t="shared" si="3"/>
        <v>111722851.92224333</v>
      </c>
      <c r="H18" s="10">
        <f t="shared" si="3"/>
        <v>112687160.93828732</v>
      </c>
      <c r="I18" s="10">
        <f t="shared" si="3"/>
        <v>113306816.18596876</v>
      </c>
      <c r="J18" s="10">
        <f t="shared" si="3"/>
        <v>114193642.96350405</v>
      </c>
      <c r="K18" s="10">
        <f t="shared" si="3"/>
        <v>115152492.65343361</v>
      </c>
      <c r="L18" s="10">
        <f t="shared" si="3"/>
        <v>116453641.45009542</v>
      </c>
      <c r="M18" s="10">
        <f t="shared" si="3"/>
        <v>117349270.42233895</v>
      </c>
      <c r="N18" s="10">
        <f t="shared" si="3"/>
        <v>118593527.57910739</v>
      </c>
      <c r="O18" s="10">
        <f t="shared" si="3"/>
        <v>119771444.44633555</v>
      </c>
      <c r="P18" s="10">
        <f t="shared" si="3"/>
        <v>121270275.2674095</v>
      </c>
      <c r="Q18" s="10">
        <f t="shared" si="3"/>
        <v>122125595.98278855</v>
      </c>
      <c r="R18" s="10">
        <f t="shared" si="3"/>
        <v>123214356.96650711</v>
      </c>
      <c r="S18" s="10">
        <f t="shared" si="3"/>
        <v>124281375.64086282</v>
      </c>
      <c r="T18" s="10">
        <f t="shared" si="3"/>
        <v>125483037.16175075</v>
      </c>
      <c r="U18" s="10">
        <f t="shared" si="3"/>
        <v>126238637.98144083</v>
      </c>
      <c r="V18" s="10">
        <f t="shared" si="3"/>
        <v>127292396.63123333</v>
      </c>
      <c r="W18" s="10">
        <f t="shared" si="3"/>
        <v>128342787.99397725</v>
      </c>
      <c r="X18" s="10">
        <f t="shared" si="3"/>
        <v>129739766.31660275</v>
      </c>
      <c r="Y18" s="10">
        <f t="shared" si="3"/>
        <v>130815635.96061358</v>
      </c>
      <c r="Z18" s="10">
        <f t="shared" si="3"/>
        <v>132960856.22179009</v>
      </c>
      <c r="AA18" s="10">
        <f t="shared" si="3"/>
        <v>134271761.41790682</v>
      </c>
      <c r="AB18" s="10">
        <f t="shared" si="3"/>
        <v>135945891.16313788</v>
      </c>
      <c r="AC18" s="10">
        <f t="shared" si="3"/>
        <v>136884836.25821617</v>
      </c>
      <c r="AD18" s="10">
        <f t="shared" si="3"/>
        <v>138184984.13262519</v>
      </c>
      <c r="AE18" s="10">
        <f t="shared" si="3"/>
        <v>139485436.26091185</v>
      </c>
      <c r="AF18" s="10">
        <f t="shared" si="3"/>
        <v>141122973.4144952</v>
      </c>
      <c r="AG18" s="10">
        <f t="shared" si="3"/>
        <v>142047750.52975354</v>
      </c>
      <c r="AH18" s="10">
        <f t="shared" ref="AH18:AI18" si="4">SUM(AH12:AH17)</f>
        <v>143351956.56060624</v>
      </c>
      <c r="AI18" s="10">
        <f t="shared" si="4"/>
        <v>144660642.23799643</v>
      </c>
    </row>
    <row r="19" spans="1:36" ht="14.25" customHeight="1" x14ac:dyDescent="0.2">
      <c r="A19" s="9"/>
      <c r="C19" s="12"/>
    </row>
    <row r="20" spans="1:36" ht="14.25" customHeight="1" thickBot="1" x14ac:dyDescent="0.25">
      <c r="A20" s="2" t="s">
        <v>13</v>
      </c>
      <c r="C20" s="43"/>
      <c r="D20" s="11">
        <f>+D12/D18</f>
        <v>0.53689876936033287</v>
      </c>
      <c r="E20" s="11">
        <f t="shared" ref="E20:AH20" si="5">+E12/E18</f>
        <v>0.53748047558759071</v>
      </c>
      <c r="F20" s="11">
        <f t="shared" si="5"/>
        <v>0.53677477343779412</v>
      </c>
      <c r="G20" s="11">
        <f t="shared" si="5"/>
        <v>0.53596612323444437</v>
      </c>
      <c r="H20" s="11">
        <f t="shared" si="5"/>
        <v>0.53708921174304025</v>
      </c>
      <c r="I20" s="11">
        <f t="shared" si="5"/>
        <v>0.53853009432268617</v>
      </c>
      <c r="J20" s="11">
        <f t="shared" si="5"/>
        <v>0.53957078731788688</v>
      </c>
      <c r="K20" s="11">
        <f t="shared" si="5"/>
        <v>0.54064679859076037</v>
      </c>
      <c r="L20" s="11">
        <f t="shared" si="5"/>
        <v>0.54143581780108241</v>
      </c>
      <c r="M20" s="11">
        <f t="shared" si="5"/>
        <v>0.54236717928004174</v>
      </c>
      <c r="N20" s="11">
        <f t="shared" si="5"/>
        <v>0.5435292512619142</v>
      </c>
      <c r="O20" s="11">
        <f t="shared" si="5"/>
        <v>0.54456001068584214</v>
      </c>
      <c r="P20" s="11">
        <f t="shared" si="5"/>
        <v>0.54539128272870407</v>
      </c>
      <c r="Q20" s="11">
        <f t="shared" si="5"/>
        <v>0.5462682083077226</v>
      </c>
      <c r="R20" s="11">
        <f t="shared" si="5"/>
        <v>0.54712727126171679</v>
      </c>
      <c r="S20" s="11">
        <f t="shared" si="5"/>
        <v>0.54796467419565131</v>
      </c>
      <c r="T20" s="11">
        <f t="shared" si="5"/>
        <v>0.54807294514235139</v>
      </c>
      <c r="U20" s="11">
        <f t="shared" si="5"/>
        <v>0.54876970247948431</v>
      </c>
      <c r="V20" s="11">
        <f t="shared" si="5"/>
        <v>0.54959324933873599</v>
      </c>
      <c r="W20" s="11">
        <f t="shared" si="5"/>
        <v>0.5685143345000867</v>
      </c>
      <c r="X20" s="11">
        <f t="shared" si="5"/>
        <v>0.56947124185419928</v>
      </c>
      <c r="Y20" s="11">
        <f t="shared" si="5"/>
        <v>0.56761057619740718</v>
      </c>
      <c r="Z20" s="11">
        <f t="shared" si="5"/>
        <v>0.5686824362804267</v>
      </c>
      <c r="AA20" s="11">
        <f t="shared" si="5"/>
        <v>0.56975938086674083</v>
      </c>
      <c r="AB20" s="11">
        <f t="shared" si="5"/>
        <v>0.57080615512730193</v>
      </c>
      <c r="AC20" s="11">
        <f t="shared" si="5"/>
        <v>0.57190032046407935</v>
      </c>
      <c r="AD20" s="11">
        <f t="shared" si="5"/>
        <v>0.57296430582745961</v>
      </c>
      <c r="AE20" s="11">
        <f t="shared" si="5"/>
        <v>0.57402467078183961</v>
      </c>
      <c r="AF20" s="11">
        <f t="shared" si="5"/>
        <v>0.57503500642431526</v>
      </c>
      <c r="AG20" s="11">
        <f t="shared" si="5"/>
        <v>0.57611609384321294</v>
      </c>
      <c r="AH20" s="11">
        <f t="shared" si="5"/>
        <v>0.57716645042795889</v>
      </c>
      <c r="AI20" s="11">
        <f t="shared" ref="AI20" si="6">+AI12/AI18</f>
        <v>0.57821390345744528</v>
      </c>
    </row>
    <row r="21" spans="1:36" ht="14.25" customHeight="1" thickTop="1" x14ac:dyDescent="0.2">
      <c r="A21" s="9"/>
    </row>
    <row r="22" spans="1:36" ht="14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6" ht="14.25" customHeight="1" x14ac:dyDescent="0.25">
      <c r="A23" s="13" t="s">
        <v>15</v>
      </c>
    </row>
    <row r="24" spans="1:36" ht="14.25" customHeight="1" x14ac:dyDescent="0.2">
      <c r="A24" s="9"/>
    </row>
    <row r="25" spans="1:36" ht="14.25" customHeight="1" x14ac:dyDescent="0.25">
      <c r="A25" s="13" t="s">
        <v>24</v>
      </c>
      <c r="B25" s="24" t="s">
        <v>14</v>
      </c>
      <c r="C25" s="24"/>
    </row>
    <row r="26" spans="1:36" ht="14.25" customHeight="1" x14ac:dyDescent="0.2">
      <c r="A26" s="27" t="s">
        <v>22</v>
      </c>
      <c r="B26" s="28">
        <f>SUM(C26:AI26)</f>
        <v>175007.47228247966</v>
      </c>
      <c r="C26" s="30">
        <v>2116.08</v>
      </c>
      <c r="D26" s="30">
        <v>1859.533105182225</v>
      </c>
      <c r="E26" s="30">
        <v>1894.0473198484824</v>
      </c>
      <c r="F26" s="30">
        <v>1957.594592167417</v>
      </c>
      <c r="G26" s="30">
        <v>2165.6222182740685</v>
      </c>
      <c r="H26" s="30">
        <v>2422.8054026996288</v>
      </c>
      <c r="I26" s="30">
        <v>2714.1362611413301</v>
      </c>
      <c r="J26" s="30">
        <v>2997.6063901825246</v>
      </c>
      <c r="K26" s="30">
        <v>3161.8452580260287</v>
      </c>
      <c r="L26" s="30">
        <v>3466.5017463120544</v>
      </c>
      <c r="M26" s="30">
        <v>3696.7111515606398</v>
      </c>
      <c r="N26" s="30">
        <v>3833.3501383799985</v>
      </c>
      <c r="O26" s="30">
        <v>3984.7856861316363</v>
      </c>
      <c r="P26" s="30">
        <v>4268.1132041829314</v>
      </c>
      <c r="Q26" s="30">
        <v>4508.3398167567129</v>
      </c>
      <c r="R26" s="30">
        <v>4774.5987159218421</v>
      </c>
      <c r="S26" s="30">
        <v>5048.1286300764295</v>
      </c>
      <c r="T26" s="30">
        <v>5599.6614889592383</v>
      </c>
      <c r="U26" s="30">
        <v>5951.494544078012</v>
      </c>
      <c r="V26" s="30">
        <v>6200.7183102580757</v>
      </c>
      <c r="W26" s="30">
        <v>6475.1942610031456</v>
      </c>
      <c r="X26" s="30">
        <v>6797.7355499798077</v>
      </c>
      <c r="Y26" s="30">
        <v>7099.1341309339386</v>
      </c>
      <c r="Z26" s="30">
        <v>7412.4881401252551</v>
      </c>
      <c r="AA26" s="30">
        <v>8010.8990834947044</v>
      </c>
      <c r="AB26" s="30">
        <v>8491.389476768747</v>
      </c>
      <c r="AC26" s="30">
        <v>8771.2908535913284</v>
      </c>
      <c r="AD26" s="30">
        <v>9068.1973226459431</v>
      </c>
      <c r="AE26" s="30">
        <v>9516.6006000867965</v>
      </c>
      <c r="AF26" s="30">
        <v>9902.5376748334111</v>
      </c>
      <c r="AG26" s="30">
        <v>10326.901906091243</v>
      </c>
      <c r="AH26" s="30">
        <v>10513.429302786068</v>
      </c>
      <c r="AI26" s="30">
        <v>0</v>
      </c>
      <c r="AJ26" s="14"/>
    </row>
    <row r="27" spans="1:36" ht="14.25" customHeight="1" x14ac:dyDescent="0.2">
      <c r="A27" s="38" t="s">
        <v>26</v>
      </c>
      <c r="B27" s="29">
        <f>SUM(C27:AI27)</f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1:36" ht="14.25" customHeight="1" x14ac:dyDescent="0.2">
      <c r="A28" s="38" t="s">
        <v>28</v>
      </c>
      <c r="B28" s="35">
        <f>SUM(B26:B27)</f>
        <v>175007.47228247966</v>
      </c>
      <c r="C28" s="35">
        <f>SUM(C26:C27)</f>
        <v>2116.08</v>
      </c>
      <c r="D28" s="35">
        <f t="shared" ref="D28:AI28" si="7">SUM(D26:D27)</f>
        <v>1859.533105182225</v>
      </c>
      <c r="E28" s="35">
        <f t="shared" si="7"/>
        <v>1894.0473198484824</v>
      </c>
      <c r="F28" s="35">
        <f t="shared" si="7"/>
        <v>1957.594592167417</v>
      </c>
      <c r="G28" s="35">
        <f t="shared" si="7"/>
        <v>2165.6222182740685</v>
      </c>
      <c r="H28" s="35">
        <f t="shared" si="7"/>
        <v>2422.8054026996288</v>
      </c>
      <c r="I28" s="35">
        <f t="shared" si="7"/>
        <v>2714.1362611413301</v>
      </c>
      <c r="J28" s="35">
        <f t="shared" si="7"/>
        <v>2997.6063901825246</v>
      </c>
      <c r="K28" s="35">
        <f t="shared" si="7"/>
        <v>3161.8452580260287</v>
      </c>
      <c r="L28" s="35">
        <f t="shared" si="7"/>
        <v>3466.5017463120544</v>
      </c>
      <c r="M28" s="35">
        <f t="shared" si="7"/>
        <v>3696.7111515606398</v>
      </c>
      <c r="N28" s="35">
        <f t="shared" si="7"/>
        <v>3833.3501383799985</v>
      </c>
      <c r="O28" s="35">
        <f t="shared" si="7"/>
        <v>3984.7856861316363</v>
      </c>
      <c r="P28" s="35">
        <f t="shared" si="7"/>
        <v>4268.1132041829314</v>
      </c>
      <c r="Q28" s="35">
        <f t="shared" si="7"/>
        <v>4508.3398167567129</v>
      </c>
      <c r="R28" s="35">
        <f t="shared" si="7"/>
        <v>4774.5987159218421</v>
      </c>
      <c r="S28" s="35">
        <f t="shared" si="7"/>
        <v>5048.1286300764295</v>
      </c>
      <c r="T28" s="35">
        <f t="shared" si="7"/>
        <v>5599.6614889592383</v>
      </c>
      <c r="U28" s="35">
        <f t="shared" si="7"/>
        <v>5951.494544078012</v>
      </c>
      <c r="V28" s="35">
        <f t="shared" si="7"/>
        <v>6200.7183102580757</v>
      </c>
      <c r="W28" s="35">
        <f t="shared" si="7"/>
        <v>6475.1942610031456</v>
      </c>
      <c r="X28" s="35">
        <f t="shared" si="7"/>
        <v>6797.7355499798077</v>
      </c>
      <c r="Y28" s="35">
        <f t="shared" si="7"/>
        <v>7099.1341309339386</v>
      </c>
      <c r="Z28" s="35">
        <f t="shared" si="7"/>
        <v>7412.4881401252551</v>
      </c>
      <c r="AA28" s="35">
        <f t="shared" si="7"/>
        <v>8010.8990834947044</v>
      </c>
      <c r="AB28" s="35">
        <f t="shared" si="7"/>
        <v>8491.389476768747</v>
      </c>
      <c r="AC28" s="35">
        <f t="shared" si="7"/>
        <v>8771.2908535913284</v>
      </c>
      <c r="AD28" s="35">
        <f t="shared" si="7"/>
        <v>9068.1973226459431</v>
      </c>
      <c r="AE28" s="35">
        <f t="shared" si="7"/>
        <v>9516.6006000867965</v>
      </c>
      <c r="AF28" s="35">
        <f t="shared" si="7"/>
        <v>9902.5376748334111</v>
      </c>
      <c r="AG28" s="35">
        <f t="shared" si="7"/>
        <v>10326.901906091243</v>
      </c>
      <c r="AH28" s="35">
        <f t="shared" si="7"/>
        <v>10513.429302786068</v>
      </c>
      <c r="AI28" s="35">
        <f t="shared" si="7"/>
        <v>0</v>
      </c>
    </row>
    <row r="29" spans="1:36" ht="14.25" customHeight="1" x14ac:dyDescent="0.2">
      <c r="A29" s="38"/>
      <c r="B29" s="37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</row>
    <row r="30" spans="1:36" ht="14.25" customHeight="1" x14ac:dyDescent="0.25">
      <c r="A30" s="13" t="s">
        <v>21</v>
      </c>
      <c r="C30" s="25" t="s">
        <v>18</v>
      </c>
      <c r="D30" s="16">
        <f>ROUND(ROUND((D28*1000000*D20)/D12,2),2)*12</f>
        <v>201.36</v>
      </c>
      <c r="E30" s="16">
        <f t="shared" ref="E30:AI30" si="8">ROUND(ROUND((E28*1000000*E20)/E12,2),2)*12</f>
        <v>204.24</v>
      </c>
      <c r="F30" s="16">
        <f t="shared" si="8"/>
        <v>210.71999999999997</v>
      </c>
      <c r="G30" s="16">
        <f t="shared" si="8"/>
        <v>232.56</v>
      </c>
      <c r="H30" s="16">
        <f t="shared" si="8"/>
        <v>258</v>
      </c>
      <c r="I30" s="16">
        <f t="shared" si="8"/>
        <v>287.39999999999998</v>
      </c>
      <c r="J30" s="16">
        <f t="shared" si="8"/>
        <v>315</v>
      </c>
      <c r="K30" s="16">
        <f t="shared" si="8"/>
        <v>329.52</v>
      </c>
      <c r="L30" s="16">
        <f t="shared" si="8"/>
        <v>357.24</v>
      </c>
      <c r="M30" s="16">
        <f t="shared" si="8"/>
        <v>378</v>
      </c>
      <c r="N30" s="16">
        <f t="shared" si="8"/>
        <v>387.84000000000003</v>
      </c>
      <c r="O30" s="16">
        <f t="shared" si="8"/>
        <v>399.24</v>
      </c>
      <c r="P30" s="16">
        <f t="shared" si="8"/>
        <v>422.40000000000003</v>
      </c>
      <c r="Q30" s="16">
        <f t="shared" si="8"/>
        <v>443.04</v>
      </c>
      <c r="R30" s="16">
        <f t="shared" si="8"/>
        <v>465</v>
      </c>
      <c r="S30" s="16">
        <f t="shared" si="8"/>
        <v>487.43999999999994</v>
      </c>
      <c r="T30" s="16">
        <f t="shared" si="8"/>
        <v>535.43999999999994</v>
      </c>
      <c r="U30" s="16">
        <f t="shared" si="8"/>
        <v>565.68000000000006</v>
      </c>
      <c r="V30" s="16">
        <f t="shared" si="8"/>
        <v>584.52</v>
      </c>
      <c r="W30" s="16">
        <f t="shared" si="8"/>
        <v>605.40000000000009</v>
      </c>
      <c r="X30" s="16">
        <f t="shared" si="8"/>
        <v>628.79999999999995</v>
      </c>
      <c r="Y30" s="16">
        <f t="shared" si="8"/>
        <v>651.24</v>
      </c>
      <c r="Z30" s="16">
        <f t="shared" si="8"/>
        <v>669</v>
      </c>
      <c r="AA30" s="16">
        <f t="shared" si="8"/>
        <v>715.92</v>
      </c>
      <c r="AB30" s="16">
        <f t="shared" si="8"/>
        <v>749.52</v>
      </c>
      <c r="AC30" s="16">
        <f t="shared" si="8"/>
        <v>768.96</v>
      </c>
      <c r="AD30" s="16">
        <f t="shared" si="8"/>
        <v>787.44</v>
      </c>
      <c r="AE30" s="16">
        <f t="shared" si="8"/>
        <v>818.76</v>
      </c>
      <c r="AF30" s="16">
        <f t="shared" si="8"/>
        <v>842.04</v>
      </c>
      <c r="AG30" s="16">
        <f t="shared" si="8"/>
        <v>872.40000000000009</v>
      </c>
      <c r="AH30" s="16">
        <f t="shared" si="8"/>
        <v>880.08</v>
      </c>
      <c r="AI30" s="16">
        <f t="shared" si="8"/>
        <v>0</v>
      </c>
      <c r="AJ30" s="14"/>
    </row>
    <row r="31" spans="1:36" s="9" customFormat="1" ht="14.25" customHeight="1" x14ac:dyDescent="0.2">
      <c r="A31" s="27"/>
      <c r="B31" s="2"/>
      <c r="C31" s="2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4"/>
    </row>
    <row r="32" spans="1:36" ht="14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40" ht="14.25" customHeight="1" x14ac:dyDescent="0.25">
      <c r="A33" s="13" t="s">
        <v>25</v>
      </c>
    </row>
    <row r="34" spans="1:40" ht="14.25" customHeight="1" x14ac:dyDescent="0.2">
      <c r="A34" s="9"/>
    </row>
    <row r="35" spans="1:40" ht="14.25" customHeight="1" x14ac:dyDescent="0.25">
      <c r="A35" s="13" t="s">
        <v>24</v>
      </c>
      <c r="B35" s="23" t="s">
        <v>16</v>
      </c>
      <c r="C35" s="1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1:40" ht="14.25" customHeight="1" x14ac:dyDescent="0.2">
      <c r="A36" s="38" t="s">
        <v>32</v>
      </c>
      <c r="C36" s="36">
        <v>1.0063458385698116</v>
      </c>
      <c r="D36" s="36">
        <v>0.93392482840834401</v>
      </c>
      <c r="E36" s="36">
        <v>0.86689242618513873</v>
      </c>
      <c r="F36" s="36">
        <v>0.80467127087510482</v>
      </c>
      <c r="G36" s="36">
        <v>0.74691603550066443</v>
      </c>
      <c r="H36" s="36">
        <v>0.69316471888208397</v>
      </c>
      <c r="I36" s="36">
        <v>0.64341286002827602</v>
      </c>
      <c r="J36" s="36">
        <v>0.59723193805567742</v>
      </c>
      <c r="K36" s="36">
        <v>0.55436564916974984</v>
      </c>
      <c r="L36" s="36">
        <v>0.51447109326961526</v>
      </c>
      <c r="M36" s="36">
        <v>0.47754495938040853</v>
      </c>
      <c r="N36" s="36">
        <v>0.44326919668181214</v>
      </c>
      <c r="O36" s="36">
        <v>0.41145357493014312</v>
      </c>
      <c r="P36" s="36">
        <v>0.38184359157359055</v>
      </c>
      <c r="Q36" s="36">
        <v>0.35443678918636157</v>
      </c>
      <c r="R36" s="36">
        <v>0.3289971085046382</v>
      </c>
      <c r="S36" s="36">
        <v>0.30538335947824247</v>
      </c>
      <c r="T36" s="36">
        <v>0.28340664875685884</v>
      </c>
      <c r="U36" s="36">
        <v>0.26306515242403611</v>
      </c>
      <c r="V36" s="36">
        <v>0.24418366585059359</v>
      </c>
      <c r="W36" s="36">
        <v>0.22665739691786857</v>
      </c>
      <c r="X36" s="36">
        <v>0.21034614782611605</v>
      </c>
      <c r="Y36" s="36">
        <v>0.19524856485339206</v>
      </c>
      <c r="Z36" s="36">
        <v>0.1812346100524885</v>
      </c>
      <c r="AA36" s="36">
        <v>0.16822650607209799</v>
      </c>
      <c r="AB36" s="36">
        <v>0.15612019724789697</v>
      </c>
      <c r="AC36" s="36">
        <v>0.14491467883918038</v>
      </c>
      <c r="AD36" s="36">
        <v>0.13451343588630835</v>
      </c>
      <c r="AE36" s="36">
        <v>0.12485874156350797</v>
      </c>
      <c r="AF36" s="36">
        <v>0.11587336512038617</v>
      </c>
      <c r="AG36" s="36">
        <v>0.10755656083224707</v>
      </c>
      <c r="AH36" s="36">
        <v>9.983669470582747E-2</v>
      </c>
      <c r="AI36" s="36">
        <v>9.267092153802145E-2</v>
      </c>
      <c r="AJ36" s="9"/>
      <c r="AK36" s="9"/>
      <c r="AL36" s="9"/>
      <c r="AM36" s="9"/>
      <c r="AN36" s="9"/>
    </row>
    <row r="37" spans="1:40" ht="14.25" customHeight="1" x14ac:dyDescent="0.25">
      <c r="A37" s="27" t="s">
        <v>22</v>
      </c>
      <c r="B37" s="31">
        <f>SUM(C37:AI37)</f>
        <v>48851.280684143501</v>
      </c>
      <c r="C37" s="30">
        <f t="shared" ref="C37" si="9">+C26*C$36</f>
        <v>2129.508302080807</v>
      </c>
      <c r="D37" s="30">
        <f t="shared" ref="D37:AI37" si="10">+D26*D$36</f>
        <v>1736.6641361769446</v>
      </c>
      <c r="E37" s="30">
        <f t="shared" si="10"/>
        <v>1641.9352764129103</v>
      </c>
      <c r="F37" s="30">
        <f t="shared" si="10"/>
        <v>1575.220128337588</v>
      </c>
      <c r="G37" s="30">
        <f t="shared" si="10"/>
        <v>1617.5379616654218</v>
      </c>
      <c r="H37" s="30">
        <f t="shared" si="10"/>
        <v>1679.4032258682823</v>
      </c>
      <c r="I37" s="30">
        <f t="shared" si="10"/>
        <v>1746.3101742873951</v>
      </c>
      <c r="J37" s="30">
        <f t="shared" si="10"/>
        <v>1790.2662739367922</v>
      </c>
      <c r="K37" s="30">
        <f t="shared" si="10"/>
        <v>1752.8183990398945</v>
      </c>
      <c r="L37" s="30">
        <f t="shared" si="10"/>
        <v>1783.4149432461932</v>
      </c>
      <c r="M37" s="30">
        <f t="shared" si="10"/>
        <v>1765.345776713129</v>
      </c>
      <c r="N37" s="30">
        <f t="shared" si="10"/>
        <v>1699.2060364398153</v>
      </c>
      <c r="O37" s="30">
        <f t="shared" si="10"/>
        <v>1639.5543158893249</v>
      </c>
      <c r="P37" s="30">
        <f t="shared" si="10"/>
        <v>1629.7516751278761</v>
      </c>
      <c r="Q37" s="30">
        <f t="shared" si="10"/>
        <v>1597.9214892122791</v>
      </c>
      <c r="R37" s="30">
        <f t="shared" si="10"/>
        <v>1570.8291718082446</v>
      </c>
      <c r="S37" s="30">
        <f t="shared" si="10"/>
        <v>1541.6144801310379</v>
      </c>
      <c r="T37" s="30">
        <f t="shared" si="10"/>
        <v>1586.98129675878</v>
      </c>
      <c r="U37" s="30">
        <f t="shared" si="10"/>
        <v>1565.6308193887014</v>
      </c>
      <c r="V37" s="30">
        <f t="shared" si="10"/>
        <v>1514.1141279057153</v>
      </c>
      <c r="W37" s="30">
        <f t="shared" si="10"/>
        <v>1467.6506757364946</v>
      </c>
      <c r="X37" s="30">
        <f t="shared" si="10"/>
        <v>1429.8774868788969</v>
      </c>
      <c r="Y37" s="30">
        <f t="shared" si="10"/>
        <v>1386.0957507665842</v>
      </c>
      <c r="Z37" s="30">
        <f t="shared" si="10"/>
        <v>1343.3993975942963</v>
      </c>
      <c r="AA37" s="30">
        <f t="shared" si="10"/>
        <v>1347.645563312486</v>
      </c>
      <c r="AB37" s="30">
        <f t="shared" si="10"/>
        <v>1325.6774000218534</v>
      </c>
      <c r="AC37" s="30">
        <f t="shared" si="10"/>
        <v>1271.0887970532276</v>
      </c>
      <c r="AD37" s="30">
        <f t="shared" si="10"/>
        <v>1219.794379164128</v>
      </c>
      <c r="AE37" s="30">
        <f t="shared" si="10"/>
        <v>1188.2307748893622</v>
      </c>
      <c r="AF37" s="30">
        <f t="shared" si="10"/>
        <v>1147.4403636143518</v>
      </c>
      <c r="AG37" s="30">
        <f t="shared" si="10"/>
        <v>1110.726053071151</v>
      </c>
      <c r="AH37" s="30">
        <f t="shared" si="10"/>
        <v>1049.6260316135531</v>
      </c>
      <c r="AI37" s="30">
        <f t="shared" si="10"/>
        <v>0</v>
      </c>
      <c r="AJ37" s="9"/>
      <c r="AK37" s="9"/>
      <c r="AL37" s="9"/>
      <c r="AM37" s="9"/>
      <c r="AN37" s="9"/>
    </row>
    <row r="38" spans="1:40" ht="14.25" customHeight="1" x14ac:dyDescent="0.25">
      <c r="A38" s="38" t="s">
        <v>26</v>
      </c>
      <c r="B38" s="31">
        <f>SUM(C38:AI38)</f>
        <v>0</v>
      </c>
      <c r="C38" s="30">
        <f t="shared" ref="C38" si="11">+C27*C$36</f>
        <v>0</v>
      </c>
      <c r="D38" s="30">
        <f t="shared" ref="D38:AI38" si="12">+D27*D$36</f>
        <v>0</v>
      </c>
      <c r="E38" s="30">
        <f t="shared" si="12"/>
        <v>0</v>
      </c>
      <c r="F38" s="30">
        <f t="shared" si="12"/>
        <v>0</v>
      </c>
      <c r="G38" s="30">
        <f t="shared" si="12"/>
        <v>0</v>
      </c>
      <c r="H38" s="30">
        <f t="shared" si="12"/>
        <v>0</v>
      </c>
      <c r="I38" s="30">
        <f t="shared" si="12"/>
        <v>0</v>
      </c>
      <c r="J38" s="30">
        <f t="shared" si="12"/>
        <v>0</v>
      </c>
      <c r="K38" s="30">
        <f t="shared" si="12"/>
        <v>0</v>
      </c>
      <c r="L38" s="30">
        <f t="shared" si="12"/>
        <v>0</v>
      </c>
      <c r="M38" s="30">
        <f t="shared" si="12"/>
        <v>0</v>
      </c>
      <c r="N38" s="30">
        <f t="shared" si="12"/>
        <v>0</v>
      </c>
      <c r="O38" s="30">
        <f t="shared" si="12"/>
        <v>0</v>
      </c>
      <c r="P38" s="30">
        <f t="shared" si="12"/>
        <v>0</v>
      </c>
      <c r="Q38" s="30">
        <f t="shared" si="12"/>
        <v>0</v>
      </c>
      <c r="R38" s="30">
        <f t="shared" si="12"/>
        <v>0</v>
      </c>
      <c r="S38" s="30">
        <f t="shared" si="12"/>
        <v>0</v>
      </c>
      <c r="T38" s="30">
        <f t="shared" si="12"/>
        <v>0</v>
      </c>
      <c r="U38" s="30">
        <f t="shared" si="12"/>
        <v>0</v>
      </c>
      <c r="V38" s="30">
        <f t="shared" si="12"/>
        <v>0</v>
      </c>
      <c r="W38" s="30">
        <f t="shared" si="12"/>
        <v>0</v>
      </c>
      <c r="X38" s="30">
        <f t="shared" si="12"/>
        <v>0</v>
      </c>
      <c r="Y38" s="30">
        <f t="shared" si="12"/>
        <v>0</v>
      </c>
      <c r="Z38" s="30">
        <f t="shared" si="12"/>
        <v>0</v>
      </c>
      <c r="AA38" s="30">
        <f t="shared" si="12"/>
        <v>0</v>
      </c>
      <c r="AB38" s="30">
        <f t="shared" si="12"/>
        <v>0</v>
      </c>
      <c r="AC38" s="30">
        <f t="shared" si="12"/>
        <v>0</v>
      </c>
      <c r="AD38" s="30">
        <f t="shared" si="12"/>
        <v>0</v>
      </c>
      <c r="AE38" s="30">
        <f t="shared" si="12"/>
        <v>0</v>
      </c>
      <c r="AF38" s="30">
        <f t="shared" si="12"/>
        <v>0</v>
      </c>
      <c r="AG38" s="30">
        <f t="shared" si="12"/>
        <v>0</v>
      </c>
      <c r="AH38" s="30">
        <f t="shared" si="12"/>
        <v>0</v>
      </c>
      <c r="AI38" s="30">
        <f t="shared" si="12"/>
        <v>0</v>
      </c>
      <c r="AJ38" s="9"/>
      <c r="AK38" s="9"/>
      <c r="AL38" s="9"/>
      <c r="AM38" s="9"/>
      <c r="AN38" s="9"/>
    </row>
    <row r="39" spans="1:40" ht="14.25" customHeight="1" x14ac:dyDescent="0.25">
      <c r="A39" s="38" t="s">
        <v>28</v>
      </c>
      <c r="B39" s="32">
        <f>SUM(C39:AI39)</f>
        <v>48851.280684143501</v>
      </c>
      <c r="C39" s="35">
        <f t="shared" ref="C39" si="13">SUM(C37:C38)</f>
        <v>2129.508302080807</v>
      </c>
      <c r="D39" s="35">
        <f t="shared" ref="D39" si="14">SUM(D37:D38)</f>
        <v>1736.6641361769446</v>
      </c>
      <c r="E39" s="35">
        <f t="shared" ref="E39" si="15">SUM(E37:E38)</f>
        <v>1641.9352764129103</v>
      </c>
      <c r="F39" s="35">
        <f t="shared" ref="F39" si="16">SUM(F37:F38)</f>
        <v>1575.220128337588</v>
      </c>
      <c r="G39" s="35">
        <f t="shared" ref="G39" si="17">SUM(G37:G38)</f>
        <v>1617.5379616654218</v>
      </c>
      <c r="H39" s="35">
        <f t="shared" ref="H39" si="18">SUM(H37:H38)</f>
        <v>1679.4032258682823</v>
      </c>
      <c r="I39" s="35">
        <f t="shared" ref="I39" si="19">SUM(I37:I38)</f>
        <v>1746.3101742873951</v>
      </c>
      <c r="J39" s="35">
        <f t="shared" ref="J39" si="20">SUM(J37:J38)</f>
        <v>1790.2662739367922</v>
      </c>
      <c r="K39" s="35">
        <f t="shared" ref="K39" si="21">SUM(K37:K38)</f>
        <v>1752.8183990398945</v>
      </c>
      <c r="L39" s="35">
        <f t="shared" ref="L39" si="22">SUM(L37:L38)</f>
        <v>1783.4149432461932</v>
      </c>
      <c r="M39" s="35">
        <f t="shared" ref="M39" si="23">SUM(M37:M38)</f>
        <v>1765.345776713129</v>
      </c>
      <c r="N39" s="35">
        <f t="shared" ref="N39" si="24">SUM(N37:N38)</f>
        <v>1699.2060364398153</v>
      </c>
      <c r="O39" s="35">
        <f t="shared" ref="O39" si="25">SUM(O37:O38)</f>
        <v>1639.5543158893249</v>
      </c>
      <c r="P39" s="35">
        <f t="shared" ref="P39" si="26">SUM(P37:P38)</f>
        <v>1629.7516751278761</v>
      </c>
      <c r="Q39" s="35">
        <f t="shared" ref="Q39" si="27">SUM(Q37:Q38)</f>
        <v>1597.9214892122791</v>
      </c>
      <c r="R39" s="35">
        <f t="shared" ref="R39" si="28">SUM(R37:R38)</f>
        <v>1570.8291718082446</v>
      </c>
      <c r="S39" s="35">
        <f t="shared" ref="S39" si="29">SUM(S37:S38)</f>
        <v>1541.6144801310379</v>
      </c>
      <c r="T39" s="35">
        <f t="shared" ref="T39" si="30">SUM(T37:T38)</f>
        <v>1586.98129675878</v>
      </c>
      <c r="U39" s="35">
        <f t="shared" ref="U39" si="31">SUM(U37:U38)</f>
        <v>1565.6308193887014</v>
      </c>
      <c r="V39" s="35">
        <f t="shared" ref="V39" si="32">SUM(V37:V38)</f>
        <v>1514.1141279057153</v>
      </c>
      <c r="W39" s="35">
        <f t="shared" ref="W39" si="33">SUM(W37:W38)</f>
        <v>1467.6506757364946</v>
      </c>
      <c r="X39" s="35">
        <f t="shared" ref="X39" si="34">SUM(X37:X38)</f>
        <v>1429.8774868788969</v>
      </c>
      <c r="Y39" s="35">
        <f t="shared" ref="Y39" si="35">SUM(Y37:Y38)</f>
        <v>1386.0957507665842</v>
      </c>
      <c r="Z39" s="35">
        <f t="shared" ref="Z39" si="36">SUM(Z37:Z38)</f>
        <v>1343.3993975942963</v>
      </c>
      <c r="AA39" s="35">
        <f t="shared" ref="AA39" si="37">SUM(AA37:AA38)</f>
        <v>1347.645563312486</v>
      </c>
      <c r="AB39" s="35">
        <f t="shared" ref="AB39" si="38">SUM(AB37:AB38)</f>
        <v>1325.6774000218534</v>
      </c>
      <c r="AC39" s="35">
        <f t="shared" ref="AC39" si="39">SUM(AC37:AC38)</f>
        <v>1271.0887970532276</v>
      </c>
      <c r="AD39" s="35">
        <f t="shared" ref="AD39" si="40">SUM(AD37:AD38)</f>
        <v>1219.794379164128</v>
      </c>
      <c r="AE39" s="35">
        <f t="shared" ref="AE39" si="41">SUM(AE37:AE38)</f>
        <v>1188.2307748893622</v>
      </c>
      <c r="AF39" s="35">
        <f t="shared" ref="AF39" si="42">SUM(AF37:AF38)</f>
        <v>1147.4403636143518</v>
      </c>
      <c r="AG39" s="35">
        <f t="shared" ref="AG39" si="43">SUM(AG37:AG38)</f>
        <v>1110.726053071151</v>
      </c>
      <c r="AH39" s="35">
        <f t="shared" ref="AH39" si="44">SUM(AH37:AH38)</f>
        <v>1049.6260316135531</v>
      </c>
      <c r="AI39" s="35">
        <f t="shared" ref="AI39" si="45">SUM(AI37:AI38)</f>
        <v>0</v>
      </c>
      <c r="AJ39" s="29"/>
      <c r="AK39" s="9"/>
      <c r="AL39" s="9"/>
      <c r="AM39" s="9"/>
      <c r="AN39" s="9"/>
    </row>
    <row r="40" spans="1:40" ht="14.25" customHeight="1" x14ac:dyDescent="0.25">
      <c r="A40" s="27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9"/>
      <c r="AK40" s="9"/>
      <c r="AL40" s="9"/>
      <c r="AM40" s="9"/>
      <c r="AN40" s="9"/>
    </row>
    <row r="41" spans="1:40" ht="14.25" customHeight="1" x14ac:dyDescent="0.25">
      <c r="A41" s="13" t="s">
        <v>21</v>
      </c>
      <c r="B41" s="17"/>
      <c r="C41" s="25" t="s">
        <v>18</v>
      </c>
      <c r="D41" s="16">
        <f t="shared" ref="D41:AI41" si="46">ROUND(ROUND((D39*1000000*D20)/D12,2),2)*12</f>
        <v>188.04</v>
      </c>
      <c r="E41" s="16">
        <f t="shared" si="46"/>
        <v>177</v>
      </c>
      <c r="F41" s="16">
        <f t="shared" si="46"/>
        <v>169.56</v>
      </c>
      <c r="G41" s="16">
        <f t="shared" si="46"/>
        <v>173.76</v>
      </c>
      <c r="H41" s="16">
        <f t="shared" si="46"/>
        <v>178.8</v>
      </c>
      <c r="I41" s="16">
        <f t="shared" si="46"/>
        <v>184.92000000000002</v>
      </c>
      <c r="J41" s="16">
        <f t="shared" si="46"/>
        <v>188.16</v>
      </c>
      <c r="K41" s="16">
        <f t="shared" si="46"/>
        <v>182.64000000000001</v>
      </c>
      <c r="L41" s="16">
        <f t="shared" si="46"/>
        <v>183.72</v>
      </c>
      <c r="M41" s="16">
        <f t="shared" si="46"/>
        <v>180.48</v>
      </c>
      <c r="N41" s="16">
        <f t="shared" si="46"/>
        <v>171.96</v>
      </c>
      <c r="O41" s="16">
        <f t="shared" si="46"/>
        <v>164.28</v>
      </c>
      <c r="P41" s="16">
        <f t="shared" si="46"/>
        <v>161.28</v>
      </c>
      <c r="Q41" s="16">
        <f t="shared" si="46"/>
        <v>156.96</v>
      </c>
      <c r="R41" s="16">
        <f t="shared" si="46"/>
        <v>153</v>
      </c>
      <c r="S41" s="16">
        <f t="shared" si="46"/>
        <v>148.80000000000001</v>
      </c>
      <c r="T41" s="16">
        <f t="shared" si="46"/>
        <v>151.80000000000001</v>
      </c>
      <c r="U41" s="16">
        <f t="shared" si="46"/>
        <v>148.80000000000001</v>
      </c>
      <c r="V41" s="16">
        <f t="shared" si="46"/>
        <v>142.68</v>
      </c>
      <c r="W41" s="16">
        <f t="shared" si="46"/>
        <v>137.28</v>
      </c>
      <c r="X41" s="16">
        <f t="shared" si="46"/>
        <v>132.24</v>
      </c>
      <c r="Y41" s="16">
        <f t="shared" si="46"/>
        <v>127.19999999999999</v>
      </c>
      <c r="Z41" s="16">
        <f t="shared" si="46"/>
        <v>121.19999999999999</v>
      </c>
      <c r="AA41" s="16">
        <f t="shared" si="46"/>
        <v>120.47999999999999</v>
      </c>
      <c r="AB41" s="16">
        <f t="shared" si="46"/>
        <v>117</v>
      </c>
      <c r="AC41" s="16">
        <f t="shared" si="46"/>
        <v>111.47999999999999</v>
      </c>
      <c r="AD41" s="16">
        <f t="shared" si="46"/>
        <v>105.96000000000001</v>
      </c>
      <c r="AE41" s="16">
        <f t="shared" si="46"/>
        <v>102.24</v>
      </c>
      <c r="AF41" s="16">
        <f t="shared" si="46"/>
        <v>97.56</v>
      </c>
      <c r="AG41" s="16">
        <f t="shared" si="46"/>
        <v>93.84</v>
      </c>
      <c r="AH41" s="16">
        <f t="shared" si="46"/>
        <v>87.84</v>
      </c>
      <c r="AI41" s="16">
        <f t="shared" si="46"/>
        <v>0</v>
      </c>
      <c r="AJ41" s="29"/>
      <c r="AK41" s="9"/>
      <c r="AL41" s="9"/>
      <c r="AM41" s="9"/>
      <c r="AN41" s="9"/>
    </row>
    <row r="42" spans="1:40" ht="14.25" customHeight="1" x14ac:dyDescent="0.2">
      <c r="A42" s="9"/>
    </row>
    <row r="43" spans="1:40" ht="14.25" customHeight="1" x14ac:dyDescent="0.2">
      <c r="A43" s="9"/>
    </row>
    <row r="44" spans="1:40" s="9" customFormat="1" ht="14.25" customHeight="1" x14ac:dyDescent="0.2">
      <c r="E44" s="17"/>
    </row>
    <row r="45" spans="1:40" s="9" customFormat="1" ht="14.25" customHeight="1" x14ac:dyDescent="0.25">
      <c r="A45" s="13" t="s">
        <v>7</v>
      </c>
      <c r="D45" s="18"/>
      <c r="E45" s="17"/>
    </row>
    <row r="46" spans="1:40" ht="14.25" customHeight="1" x14ac:dyDescent="0.2">
      <c r="A46" s="2" t="s">
        <v>9</v>
      </c>
      <c r="D46" s="19"/>
      <c r="E46" s="20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40" ht="14.25" customHeight="1" x14ac:dyDescent="0.2">
      <c r="A47" s="2" t="s">
        <v>8</v>
      </c>
      <c r="D47" s="22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40" ht="14.25" customHeight="1" x14ac:dyDescent="0.2">
      <c r="A48" s="45" t="s">
        <v>33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ht="14.25" customHeight="1" x14ac:dyDescent="0.2">
      <c r="A49" s="26" t="s">
        <v>20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x14ac:dyDescent="0.2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</sheetData>
  <pageMargins left="0.7" right="0.7" top="0.75" bottom="0.75" header="0.3" footer="0.3"/>
  <pageSetup scale="45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0"/>
  <sheetViews>
    <sheetView showGridLines="0" zoomScale="85" zoomScaleNormal="85" workbookViewId="0">
      <selection activeCell="A6" sqref="A6"/>
    </sheetView>
  </sheetViews>
  <sheetFormatPr defaultColWidth="9.140625" defaultRowHeight="14.25" x14ac:dyDescent="0.2"/>
  <cols>
    <col min="1" max="1" width="44.85546875" style="2" customWidth="1"/>
    <col min="2" max="3" width="15.28515625" style="2" customWidth="1"/>
    <col min="4" max="4" width="17.42578125" style="2" bestFit="1" customWidth="1"/>
    <col min="5" max="35" width="14" style="2" bestFit="1" customWidth="1"/>
    <col min="36" max="36" width="9.5703125" style="2" bestFit="1" customWidth="1"/>
    <col min="37" max="16384" width="9.140625" style="2"/>
  </cols>
  <sheetData>
    <row r="1" spans="1:35" ht="15" x14ac:dyDescent="0.2">
      <c r="A1" s="41" t="s">
        <v>17</v>
      </c>
    </row>
    <row r="2" spans="1:35" ht="15" x14ac:dyDescent="0.2">
      <c r="A2" s="34" t="s">
        <v>19</v>
      </c>
    </row>
    <row r="3" spans="1:35" ht="15" x14ac:dyDescent="0.2">
      <c r="A3" s="46" t="s">
        <v>34</v>
      </c>
    </row>
    <row r="4" spans="1:35" ht="15" x14ac:dyDescent="0.2">
      <c r="A4" s="42" t="s">
        <v>35</v>
      </c>
    </row>
    <row r="5" spans="1:35" ht="15" x14ac:dyDescent="0.2">
      <c r="A5" s="42" t="s">
        <v>36</v>
      </c>
    </row>
    <row r="6" spans="1:35" ht="15" x14ac:dyDescent="0.2">
      <c r="A6" s="42" t="s">
        <v>39</v>
      </c>
    </row>
    <row r="8" spans="1:35" ht="15" x14ac:dyDescent="0.25">
      <c r="A8" s="1" t="s">
        <v>10</v>
      </c>
    </row>
    <row r="9" spans="1:35" ht="15" x14ac:dyDescent="0.25">
      <c r="A9" s="1" t="s">
        <v>11</v>
      </c>
    </row>
    <row r="11" spans="1:35" ht="15" x14ac:dyDescent="0.25">
      <c r="A11" s="3" t="s">
        <v>6</v>
      </c>
      <c r="C11" s="4">
        <v>2019</v>
      </c>
      <c r="D11" s="4">
        <f>2020</f>
        <v>2020</v>
      </c>
      <c r="E11" s="4">
        <f t="shared" ref="E11:AI11" si="0">D11+1</f>
        <v>2021</v>
      </c>
      <c r="F11" s="4">
        <f t="shared" si="0"/>
        <v>2022</v>
      </c>
      <c r="G11" s="4">
        <f t="shared" si="0"/>
        <v>2023</v>
      </c>
      <c r="H11" s="4">
        <f t="shared" si="0"/>
        <v>2024</v>
      </c>
      <c r="I11" s="4">
        <f t="shared" si="0"/>
        <v>2025</v>
      </c>
      <c r="J11" s="4">
        <f t="shared" si="0"/>
        <v>2026</v>
      </c>
      <c r="K11" s="4">
        <f t="shared" si="0"/>
        <v>2027</v>
      </c>
      <c r="L11" s="4">
        <f t="shared" si="0"/>
        <v>2028</v>
      </c>
      <c r="M11" s="4">
        <f t="shared" si="0"/>
        <v>2029</v>
      </c>
      <c r="N11" s="4">
        <f t="shared" si="0"/>
        <v>2030</v>
      </c>
      <c r="O11" s="4">
        <f t="shared" si="0"/>
        <v>2031</v>
      </c>
      <c r="P11" s="4">
        <f t="shared" si="0"/>
        <v>2032</v>
      </c>
      <c r="Q11" s="4">
        <f t="shared" si="0"/>
        <v>2033</v>
      </c>
      <c r="R11" s="4">
        <f t="shared" si="0"/>
        <v>2034</v>
      </c>
      <c r="S11" s="4">
        <f t="shared" si="0"/>
        <v>2035</v>
      </c>
      <c r="T11" s="4">
        <f t="shared" si="0"/>
        <v>2036</v>
      </c>
      <c r="U11" s="4">
        <f t="shared" si="0"/>
        <v>2037</v>
      </c>
      <c r="V11" s="4">
        <f t="shared" si="0"/>
        <v>2038</v>
      </c>
      <c r="W11" s="4">
        <f t="shared" si="0"/>
        <v>2039</v>
      </c>
      <c r="X11" s="4">
        <f t="shared" si="0"/>
        <v>2040</v>
      </c>
      <c r="Y11" s="4">
        <f t="shared" si="0"/>
        <v>2041</v>
      </c>
      <c r="Z11" s="4">
        <f t="shared" si="0"/>
        <v>2042</v>
      </c>
      <c r="AA11" s="4">
        <f t="shared" si="0"/>
        <v>2043</v>
      </c>
      <c r="AB11" s="4">
        <f t="shared" si="0"/>
        <v>2044</v>
      </c>
      <c r="AC11" s="4">
        <f t="shared" si="0"/>
        <v>2045</v>
      </c>
      <c r="AD11" s="4">
        <f t="shared" si="0"/>
        <v>2046</v>
      </c>
      <c r="AE11" s="4">
        <f t="shared" si="0"/>
        <v>2047</v>
      </c>
      <c r="AF11" s="4">
        <f t="shared" si="0"/>
        <v>2048</v>
      </c>
      <c r="AG11" s="4">
        <f t="shared" si="0"/>
        <v>2049</v>
      </c>
      <c r="AH11" s="4">
        <f t="shared" si="0"/>
        <v>2050</v>
      </c>
      <c r="AI11" s="4">
        <f t="shared" si="0"/>
        <v>2051</v>
      </c>
    </row>
    <row r="12" spans="1:35" x14ac:dyDescent="0.2">
      <c r="A12" s="5" t="s">
        <v>0</v>
      </c>
      <c r="D12" s="6">
        <v>59490168.315877855</v>
      </c>
      <c r="E12" s="6">
        <v>59811074.74622146</v>
      </c>
      <c r="F12" s="6">
        <v>59852351.144480817</v>
      </c>
      <c r="G12" s="6">
        <v>59879663.821460649</v>
      </c>
      <c r="H12" s="6">
        <v>60523058.441905856</v>
      </c>
      <c r="I12" s="6">
        <v>61019130.408033021</v>
      </c>
      <c r="J12" s="6">
        <v>61615553.840515547</v>
      </c>
      <c r="K12" s="6">
        <v>62256826.502824932</v>
      </c>
      <c r="L12" s="6">
        <v>63052172.594446436</v>
      </c>
      <c r="M12" s="6">
        <v>63646392.789534807</v>
      </c>
      <c r="N12" s="6">
        <v>64459051.249581411</v>
      </c>
      <c r="O12" s="6">
        <v>65222739.067555241</v>
      </c>
      <c r="P12" s="6">
        <v>66139750.984955505</v>
      </c>
      <c r="Q12" s="6">
        <v>66713330.506030701</v>
      </c>
      <c r="R12" s="6">
        <v>67413934.907352135</v>
      </c>
      <c r="S12" s="6">
        <v>68101803.511632755</v>
      </c>
      <c r="T12" s="6">
        <v>68773857.742647856</v>
      </c>
      <c r="U12" s="6">
        <v>69275939.806490615</v>
      </c>
      <c r="V12" s="6">
        <v>69959041.880674705</v>
      </c>
      <c r="W12" s="6">
        <v>72964714.704281688</v>
      </c>
      <c r="X12" s="6">
        <v>73883065.842189386</v>
      </c>
      <c r="Y12" s="6">
        <v>74252338.503234133</v>
      </c>
      <c r="Z12" s="6">
        <v>75612503.646139115</v>
      </c>
      <c r="AA12" s="6">
        <v>76502595.653353333</v>
      </c>
      <c r="AB12" s="6">
        <v>77598751.440185383</v>
      </c>
      <c r="AC12" s="6">
        <v>78284481.722746864</v>
      </c>
      <c r="AD12" s="6">
        <v>79175063.509328112</v>
      </c>
      <c r="AE12" s="6">
        <v>80068081.628531203</v>
      </c>
      <c r="AF12" s="6">
        <v>81150649.924022719</v>
      </c>
      <c r="AG12" s="6">
        <v>81835995.174416795</v>
      </c>
      <c r="AH12" s="6">
        <v>82737939.929988056</v>
      </c>
      <c r="AI12" s="6">
        <v>83644794.625092894</v>
      </c>
    </row>
    <row r="13" spans="1:35" x14ac:dyDescent="0.2">
      <c r="A13" s="5" t="s">
        <v>1</v>
      </c>
      <c r="D13" s="6">
        <v>47840049.505269289</v>
      </c>
      <c r="E13" s="6">
        <v>47969475.205300845</v>
      </c>
      <c r="F13" s="6">
        <v>48127550.213069066</v>
      </c>
      <c r="G13" s="6">
        <v>48297126.378642522</v>
      </c>
      <c r="H13" s="6">
        <v>48596782.827583231</v>
      </c>
      <c r="I13" s="6">
        <v>48699767.053622834</v>
      </c>
      <c r="J13" s="6">
        <v>48970958.926408648</v>
      </c>
      <c r="K13" s="6">
        <v>49271025.804593727</v>
      </c>
      <c r="L13" s="6">
        <v>49760442.85267023</v>
      </c>
      <c r="M13" s="6">
        <v>50045856.879351549</v>
      </c>
      <c r="N13" s="6">
        <v>50461294.489689521</v>
      </c>
      <c r="O13" s="6">
        <v>50859279.250612512</v>
      </c>
      <c r="P13" s="6">
        <v>51426114.645896263</v>
      </c>
      <c r="Q13" s="6">
        <v>51693649.916139171</v>
      </c>
      <c r="R13" s="6">
        <v>52067068.917742856</v>
      </c>
      <c r="S13" s="6">
        <v>52431516.049609385</v>
      </c>
      <c r="T13" s="6">
        <v>52947195.113301069</v>
      </c>
      <c r="U13" s="6">
        <v>53187483.392020285</v>
      </c>
      <c r="V13" s="6">
        <v>53545142.366319545</v>
      </c>
      <c r="W13" s="6">
        <v>51577135.410402276</v>
      </c>
      <c r="X13" s="6">
        <v>52041944.955231592</v>
      </c>
      <c r="Y13" s="6">
        <v>52752765.821483232</v>
      </c>
      <c r="Z13" s="6">
        <v>53541935.089640729</v>
      </c>
      <c r="AA13" s="6">
        <v>53966754.470327616</v>
      </c>
      <c r="AB13" s="6">
        <v>54548628.368878394</v>
      </c>
      <c r="AC13" s="6">
        <v>54805638.509112738</v>
      </c>
      <c r="AD13" s="6">
        <v>55218896.885648891</v>
      </c>
      <c r="AE13" s="6">
        <v>55629921.653521992</v>
      </c>
      <c r="AF13" s="6">
        <v>56188381.186620653</v>
      </c>
      <c r="AG13" s="6">
        <v>56431205.027215913</v>
      </c>
      <c r="AH13" s="6">
        <v>56836760.903100148</v>
      </c>
      <c r="AI13" s="6">
        <v>57241790.375866152</v>
      </c>
    </row>
    <row r="14" spans="1:35" ht="14.25" customHeight="1" x14ac:dyDescent="0.2">
      <c r="A14" s="5" t="s">
        <v>2</v>
      </c>
      <c r="D14" s="6">
        <v>2914180.4039105023</v>
      </c>
      <c r="E14" s="6">
        <v>2938603.1584176407</v>
      </c>
      <c r="F14" s="6">
        <v>2961214.5351525052</v>
      </c>
      <c r="G14" s="6">
        <v>2982797.3798365919</v>
      </c>
      <c r="H14" s="6">
        <v>3004087.6693249699</v>
      </c>
      <c r="I14" s="6">
        <v>3025281.0547214029</v>
      </c>
      <c r="J14" s="6">
        <v>3045676.7067968203</v>
      </c>
      <c r="K14" s="6">
        <v>3064882.5972845601</v>
      </c>
      <c r="L14" s="6">
        <v>3083453.8805299229</v>
      </c>
      <c r="M14" s="6">
        <v>3102077.5246377969</v>
      </c>
      <c r="N14" s="6">
        <v>3121279.8249915796</v>
      </c>
      <c r="O14" s="6">
        <v>3140941.908096381</v>
      </c>
      <c r="P14" s="6">
        <v>3159689.3418857404</v>
      </c>
      <c r="Q14" s="6">
        <v>3177974.977278356</v>
      </c>
      <c r="R14" s="6">
        <v>3197080.2717041085</v>
      </c>
      <c r="S14" s="6">
        <v>3216412.3454193575</v>
      </c>
      <c r="T14" s="6">
        <v>3235206.3066325733</v>
      </c>
      <c r="U14" s="6">
        <v>3253515.6583004044</v>
      </c>
      <c r="V14" s="6">
        <v>3271783.2610252015</v>
      </c>
      <c r="W14" s="6">
        <v>3289949.1690284912</v>
      </c>
      <c r="X14" s="6">
        <v>3308102.2713499852</v>
      </c>
      <c r="Y14" s="6">
        <v>3308102.2713499852</v>
      </c>
      <c r="Z14" s="6">
        <v>3308102.2713499852</v>
      </c>
      <c r="AA14" s="6">
        <v>3308102.2713499852</v>
      </c>
      <c r="AB14" s="6">
        <v>3308102.2713499852</v>
      </c>
      <c r="AC14" s="6">
        <v>3308102.2713499852</v>
      </c>
      <c r="AD14" s="6">
        <v>3308102.2713499852</v>
      </c>
      <c r="AE14" s="6">
        <v>3308102.2713499852</v>
      </c>
      <c r="AF14" s="6">
        <v>3308102.2713499852</v>
      </c>
      <c r="AG14" s="6">
        <v>3308102.2713499852</v>
      </c>
      <c r="AH14" s="6">
        <v>3308102.2713499852</v>
      </c>
      <c r="AI14" s="6">
        <v>3308102.2713499852</v>
      </c>
    </row>
    <row r="15" spans="1:35" ht="14.25" customHeight="1" x14ac:dyDescent="0.2">
      <c r="A15" s="5" t="s">
        <v>3</v>
      </c>
      <c r="D15" s="6">
        <v>454263.1387845244</v>
      </c>
      <c r="E15" s="6">
        <v>456387.16133391391</v>
      </c>
      <c r="F15" s="6">
        <v>457751.45326627587</v>
      </c>
      <c r="G15" s="6">
        <v>458408.62405356049</v>
      </c>
      <c r="H15" s="6">
        <v>458408.45559828158</v>
      </c>
      <c r="I15" s="6">
        <v>457798.0385289971</v>
      </c>
      <c r="J15" s="6">
        <v>456621.90231427387</v>
      </c>
      <c r="K15" s="6">
        <v>454922.13946477068</v>
      </c>
      <c r="L15" s="6">
        <v>452738.52408162795</v>
      </c>
      <c r="M15" s="6">
        <v>450108.6249983781</v>
      </c>
      <c r="N15" s="6">
        <v>447067.91375308414</v>
      </c>
      <c r="O15" s="6">
        <v>443649.86761732842</v>
      </c>
      <c r="P15" s="6">
        <v>439886.06789903116</v>
      </c>
      <c r="Q15" s="6">
        <v>435806.29372681212</v>
      </c>
      <c r="R15" s="6">
        <v>431438.61151475756</v>
      </c>
      <c r="S15" s="6">
        <v>426809.46029794216</v>
      </c>
      <c r="T15" s="6">
        <v>421943.73312093242</v>
      </c>
      <c r="U15" s="6">
        <v>416864.85465368588</v>
      </c>
      <c r="V15" s="6">
        <v>411594.85520179186</v>
      </c>
      <c r="W15" s="6">
        <v>406154.44127083872</v>
      </c>
      <c r="X15" s="6">
        <v>401818.9793287596</v>
      </c>
      <c r="Y15" s="6">
        <v>397595.09653414483</v>
      </c>
      <c r="Z15" s="6">
        <v>393480.94713911047</v>
      </c>
      <c r="AA15" s="6">
        <v>389474.75584567536</v>
      </c>
      <c r="AB15" s="6">
        <v>385574.81618484366</v>
      </c>
      <c r="AC15" s="6">
        <v>381779.48895828065</v>
      </c>
      <c r="AD15" s="6">
        <v>378087.20074083656</v>
      </c>
      <c r="AE15" s="6">
        <v>374496.4424422381</v>
      </c>
      <c r="AF15" s="6">
        <v>371005.7679263287</v>
      </c>
      <c r="AG15" s="6">
        <v>367613.79268629802</v>
      </c>
      <c r="AH15" s="6">
        <v>364319.19257440057</v>
      </c>
      <c r="AI15" s="6">
        <v>361120.70258471684</v>
      </c>
    </row>
    <row r="16" spans="1:35" ht="14.25" customHeight="1" x14ac:dyDescent="0.2">
      <c r="A16" s="5" t="s">
        <v>4</v>
      </c>
      <c r="D16" s="6">
        <v>24209.501875000002</v>
      </c>
      <c r="E16" s="6">
        <v>24037.301062500002</v>
      </c>
      <c r="F16" s="6">
        <v>24123.401468749998</v>
      </c>
      <c r="G16" s="6">
        <v>24080.351265625002</v>
      </c>
      <c r="H16" s="6">
        <v>24101.876367187499</v>
      </c>
      <c r="I16" s="6">
        <v>24091.11381640625</v>
      </c>
      <c r="J16" s="6">
        <v>24096.495091796871</v>
      </c>
      <c r="K16" s="6">
        <v>24093.804454101566</v>
      </c>
      <c r="L16" s="6">
        <v>24095.149772949222</v>
      </c>
      <c r="M16" s="6">
        <v>24094.47711352539</v>
      </c>
      <c r="N16" s="6">
        <v>24094.813443237304</v>
      </c>
      <c r="O16" s="6">
        <v>24094.645278381347</v>
      </c>
      <c r="P16" s="6">
        <v>24094.729360809324</v>
      </c>
      <c r="Q16" s="6">
        <v>24094.687319595338</v>
      </c>
      <c r="R16" s="6">
        <v>24094.708340202331</v>
      </c>
      <c r="S16" s="6">
        <v>24094.697829898836</v>
      </c>
      <c r="T16" s="6">
        <v>24094.703085050583</v>
      </c>
      <c r="U16" s="6">
        <v>24094.700457474708</v>
      </c>
      <c r="V16" s="6">
        <v>24094.701771262648</v>
      </c>
      <c r="W16" s="6">
        <v>24094.70111436868</v>
      </c>
      <c r="X16" s="6">
        <v>24094.701442815665</v>
      </c>
      <c r="Y16" s="6">
        <v>24094.701771262662</v>
      </c>
      <c r="Z16" s="6">
        <v>24094.702099709677</v>
      </c>
      <c r="AA16" s="6">
        <v>24094.702428156706</v>
      </c>
      <c r="AB16" s="6">
        <v>24094.702756603758</v>
      </c>
      <c r="AC16" s="6">
        <v>24094.703085050816</v>
      </c>
      <c r="AD16" s="6">
        <v>24094.703413497889</v>
      </c>
      <c r="AE16" s="6">
        <v>24094.703741944984</v>
      </c>
      <c r="AF16" s="6">
        <v>24094.70407039209</v>
      </c>
      <c r="AG16" s="6">
        <v>24094.704398839211</v>
      </c>
      <c r="AH16" s="6">
        <v>24094.704727286357</v>
      </c>
      <c r="AI16" s="6">
        <v>24094.70505573351</v>
      </c>
    </row>
    <row r="17" spans="1:36" ht="14.25" customHeight="1" x14ac:dyDescent="0.2">
      <c r="A17" s="7" t="s">
        <v>5</v>
      </c>
      <c r="C17" s="12"/>
      <c r="D17" s="8">
        <v>80453.17012499999</v>
      </c>
      <c r="E17" s="8">
        <v>80882.765937500008</v>
      </c>
      <c r="F17" s="8">
        <v>80667.968031250013</v>
      </c>
      <c r="G17" s="8">
        <v>80775.366984374996</v>
      </c>
      <c r="H17" s="8">
        <v>80721.667507812497</v>
      </c>
      <c r="I17" s="8">
        <v>80748.517246093761</v>
      </c>
      <c r="J17" s="8">
        <v>80735.092376953136</v>
      </c>
      <c r="K17" s="8">
        <v>80741.804811523441</v>
      </c>
      <c r="L17" s="8">
        <v>80738.448594238274</v>
      </c>
      <c r="M17" s="8">
        <v>80740.126702880851</v>
      </c>
      <c r="N17" s="8">
        <v>80739.287648559577</v>
      </c>
      <c r="O17" s="8">
        <v>80739.707175720207</v>
      </c>
      <c r="P17" s="8">
        <v>80739.497412139885</v>
      </c>
      <c r="Q17" s="8">
        <v>80739.602293930046</v>
      </c>
      <c r="R17" s="8">
        <v>80739.549853034972</v>
      </c>
      <c r="S17" s="8">
        <v>80739.576073482502</v>
      </c>
      <c r="T17" s="8">
        <v>80739.562963258737</v>
      </c>
      <c r="U17" s="8">
        <v>80739.569518370627</v>
      </c>
      <c r="V17" s="8">
        <v>80739.566240814689</v>
      </c>
      <c r="W17" s="8">
        <v>80739.567879592651</v>
      </c>
      <c r="X17" s="8">
        <v>80739.567060203655</v>
      </c>
      <c r="Y17" s="8">
        <v>80739.566240814776</v>
      </c>
      <c r="Z17" s="8">
        <v>80739.565421425956</v>
      </c>
      <c r="AA17" s="8">
        <v>80739.564602037237</v>
      </c>
      <c r="AB17" s="8">
        <v>80739.563782648605</v>
      </c>
      <c r="AC17" s="8">
        <v>80739.562963260047</v>
      </c>
      <c r="AD17" s="8">
        <v>80739.562143871561</v>
      </c>
      <c r="AE17" s="8">
        <v>80739.561324483177</v>
      </c>
      <c r="AF17" s="8">
        <v>80739.56050509488</v>
      </c>
      <c r="AG17" s="8">
        <v>80739.559685706656</v>
      </c>
      <c r="AH17" s="8">
        <v>80739.558866318563</v>
      </c>
      <c r="AI17" s="8">
        <v>80739.558046930499</v>
      </c>
    </row>
    <row r="18" spans="1:36" ht="14.25" customHeight="1" x14ac:dyDescent="0.2">
      <c r="A18" s="7" t="s">
        <v>12</v>
      </c>
      <c r="D18" s="10">
        <f t="shared" ref="D18:AI18" si="1">SUM(D12:D17)</f>
        <v>110803324.03584217</v>
      </c>
      <c r="E18" s="10">
        <f t="shared" si="1"/>
        <v>111280460.33827387</v>
      </c>
      <c r="F18" s="10">
        <f t="shared" si="1"/>
        <v>111503658.71546867</v>
      </c>
      <c r="G18" s="10">
        <f t="shared" si="1"/>
        <v>111722851.92224333</v>
      </c>
      <c r="H18" s="10">
        <f t="shared" si="1"/>
        <v>112687160.93828732</v>
      </c>
      <c r="I18" s="10">
        <f t="shared" si="1"/>
        <v>113306816.18596876</v>
      </c>
      <c r="J18" s="10">
        <f t="shared" si="1"/>
        <v>114193642.96350405</v>
      </c>
      <c r="K18" s="10">
        <f t="shared" si="1"/>
        <v>115152492.65343361</v>
      </c>
      <c r="L18" s="10">
        <f t="shared" si="1"/>
        <v>116453641.45009542</v>
      </c>
      <c r="M18" s="10">
        <f t="shared" si="1"/>
        <v>117349270.42233895</v>
      </c>
      <c r="N18" s="10">
        <f t="shared" si="1"/>
        <v>118593527.57910739</v>
      </c>
      <c r="O18" s="10">
        <f t="shared" si="1"/>
        <v>119771444.44633555</v>
      </c>
      <c r="P18" s="10">
        <f t="shared" si="1"/>
        <v>121270275.2674095</v>
      </c>
      <c r="Q18" s="10">
        <f t="shared" si="1"/>
        <v>122125595.98278855</v>
      </c>
      <c r="R18" s="10">
        <f t="shared" si="1"/>
        <v>123214356.96650711</v>
      </c>
      <c r="S18" s="10">
        <f t="shared" si="1"/>
        <v>124281375.64086282</v>
      </c>
      <c r="T18" s="10">
        <f t="shared" si="1"/>
        <v>125483037.16175075</v>
      </c>
      <c r="U18" s="10">
        <f t="shared" si="1"/>
        <v>126238637.98144083</v>
      </c>
      <c r="V18" s="10">
        <f t="shared" si="1"/>
        <v>127292396.63123333</v>
      </c>
      <c r="W18" s="10">
        <f t="shared" si="1"/>
        <v>128342787.99397725</v>
      </c>
      <c r="X18" s="10">
        <f t="shared" si="1"/>
        <v>129739766.31660275</v>
      </c>
      <c r="Y18" s="10">
        <f t="shared" si="1"/>
        <v>130815635.96061358</v>
      </c>
      <c r="Z18" s="10">
        <f t="shared" si="1"/>
        <v>132960856.22179009</v>
      </c>
      <c r="AA18" s="10">
        <f t="shared" si="1"/>
        <v>134271761.41790682</v>
      </c>
      <c r="AB18" s="10">
        <f t="shared" si="1"/>
        <v>135945891.16313788</v>
      </c>
      <c r="AC18" s="10">
        <f t="shared" si="1"/>
        <v>136884836.25821617</v>
      </c>
      <c r="AD18" s="10">
        <f t="shared" si="1"/>
        <v>138184984.13262519</v>
      </c>
      <c r="AE18" s="10">
        <f t="shared" si="1"/>
        <v>139485436.26091185</v>
      </c>
      <c r="AF18" s="10">
        <f t="shared" si="1"/>
        <v>141122973.4144952</v>
      </c>
      <c r="AG18" s="10">
        <f t="shared" si="1"/>
        <v>142047750.52975354</v>
      </c>
      <c r="AH18" s="10">
        <f t="shared" si="1"/>
        <v>143351956.56060624</v>
      </c>
      <c r="AI18" s="10">
        <f t="shared" si="1"/>
        <v>144660642.23799643</v>
      </c>
    </row>
    <row r="19" spans="1:36" ht="14.25" customHeight="1" x14ac:dyDescent="0.2">
      <c r="A19" s="9"/>
      <c r="C19" s="12"/>
    </row>
    <row r="20" spans="1:36" ht="14.25" customHeight="1" thickBot="1" x14ac:dyDescent="0.25">
      <c r="A20" s="2" t="s">
        <v>13</v>
      </c>
      <c r="C20" s="44"/>
      <c r="D20" s="11">
        <f>+D12/D18</f>
        <v>0.53689876936033287</v>
      </c>
      <c r="E20" s="11">
        <f t="shared" ref="E20:AI20" si="2">+E12/E18</f>
        <v>0.53748047558759071</v>
      </c>
      <c r="F20" s="11">
        <f t="shared" si="2"/>
        <v>0.53677477343779412</v>
      </c>
      <c r="G20" s="11">
        <f t="shared" si="2"/>
        <v>0.53596612323444437</v>
      </c>
      <c r="H20" s="11">
        <f t="shared" si="2"/>
        <v>0.53708921174304025</v>
      </c>
      <c r="I20" s="11">
        <f t="shared" si="2"/>
        <v>0.53853009432268617</v>
      </c>
      <c r="J20" s="11">
        <f t="shared" si="2"/>
        <v>0.53957078731788688</v>
      </c>
      <c r="K20" s="11">
        <f t="shared" si="2"/>
        <v>0.54064679859076037</v>
      </c>
      <c r="L20" s="11">
        <f t="shared" si="2"/>
        <v>0.54143581780108241</v>
      </c>
      <c r="M20" s="11">
        <f t="shared" si="2"/>
        <v>0.54236717928004174</v>
      </c>
      <c r="N20" s="11">
        <f t="shared" si="2"/>
        <v>0.5435292512619142</v>
      </c>
      <c r="O20" s="11">
        <f t="shared" si="2"/>
        <v>0.54456001068584214</v>
      </c>
      <c r="P20" s="11">
        <f t="shared" si="2"/>
        <v>0.54539128272870407</v>
      </c>
      <c r="Q20" s="11">
        <f t="shared" si="2"/>
        <v>0.5462682083077226</v>
      </c>
      <c r="R20" s="11">
        <f t="shared" si="2"/>
        <v>0.54712727126171679</v>
      </c>
      <c r="S20" s="11">
        <f t="shared" si="2"/>
        <v>0.54796467419565131</v>
      </c>
      <c r="T20" s="11">
        <f t="shared" si="2"/>
        <v>0.54807294514235139</v>
      </c>
      <c r="U20" s="11">
        <f t="shared" si="2"/>
        <v>0.54876970247948431</v>
      </c>
      <c r="V20" s="11">
        <f t="shared" si="2"/>
        <v>0.54959324933873599</v>
      </c>
      <c r="W20" s="11">
        <f t="shared" si="2"/>
        <v>0.5685143345000867</v>
      </c>
      <c r="X20" s="11">
        <f t="shared" si="2"/>
        <v>0.56947124185419928</v>
      </c>
      <c r="Y20" s="11">
        <f t="shared" si="2"/>
        <v>0.56761057619740718</v>
      </c>
      <c r="Z20" s="11">
        <f t="shared" si="2"/>
        <v>0.5686824362804267</v>
      </c>
      <c r="AA20" s="11">
        <f t="shared" si="2"/>
        <v>0.56975938086674083</v>
      </c>
      <c r="AB20" s="11">
        <f t="shared" si="2"/>
        <v>0.57080615512730193</v>
      </c>
      <c r="AC20" s="11">
        <f t="shared" si="2"/>
        <v>0.57190032046407935</v>
      </c>
      <c r="AD20" s="11">
        <f t="shared" si="2"/>
        <v>0.57296430582745961</v>
      </c>
      <c r="AE20" s="11">
        <f t="shared" si="2"/>
        <v>0.57402467078183961</v>
      </c>
      <c r="AF20" s="11">
        <f t="shared" si="2"/>
        <v>0.57503500642431526</v>
      </c>
      <c r="AG20" s="11">
        <f t="shared" si="2"/>
        <v>0.57611609384321294</v>
      </c>
      <c r="AH20" s="11">
        <f t="shared" si="2"/>
        <v>0.57716645042795889</v>
      </c>
      <c r="AI20" s="11">
        <f t="shared" si="2"/>
        <v>0.57821390345744528</v>
      </c>
    </row>
    <row r="21" spans="1:36" ht="14.25" customHeight="1" thickTop="1" x14ac:dyDescent="0.2">
      <c r="A21" s="9"/>
    </row>
    <row r="22" spans="1:36" ht="14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6" ht="14.25" customHeight="1" x14ac:dyDescent="0.25">
      <c r="A23" s="13" t="s">
        <v>15</v>
      </c>
    </row>
    <row r="24" spans="1:36" ht="14.25" customHeight="1" x14ac:dyDescent="0.2">
      <c r="A24" s="9"/>
    </row>
    <row r="25" spans="1:36" ht="14.25" customHeight="1" x14ac:dyDescent="0.25">
      <c r="A25" s="13" t="s">
        <v>24</v>
      </c>
      <c r="B25" s="23" t="s">
        <v>14</v>
      </c>
      <c r="C25" s="24"/>
    </row>
    <row r="26" spans="1:36" ht="14.25" customHeight="1" x14ac:dyDescent="0.2">
      <c r="A26" s="38" t="s">
        <v>23</v>
      </c>
      <c r="B26" s="29">
        <f>SUM(C26:AI26)</f>
        <v>172521.52199387673</v>
      </c>
      <c r="C26" s="30">
        <v>2121.8779489554236</v>
      </c>
      <c r="D26" s="30">
        <v>1911.7044442107683</v>
      </c>
      <c r="E26" s="30">
        <v>2022.64751529255</v>
      </c>
      <c r="F26" s="30">
        <v>2066.2412320885765</v>
      </c>
      <c r="G26" s="30">
        <v>2236.055615884808</v>
      </c>
      <c r="H26" s="30">
        <v>2487.1843059677908</v>
      </c>
      <c r="I26" s="30">
        <v>2766.39277188899</v>
      </c>
      <c r="J26" s="30">
        <v>3041.2319209501957</v>
      </c>
      <c r="K26" s="30">
        <v>3139.4409932979843</v>
      </c>
      <c r="L26" s="30">
        <v>3298.5301818702669</v>
      </c>
      <c r="M26" s="30">
        <v>3598.6211241291958</v>
      </c>
      <c r="N26" s="30">
        <v>3814.2349388911812</v>
      </c>
      <c r="O26" s="30">
        <v>3921.2933170180545</v>
      </c>
      <c r="P26" s="30">
        <v>4206.0225463165834</v>
      </c>
      <c r="Q26" s="30">
        <v>4447.5306422387348</v>
      </c>
      <c r="R26" s="30">
        <v>4701.0672262232956</v>
      </c>
      <c r="S26" s="30">
        <v>4962.1651123354332</v>
      </c>
      <c r="T26" s="30">
        <v>5506.488796990865</v>
      </c>
      <c r="U26" s="30">
        <v>5853.5714002680152</v>
      </c>
      <c r="V26" s="30">
        <v>6083.8161075882854</v>
      </c>
      <c r="W26" s="30">
        <v>6347.5546432918645</v>
      </c>
      <c r="X26" s="30">
        <v>6697.1637301553519</v>
      </c>
      <c r="Y26" s="30">
        <v>6965.5924572074073</v>
      </c>
      <c r="Z26" s="30">
        <v>7260.6091441960962</v>
      </c>
      <c r="AA26" s="30">
        <v>7849.9586303562883</v>
      </c>
      <c r="AB26" s="30">
        <v>8326.2224238608269</v>
      </c>
      <c r="AC26" s="30">
        <v>8585.8110287037689</v>
      </c>
      <c r="AD26" s="30">
        <v>8874.6086645115574</v>
      </c>
      <c r="AE26" s="30">
        <v>9333.0415111625134</v>
      </c>
      <c r="AF26" s="30">
        <v>9685.3961674667007</v>
      </c>
      <c r="AG26" s="30">
        <v>10113.211210154119</v>
      </c>
      <c r="AH26" s="30">
        <v>10283.515546665212</v>
      </c>
      <c r="AI26" s="30">
        <v>12.718693738047982</v>
      </c>
    </row>
    <row r="27" spans="1:36" ht="14.25" customHeight="1" x14ac:dyDescent="0.2">
      <c r="A27" s="38" t="s">
        <v>26</v>
      </c>
      <c r="B27" s="29">
        <f>SUM(C27:AI27)</f>
        <v>678.03563299271855</v>
      </c>
      <c r="C27" s="30">
        <v>0</v>
      </c>
      <c r="D27" s="30">
        <v>-1.46805826796232</v>
      </c>
      <c r="E27" s="30">
        <v>-3.4954958769516367</v>
      </c>
      <c r="F27" s="30">
        <v>-2.4268262198994961</v>
      </c>
      <c r="G27" s="30">
        <v>-0.78216137124087481</v>
      </c>
      <c r="H27" s="30">
        <v>1.2175485920694626</v>
      </c>
      <c r="I27" s="30">
        <v>2.5763126260048352</v>
      </c>
      <c r="J27" s="30">
        <v>4.2907662584249948</v>
      </c>
      <c r="K27" s="30">
        <v>6.0291348045637534</v>
      </c>
      <c r="L27" s="30">
        <v>8.1427769271240038</v>
      </c>
      <c r="M27" s="30">
        <v>9.5789556477577946</v>
      </c>
      <c r="N27" s="30">
        <v>11.391089147688376</v>
      </c>
      <c r="O27" s="30">
        <v>13.228500097809473</v>
      </c>
      <c r="P27" s="30">
        <v>15.462565589419739</v>
      </c>
      <c r="Q27" s="30">
        <v>16.980569647583849</v>
      </c>
      <c r="R27" s="30">
        <v>18.895948261197987</v>
      </c>
      <c r="S27" s="30">
        <v>20.838044491093427</v>
      </c>
      <c r="T27" s="30">
        <v>23.199394393960773</v>
      </c>
      <c r="U27" s="30">
        <v>24.803885734415786</v>
      </c>
      <c r="V27" s="30">
        <v>26.828391784125131</v>
      </c>
      <c r="W27" s="30">
        <v>28.881137668721891</v>
      </c>
      <c r="X27" s="30">
        <v>31.377023928418112</v>
      </c>
      <c r="Y27" s="30">
        <v>33.072930107159522</v>
      </c>
      <c r="Z27" s="30">
        <v>35.212781056824269</v>
      </c>
      <c r="AA27" s="30">
        <v>37.382480787385902</v>
      </c>
      <c r="AB27" s="30">
        <v>40.020568524309681</v>
      </c>
      <c r="AC27" s="30">
        <v>41.813097841593361</v>
      </c>
      <c r="AD27" s="30">
        <v>44.074865390985707</v>
      </c>
      <c r="AE27" s="30">
        <v>46.368182335924587</v>
      </c>
      <c r="AF27" s="30">
        <v>49.156573385665183</v>
      </c>
      <c r="AG27" s="30">
        <v>51.051230881226672</v>
      </c>
      <c r="AH27" s="30">
        <v>38.790929970826909</v>
      </c>
      <c r="AI27" s="30">
        <v>5.5424888464917732</v>
      </c>
    </row>
    <row r="28" spans="1:36" ht="14.25" customHeight="1" x14ac:dyDescent="0.2">
      <c r="A28" s="38" t="s">
        <v>28</v>
      </c>
      <c r="B28" s="35">
        <f>SUM(B26:B27)</f>
        <v>173199.55762686944</v>
      </c>
      <c r="C28" s="35">
        <f>SUM(C26:C27)</f>
        <v>2121.8779489554236</v>
      </c>
      <c r="D28" s="35">
        <f>SUM(D26:D27)</f>
        <v>1910.236385942806</v>
      </c>
      <c r="E28" s="35">
        <f t="shared" ref="E28:AI28" si="3">SUM(E26:E27)</f>
        <v>2019.1520194155983</v>
      </c>
      <c r="F28" s="35">
        <f t="shared" si="3"/>
        <v>2063.8144058686771</v>
      </c>
      <c r="G28" s="35">
        <f t="shared" si="3"/>
        <v>2235.2734545135672</v>
      </c>
      <c r="H28" s="35">
        <f t="shared" si="3"/>
        <v>2488.4018545598601</v>
      </c>
      <c r="I28" s="35">
        <f t="shared" si="3"/>
        <v>2768.9690845149948</v>
      </c>
      <c r="J28" s="35">
        <f t="shared" si="3"/>
        <v>3045.5226872086205</v>
      </c>
      <c r="K28" s="35">
        <f t="shared" si="3"/>
        <v>3145.4701281025482</v>
      </c>
      <c r="L28" s="35">
        <f t="shared" si="3"/>
        <v>3306.6729587973909</v>
      </c>
      <c r="M28" s="35">
        <f t="shared" si="3"/>
        <v>3608.2000797769538</v>
      </c>
      <c r="N28" s="35">
        <f t="shared" si="3"/>
        <v>3825.6260280388697</v>
      </c>
      <c r="O28" s="35">
        <f t="shared" si="3"/>
        <v>3934.521817115864</v>
      </c>
      <c r="P28" s="35">
        <f t="shared" si="3"/>
        <v>4221.4851119060031</v>
      </c>
      <c r="Q28" s="35">
        <f t="shared" si="3"/>
        <v>4464.511211886319</v>
      </c>
      <c r="R28" s="35">
        <f t="shared" si="3"/>
        <v>4719.9631744844937</v>
      </c>
      <c r="S28" s="35">
        <f t="shared" si="3"/>
        <v>4983.0031568265267</v>
      </c>
      <c r="T28" s="35">
        <f t="shared" si="3"/>
        <v>5529.6881913848256</v>
      </c>
      <c r="U28" s="35">
        <f t="shared" si="3"/>
        <v>5878.3752860024306</v>
      </c>
      <c r="V28" s="35">
        <f t="shared" si="3"/>
        <v>6110.6444993724108</v>
      </c>
      <c r="W28" s="35">
        <f t="shared" si="3"/>
        <v>6376.4357809605863</v>
      </c>
      <c r="X28" s="35">
        <f t="shared" si="3"/>
        <v>6728.5407540837696</v>
      </c>
      <c r="Y28" s="35">
        <f t="shared" si="3"/>
        <v>6998.6653873145669</v>
      </c>
      <c r="Z28" s="35">
        <f t="shared" si="3"/>
        <v>7295.8219252529207</v>
      </c>
      <c r="AA28" s="35">
        <f t="shared" si="3"/>
        <v>7887.3411111436744</v>
      </c>
      <c r="AB28" s="35">
        <f t="shared" si="3"/>
        <v>8366.2429923851359</v>
      </c>
      <c r="AC28" s="35">
        <f t="shared" si="3"/>
        <v>8627.6241265453627</v>
      </c>
      <c r="AD28" s="35">
        <f t="shared" si="3"/>
        <v>8918.6835299025424</v>
      </c>
      <c r="AE28" s="35">
        <f t="shared" si="3"/>
        <v>9379.4096934984373</v>
      </c>
      <c r="AF28" s="35">
        <f t="shared" si="3"/>
        <v>9734.5527408523667</v>
      </c>
      <c r="AG28" s="35">
        <f t="shared" si="3"/>
        <v>10164.262441035346</v>
      </c>
      <c r="AH28" s="35">
        <f t="shared" si="3"/>
        <v>10322.306476636038</v>
      </c>
      <c r="AI28" s="35">
        <f t="shared" si="3"/>
        <v>18.261182584539753</v>
      </c>
    </row>
    <row r="29" spans="1:36" ht="14.25" customHeight="1" x14ac:dyDescent="0.25">
      <c r="A29" s="13"/>
      <c r="C29" s="15"/>
    </row>
    <row r="30" spans="1:36" s="9" customFormat="1" ht="14.25" customHeight="1" x14ac:dyDescent="0.25">
      <c r="A30" s="13" t="s">
        <v>21</v>
      </c>
      <c r="B30" s="2"/>
      <c r="C30" s="25" t="s">
        <v>18</v>
      </c>
      <c r="D30" s="16">
        <f>ROUND(ROUND((D28*1000000*D20)/D12,2),2)*12</f>
        <v>206.88</v>
      </c>
      <c r="E30" s="16">
        <f t="shared" ref="E30:AI30" si="4">ROUND(ROUND((E28*1000000*E20)/E12,2),2)*12</f>
        <v>217.68</v>
      </c>
      <c r="F30" s="16">
        <f t="shared" si="4"/>
        <v>222.12</v>
      </c>
      <c r="G30" s="16">
        <f t="shared" si="4"/>
        <v>240.12</v>
      </c>
      <c r="H30" s="16">
        <f t="shared" si="4"/>
        <v>264.95999999999998</v>
      </c>
      <c r="I30" s="16">
        <f t="shared" si="4"/>
        <v>293.28000000000003</v>
      </c>
      <c r="J30" s="16">
        <f t="shared" si="4"/>
        <v>320.04000000000002</v>
      </c>
      <c r="K30" s="16">
        <f t="shared" si="4"/>
        <v>327.84000000000003</v>
      </c>
      <c r="L30" s="16">
        <f t="shared" si="4"/>
        <v>340.68</v>
      </c>
      <c r="M30" s="16">
        <f t="shared" si="4"/>
        <v>369</v>
      </c>
      <c r="N30" s="16">
        <f t="shared" si="4"/>
        <v>387.12</v>
      </c>
      <c r="O30" s="16">
        <f t="shared" si="4"/>
        <v>394.20000000000005</v>
      </c>
      <c r="P30" s="16">
        <f t="shared" si="4"/>
        <v>417.72</v>
      </c>
      <c r="Q30" s="16">
        <f t="shared" si="4"/>
        <v>438.72</v>
      </c>
      <c r="R30" s="16">
        <f t="shared" si="4"/>
        <v>459.72</v>
      </c>
      <c r="S30" s="16">
        <f t="shared" si="4"/>
        <v>481.08000000000004</v>
      </c>
      <c r="T30" s="16">
        <f t="shared" si="4"/>
        <v>528.84</v>
      </c>
      <c r="U30" s="16">
        <f t="shared" si="4"/>
        <v>558.84</v>
      </c>
      <c r="V30" s="16">
        <f t="shared" si="4"/>
        <v>576</v>
      </c>
      <c r="W30" s="16">
        <f t="shared" si="4"/>
        <v>596.16</v>
      </c>
      <c r="X30" s="16">
        <f t="shared" si="4"/>
        <v>622.31999999999994</v>
      </c>
      <c r="Y30" s="16">
        <f t="shared" si="4"/>
        <v>642</v>
      </c>
      <c r="Z30" s="16">
        <f t="shared" si="4"/>
        <v>658.43999999999994</v>
      </c>
      <c r="AA30" s="16">
        <f t="shared" si="4"/>
        <v>704.88</v>
      </c>
      <c r="AB30" s="16">
        <f t="shared" si="4"/>
        <v>738.48</v>
      </c>
      <c r="AC30" s="16">
        <f t="shared" si="4"/>
        <v>756.36</v>
      </c>
      <c r="AD30" s="16">
        <f t="shared" si="4"/>
        <v>774.48</v>
      </c>
      <c r="AE30" s="16">
        <f t="shared" si="4"/>
        <v>806.87999999999988</v>
      </c>
      <c r="AF30" s="16">
        <f t="shared" si="4"/>
        <v>827.76</v>
      </c>
      <c r="AG30" s="16">
        <f t="shared" si="4"/>
        <v>858.72</v>
      </c>
      <c r="AH30" s="16">
        <f t="shared" si="4"/>
        <v>864.12000000000012</v>
      </c>
      <c r="AI30" s="16">
        <f t="shared" si="4"/>
        <v>1.56</v>
      </c>
      <c r="AJ30" s="14"/>
    </row>
    <row r="31" spans="1:36" ht="14.25" customHeight="1" x14ac:dyDescent="0.2">
      <c r="A31" s="9"/>
    </row>
    <row r="32" spans="1:36" ht="14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6" ht="14.25" customHeight="1" x14ac:dyDescent="0.25">
      <c r="A33" s="13" t="s">
        <v>25</v>
      </c>
    </row>
    <row r="34" spans="1:36" ht="14.25" customHeight="1" x14ac:dyDescent="0.2">
      <c r="A34" s="9"/>
    </row>
    <row r="35" spans="1:36" ht="14.25" customHeight="1" x14ac:dyDescent="0.25">
      <c r="A35" s="13" t="s">
        <v>24</v>
      </c>
      <c r="B35" s="23" t="s">
        <v>16</v>
      </c>
      <c r="C35" s="15"/>
    </row>
    <row r="36" spans="1:36" ht="14.25" customHeight="1" x14ac:dyDescent="0.2">
      <c r="A36" s="38" t="s">
        <v>32</v>
      </c>
      <c r="C36" s="36">
        <v>1.0063458385698116</v>
      </c>
      <c r="D36" s="36">
        <v>0.93392482840834401</v>
      </c>
      <c r="E36" s="36">
        <v>0.86689242618513873</v>
      </c>
      <c r="F36" s="36">
        <v>0.80467127087510482</v>
      </c>
      <c r="G36" s="36">
        <v>0.74691603550066443</v>
      </c>
      <c r="H36" s="36">
        <v>0.69316471888208397</v>
      </c>
      <c r="I36" s="36">
        <v>0.64341286002827602</v>
      </c>
      <c r="J36" s="36">
        <v>0.59723193805567742</v>
      </c>
      <c r="K36" s="36">
        <v>0.55436564916974984</v>
      </c>
      <c r="L36" s="36">
        <v>0.51447109326961526</v>
      </c>
      <c r="M36" s="36">
        <v>0.47754495938040853</v>
      </c>
      <c r="N36" s="36">
        <v>0.44326919668181214</v>
      </c>
      <c r="O36" s="36">
        <v>0.41145357493014312</v>
      </c>
      <c r="P36" s="36">
        <v>0.38184359157359055</v>
      </c>
      <c r="Q36" s="36">
        <v>0.35443678918636157</v>
      </c>
      <c r="R36" s="36">
        <v>0.3289971085046382</v>
      </c>
      <c r="S36" s="36">
        <v>0.30538335947824247</v>
      </c>
      <c r="T36" s="36">
        <v>0.28340664875685884</v>
      </c>
      <c r="U36" s="36">
        <v>0.26306515242403611</v>
      </c>
      <c r="V36" s="36">
        <v>0.24418366585059359</v>
      </c>
      <c r="W36" s="36">
        <v>0.22665739691786857</v>
      </c>
      <c r="X36" s="36">
        <v>0.21034614782611605</v>
      </c>
      <c r="Y36" s="36">
        <v>0.19524856485339206</v>
      </c>
      <c r="Z36" s="36">
        <v>0.1812346100524885</v>
      </c>
      <c r="AA36" s="36">
        <v>0.16822650607209799</v>
      </c>
      <c r="AB36" s="36">
        <v>0.15612019724789697</v>
      </c>
      <c r="AC36" s="36">
        <v>0.14491467883918038</v>
      </c>
      <c r="AD36" s="36">
        <v>0.13451343588630835</v>
      </c>
      <c r="AE36" s="36">
        <v>0.12485874156350797</v>
      </c>
      <c r="AF36" s="36">
        <v>0.11587336512038617</v>
      </c>
      <c r="AG36" s="36">
        <v>0.10755656083224707</v>
      </c>
      <c r="AH36" s="36">
        <v>9.983669470582747E-2</v>
      </c>
      <c r="AI36" s="36">
        <v>9.267092153802145E-2</v>
      </c>
    </row>
    <row r="37" spans="1:36" ht="14.25" customHeight="1" x14ac:dyDescent="0.25">
      <c r="A37" s="38" t="s">
        <v>23</v>
      </c>
      <c r="B37" s="31">
        <f>SUM(C37:AI37)</f>
        <v>48602.660458257335</v>
      </c>
      <c r="C37" s="30">
        <f t="shared" ref="C37" si="5">+C26*C$36</f>
        <v>2135.3430438843375</v>
      </c>
      <c r="D37" s="30">
        <f>+D26*D$36</f>
        <v>1785.3882450270105</v>
      </c>
      <c r="E37" s="30">
        <f t="shared" ref="E37:AI37" si="6">+E26*E$36</f>
        <v>1753.4178118493012</v>
      </c>
      <c r="F37" s="30">
        <f t="shared" si="6"/>
        <v>1662.6449581592572</v>
      </c>
      <c r="G37" s="30">
        <f t="shared" si="6"/>
        <v>1670.1457957756775</v>
      </c>
      <c r="H37" s="30">
        <f t="shared" si="6"/>
        <v>1724.0284102540948</v>
      </c>
      <c r="I37" s="30">
        <f t="shared" si="6"/>
        <v>1779.9326853226453</v>
      </c>
      <c r="J37" s="30">
        <f t="shared" si="6"/>
        <v>1816.3208342258761</v>
      </c>
      <c r="K37" s="30">
        <f t="shared" si="6"/>
        <v>1740.3982442797612</v>
      </c>
      <c r="L37" s="30">
        <f t="shared" si="6"/>
        <v>1696.9984288496191</v>
      </c>
      <c r="M37" s="30">
        <f t="shared" si="6"/>
        <v>1718.5033785477569</v>
      </c>
      <c r="N37" s="30">
        <f t="shared" si="6"/>
        <v>1690.7328573179948</v>
      </c>
      <c r="O37" s="30">
        <f t="shared" si="6"/>
        <v>1613.4301536367575</v>
      </c>
      <c r="P37" s="30">
        <f t="shared" si="6"/>
        <v>1606.0427553250229</v>
      </c>
      <c r="Q37" s="30">
        <f t="shared" si="6"/>
        <v>1576.3684806430538</v>
      </c>
      <c r="R37" s="30">
        <f t="shared" si="6"/>
        <v>1546.6375243133841</v>
      </c>
      <c r="S37" s="30">
        <f t="shared" si="6"/>
        <v>1515.362652290725</v>
      </c>
      <c r="T37" s="30">
        <f t="shared" si="6"/>
        <v>1560.5755363723683</v>
      </c>
      <c r="U37" s="30">
        <f t="shared" si="6"/>
        <v>1539.8706526364838</v>
      </c>
      <c r="V37" s="30">
        <f t="shared" si="6"/>
        <v>1485.5685195117969</v>
      </c>
      <c r="W37" s="30">
        <f t="shared" si="6"/>
        <v>1438.7202122424637</v>
      </c>
      <c r="X37" s="30">
        <f t="shared" si="6"/>
        <v>1408.7225919989605</v>
      </c>
      <c r="Y37" s="30">
        <f t="shared" si="6"/>
        <v>1360.0219306233591</v>
      </c>
      <c r="Z37" s="30">
        <f t="shared" si="6"/>
        <v>1315.8736669919117</v>
      </c>
      <c r="AA37" s="30">
        <f t="shared" si="6"/>
        <v>1320.5711131953501</v>
      </c>
      <c r="AB37" s="30">
        <f t="shared" si="6"/>
        <v>1299.8914871430152</v>
      </c>
      <c r="AC37" s="30">
        <f t="shared" si="6"/>
        <v>1244.2100477984995</v>
      </c>
      <c r="AD37" s="30">
        <f t="shared" si="6"/>
        <v>1193.7541036098519</v>
      </c>
      <c r="AE37" s="30">
        <f t="shared" si="6"/>
        <v>1165.3118180437323</v>
      </c>
      <c r="AF37" s="30">
        <f t="shared" si="6"/>
        <v>1122.2794464484577</v>
      </c>
      <c r="AG37" s="30">
        <f t="shared" si="6"/>
        <v>1087.7422167343045</v>
      </c>
      <c r="AH37" s="30">
        <f t="shared" si="6"/>
        <v>1026.6722021350454</v>
      </c>
      <c r="AI37" s="30">
        <f t="shared" si="6"/>
        <v>1.1786530694647692</v>
      </c>
    </row>
    <row r="38" spans="1:36" ht="14.25" customHeight="1" x14ac:dyDescent="0.25">
      <c r="A38" s="38" t="s">
        <v>26</v>
      </c>
      <c r="B38" s="31">
        <f>SUM(C38:AI38)</f>
        <v>136.75096308152141</v>
      </c>
      <c r="C38" s="30">
        <f t="shared" ref="C38" si="7">+C27*C$36</f>
        <v>0</v>
      </c>
      <c r="D38" s="30">
        <f>+D27*D$36</f>
        <v>-1.3710560660001605</v>
      </c>
      <c r="E38" s="30">
        <f t="shared" ref="E38:AI38" si="8">+E27*E$36</f>
        <v>-3.0302189014907537</v>
      </c>
      <c r="F38" s="30">
        <f t="shared" si="8"/>
        <v>-1.9527973385595541</v>
      </c>
      <c r="G38" s="30">
        <f t="shared" si="8"/>
        <v>-0.58420887052899761</v>
      </c>
      <c r="H38" s="30">
        <f t="shared" si="8"/>
        <v>0.84396172754710619</v>
      </c>
      <c r="I38" s="30">
        <f t="shared" si="8"/>
        <v>1.6576326750247292</v>
      </c>
      <c r="J38" s="30">
        <f t="shared" si="8"/>
        <v>2.5625826482630671</v>
      </c>
      <c r="K38" s="30">
        <f t="shared" si="8"/>
        <v>3.342345229863918</v>
      </c>
      <c r="L38" s="30">
        <f t="shared" si="8"/>
        <v>4.1892233479480847</v>
      </c>
      <c r="M38" s="30">
        <f t="shared" si="8"/>
        <v>4.574381985715231</v>
      </c>
      <c r="N38" s="30">
        <f t="shared" si="8"/>
        <v>5.0493189358267347</v>
      </c>
      <c r="O38" s="30">
        <f t="shared" si="8"/>
        <v>5.4429136562074554</v>
      </c>
      <c r="P38" s="30">
        <f t="shared" si="8"/>
        <v>5.9042815796062467</v>
      </c>
      <c r="Q38" s="30">
        <f t="shared" si="8"/>
        <v>6.0185385844450066</v>
      </c>
      <c r="R38" s="30">
        <f t="shared" si="8"/>
        <v>6.2167123403873834</v>
      </c>
      <c r="S38" s="30">
        <f t="shared" si="8"/>
        <v>6.3635920316471939</v>
      </c>
      <c r="T38" s="30">
        <f t="shared" si="8"/>
        <v>6.574862618381081</v>
      </c>
      <c r="U38" s="30">
        <f t="shared" si="8"/>
        <v>6.5250379814324635</v>
      </c>
      <c r="V38" s="30">
        <f t="shared" si="8"/>
        <v>6.551055054723621</v>
      </c>
      <c r="W38" s="30">
        <f t="shared" si="8"/>
        <v>6.5461234840191027</v>
      </c>
      <c r="X38" s="30">
        <f t="shared" si="8"/>
        <v>6.6000361135906163</v>
      </c>
      <c r="Y38" s="30">
        <f t="shared" si="8"/>
        <v>6.457442138919439</v>
      </c>
      <c r="Z38" s="30">
        <f t="shared" si="8"/>
        <v>6.3817746436972005</v>
      </c>
      <c r="AA38" s="30">
        <f t="shared" si="8"/>
        <v>6.2887241311692605</v>
      </c>
      <c r="AB38" s="30">
        <f t="shared" si="8"/>
        <v>6.2480190519882042</v>
      </c>
      <c r="AC38" s="30">
        <f t="shared" si="8"/>
        <v>6.0593316449857282</v>
      </c>
      <c r="AD38" s="30">
        <f t="shared" si="8"/>
        <v>5.9286615799680265</v>
      </c>
      <c r="AE38" s="30">
        <f t="shared" si="8"/>
        <v>5.7894728950508236</v>
      </c>
      <c r="AF38" s="30">
        <f t="shared" si="8"/>
        <v>5.6959375759842388</v>
      </c>
      <c r="AG38" s="30">
        <f t="shared" si="8"/>
        <v>5.490894819837747</v>
      </c>
      <c r="AH38" s="30">
        <f t="shared" si="8"/>
        <v>3.8727582328525791</v>
      </c>
      <c r="AI38" s="30">
        <f t="shared" si="8"/>
        <v>0.51362754901859808</v>
      </c>
    </row>
    <row r="39" spans="1:36" ht="14.25" customHeight="1" x14ac:dyDescent="0.25">
      <c r="A39" s="38" t="s">
        <v>28</v>
      </c>
      <c r="B39" s="32">
        <f>SUM(C39:AI39)</f>
        <v>48739.411421338889</v>
      </c>
      <c r="C39" s="35">
        <f t="shared" ref="C39" si="9">SUM(C37:C38)</f>
        <v>2135.3430438843375</v>
      </c>
      <c r="D39" s="35">
        <f>SUM(D37:D38)</f>
        <v>1784.0171889610103</v>
      </c>
      <c r="E39" s="35">
        <f t="shared" ref="E39:AI39" si="10">SUM(E37:E38)</f>
        <v>1750.3875929478104</v>
      </c>
      <c r="F39" s="35">
        <f t="shared" si="10"/>
        <v>1660.6921608206976</v>
      </c>
      <c r="G39" s="35">
        <f t="shared" si="10"/>
        <v>1669.5615869051485</v>
      </c>
      <c r="H39" s="35">
        <f t="shared" si="10"/>
        <v>1724.8723719816419</v>
      </c>
      <c r="I39" s="35">
        <f t="shared" si="10"/>
        <v>1781.5903179976701</v>
      </c>
      <c r="J39" s="35">
        <f t="shared" si="10"/>
        <v>1818.8834168741391</v>
      </c>
      <c r="K39" s="35">
        <f t="shared" si="10"/>
        <v>1743.7405895096251</v>
      </c>
      <c r="L39" s="35">
        <f t="shared" si="10"/>
        <v>1701.1876521975671</v>
      </c>
      <c r="M39" s="35">
        <f t="shared" si="10"/>
        <v>1723.0777605334722</v>
      </c>
      <c r="N39" s="35">
        <f t="shared" si="10"/>
        <v>1695.7821762538215</v>
      </c>
      <c r="O39" s="35">
        <f t="shared" si="10"/>
        <v>1618.8730672929651</v>
      </c>
      <c r="P39" s="35">
        <f t="shared" si="10"/>
        <v>1611.9470369046292</v>
      </c>
      <c r="Q39" s="35">
        <f t="shared" si="10"/>
        <v>1582.3870192274987</v>
      </c>
      <c r="R39" s="35">
        <f t="shared" si="10"/>
        <v>1552.8542366537715</v>
      </c>
      <c r="S39" s="35">
        <f t="shared" si="10"/>
        <v>1521.7262443223722</v>
      </c>
      <c r="T39" s="35">
        <f t="shared" si="10"/>
        <v>1567.1503989907494</v>
      </c>
      <c r="U39" s="35">
        <f t="shared" si="10"/>
        <v>1546.3956906179162</v>
      </c>
      <c r="V39" s="35">
        <f t="shared" si="10"/>
        <v>1492.1195745665204</v>
      </c>
      <c r="W39" s="35">
        <f t="shared" si="10"/>
        <v>1445.2663357264828</v>
      </c>
      <c r="X39" s="35">
        <f t="shared" si="10"/>
        <v>1415.3226281125512</v>
      </c>
      <c r="Y39" s="35">
        <f t="shared" si="10"/>
        <v>1366.4793727622787</v>
      </c>
      <c r="Z39" s="35">
        <f t="shared" si="10"/>
        <v>1322.2554416356088</v>
      </c>
      <c r="AA39" s="35">
        <f t="shared" si="10"/>
        <v>1326.8598373265195</v>
      </c>
      <c r="AB39" s="35">
        <f t="shared" si="10"/>
        <v>1306.1395061950034</v>
      </c>
      <c r="AC39" s="35">
        <f t="shared" si="10"/>
        <v>1250.2693794434854</v>
      </c>
      <c r="AD39" s="35">
        <f t="shared" si="10"/>
        <v>1199.68276518982</v>
      </c>
      <c r="AE39" s="35">
        <f t="shared" si="10"/>
        <v>1171.101290938783</v>
      </c>
      <c r="AF39" s="35">
        <f t="shared" si="10"/>
        <v>1127.9753840244421</v>
      </c>
      <c r="AG39" s="35">
        <f t="shared" si="10"/>
        <v>1093.2331115541422</v>
      </c>
      <c r="AH39" s="35">
        <f t="shared" si="10"/>
        <v>1030.5449603678981</v>
      </c>
      <c r="AI39" s="35">
        <f t="shared" si="10"/>
        <v>1.6922806184833674</v>
      </c>
    </row>
    <row r="40" spans="1:36" ht="14.25" customHeight="1" x14ac:dyDescent="0.25">
      <c r="A40" s="13"/>
      <c r="B40" s="15"/>
      <c r="C40" s="15"/>
    </row>
    <row r="41" spans="1:36" s="9" customFormat="1" ht="14.25" customHeight="1" x14ac:dyDescent="0.25">
      <c r="A41" s="13" t="s">
        <v>21</v>
      </c>
      <c r="B41" s="17"/>
      <c r="C41" s="25" t="s">
        <v>18</v>
      </c>
      <c r="D41" s="16">
        <f t="shared" ref="D41:AI41" si="11">ROUND(ROUND((D37*1000000*D20)/D12,2),2)*12</f>
        <v>193.32</v>
      </c>
      <c r="E41" s="16">
        <f t="shared" si="11"/>
        <v>189.12</v>
      </c>
      <c r="F41" s="16">
        <f t="shared" si="11"/>
        <v>178.92000000000002</v>
      </c>
      <c r="G41" s="16">
        <f t="shared" si="11"/>
        <v>179.39999999999998</v>
      </c>
      <c r="H41" s="16">
        <f t="shared" si="11"/>
        <v>183.60000000000002</v>
      </c>
      <c r="I41" s="16">
        <f t="shared" si="11"/>
        <v>188.52</v>
      </c>
      <c r="J41" s="16">
        <f t="shared" si="11"/>
        <v>190.92000000000002</v>
      </c>
      <c r="K41" s="16">
        <f t="shared" si="11"/>
        <v>181.32</v>
      </c>
      <c r="L41" s="16">
        <f t="shared" si="11"/>
        <v>174.84</v>
      </c>
      <c r="M41" s="16">
        <f t="shared" si="11"/>
        <v>175.68</v>
      </c>
      <c r="N41" s="16">
        <f t="shared" si="11"/>
        <v>171.12</v>
      </c>
      <c r="O41" s="16">
        <f t="shared" si="11"/>
        <v>161.64000000000001</v>
      </c>
      <c r="P41" s="16">
        <f t="shared" si="11"/>
        <v>158.88</v>
      </c>
      <c r="Q41" s="16">
        <f t="shared" si="11"/>
        <v>154.92000000000002</v>
      </c>
      <c r="R41" s="16">
        <f t="shared" si="11"/>
        <v>150.60000000000002</v>
      </c>
      <c r="S41" s="16">
        <f t="shared" si="11"/>
        <v>146.28</v>
      </c>
      <c r="T41" s="16">
        <f t="shared" si="11"/>
        <v>149.28</v>
      </c>
      <c r="U41" s="16">
        <f t="shared" si="11"/>
        <v>146.39999999999998</v>
      </c>
      <c r="V41" s="16">
        <f t="shared" si="11"/>
        <v>140.04</v>
      </c>
      <c r="W41" s="16">
        <f t="shared" si="11"/>
        <v>134.52000000000001</v>
      </c>
      <c r="X41" s="16">
        <f t="shared" si="11"/>
        <v>130.32</v>
      </c>
      <c r="Y41" s="16">
        <f t="shared" si="11"/>
        <v>124.80000000000001</v>
      </c>
      <c r="Z41" s="16">
        <f t="shared" si="11"/>
        <v>118.80000000000001</v>
      </c>
      <c r="AA41" s="16">
        <f t="shared" si="11"/>
        <v>118.08</v>
      </c>
      <c r="AB41" s="16">
        <f t="shared" si="11"/>
        <v>114.72</v>
      </c>
      <c r="AC41" s="16">
        <f t="shared" si="11"/>
        <v>109.08</v>
      </c>
      <c r="AD41" s="16">
        <f t="shared" si="11"/>
        <v>103.68</v>
      </c>
      <c r="AE41" s="16">
        <f t="shared" si="11"/>
        <v>100.19999999999999</v>
      </c>
      <c r="AF41" s="16">
        <f t="shared" si="11"/>
        <v>95.4</v>
      </c>
      <c r="AG41" s="16">
        <f t="shared" si="11"/>
        <v>91.92</v>
      </c>
      <c r="AH41" s="16">
        <f t="shared" si="11"/>
        <v>85.92</v>
      </c>
      <c r="AI41" s="16">
        <f t="shared" si="11"/>
        <v>0.12</v>
      </c>
      <c r="AJ41" s="14"/>
    </row>
    <row r="42" spans="1:36" ht="14.25" customHeight="1" x14ac:dyDescent="0.2">
      <c r="A42" s="9"/>
    </row>
    <row r="43" spans="1:36" ht="14.25" customHeight="1" x14ac:dyDescent="0.2">
      <c r="A43" s="9"/>
    </row>
    <row r="44" spans="1:36" s="9" customFormat="1" ht="14.25" customHeight="1" x14ac:dyDescent="0.2">
      <c r="E44" s="17"/>
    </row>
    <row r="45" spans="1:36" s="9" customFormat="1" ht="14.25" customHeight="1" x14ac:dyDescent="0.25">
      <c r="A45" s="13" t="s">
        <v>7</v>
      </c>
      <c r="D45" s="18"/>
      <c r="E45" s="17"/>
    </row>
    <row r="46" spans="1:36" ht="14.25" customHeight="1" x14ac:dyDescent="0.2">
      <c r="A46" s="2" t="s">
        <v>9</v>
      </c>
      <c r="D46" s="19"/>
      <c r="E46" s="20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6" ht="14.25" customHeight="1" x14ac:dyDescent="0.2">
      <c r="A47" s="2" t="s">
        <v>8</v>
      </c>
      <c r="D47" s="22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6" ht="14.25" customHeight="1" x14ac:dyDescent="0.2">
      <c r="A48" s="45" t="s">
        <v>33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ht="14.25" customHeight="1" x14ac:dyDescent="0.2">
      <c r="A49" s="26" t="s">
        <v>20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ht="14.25" customHeight="1" x14ac:dyDescent="0.2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</sheetData>
  <pageMargins left="0.7" right="0.7" top="0.75" bottom="0.75" header="0.3" footer="0.3"/>
  <pageSetup scale="45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0"/>
  <sheetViews>
    <sheetView showGridLines="0" zoomScale="85" zoomScaleNormal="85" workbookViewId="0">
      <selection activeCell="A6" sqref="A6"/>
    </sheetView>
  </sheetViews>
  <sheetFormatPr defaultColWidth="9.140625" defaultRowHeight="14.25" x14ac:dyDescent="0.2"/>
  <cols>
    <col min="1" max="1" width="44.85546875" style="2" customWidth="1"/>
    <col min="2" max="3" width="15.28515625" style="2" customWidth="1"/>
    <col min="4" max="4" width="17.42578125" style="2" bestFit="1" customWidth="1"/>
    <col min="5" max="35" width="14" style="2" bestFit="1" customWidth="1"/>
    <col min="36" max="36" width="9.5703125" style="2" bestFit="1" customWidth="1"/>
    <col min="37" max="16384" width="9.140625" style="2"/>
  </cols>
  <sheetData>
    <row r="1" spans="1:35" ht="15" x14ac:dyDescent="0.2">
      <c r="A1" s="41" t="s">
        <v>17</v>
      </c>
    </row>
    <row r="2" spans="1:35" ht="15" x14ac:dyDescent="0.2">
      <c r="A2" s="34" t="s">
        <v>19</v>
      </c>
    </row>
    <row r="3" spans="1:35" ht="15" x14ac:dyDescent="0.2">
      <c r="A3" s="46" t="s">
        <v>34</v>
      </c>
    </row>
    <row r="4" spans="1:35" ht="15" x14ac:dyDescent="0.2">
      <c r="A4" s="42" t="s">
        <v>35</v>
      </c>
    </row>
    <row r="5" spans="1:35" ht="15" x14ac:dyDescent="0.2">
      <c r="A5" s="42" t="s">
        <v>36</v>
      </c>
    </row>
    <row r="6" spans="1:35" ht="15" x14ac:dyDescent="0.2">
      <c r="A6" s="42" t="s">
        <v>38</v>
      </c>
    </row>
    <row r="8" spans="1:35" ht="15" x14ac:dyDescent="0.25">
      <c r="A8" s="1" t="s">
        <v>10</v>
      </c>
    </row>
    <row r="9" spans="1:35" ht="15" x14ac:dyDescent="0.25">
      <c r="A9" s="1" t="s">
        <v>11</v>
      </c>
    </row>
    <row r="11" spans="1:35" ht="15" x14ac:dyDescent="0.25">
      <c r="A11" s="3" t="s">
        <v>6</v>
      </c>
      <c r="C11" s="4">
        <v>2019</v>
      </c>
      <c r="D11" s="4">
        <f>2020</f>
        <v>2020</v>
      </c>
      <c r="E11" s="4">
        <f t="shared" ref="E11:AI11" si="0">D11+1</f>
        <v>2021</v>
      </c>
      <c r="F11" s="4">
        <f t="shared" si="0"/>
        <v>2022</v>
      </c>
      <c r="G11" s="4">
        <f t="shared" si="0"/>
        <v>2023</v>
      </c>
      <c r="H11" s="4">
        <f t="shared" si="0"/>
        <v>2024</v>
      </c>
      <c r="I11" s="4">
        <f t="shared" si="0"/>
        <v>2025</v>
      </c>
      <c r="J11" s="4">
        <f t="shared" si="0"/>
        <v>2026</v>
      </c>
      <c r="K11" s="4">
        <f t="shared" si="0"/>
        <v>2027</v>
      </c>
      <c r="L11" s="4">
        <f t="shared" si="0"/>
        <v>2028</v>
      </c>
      <c r="M11" s="4">
        <f t="shared" si="0"/>
        <v>2029</v>
      </c>
      <c r="N11" s="4">
        <f t="shared" si="0"/>
        <v>2030</v>
      </c>
      <c r="O11" s="4">
        <f t="shared" si="0"/>
        <v>2031</v>
      </c>
      <c r="P11" s="4">
        <f t="shared" si="0"/>
        <v>2032</v>
      </c>
      <c r="Q11" s="4">
        <f t="shared" si="0"/>
        <v>2033</v>
      </c>
      <c r="R11" s="4">
        <f t="shared" si="0"/>
        <v>2034</v>
      </c>
      <c r="S11" s="4">
        <f t="shared" si="0"/>
        <v>2035</v>
      </c>
      <c r="T11" s="4">
        <f t="shared" si="0"/>
        <v>2036</v>
      </c>
      <c r="U11" s="4">
        <f t="shared" si="0"/>
        <v>2037</v>
      </c>
      <c r="V11" s="4">
        <f t="shared" si="0"/>
        <v>2038</v>
      </c>
      <c r="W11" s="4">
        <f t="shared" si="0"/>
        <v>2039</v>
      </c>
      <c r="X11" s="4">
        <f t="shared" si="0"/>
        <v>2040</v>
      </c>
      <c r="Y11" s="4">
        <f t="shared" si="0"/>
        <v>2041</v>
      </c>
      <c r="Z11" s="4">
        <f t="shared" si="0"/>
        <v>2042</v>
      </c>
      <c r="AA11" s="4">
        <f t="shared" si="0"/>
        <v>2043</v>
      </c>
      <c r="AB11" s="4">
        <f t="shared" si="0"/>
        <v>2044</v>
      </c>
      <c r="AC11" s="4">
        <f t="shared" si="0"/>
        <v>2045</v>
      </c>
      <c r="AD11" s="4">
        <f t="shared" si="0"/>
        <v>2046</v>
      </c>
      <c r="AE11" s="4">
        <f t="shared" si="0"/>
        <v>2047</v>
      </c>
      <c r="AF11" s="4">
        <f t="shared" si="0"/>
        <v>2048</v>
      </c>
      <c r="AG11" s="4">
        <f t="shared" si="0"/>
        <v>2049</v>
      </c>
      <c r="AH11" s="4">
        <f t="shared" si="0"/>
        <v>2050</v>
      </c>
      <c r="AI11" s="4">
        <f t="shared" si="0"/>
        <v>2051</v>
      </c>
    </row>
    <row r="12" spans="1:35" x14ac:dyDescent="0.2">
      <c r="A12" s="5" t="s">
        <v>0</v>
      </c>
      <c r="D12" s="6">
        <v>59490168.315877855</v>
      </c>
      <c r="E12" s="6">
        <v>59811074.74622146</v>
      </c>
      <c r="F12" s="6">
        <v>59852351.144480817</v>
      </c>
      <c r="G12" s="6">
        <v>59879663.821460649</v>
      </c>
      <c r="H12" s="6">
        <v>60523058.441905856</v>
      </c>
      <c r="I12" s="6">
        <v>61019130.408033021</v>
      </c>
      <c r="J12" s="6">
        <v>61615553.840515547</v>
      </c>
      <c r="K12" s="6">
        <v>62256826.502824932</v>
      </c>
      <c r="L12" s="6">
        <v>63052172.594446436</v>
      </c>
      <c r="M12" s="6">
        <v>63646392.789534807</v>
      </c>
      <c r="N12" s="6">
        <v>64459051.249581411</v>
      </c>
      <c r="O12" s="6">
        <v>65222739.067555241</v>
      </c>
      <c r="P12" s="6">
        <v>66139750.984955505</v>
      </c>
      <c r="Q12" s="6">
        <v>66713330.506030701</v>
      </c>
      <c r="R12" s="6">
        <v>67413934.907352135</v>
      </c>
      <c r="S12" s="6">
        <v>68101803.511632755</v>
      </c>
      <c r="T12" s="6">
        <v>68773857.742647856</v>
      </c>
      <c r="U12" s="6">
        <v>69275939.806490615</v>
      </c>
      <c r="V12" s="6">
        <v>69959041.880674705</v>
      </c>
      <c r="W12" s="6">
        <v>72964714.704281688</v>
      </c>
      <c r="X12" s="6">
        <v>73883065.842189386</v>
      </c>
      <c r="Y12" s="6">
        <v>74252338.503234133</v>
      </c>
      <c r="Z12" s="6">
        <v>75612503.646139115</v>
      </c>
      <c r="AA12" s="6">
        <v>76502595.653353333</v>
      </c>
      <c r="AB12" s="6">
        <v>77598751.440185383</v>
      </c>
      <c r="AC12" s="6">
        <v>78284481.722746864</v>
      </c>
      <c r="AD12" s="6">
        <v>79175063.509328112</v>
      </c>
      <c r="AE12" s="6">
        <v>80068081.628531203</v>
      </c>
      <c r="AF12" s="6">
        <v>81150649.924022719</v>
      </c>
      <c r="AG12" s="6">
        <v>81835995.174416795</v>
      </c>
      <c r="AH12" s="6">
        <v>82737939.929988056</v>
      </c>
      <c r="AI12" s="6">
        <v>83644794.625092894</v>
      </c>
    </row>
    <row r="13" spans="1:35" x14ac:dyDescent="0.2">
      <c r="A13" s="5" t="s">
        <v>1</v>
      </c>
      <c r="D13" s="6">
        <v>47840049.505269289</v>
      </c>
      <c r="E13" s="6">
        <v>47969475.205300845</v>
      </c>
      <c r="F13" s="6">
        <v>48127550.213069066</v>
      </c>
      <c r="G13" s="6">
        <v>48297126.378642522</v>
      </c>
      <c r="H13" s="6">
        <v>48596782.827583231</v>
      </c>
      <c r="I13" s="6">
        <v>48699767.053622834</v>
      </c>
      <c r="J13" s="6">
        <v>48970958.926408648</v>
      </c>
      <c r="K13" s="6">
        <v>49271025.804593727</v>
      </c>
      <c r="L13" s="6">
        <v>49760442.85267023</v>
      </c>
      <c r="M13" s="6">
        <v>50045856.879351549</v>
      </c>
      <c r="N13" s="6">
        <v>50461294.489689521</v>
      </c>
      <c r="O13" s="6">
        <v>50859279.250612512</v>
      </c>
      <c r="P13" s="6">
        <v>51426114.645896263</v>
      </c>
      <c r="Q13" s="6">
        <v>51693649.916139171</v>
      </c>
      <c r="R13" s="6">
        <v>52067068.917742856</v>
      </c>
      <c r="S13" s="6">
        <v>52431516.049609385</v>
      </c>
      <c r="T13" s="6">
        <v>52947195.113301069</v>
      </c>
      <c r="U13" s="6">
        <v>53187483.392020285</v>
      </c>
      <c r="V13" s="6">
        <v>53545142.366319545</v>
      </c>
      <c r="W13" s="6">
        <v>51577135.410402276</v>
      </c>
      <c r="X13" s="6">
        <v>52041944.955231592</v>
      </c>
      <c r="Y13" s="6">
        <v>52752765.821483232</v>
      </c>
      <c r="Z13" s="6">
        <v>53541935.089640729</v>
      </c>
      <c r="AA13" s="6">
        <v>53966754.470327616</v>
      </c>
      <c r="AB13" s="6">
        <v>54548628.368878394</v>
      </c>
      <c r="AC13" s="6">
        <v>54805638.509112738</v>
      </c>
      <c r="AD13" s="6">
        <v>55218896.885648891</v>
      </c>
      <c r="AE13" s="6">
        <v>55629921.653521992</v>
      </c>
      <c r="AF13" s="6">
        <v>56188381.186620653</v>
      </c>
      <c r="AG13" s="6">
        <v>56431205.027215913</v>
      </c>
      <c r="AH13" s="6">
        <v>56836760.903100148</v>
      </c>
      <c r="AI13" s="6">
        <v>57241790.375866152</v>
      </c>
    </row>
    <row r="14" spans="1:35" x14ac:dyDescent="0.2">
      <c r="A14" s="5" t="s">
        <v>2</v>
      </c>
      <c r="D14" s="6">
        <v>2914180.4039105023</v>
      </c>
      <c r="E14" s="6">
        <v>2938603.1584176407</v>
      </c>
      <c r="F14" s="6">
        <v>2961214.5351525052</v>
      </c>
      <c r="G14" s="6">
        <v>2982797.3798365919</v>
      </c>
      <c r="H14" s="6">
        <v>3004087.6693249699</v>
      </c>
      <c r="I14" s="6">
        <v>3025281.0547214029</v>
      </c>
      <c r="J14" s="6">
        <v>3045676.7067968203</v>
      </c>
      <c r="K14" s="6">
        <v>3064882.5972845601</v>
      </c>
      <c r="L14" s="6">
        <v>3083453.8805299229</v>
      </c>
      <c r="M14" s="6">
        <v>3102077.5246377969</v>
      </c>
      <c r="N14" s="6">
        <v>3121279.8249915796</v>
      </c>
      <c r="O14" s="6">
        <v>3140941.908096381</v>
      </c>
      <c r="P14" s="6">
        <v>3159689.3418857404</v>
      </c>
      <c r="Q14" s="6">
        <v>3177974.977278356</v>
      </c>
      <c r="R14" s="6">
        <v>3197080.2717041085</v>
      </c>
      <c r="S14" s="6">
        <v>3216412.3454193575</v>
      </c>
      <c r="T14" s="6">
        <v>3235206.3066325733</v>
      </c>
      <c r="U14" s="6">
        <v>3253515.6583004044</v>
      </c>
      <c r="V14" s="6">
        <v>3271783.2610252015</v>
      </c>
      <c r="W14" s="6">
        <v>3289949.1690284912</v>
      </c>
      <c r="X14" s="6">
        <v>3308102.2713499852</v>
      </c>
      <c r="Y14" s="6">
        <v>3308102.2713499852</v>
      </c>
      <c r="Z14" s="6">
        <v>3308102.2713499852</v>
      </c>
      <c r="AA14" s="6">
        <v>3308102.2713499852</v>
      </c>
      <c r="AB14" s="6">
        <v>3308102.2713499852</v>
      </c>
      <c r="AC14" s="6">
        <v>3308102.2713499852</v>
      </c>
      <c r="AD14" s="6">
        <v>3308102.2713499852</v>
      </c>
      <c r="AE14" s="6">
        <v>3308102.2713499852</v>
      </c>
      <c r="AF14" s="6">
        <v>3308102.2713499852</v>
      </c>
      <c r="AG14" s="6">
        <v>3308102.2713499852</v>
      </c>
      <c r="AH14" s="6">
        <v>3308102.2713499852</v>
      </c>
      <c r="AI14" s="6">
        <v>3308102.2713499852</v>
      </c>
    </row>
    <row r="15" spans="1:35" ht="14.25" customHeight="1" x14ac:dyDescent="0.2">
      <c r="A15" s="5" t="s">
        <v>3</v>
      </c>
      <c r="D15" s="6">
        <v>454263.1387845244</v>
      </c>
      <c r="E15" s="6">
        <v>456387.16133391391</v>
      </c>
      <c r="F15" s="6">
        <v>457751.45326627587</v>
      </c>
      <c r="G15" s="6">
        <v>458408.62405356049</v>
      </c>
      <c r="H15" s="6">
        <v>458408.45559828158</v>
      </c>
      <c r="I15" s="6">
        <v>457798.0385289971</v>
      </c>
      <c r="J15" s="6">
        <v>456621.90231427387</v>
      </c>
      <c r="K15" s="6">
        <v>454922.13946477068</v>
      </c>
      <c r="L15" s="6">
        <v>452738.52408162795</v>
      </c>
      <c r="M15" s="6">
        <v>450108.6249983781</v>
      </c>
      <c r="N15" s="6">
        <v>447067.91375308414</v>
      </c>
      <c r="O15" s="6">
        <v>443649.86761732842</v>
      </c>
      <c r="P15" s="6">
        <v>439886.06789903116</v>
      </c>
      <c r="Q15" s="6">
        <v>435806.29372681212</v>
      </c>
      <c r="R15" s="6">
        <v>431438.61151475756</v>
      </c>
      <c r="S15" s="6">
        <v>426809.46029794216</v>
      </c>
      <c r="T15" s="6">
        <v>421943.73312093242</v>
      </c>
      <c r="U15" s="6">
        <v>416864.85465368588</v>
      </c>
      <c r="V15" s="6">
        <v>411594.85520179186</v>
      </c>
      <c r="W15" s="6">
        <v>406154.44127083872</v>
      </c>
      <c r="X15" s="6">
        <v>401818.9793287596</v>
      </c>
      <c r="Y15" s="6">
        <v>397595.09653414483</v>
      </c>
      <c r="Z15" s="6">
        <v>393480.94713911047</v>
      </c>
      <c r="AA15" s="6">
        <v>389474.75584567536</v>
      </c>
      <c r="AB15" s="6">
        <v>385574.81618484366</v>
      </c>
      <c r="AC15" s="6">
        <v>381779.48895828065</v>
      </c>
      <c r="AD15" s="6">
        <v>378087.20074083656</v>
      </c>
      <c r="AE15" s="6">
        <v>374496.4424422381</v>
      </c>
      <c r="AF15" s="6">
        <v>371005.7679263287</v>
      </c>
      <c r="AG15" s="6">
        <v>367613.79268629802</v>
      </c>
      <c r="AH15" s="6">
        <v>364319.19257440057</v>
      </c>
      <c r="AI15" s="6">
        <v>361120.70258471684</v>
      </c>
    </row>
    <row r="16" spans="1:35" ht="14.25" customHeight="1" x14ac:dyDescent="0.2">
      <c r="A16" s="5" t="s">
        <v>4</v>
      </c>
      <c r="D16" s="6">
        <v>24209.501875000002</v>
      </c>
      <c r="E16" s="6">
        <v>24037.301062500002</v>
      </c>
      <c r="F16" s="6">
        <v>24123.401468749998</v>
      </c>
      <c r="G16" s="6">
        <v>24080.351265625002</v>
      </c>
      <c r="H16" s="6">
        <v>24101.876367187499</v>
      </c>
      <c r="I16" s="6">
        <v>24091.11381640625</v>
      </c>
      <c r="J16" s="6">
        <v>24096.495091796871</v>
      </c>
      <c r="K16" s="6">
        <v>24093.804454101566</v>
      </c>
      <c r="L16" s="6">
        <v>24095.149772949222</v>
      </c>
      <c r="M16" s="6">
        <v>24094.47711352539</v>
      </c>
      <c r="N16" s="6">
        <v>24094.813443237304</v>
      </c>
      <c r="O16" s="6">
        <v>24094.645278381347</v>
      </c>
      <c r="P16" s="6">
        <v>24094.729360809324</v>
      </c>
      <c r="Q16" s="6">
        <v>24094.687319595338</v>
      </c>
      <c r="R16" s="6">
        <v>24094.708340202331</v>
      </c>
      <c r="S16" s="6">
        <v>24094.697829898836</v>
      </c>
      <c r="T16" s="6">
        <v>24094.703085050583</v>
      </c>
      <c r="U16" s="6">
        <v>24094.700457474708</v>
      </c>
      <c r="V16" s="6">
        <v>24094.701771262648</v>
      </c>
      <c r="W16" s="6">
        <v>24094.70111436868</v>
      </c>
      <c r="X16" s="6">
        <v>24094.701442815665</v>
      </c>
      <c r="Y16" s="6">
        <v>24094.701771262662</v>
      </c>
      <c r="Z16" s="6">
        <v>24094.702099709677</v>
      </c>
      <c r="AA16" s="6">
        <v>24094.702428156706</v>
      </c>
      <c r="AB16" s="6">
        <v>24094.702756603758</v>
      </c>
      <c r="AC16" s="6">
        <v>24094.703085050816</v>
      </c>
      <c r="AD16" s="6">
        <v>24094.703413497889</v>
      </c>
      <c r="AE16" s="6">
        <v>24094.703741944984</v>
      </c>
      <c r="AF16" s="6">
        <v>24094.70407039209</v>
      </c>
      <c r="AG16" s="6">
        <v>24094.704398839211</v>
      </c>
      <c r="AH16" s="6">
        <v>24094.704727286357</v>
      </c>
      <c r="AI16" s="6">
        <v>24094.70505573351</v>
      </c>
    </row>
    <row r="17" spans="1:36" ht="14.25" customHeight="1" x14ac:dyDescent="0.2">
      <c r="A17" s="7" t="s">
        <v>5</v>
      </c>
      <c r="C17" s="12"/>
      <c r="D17" s="8">
        <v>80453.17012499999</v>
      </c>
      <c r="E17" s="8">
        <v>80882.765937500008</v>
      </c>
      <c r="F17" s="8">
        <v>80667.968031250013</v>
      </c>
      <c r="G17" s="8">
        <v>80775.366984374996</v>
      </c>
      <c r="H17" s="8">
        <v>80721.667507812497</v>
      </c>
      <c r="I17" s="8">
        <v>80748.517246093761</v>
      </c>
      <c r="J17" s="8">
        <v>80735.092376953136</v>
      </c>
      <c r="K17" s="8">
        <v>80741.804811523441</v>
      </c>
      <c r="L17" s="8">
        <v>80738.448594238274</v>
      </c>
      <c r="M17" s="8">
        <v>80740.126702880851</v>
      </c>
      <c r="N17" s="8">
        <v>80739.287648559577</v>
      </c>
      <c r="O17" s="8">
        <v>80739.707175720207</v>
      </c>
      <c r="P17" s="8">
        <v>80739.497412139885</v>
      </c>
      <c r="Q17" s="8">
        <v>80739.602293930046</v>
      </c>
      <c r="R17" s="8">
        <v>80739.549853034972</v>
      </c>
      <c r="S17" s="8">
        <v>80739.576073482502</v>
      </c>
      <c r="T17" s="8">
        <v>80739.562963258737</v>
      </c>
      <c r="U17" s="8">
        <v>80739.569518370627</v>
      </c>
      <c r="V17" s="8">
        <v>80739.566240814689</v>
      </c>
      <c r="W17" s="8">
        <v>80739.567879592651</v>
      </c>
      <c r="X17" s="8">
        <v>80739.567060203655</v>
      </c>
      <c r="Y17" s="8">
        <v>80739.566240814776</v>
      </c>
      <c r="Z17" s="8">
        <v>80739.565421425956</v>
      </c>
      <c r="AA17" s="8">
        <v>80739.564602037237</v>
      </c>
      <c r="AB17" s="8">
        <v>80739.563782648605</v>
      </c>
      <c r="AC17" s="8">
        <v>80739.562963260047</v>
      </c>
      <c r="AD17" s="8">
        <v>80739.562143871561</v>
      </c>
      <c r="AE17" s="8">
        <v>80739.561324483177</v>
      </c>
      <c r="AF17" s="8">
        <v>80739.56050509488</v>
      </c>
      <c r="AG17" s="8">
        <v>80739.559685706656</v>
      </c>
      <c r="AH17" s="8">
        <v>80739.558866318563</v>
      </c>
      <c r="AI17" s="8">
        <v>80739.558046930499</v>
      </c>
    </row>
    <row r="18" spans="1:36" ht="14.25" customHeight="1" x14ac:dyDescent="0.2">
      <c r="A18" s="7" t="s">
        <v>12</v>
      </c>
      <c r="D18" s="10">
        <f t="shared" ref="D18:AI18" si="1">SUM(D12:D17)</f>
        <v>110803324.03584217</v>
      </c>
      <c r="E18" s="10">
        <f t="shared" si="1"/>
        <v>111280460.33827387</v>
      </c>
      <c r="F18" s="10">
        <f t="shared" si="1"/>
        <v>111503658.71546867</v>
      </c>
      <c r="G18" s="10">
        <f t="shared" si="1"/>
        <v>111722851.92224333</v>
      </c>
      <c r="H18" s="10">
        <f t="shared" si="1"/>
        <v>112687160.93828732</v>
      </c>
      <c r="I18" s="10">
        <f t="shared" si="1"/>
        <v>113306816.18596876</v>
      </c>
      <c r="J18" s="10">
        <f t="shared" si="1"/>
        <v>114193642.96350405</v>
      </c>
      <c r="K18" s="10">
        <f t="shared" si="1"/>
        <v>115152492.65343361</v>
      </c>
      <c r="L18" s="10">
        <f t="shared" si="1"/>
        <v>116453641.45009542</v>
      </c>
      <c r="M18" s="10">
        <f t="shared" si="1"/>
        <v>117349270.42233895</v>
      </c>
      <c r="N18" s="10">
        <f t="shared" si="1"/>
        <v>118593527.57910739</v>
      </c>
      <c r="O18" s="10">
        <f t="shared" si="1"/>
        <v>119771444.44633555</v>
      </c>
      <c r="P18" s="10">
        <f t="shared" si="1"/>
        <v>121270275.2674095</v>
      </c>
      <c r="Q18" s="10">
        <f t="shared" si="1"/>
        <v>122125595.98278855</v>
      </c>
      <c r="R18" s="10">
        <f t="shared" si="1"/>
        <v>123214356.96650711</v>
      </c>
      <c r="S18" s="10">
        <f t="shared" si="1"/>
        <v>124281375.64086282</v>
      </c>
      <c r="T18" s="10">
        <f t="shared" si="1"/>
        <v>125483037.16175075</v>
      </c>
      <c r="U18" s="10">
        <f t="shared" si="1"/>
        <v>126238637.98144083</v>
      </c>
      <c r="V18" s="10">
        <f t="shared" si="1"/>
        <v>127292396.63123333</v>
      </c>
      <c r="W18" s="10">
        <f t="shared" si="1"/>
        <v>128342787.99397725</v>
      </c>
      <c r="X18" s="10">
        <f t="shared" si="1"/>
        <v>129739766.31660275</v>
      </c>
      <c r="Y18" s="10">
        <f t="shared" si="1"/>
        <v>130815635.96061358</v>
      </c>
      <c r="Z18" s="10">
        <f t="shared" si="1"/>
        <v>132960856.22179009</v>
      </c>
      <c r="AA18" s="10">
        <f t="shared" si="1"/>
        <v>134271761.41790682</v>
      </c>
      <c r="AB18" s="10">
        <f t="shared" si="1"/>
        <v>135945891.16313788</v>
      </c>
      <c r="AC18" s="10">
        <f t="shared" si="1"/>
        <v>136884836.25821617</v>
      </c>
      <c r="AD18" s="10">
        <f t="shared" si="1"/>
        <v>138184984.13262519</v>
      </c>
      <c r="AE18" s="10">
        <f t="shared" si="1"/>
        <v>139485436.26091185</v>
      </c>
      <c r="AF18" s="10">
        <f t="shared" si="1"/>
        <v>141122973.4144952</v>
      </c>
      <c r="AG18" s="10">
        <f t="shared" si="1"/>
        <v>142047750.52975354</v>
      </c>
      <c r="AH18" s="10">
        <f t="shared" si="1"/>
        <v>143351956.56060624</v>
      </c>
      <c r="AI18" s="10">
        <f t="shared" si="1"/>
        <v>144660642.23799643</v>
      </c>
    </row>
    <row r="19" spans="1:36" ht="14.25" customHeight="1" x14ac:dyDescent="0.2">
      <c r="A19" s="9"/>
      <c r="C19" s="12"/>
    </row>
    <row r="20" spans="1:36" ht="14.25" customHeight="1" thickBot="1" x14ac:dyDescent="0.25">
      <c r="A20" s="2" t="s">
        <v>13</v>
      </c>
      <c r="C20" s="43"/>
      <c r="D20" s="11">
        <f>+D12/D18</f>
        <v>0.53689876936033287</v>
      </c>
      <c r="E20" s="11">
        <f t="shared" ref="E20:AI20" si="2">+E12/E18</f>
        <v>0.53748047558759071</v>
      </c>
      <c r="F20" s="11">
        <f t="shared" si="2"/>
        <v>0.53677477343779412</v>
      </c>
      <c r="G20" s="11">
        <f t="shared" si="2"/>
        <v>0.53596612323444437</v>
      </c>
      <c r="H20" s="11">
        <f t="shared" si="2"/>
        <v>0.53708921174304025</v>
      </c>
      <c r="I20" s="11">
        <f t="shared" si="2"/>
        <v>0.53853009432268617</v>
      </c>
      <c r="J20" s="11">
        <f t="shared" si="2"/>
        <v>0.53957078731788688</v>
      </c>
      <c r="K20" s="11">
        <f t="shared" si="2"/>
        <v>0.54064679859076037</v>
      </c>
      <c r="L20" s="11">
        <f t="shared" si="2"/>
        <v>0.54143581780108241</v>
      </c>
      <c r="M20" s="11">
        <f t="shared" si="2"/>
        <v>0.54236717928004174</v>
      </c>
      <c r="N20" s="11">
        <f t="shared" si="2"/>
        <v>0.5435292512619142</v>
      </c>
      <c r="O20" s="11">
        <f t="shared" si="2"/>
        <v>0.54456001068584214</v>
      </c>
      <c r="P20" s="11">
        <f t="shared" si="2"/>
        <v>0.54539128272870407</v>
      </c>
      <c r="Q20" s="11">
        <f t="shared" si="2"/>
        <v>0.5462682083077226</v>
      </c>
      <c r="R20" s="11">
        <f t="shared" si="2"/>
        <v>0.54712727126171679</v>
      </c>
      <c r="S20" s="11">
        <f t="shared" si="2"/>
        <v>0.54796467419565131</v>
      </c>
      <c r="T20" s="11">
        <f t="shared" si="2"/>
        <v>0.54807294514235139</v>
      </c>
      <c r="U20" s="11">
        <f t="shared" si="2"/>
        <v>0.54876970247948431</v>
      </c>
      <c r="V20" s="11">
        <f t="shared" si="2"/>
        <v>0.54959324933873599</v>
      </c>
      <c r="W20" s="11">
        <f t="shared" si="2"/>
        <v>0.5685143345000867</v>
      </c>
      <c r="X20" s="11">
        <f t="shared" si="2"/>
        <v>0.56947124185419928</v>
      </c>
      <c r="Y20" s="11">
        <f t="shared" si="2"/>
        <v>0.56761057619740718</v>
      </c>
      <c r="Z20" s="11">
        <f t="shared" si="2"/>
        <v>0.5686824362804267</v>
      </c>
      <c r="AA20" s="11">
        <f t="shared" si="2"/>
        <v>0.56975938086674083</v>
      </c>
      <c r="AB20" s="11">
        <f t="shared" si="2"/>
        <v>0.57080615512730193</v>
      </c>
      <c r="AC20" s="11">
        <f t="shared" si="2"/>
        <v>0.57190032046407935</v>
      </c>
      <c r="AD20" s="11">
        <f t="shared" si="2"/>
        <v>0.57296430582745961</v>
      </c>
      <c r="AE20" s="11">
        <f t="shared" si="2"/>
        <v>0.57402467078183961</v>
      </c>
      <c r="AF20" s="11">
        <f t="shared" si="2"/>
        <v>0.57503500642431526</v>
      </c>
      <c r="AG20" s="11">
        <f t="shared" si="2"/>
        <v>0.57611609384321294</v>
      </c>
      <c r="AH20" s="11">
        <f t="shared" si="2"/>
        <v>0.57716645042795889</v>
      </c>
      <c r="AI20" s="11">
        <f t="shared" si="2"/>
        <v>0.57821390345744528</v>
      </c>
    </row>
    <row r="21" spans="1:36" ht="14.25" customHeight="1" thickTop="1" x14ac:dyDescent="0.2">
      <c r="A21" s="9"/>
    </row>
    <row r="22" spans="1:36" ht="14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6" ht="14.25" customHeight="1" x14ac:dyDescent="0.25">
      <c r="A23" s="13" t="s">
        <v>15</v>
      </c>
    </row>
    <row r="24" spans="1:36" ht="14.25" customHeight="1" x14ac:dyDescent="0.2">
      <c r="A24" s="9"/>
    </row>
    <row r="25" spans="1:36" ht="14.25" customHeight="1" x14ac:dyDescent="0.25">
      <c r="A25" s="13" t="s">
        <v>24</v>
      </c>
      <c r="B25" s="24" t="s">
        <v>14</v>
      </c>
      <c r="C25" s="24"/>
    </row>
    <row r="26" spans="1:36" ht="14.25" customHeight="1" x14ac:dyDescent="0.2">
      <c r="A26" s="38" t="s">
        <v>30</v>
      </c>
      <c r="B26" s="28">
        <f>SUM(C26:AI26)</f>
        <v>-2485.9502886029118</v>
      </c>
      <c r="C26" s="30">
        <f>'Solar Together RP'!C26-'No Solar Together RP'!C26</f>
        <v>5.7979489554236352</v>
      </c>
      <c r="D26" s="30">
        <f>'Solar Together RP'!D26-'No Solar Together RP'!D26</f>
        <v>52.171339028543343</v>
      </c>
      <c r="E26" s="30">
        <f>'Solar Together RP'!E26-'No Solar Together RP'!E26</f>
        <v>128.60019544406759</v>
      </c>
      <c r="F26" s="30">
        <f>'Solar Together RP'!F26-'No Solar Together RP'!F26</f>
        <v>108.64663992115948</v>
      </c>
      <c r="G26" s="30">
        <f>'Solar Together RP'!G26-'No Solar Together RP'!G26</f>
        <v>70.433397610739576</v>
      </c>
      <c r="H26" s="30">
        <f>'Solar Together RP'!H26-'No Solar Together RP'!H26</f>
        <v>64.378903268162048</v>
      </c>
      <c r="I26" s="30">
        <f>'Solar Together RP'!I26-'No Solar Together RP'!I26</f>
        <v>52.256510747659831</v>
      </c>
      <c r="J26" s="30">
        <f>'Solar Together RP'!J26-'No Solar Together RP'!J26</f>
        <v>43.62553076767108</v>
      </c>
      <c r="K26" s="30">
        <f>'Solar Together RP'!K26-'No Solar Together RP'!K26</f>
        <v>-22.404264728044382</v>
      </c>
      <c r="L26" s="30">
        <f>'Solar Together RP'!L26-'No Solar Together RP'!L26</f>
        <v>-167.97156444178745</v>
      </c>
      <c r="M26" s="30">
        <f>'Solar Together RP'!M26-'No Solar Together RP'!M26</f>
        <v>-98.090027431444014</v>
      </c>
      <c r="N26" s="30">
        <f>'Solar Together RP'!N26-'No Solar Together RP'!N26</f>
        <v>-19.115199488817325</v>
      </c>
      <c r="O26" s="30">
        <f>'Solar Together RP'!O26-'No Solar Together RP'!O26</f>
        <v>-63.492369113581844</v>
      </c>
      <c r="P26" s="30">
        <f>'Solar Together RP'!P26-'No Solar Together RP'!P26</f>
        <v>-62.09065786634801</v>
      </c>
      <c r="Q26" s="30">
        <f>'Solar Together RP'!Q26-'No Solar Together RP'!Q26</f>
        <v>-60.809174517978136</v>
      </c>
      <c r="R26" s="30">
        <f>'Solar Together RP'!R26-'No Solar Together RP'!R26</f>
        <v>-73.531489698546466</v>
      </c>
      <c r="S26" s="30">
        <f>'Solar Together RP'!S26-'No Solar Together RP'!S26</f>
        <v>-85.963517740996394</v>
      </c>
      <c r="T26" s="30">
        <f>'Solar Together RP'!T26-'No Solar Together RP'!T26</f>
        <v>-93.172691968373329</v>
      </c>
      <c r="U26" s="30">
        <f>'Solar Together RP'!U26-'No Solar Together RP'!U26</f>
        <v>-97.923143809996873</v>
      </c>
      <c r="V26" s="30">
        <f>'Solar Together RP'!V26-'No Solar Together RP'!V26</f>
        <v>-116.90220266979031</v>
      </c>
      <c r="W26" s="30">
        <f>'Solar Together RP'!W26-'No Solar Together RP'!W26</f>
        <v>-127.63961771128106</v>
      </c>
      <c r="X26" s="30">
        <f>'Solar Together RP'!X26-'No Solar Together RP'!X26</f>
        <v>-100.57181982445582</v>
      </c>
      <c r="Y26" s="30">
        <f>'Solar Together RP'!Y26-'No Solar Together RP'!Y26</f>
        <v>-133.54167372653137</v>
      </c>
      <c r="Z26" s="30">
        <f>'Solar Together RP'!Z26-'No Solar Together RP'!Z26</f>
        <v>-151.87899592915892</v>
      </c>
      <c r="AA26" s="30">
        <f>'Solar Together RP'!AA26-'No Solar Together RP'!AA26</f>
        <v>-160.94045313841616</v>
      </c>
      <c r="AB26" s="30">
        <f>'Solar Together RP'!AB26-'No Solar Together RP'!AB26</f>
        <v>-165.16705290792015</v>
      </c>
      <c r="AC26" s="30">
        <f>'Solar Together RP'!AC26-'No Solar Together RP'!AC26</f>
        <v>-185.47982488755952</v>
      </c>
      <c r="AD26" s="30">
        <f>'Solar Together RP'!AD26-'No Solar Together RP'!AD26</f>
        <v>-193.5886581343857</v>
      </c>
      <c r="AE26" s="30">
        <f>'Solar Together RP'!AE26-'No Solar Together RP'!AE26</f>
        <v>-183.55908892428306</v>
      </c>
      <c r="AF26" s="30">
        <f>'Solar Together RP'!AF26-'No Solar Together RP'!AF26</f>
        <v>-217.14150736671036</v>
      </c>
      <c r="AG26" s="30">
        <f>'Solar Together RP'!AG26-'No Solar Together RP'!AG26</f>
        <v>-213.69069593712447</v>
      </c>
      <c r="AH26" s="30">
        <f>'Solar Together RP'!AH26-'No Solar Together RP'!AH26</f>
        <v>-229.9137561208554</v>
      </c>
      <c r="AI26" s="30">
        <f>'Solar Together RP'!AI26-'No Solar Together RP'!AI26</f>
        <v>12.718693738047982</v>
      </c>
      <c r="AJ26" s="14"/>
    </row>
    <row r="27" spans="1:36" ht="14.25" customHeight="1" x14ac:dyDescent="0.2">
      <c r="A27" s="38" t="s">
        <v>27</v>
      </c>
      <c r="B27" s="29">
        <f>SUM(C27:AI27)</f>
        <v>678.03563299271855</v>
      </c>
      <c r="C27" s="30">
        <f>'Solar Together RP'!C27-'No Solar Together RP'!C27</f>
        <v>0</v>
      </c>
      <c r="D27" s="30">
        <f>'Solar Together RP'!D27-'No Solar Together RP'!D27</f>
        <v>-1.46805826796232</v>
      </c>
      <c r="E27" s="30">
        <f>'Solar Together RP'!E27-'No Solar Together RP'!E27</f>
        <v>-3.4954958769516367</v>
      </c>
      <c r="F27" s="30">
        <f>'Solar Together RP'!F27-'No Solar Together RP'!F27</f>
        <v>-2.4268262198994961</v>
      </c>
      <c r="G27" s="30">
        <f>'Solar Together RP'!G27-'No Solar Together RP'!G27</f>
        <v>-0.78216137124087481</v>
      </c>
      <c r="H27" s="30">
        <f>'Solar Together RP'!H27-'No Solar Together RP'!H27</f>
        <v>1.2175485920694626</v>
      </c>
      <c r="I27" s="30">
        <f>'Solar Together RP'!I27-'No Solar Together RP'!I27</f>
        <v>2.5763126260048352</v>
      </c>
      <c r="J27" s="30">
        <f>'Solar Together RP'!J27-'No Solar Together RP'!J27</f>
        <v>4.2907662584249948</v>
      </c>
      <c r="K27" s="30">
        <f>'Solar Together RP'!K27-'No Solar Together RP'!K27</f>
        <v>6.0291348045637534</v>
      </c>
      <c r="L27" s="30">
        <f>'Solar Together RP'!L27-'No Solar Together RP'!L27</f>
        <v>8.1427769271240038</v>
      </c>
      <c r="M27" s="30">
        <f>'Solar Together RP'!M27-'No Solar Together RP'!M27</f>
        <v>9.5789556477577946</v>
      </c>
      <c r="N27" s="30">
        <f>'Solar Together RP'!N27-'No Solar Together RP'!N27</f>
        <v>11.391089147688376</v>
      </c>
      <c r="O27" s="30">
        <f>'Solar Together RP'!O27-'No Solar Together RP'!O27</f>
        <v>13.228500097809473</v>
      </c>
      <c r="P27" s="30">
        <f>'Solar Together RP'!P27-'No Solar Together RP'!P27</f>
        <v>15.462565589419739</v>
      </c>
      <c r="Q27" s="30">
        <f>'Solar Together RP'!Q27-'No Solar Together RP'!Q27</f>
        <v>16.980569647583849</v>
      </c>
      <c r="R27" s="30">
        <f>'Solar Together RP'!R27-'No Solar Together RP'!R27</f>
        <v>18.895948261197987</v>
      </c>
      <c r="S27" s="30">
        <f>'Solar Together RP'!S27-'No Solar Together RP'!S27</f>
        <v>20.838044491093427</v>
      </c>
      <c r="T27" s="30">
        <f>'Solar Together RP'!T27-'No Solar Together RP'!T27</f>
        <v>23.199394393960773</v>
      </c>
      <c r="U27" s="30">
        <f>'Solar Together RP'!U27-'No Solar Together RP'!U27</f>
        <v>24.803885734415786</v>
      </c>
      <c r="V27" s="30">
        <f>'Solar Together RP'!V27-'No Solar Together RP'!V27</f>
        <v>26.828391784125131</v>
      </c>
      <c r="W27" s="30">
        <f>'Solar Together RP'!W27-'No Solar Together RP'!W27</f>
        <v>28.881137668721891</v>
      </c>
      <c r="X27" s="30">
        <f>'Solar Together RP'!X27-'No Solar Together RP'!X27</f>
        <v>31.377023928418112</v>
      </c>
      <c r="Y27" s="30">
        <f>'Solar Together RP'!Y27-'No Solar Together RP'!Y27</f>
        <v>33.072930107159522</v>
      </c>
      <c r="Z27" s="30">
        <f>'Solar Together RP'!Z27-'No Solar Together RP'!Z27</f>
        <v>35.212781056824269</v>
      </c>
      <c r="AA27" s="30">
        <f>'Solar Together RP'!AA27-'No Solar Together RP'!AA27</f>
        <v>37.382480787385902</v>
      </c>
      <c r="AB27" s="30">
        <f>'Solar Together RP'!AB27-'No Solar Together RP'!AB27</f>
        <v>40.020568524309681</v>
      </c>
      <c r="AC27" s="30">
        <f>'Solar Together RP'!AC27-'No Solar Together RP'!AC27</f>
        <v>41.813097841593361</v>
      </c>
      <c r="AD27" s="30">
        <f>'Solar Together RP'!AD27-'No Solar Together RP'!AD27</f>
        <v>44.074865390985707</v>
      </c>
      <c r="AE27" s="30">
        <f>'Solar Together RP'!AE27-'No Solar Together RP'!AE27</f>
        <v>46.368182335924587</v>
      </c>
      <c r="AF27" s="30">
        <f>'Solar Together RP'!AF27-'No Solar Together RP'!AF27</f>
        <v>49.156573385665183</v>
      </c>
      <c r="AG27" s="30">
        <f>'Solar Together RP'!AG27-'No Solar Together RP'!AG27</f>
        <v>51.051230881226672</v>
      </c>
      <c r="AH27" s="30">
        <f>'Solar Together RP'!AH27-'No Solar Together RP'!AH27</f>
        <v>38.790929970826909</v>
      </c>
      <c r="AI27" s="30">
        <f>'Solar Together RP'!AI27-'No Solar Together RP'!AI27</f>
        <v>5.5424888464917732</v>
      </c>
    </row>
    <row r="28" spans="1:36" ht="14.25" customHeight="1" x14ac:dyDescent="0.2">
      <c r="A28" s="38" t="s">
        <v>29</v>
      </c>
      <c r="B28" s="35">
        <f t="shared" ref="B28:C28" si="3">SUM(B26:B27)</f>
        <v>-1807.9146556101932</v>
      </c>
      <c r="C28" s="35">
        <f t="shared" si="3"/>
        <v>5.7979489554236352</v>
      </c>
      <c r="D28" s="35">
        <f>SUM(D26:D27)</f>
        <v>50.703280760581023</v>
      </c>
      <c r="E28" s="35">
        <f t="shared" ref="E28:AI28" si="4">SUM(E26:E27)</f>
        <v>125.10469956711596</v>
      </c>
      <c r="F28" s="35">
        <f t="shared" si="4"/>
        <v>106.21981370125998</v>
      </c>
      <c r="G28" s="35">
        <f t="shared" si="4"/>
        <v>69.651236239498701</v>
      </c>
      <c r="H28" s="35">
        <f t="shared" si="4"/>
        <v>65.596451860231511</v>
      </c>
      <c r="I28" s="35">
        <f t="shared" si="4"/>
        <v>54.832823373664667</v>
      </c>
      <c r="J28" s="35">
        <f t="shared" si="4"/>
        <v>47.916297026096075</v>
      </c>
      <c r="K28" s="35">
        <f t="shared" si="4"/>
        <v>-16.375129923480628</v>
      </c>
      <c r="L28" s="35">
        <f t="shared" si="4"/>
        <v>-159.82878751466345</v>
      </c>
      <c r="M28" s="35">
        <f t="shared" si="4"/>
        <v>-88.511071783686219</v>
      </c>
      <c r="N28" s="35">
        <f t="shared" si="4"/>
        <v>-7.7241103411289487</v>
      </c>
      <c r="O28" s="35">
        <f t="shared" si="4"/>
        <v>-50.263869015772372</v>
      </c>
      <c r="P28" s="35">
        <f t="shared" si="4"/>
        <v>-46.628092276928271</v>
      </c>
      <c r="Q28" s="35">
        <f t="shared" si="4"/>
        <v>-43.828604870394287</v>
      </c>
      <c r="R28" s="35">
        <f t="shared" si="4"/>
        <v>-54.635541437348479</v>
      </c>
      <c r="S28" s="35">
        <f t="shared" si="4"/>
        <v>-65.125473249902967</v>
      </c>
      <c r="T28" s="35">
        <f t="shared" si="4"/>
        <v>-69.973297574412555</v>
      </c>
      <c r="U28" s="35">
        <f t="shared" si="4"/>
        <v>-73.119258075581087</v>
      </c>
      <c r="V28" s="35">
        <f t="shared" si="4"/>
        <v>-90.073810885665182</v>
      </c>
      <c r="W28" s="35">
        <f t="shared" si="4"/>
        <v>-98.758480042559171</v>
      </c>
      <c r="X28" s="35">
        <f t="shared" si="4"/>
        <v>-69.194795896037704</v>
      </c>
      <c r="Y28" s="35">
        <f t="shared" si="4"/>
        <v>-100.46874361937185</v>
      </c>
      <c r="Z28" s="35">
        <f t="shared" si="4"/>
        <v>-116.66621487233465</v>
      </c>
      <c r="AA28" s="35">
        <f t="shared" si="4"/>
        <v>-123.55797235103026</v>
      </c>
      <c r="AB28" s="35">
        <f t="shared" si="4"/>
        <v>-125.14648438361047</v>
      </c>
      <c r="AC28" s="35">
        <f t="shared" si="4"/>
        <v>-143.66672704596616</v>
      </c>
      <c r="AD28" s="35">
        <f t="shared" si="4"/>
        <v>-149.51379274339999</v>
      </c>
      <c r="AE28" s="35">
        <f t="shared" si="4"/>
        <v>-137.19090658835847</v>
      </c>
      <c r="AF28" s="35">
        <f t="shared" si="4"/>
        <v>-167.98493398104517</v>
      </c>
      <c r="AG28" s="35">
        <f t="shared" si="4"/>
        <v>-162.6394650558978</v>
      </c>
      <c r="AH28" s="35">
        <f t="shared" si="4"/>
        <v>-191.12282615002849</v>
      </c>
      <c r="AI28" s="35">
        <f t="shared" si="4"/>
        <v>18.261182584539753</v>
      </c>
    </row>
    <row r="29" spans="1:36" ht="14.25" customHeight="1" x14ac:dyDescent="0.25">
      <c r="A29" s="13"/>
      <c r="C29" s="15"/>
    </row>
    <row r="30" spans="1:36" ht="14.25" customHeight="1" x14ac:dyDescent="0.25">
      <c r="A30" s="13" t="s">
        <v>31</v>
      </c>
      <c r="C30" s="25" t="s">
        <v>18</v>
      </c>
      <c r="D30" s="16">
        <f>ROUND(ROUND((D28*1000000*D20)/D12,2),2)*12</f>
        <v>5.5200000000000005</v>
      </c>
      <c r="E30" s="16">
        <f t="shared" ref="E30:AI30" si="5">ROUND(ROUND((E28*1000000*E20)/E12,2),2)*12</f>
        <v>13.440000000000001</v>
      </c>
      <c r="F30" s="16">
        <f t="shared" si="5"/>
        <v>11.399999999999999</v>
      </c>
      <c r="G30" s="16">
        <f t="shared" si="5"/>
        <v>7.4399999999999995</v>
      </c>
      <c r="H30" s="16">
        <f t="shared" si="5"/>
        <v>6.9599999999999991</v>
      </c>
      <c r="I30" s="16">
        <f t="shared" si="5"/>
        <v>5.76</v>
      </c>
      <c r="J30" s="16">
        <f t="shared" si="5"/>
        <v>5.04</v>
      </c>
      <c r="K30" s="16">
        <f t="shared" si="5"/>
        <v>-1.6800000000000002</v>
      </c>
      <c r="L30" s="16">
        <f t="shared" si="5"/>
        <v>-16.440000000000001</v>
      </c>
      <c r="M30" s="16">
        <f t="shared" si="5"/>
        <v>-9</v>
      </c>
      <c r="N30" s="16">
        <f t="shared" si="5"/>
        <v>-0.84000000000000008</v>
      </c>
      <c r="O30" s="16">
        <f t="shared" si="5"/>
        <v>-5.04</v>
      </c>
      <c r="P30" s="16">
        <f t="shared" si="5"/>
        <v>-4.5600000000000005</v>
      </c>
      <c r="Q30" s="16">
        <f t="shared" si="5"/>
        <v>-4.32</v>
      </c>
      <c r="R30" s="16">
        <f t="shared" si="5"/>
        <v>-5.28</v>
      </c>
      <c r="S30" s="16">
        <f t="shared" si="5"/>
        <v>-6.24</v>
      </c>
      <c r="T30" s="16">
        <f t="shared" si="5"/>
        <v>-6.7200000000000006</v>
      </c>
      <c r="U30" s="16">
        <f t="shared" si="5"/>
        <v>-6.9599999999999991</v>
      </c>
      <c r="V30" s="16">
        <f t="shared" si="5"/>
        <v>-8.52</v>
      </c>
      <c r="W30" s="16">
        <f t="shared" si="5"/>
        <v>-9.24</v>
      </c>
      <c r="X30" s="16">
        <f t="shared" si="5"/>
        <v>-6.36</v>
      </c>
      <c r="Y30" s="16">
        <f t="shared" si="5"/>
        <v>-9.24</v>
      </c>
      <c r="Z30" s="16">
        <f t="shared" si="5"/>
        <v>-10.56</v>
      </c>
      <c r="AA30" s="16">
        <f t="shared" si="5"/>
        <v>-11.040000000000001</v>
      </c>
      <c r="AB30" s="16">
        <f t="shared" si="5"/>
        <v>-11.040000000000001</v>
      </c>
      <c r="AC30" s="16">
        <f t="shared" si="5"/>
        <v>-12.600000000000001</v>
      </c>
      <c r="AD30" s="16">
        <f t="shared" si="5"/>
        <v>-12.96</v>
      </c>
      <c r="AE30" s="16">
        <f t="shared" si="5"/>
        <v>-11.76</v>
      </c>
      <c r="AF30" s="16">
        <f t="shared" si="5"/>
        <v>-14.28</v>
      </c>
      <c r="AG30" s="16">
        <f t="shared" si="5"/>
        <v>-13.68</v>
      </c>
      <c r="AH30" s="16">
        <f t="shared" si="5"/>
        <v>-15.96</v>
      </c>
      <c r="AI30" s="16">
        <f t="shared" si="5"/>
        <v>1.56</v>
      </c>
      <c r="AJ30" s="14"/>
    </row>
    <row r="31" spans="1:36" ht="14.25" customHeight="1" x14ac:dyDescent="0.2">
      <c r="A31" s="27"/>
      <c r="C31" s="2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4"/>
    </row>
    <row r="32" spans="1:36" ht="14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42" ht="14.25" customHeight="1" x14ac:dyDescent="0.25">
      <c r="A33" s="13" t="s">
        <v>25</v>
      </c>
    </row>
    <row r="34" spans="1:42" ht="14.25" customHeight="1" x14ac:dyDescent="0.2">
      <c r="A34" s="9"/>
    </row>
    <row r="35" spans="1:42" ht="14.25" customHeight="1" x14ac:dyDescent="0.25">
      <c r="A35" s="13" t="s">
        <v>24</v>
      </c>
      <c r="B35" s="23" t="s">
        <v>16</v>
      </c>
      <c r="C35" s="15"/>
    </row>
    <row r="36" spans="1:42" ht="14.25" customHeight="1" x14ac:dyDescent="0.2">
      <c r="A36" s="38" t="s">
        <v>32</v>
      </c>
      <c r="C36" s="36">
        <v>1.0063458385698116</v>
      </c>
      <c r="D36" s="36">
        <v>0.93392482840834401</v>
      </c>
      <c r="E36" s="36">
        <v>0.86689242618513873</v>
      </c>
      <c r="F36" s="36">
        <v>0.80467127087510482</v>
      </c>
      <c r="G36" s="36">
        <v>0.74691603550066443</v>
      </c>
      <c r="H36" s="36">
        <v>0.69316471888208397</v>
      </c>
      <c r="I36" s="36">
        <v>0.64341286002827602</v>
      </c>
      <c r="J36" s="36">
        <v>0.59723193805567742</v>
      </c>
      <c r="K36" s="36">
        <v>0.55436564916974984</v>
      </c>
      <c r="L36" s="36">
        <v>0.51447109326961526</v>
      </c>
      <c r="M36" s="36">
        <v>0.47754495938040853</v>
      </c>
      <c r="N36" s="36">
        <v>0.44326919668181214</v>
      </c>
      <c r="O36" s="36">
        <v>0.41145357493014312</v>
      </c>
      <c r="P36" s="36">
        <v>0.38184359157359055</v>
      </c>
      <c r="Q36" s="36">
        <v>0.35443678918636157</v>
      </c>
      <c r="R36" s="36">
        <v>0.3289971085046382</v>
      </c>
      <c r="S36" s="36">
        <v>0.30538335947824247</v>
      </c>
      <c r="T36" s="36">
        <v>0.28340664875685884</v>
      </c>
      <c r="U36" s="36">
        <v>0.26306515242403611</v>
      </c>
      <c r="V36" s="36">
        <v>0.24418366585059359</v>
      </c>
      <c r="W36" s="36">
        <v>0.22665739691786857</v>
      </c>
      <c r="X36" s="36">
        <v>0.21034614782611605</v>
      </c>
      <c r="Y36" s="36">
        <v>0.19524856485339206</v>
      </c>
      <c r="Z36" s="36">
        <v>0.1812346100524885</v>
      </c>
      <c r="AA36" s="36">
        <v>0.16822650607209799</v>
      </c>
      <c r="AB36" s="36">
        <v>0.15612019724789697</v>
      </c>
      <c r="AC36" s="36">
        <v>0.14491467883918038</v>
      </c>
      <c r="AD36" s="36">
        <v>0.13451343588630835</v>
      </c>
      <c r="AE36" s="36">
        <v>0.12485874156350797</v>
      </c>
      <c r="AF36" s="36">
        <v>0.11587336512038617</v>
      </c>
      <c r="AG36" s="36">
        <v>0.10755656083224707</v>
      </c>
      <c r="AH36" s="36">
        <v>9.983669470582747E-2</v>
      </c>
      <c r="AI36" s="36">
        <v>9.267092153802145E-2</v>
      </c>
    </row>
    <row r="37" spans="1:42" ht="14.25" customHeight="1" x14ac:dyDescent="0.25">
      <c r="A37" s="38" t="s">
        <v>30</v>
      </c>
      <c r="B37" s="31">
        <f>SUM(C37:AI37)</f>
        <v>-248.62022588617793</v>
      </c>
      <c r="C37" s="33">
        <f>+C26*C$36</f>
        <v>5.8347418035307612</v>
      </c>
      <c r="D37" s="33">
        <f>+D26*D$36</f>
        <v>48.724108850065882</v>
      </c>
      <c r="E37" s="33">
        <f t="shared" ref="E37:AI37" si="6">+E26*E$36</f>
        <v>111.48253543639078</v>
      </c>
      <c r="F37" s="33">
        <f t="shared" si="6"/>
        <v>87.424829821669292</v>
      </c>
      <c r="G37" s="33">
        <f t="shared" si="6"/>
        <v>52.607834110255574</v>
      </c>
      <c r="H37" s="33">
        <f t="shared" si="6"/>
        <v>44.625184385812425</v>
      </c>
      <c r="I37" s="33">
        <f t="shared" si="6"/>
        <v>33.622511035250156</v>
      </c>
      <c r="J37" s="33">
        <f t="shared" si="6"/>
        <v>26.054560289083785</v>
      </c>
      <c r="K37" s="33">
        <f t="shared" si="6"/>
        <v>-12.420154760133252</v>
      </c>
      <c r="L37" s="33">
        <f t="shared" si="6"/>
        <v>-86.416514396574016</v>
      </c>
      <c r="M37" s="33">
        <f t="shared" si="6"/>
        <v>-46.842398165372089</v>
      </c>
      <c r="N37" s="33">
        <f t="shared" si="6"/>
        <v>-8.4731791218206425</v>
      </c>
      <c r="O37" s="33">
        <f t="shared" si="6"/>
        <v>-26.124162252567452</v>
      </c>
      <c r="P37" s="33">
        <f t="shared" si="6"/>
        <v>-23.708919802853337</v>
      </c>
      <c r="Q37" s="33">
        <f t="shared" si="6"/>
        <v>-21.553008569225288</v>
      </c>
      <c r="R37" s="33">
        <f t="shared" si="6"/>
        <v>-24.191647494860376</v>
      </c>
      <c r="S37" s="33">
        <f t="shared" si="6"/>
        <v>-26.251827840312977</v>
      </c>
      <c r="T37" s="33">
        <f t="shared" si="6"/>
        <v>-26.405760386411782</v>
      </c>
      <c r="U37" s="33">
        <f t="shared" si="6"/>
        <v>-25.760166752217636</v>
      </c>
      <c r="V37" s="33">
        <f t="shared" si="6"/>
        <v>-28.545608393918446</v>
      </c>
      <c r="W37" s="33">
        <f t="shared" si="6"/>
        <v>-28.930463494030839</v>
      </c>
      <c r="X37" s="33">
        <f t="shared" si="6"/>
        <v>-21.154894879936492</v>
      </c>
      <c r="Y37" s="33">
        <f t="shared" si="6"/>
        <v>-26.073820143225184</v>
      </c>
      <c r="Z37" s="33">
        <f t="shared" si="6"/>
        <v>-27.525730602384606</v>
      </c>
      <c r="AA37" s="33">
        <f t="shared" si="6"/>
        <v>-27.074450117135967</v>
      </c>
      <c r="AB37" s="33">
        <f t="shared" si="6"/>
        <v>-25.785912878838328</v>
      </c>
      <c r="AC37" s="33">
        <f t="shared" si="6"/>
        <v>-26.878749254728103</v>
      </c>
      <c r="AD37" s="33">
        <f t="shared" si="6"/>
        <v>-26.040275554276157</v>
      </c>
      <c r="AE37" s="33">
        <f t="shared" si="6"/>
        <v>-22.918956845630039</v>
      </c>
      <c r="AF37" s="33">
        <f t="shared" si="6"/>
        <v>-25.160917165893853</v>
      </c>
      <c r="AG37" s="33">
        <f t="shared" si="6"/>
        <v>-22.98383633684654</v>
      </c>
      <c r="AH37" s="33">
        <f t="shared" si="6"/>
        <v>-22.953829478507913</v>
      </c>
      <c r="AI37" s="33">
        <f t="shared" si="6"/>
        <v>1.1786530694647692</v>
      </c>
      <c r="AJ37" s="14"/>
    </row>
    <row r="38" spans="1:42" ht="14.25" customHeight="1" x14ac:dyDescent="0.25">
      <c r="A38" s="38" t="s">
        <v>27</v>
      </c>
      <c r="B38" s="31">
        <f>SUM(C38:AI38)</f>
        <v>136.75096308152141</v>
      </c>
      <c r="C38" s="33">
        <f>+C27*C$36</f>
        <v>0</v>
      </c>
      <c r="D38" s="33">
        <f>+D27*D$36</f>
        <v>-1.3710560660001605</v>
      </c>
      <c r="E38" s="33">
        <f t="shared" ref="E38:AI38" si="7">+E27*E$36</f>
        <v>-3.0302189014907537</v>
      </c>
      <c r="F38" s="33">
        <f t="shared" si="7"/>
        <v>-1.9527973385595541</v>
      </c>
      <c r="G38" s="33">
        <f t="shared" si="7"/>
        <v>-0.58420887052899761</v>
      </c>
      <c r="H38" s="33">
        <f t="shared" si="7"/>
        <v>0.84396172754710619</v>
      </c>
      <c r="I38" s="33">
        <f t="shared" si="7"/>
        <v>1.6576326750247292</v>
      </c>
      <c r="J38" s="33">
        <f t="shared" si="7"/>
        <v>2.5625826482630671</v>
      </c>
      <c r="K38" s="33">
        <f t="shared" si="7"/>
        <v>3.342345229863918</v>
      </c>
      <c r="L38" s="33">
        <f t="shared" si="7"/>
        <v>4.1892233479480847</v>
      </c>
      <c r="M38" s="33">
        <f t="shared" si="7"/>
        <v>4.574381985715231</v>
      </c>
      <c r="N38" s="33">
        <f t="shared" si="7"/>
        <v>5.0493189358267347</v>
      </c>
      <c r="O38" s="33">
        <f t="shared" si="7"/>
        <v>5.4429136562074554</v>
      </c>
      <c r="P38" s="33">
        <f t="shared" si="7"/>
        <v>5.9042815796062467</v>
      </c>
      <c r="Q38" s="33">
        <f t="shared" si="7"/>
        <v>6.0185385844450066</v>
      </c>
      <c r="R38" s="33">
        <f t="shared" si="7"/>
        <v>6.2167123403873834</v>
      </c>
      <c r="S38" s="33">
        <f t="shared" si="7"/>
        <v>6.3635920316471939</v>
      </c>
      <c r="T38" s="33">
        <f t="shared" si="7"/>
        <v>6.574862618381081</v>
      </c>
      <c r="U38" s="33">
        <f t="shared" si="7"/>
        <v>6.5250379814324635</v>
      </c>
      <c r="V38" s="33">
        <f t="shared" si="7"/>
        <v>6.551055054723621</v>
      </c>
      <c r="W38" s="33">
        <f t="shared" si="7"/>
        <v>6.5461234840191027</v>
      </c>
      <c r="X38" s="33">
        <f t="shared" si="7"/>
        <v>6.6000361135906163</v>
      </c>
      <c r="Y38" s="33">
        <f t="shared" si="7"/>
        <v>6.457442138919439</v>
      </c>
      <c r="Z38" s="33">
        <f t="shared" si="7"/>
        <v>6.3817746436972005</v>
      </c>
      <c r="AA38" s="33">
        <f t="shared" si="7"/>
        <v>6.2887241311692605</v>
      </c>
      <c r="AB38" s="33">
        <f t="shared" si="7"/>
        <v>6.2480190519882042</v>
      </c>
      <c r="AC38" s="33">
        <f t="shared" si="7"/>
        <v>6.0593316449857282</v>
      </c>
      <c r="AD38" s="33">
        <f t="shared" si="7"/>
        <v>5.9286615799680265</v>
      </c>
      <c r="AE38" s="33">
        <f t="shared" si="7"/>
        <v>5.7894728950508236</v>
      </c>
      <c r="AF38" s="33">
        <f t="shared" si="7"/>
        <v>5.6959375759842388</v>
      </c>
      <c r="AG38" s="33">
        <f t="shared" si="7"/>
        <v>5.490894819837747</v>
      </c>
      <c r="AH38" s="33">
        <f t="shared" si="7"/>
        <v>3.8727582328525791</v>
      </c>
      <c r="AI38" s="33">
        <f t="shared" si="7"/>
        <v>0.51362754901859808</v>
      </c>
      <c r="AJ38" s="9"/>
      <c r="AK38" s="9"/>
      <c r="AL38" s="9"/>
      <c r="AM38" s="9"/>
      <c r="AN38" s="9"/>
      <c r="AO38" s="9"/>
      <c r="AP38" s="9"/>
    </row>
    <row r="39" spans="1:42" ht="14.25" customHeight="1" x14ac:dyDescent="0.25">
      <c r="A39" s="38" t="s">
        <v>29</v>
      </c>
      <c r="B39" s="40">
        <f>SUM(B37:B38)</f>
        <v>-111.86926280465653</v>
      </c>
      <c r="C39" s="35">
        <f>SUM(C37:C38)</f>
        <v>5.8347418035307612</v>
      </c>
      <c r="D39" s="35">
        <f>SUM(D37:D38)</f>
        <v>47.353052784065724</v>
      </c>
      <c r="E39" s="35">
        <f t="shared" ref="E39:AI39" si="8">SUM(E37:E38)</f>
        <v>108.45231653490002</v>
      </c>
      <c r="F39" s="35">
        <f t="shared" si="8"/>
        <v>85.472032483109743</v>
      </c>
      <c r="G39" s="35">
        <f t="shared" si="8"/>
        <v>52.023625239726577</v>
      </c>
      <c r="H39" s="35">
        <f t="shared" si="8"/>
        <v>45.469146113359528</v>
      </c>
      <c r="I39" s="35">
        <f t="shared" si="8"/>
        <v>35.280143710274885</v>
      </c>
      <c r="J39" s="35">
        <f t="shared" si="8"/>
        <v>28.617142937346852</v>
      </c>
      <c r="K39" s="35">
        <f t="shared" si="8"/>
        <v>-9.0778095302693345</v>
      </c>
      <c r="L39" s="35">
        <f t="shared" si="8"/>
        <v>-82.227291048625929</v>
      </c>
      <c r="M39" s="35">
        <f t="shared" si="8"/>
        <v>-42.268016179656854</v>
      </c>
      <c r="N39" s="35">
        <f t="shared" si="8"/>
        <v>-3.4238601859939077</v>
      </c>
      <c r="O39" s="35">
        <f t="shared" si="8"/>
        <v>-20.681248596359996</v>
      </c>
      <c r="P39" s="35">
        <f t="shared" si="8"/>
        <v>-17.804638223247089</v>
      </c>
      <c r="Q39" s="35">
        <f t="shared" si="8"/>
        <v>-15.53446998478028</v>
      </c>
      <c r="R39" s="35">
        <f t="shared" si="8"/>
        <v>-17.974935154472995</v>
      </c>
      <c r="S39" s="35">
        <f t="shared" si="8"/>
        <v>-19.888235808665783</v>
      </c>
      <c r="T39" s="35">
        <f t="shared" si="8"/>
        <v>-19.830897768030702</v>
      </c>
      <c r="U39" s="35">
        <f t="shared" si="8"/>
        <v>-19.235128770785174</v>
      </c>
      <c r="V39" s="35">
        <f t="shared" si="8"/>
        <v>-21.994553339194823</v>
      </c>
      <c r="W39" s="35">
        <f t="shared" si="8"/>
        <v>-22.384340010011737</v>
      </c>
      <c r="X39" s="35">
        <f t="shared" si="8"/>
        <v>-14.554858766345877</v>
      </c>
      <c r="Y39" s="35">
        <f t="shared" si="8"/>
        <v>-19.616378004305744</v>
      </c>
      <c r="Z39" s="35">
        <f t="shared" si="8"/>
        <v>-21.143955958687407</v>
      </c>
      <c r="AA39" s="35">
        <f t="shared" si="8"/>
        <v>-20.785725985966707</v>
      </c>
      <c r="AB39" s="35">
        <f t="shared" si="8"/>
        <v>-19.537893826850123</v>
      </c>
      <c r="AC39" s="35">
        <f t="shared" si="8"/>
        <v>-20.819417609742374</v>
      </c>
      <c r="AD39" s="35">
        <f t="shared" si="8"/>
        <v>-20.111613974308131</v>
      </c>
      <c r="AE39" s="35">
        <f t="shared" si="8"/>
        <v>-17.129483950579214</v>
      </c>
      <c r="AF39" s="35">
        <f t="shared" si="8"/>
        <v>-19.464979589909614</v>
      </c>
      <c r="AG39" s="35">
        <f t="shared" si="8"/>
        <v>-17.492941517008795</v>
      </c>
      <c r="AH39" s="35">
        <f t="shared" si="8"/>
        <v>-19.081071245655334</v>
      </c>
      <c r="AI39" s="35">
        <f t="shared" si="8"/>
        <v>1.6922806184833674</v>
      </c>
      <c r="AJ39" s="9"/>
      <c r="AK39" s="9"/>
      <c r="AL39" s="9"/>
      <c r="AM39" s="9"/>
      <c r="AN39" s="9"/>
      <c r="AO39" s="9"/>
      <c r="AP39" s="9"/>
    </row>
    <row r="40" spans="1:42" ht="14.25" customHeight="1" x14ac:dyDescent="0.25">
      <c r="A40" s="13"/>
      <c r="B40" s="15"/>
      <c r="C40" s="15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</row>
    <row r="41" spans="1:42" ht="14.25" customHeight="1" x14ac:dyDescent="0.25">
      <c r="A41" s="13" t="s">
        <v>31</v>
      </c>
      <c r="B41" s="17"/>
      <c r="C41" s="25" t="s">
        <v>18</v>
      </c>
      <c r="D41" s="16">
        <f>ROUND(ROUND((D39*1000000*D20)/D12,2),2)*12</f>
        <v>5.16</v>
      </c>
      <c r="E41" s="16">
        <f t="shared" ref="E41:AI41" si="9">ROUND(ROUND((E39*1000000*E20)/E12,2),2)*12</f>
        <v>11.64</v>
      </c>
      <c r="F41" s="16">
        <f t="shared" si="9"/>
        <v>9.24</v>
      </c>
      <c r="G41" s="16">
        <f t="shared" si="9"/>
        <v>5.64</v>
      </c>
      <c r="H41" s="16">
        <f t="shared" si="9"/>
        <v>4.8000000000000007</v>
      </c>
      <c r="I41" s="16">
        <f t="shared" si="9"/>
        <v>3.7199999999999998</v>
      </c>
      <c r="J41" s="16">
        <f t="shared" si="9"/>
        <v>3</v>
      </c>
      <c r="K41" s="16">
        <f t="shared" si="9"/>
        <v>-0.96</v>
      </c>
      <c r="L41" s="16">
        <f t="shared" si="9"/>
        <v>-8.52</v>
      </c>
      <c r="M41" s="16">
        <f t="shared" si="9"/>
        <v>-4.32</v>
      </c>
      <c r="N41" s="16">
        <f t="shared" si="9"/>
        <v>-0.36</v>
      </c>
      <c r="O41" s="16">
        <f t="shared" si="9"/>
        <v>-2.04</v>
      </c>
      <c r="P41" s="16">
        <f t="shared" si="9"/>
        <v>-1.7999999999999998</v>
      </c>
      <c r="Q41" s="16">
        <f t="shared" si="9"/>
        <v>-1.56</v>
      </c>
      <c r="R41" s="16">
        <f t="shared" si="9"/>
        <v>-1.7999999999999998</v>
      </c>
      <c r="S41" s="16">
        <f t="shared" si="9"/>
        <v>-1.92</v>
      </c>
      <c r="T41" s="16">
        <f t="shared" si="9"/>
        <v>-1.92</v>
      </c>
      <c r="U41" s="16">
        <f t="shared" si="9"/>
        <v>-1.7999999999999998</v>
      </c>
      <c r="V41" s="16">
        <f t="shared" si="9"/>
        <v>-2.04</v>
      </c>
      <c r="W41" s="16">
        <f t="shared" si="9"/>
        <v>-2.04</v>
      </c>
      <c r="X41" s="16">
        <f t="shared" si="9"/>
        <v>-1.32</v>
      </c>
      <c r="Y41" s="16">
        <f t="shared" si="9"/>
        <v>-1.7999999999999998</v>
      </c>
      <c r="Z41" s="16">
        <f t="shared" si="9"/>
        <v>-1.92</v>
      </c>
      <c r="AA41" s="16">
        <f t="shared" si="9"/>
        <v>-1.7999999999999998</v>
      </c>
      <c r="AB41" s="16">
        <f t="shared" si="9"/>
        <v>-1.6800000000000002</v>
      </c>
      <c r="AC41" s="16">
        <f t="shared" si="9"/>
        <v>-1.7999999999999998</v>
      </c>
      <c r="AD41" s="16">
        <f t="shared" si="9"/>
        <v>-1.7999999999999998</v>
      </c>
      <c r="AE41" s="16">
        <f t="shared" si="9"/>
        <v>-1.44</v>
      </c>
      <c r="AF41" s="16">
        <f t="shared" si="9"/>
        <v>-1.6800000000000002</v>
      </c>
      <c r="AG41" s="16">
        <f t="shared" si="9"/>
        <v>-1.44</v>
      </c>
      <c r="AH41" s="16">
        <f t="shared" si="9"/>
        <v>-1.56</v>
      </c>
      <c r="AI41" s="16">
        <f t="shared" si="9"/>
        <v>0.12</v>
      </c>
      <c r="AJ41" s="29"/>
      <c r="AK41" s="9"/>
      <c r="AL41" s="9"/>
      <c r="AM41" s="9"/>
      <c r="AN41" s="9"/>
      <c r="AO41" s="9"/>
      <c r="AP41" s="9"/>
    </row>
    <row r="42" spans="1:42" ht="14.25" customHeight="1" x14ac:dyDescent="0.2">
      <c r="A42" s="9"/>
    </row>
    <row r="43" spans="1:42" ht="14.25" customHeight="1" x14ac:dyDescent="0.2">
      <c r="A43" s="9"/>
    </row>
    <row r="44" spans="1:42" s="9" customFormat="1" ht="14.25" customHeight="1" x14ac:dyDescent="0.2">
      <c r="E44" s="17"/>
    </row>
    <row r="45" spans="1:42" s="9" customFormat="1" ht="14.25" customHeight="1" x14ac:dyDescent="0.25">
      <c r="A45" s="13" t="s">
        <v>7</v>
      </c>
      <c r="D45" s="18"/>
      <c r="E45" s="17"/>
    </row>
    <row r="46" spans="1:42" ht="14.25" customHeight="1" x14ac:dyDescent="0.2">
      <c r="A46" s="2" t="s">
        <v>9</v>
      </c>
      <c r="D46" s="19"/>
      <c r="E46" s="20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42" ht="14.25" customHeight="1" x14ac:dyDescent="0.2">
      <c r="A47" s="2" t="s">
        <v>8</v>
      </c>
      <c r="D47" s="22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42" ht="14.25" customHeight="1" x14ac:dyDescent="0.2">
      <c r="A48" s="45" t="s">
        <v>33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ht="14.25" customHeight="1" x14ac:dyDescent="0.2">
      <c r="A49" s="26" t="s">
        <v>20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ht="14.25" customHeight="1" x14ac:dyDescent="0.2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</sheetData>
  <pageMargins left="0.45" right="0.45" top="0.75" bottom="0.75" header="0.3" footer="0.3"/>
  <pageSetup scale="38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 Solar Together RP</vt:lpstr>
      <vt:lpstr>Solar Together RP</vt:lpstr>
      <vt:lpstr>Differential</vt:lpstr>
      <vt:lpstr>Differential!Print_Area</vt:lpstr>
      <vt:lpstr>Differential!Print_Titles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