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C14" i="1"/>
  <c r="D54" i="1" l="1"/>
  <c r="E54" i="1"/>
  <c r="F54" i="1"/>
  <c r="G54" i="1"/>
  <c r="H54" i="1"/>
  <c r="I54" i="1"/>
  <c r="J54" i="1"/>
  <c r="K54" i="1"/>
  <c r="L54" i="1"/>
  <c r="M54" i="1"/>
  <c r="N54" i="1"/>
  <c r="O54" i="1"/>
  <c r="P54" i="1"/>
  <c r="C54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21" i="1"/>
  <c r="P14" i="1" l="1"/>
</calcChain>
</file>

<file path=xl/sharedStrings.xml><?xml version="1.0" encoding="utf-8"?>
<sst xmlns="http://schemas.openxmlformats.org/spreadsheetml/2006/main" count="95" uniqueCount="36">
  <si>
    <t>Florida Power &amp; Light Company</t>
  </si>
  <si>
    <t>Docket No. 20190061-EI</t>
  </si>
  <si>
    <t xml:space="preserve">CPVRR </t>
  </si>
  <si>
    <t>Solar Revenue Requirements</t>
  </si>
  <si>
    <t>Non-Solar Generation Costs Avoided</t>
  </si>
  <si>
    <t>System Costs Avoided</t>
  </si>
  <si>
    <t xml:space="preserve">Program </t>
  </si>
  <si>
    <t>Generation</t>
  </si>
  <si>
    <t xml:space="preserve">Transmission </t>
  </si>
  <si>
    <t xml:space="preserve"> </t>
  </si>
  <si>
    <t>Capital</t>
  </si>
  <si>
    <t>Incremental</t>
  </si>
  <si>
    <t xml:space="preserve">System </t>
  </si>
  <si>
    <t>Startup +</t>
  </si>
  <si>
    <t>Total</t>
  </si>
  <si>
    <t>Admin. Costs</t>
  </si>
  <si>
    <t xml:space="preserve"> Capital</t>
  </si>
  <si>
    <t>Interconnection</t>
  </si>
  <si>
    <t>Fixed O&amp;M</t>
  </si>
  <si>
    <t>Land</t>
  </si>
  <si>
    <t>Replacement</t>
  </si>
  <si>
    <t>Gas Transport</t>
  </si>
  <si>
    <t>Net Fuel</t>
  </si>
  <si>
    <t>VOM</t>
  </si>
  <si>
    <t>Emission</t>
  </si>
  <si>
    <t>CPVRR</t>
  </si>
  <si>
    <t>(Millions)</t>
  </si>
  <si>
    <t>* Negative ( ) indicates savings to FPL customers</t>
  </si>
  <si>
    <t>Interrogatory No. 224</t>
  </si>
  <si>
    <t>Discount</t>
  </si>
  <si>
    <t>Year</t>
  </si>
  <si>
    <t>Factor</t>
  </si>
  <si>
    <t>CPVRR Thru 2051</t>
  </si>
  <si>
    <t>Staff's Eighth Set of Interrogatories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</si>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</sst>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5" fontId="2" fillId="0" borderId="12" xfId="0" applyNumberFormat="1" applyFont="1" applyBorder="1" applyAlignment="1">
      <alignment horizontal="center"/>
    </xf>
    <xf numFmtId="5" fontId="2" fillId="0" borderId="13" xfId="0" applyNumberFormat="1" applyFont="1" applyBorder="1" applyAlignment="1">
      <alignment horizontal="center"/>
    </xf>
    <xf numFmtId="5" fontId="6" fillId="0" borderId="14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5" xfId="0" applyNumberFormat="1" applyFont="1" applyFill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21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5" fontId="2" fillId="0" borderId="18" xfId="0" applyNumberFormat="1" applyFont="1" applyBorder="1" applyAlignment="1">
      <alignment horizontal="center"/>
    </xf>
    <xf numFmtId="0" fontId="6" fillId="0" borderId="15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5" fontId="2" fillId="0" borderId="23" xfId="0" applyNumberFormat="1" applyFont="1" applyBorder="1" applyAlignment="1">
      <alignment horizontal="center"/>
    </xf>
    <xf numFmtId="5" fontId="2" fillId="0" borderId="24" xfId="0" applyNumberFormat="1" applyFont="1" applyBorder="1" applyAlignment="1">
      <alignment horizontal="center"/>
    </xf>
    <xf numFmtId="5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5" fontId="2" fillId="0" borderId="26" xfId="0" applyNumberFormat="1" applyFont="1" applyBorder="1" applyAlignment="1">
      <alignment horizontal="center"/>
    </xf>
    <xf numFmtId="5" fontId="2" fillId="0" borderId="27" xfId="0" applyNumberFormat="1" applyFont="1" applyBorder="1" applyAlignment="1">
      <alignment horizontal="center"/>
    </xf>
    <xf numFmtId="5" fontId="6" fillId="0" borderId="28" xfId="1" applyNumberFormat="1" applyFont="1" applyBorder="1" applyAlignment="1">
      <alignment horizontal="center" vertical="center" wrapText="1"/>
    </xf>
    <xf numFmtId="5" fontId="6" fillId="0" borderId="2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</cellXfs>
  <cellStyles count="2">
    <cellStyle name="Normal" xfId="0" builtinId="0"/>
    <cellStyle name="Normal 9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zoomScaleNormal="100" workbookViewId="0">
      <selection activeCell="A8" sqref="A8"/>
    </sheetView>
  </sheetViews>
  <sheetFormatPr defaultRowHeight="14.4" x14ac:dyDescent="0.3"/>
  <cols>
    <col min="3" max="3" width="13.33203125" customWidth="1"/>
    <col min="4" max="4" width="10.109375" bestFit="1" customWidth="1"/>
    <col min="5" max="5" width="14.109375" bestFit="1" customWidth="1"/>
    <col min="6" max="6" width="11.33203125" bestFit="1" customWidth="1"/>
    <col min="7" max="7" width="8.88671875" bestFit="1" customWidth="1"/>
    <col min="8" max="8" width="10.109375" bestFit="1" customWidth="1"/>
    <col min="9" max="9" width="11.33203125" bestFit="1" customWidth="1"/>
    <col min="10" max="10" width="14.109375" bestFit="1" customWidth="1"/>
    <col min="11" max="11" width="12" bestFit="1" customWidth="1"/>
    <col min="12" max="12" width="13.109375" bestFit="1" customWidth="1"/>
    <col min="13" max="16" width="8.88671875" bestFit="1" customWidth="1"/>
  </cols>
  <sheetData>
    <row r="1" spans="1:16" x14ac:dyDescent="0.3">
      <c r="A1" s="15" t="s">
        <v>0</v>
      </c>
    </row>
    <row r="2" spans="1:16" x14ac:dyDescent="0.3">
      <c r="A2" s="15" t="s">
        <v>1</v>
      </c>
    </row>
    <row r="3" spans="1:16" x14ac:dyDescent="0.3">
      <c r="A3" s="16" t="s">
        <v>33</v>
      </c>
    </row>
    <row r="4" spans="1:16" x14ac:dyDescent="0.3">
      <c r="A4" s="16" t="s">
        <v>28</v>
      </c>
    </row>
    <row r="5" spans="1:16" x14ac:dyDescent="0.3">
      <c r="A5" s="16" t="s">
        <v>34</v>
      </c>
    </row>
    <row r="6" spans="1:16" x14ac:dyDescent="0.3">
      <c r="A6" s="16" t="s">
        <v>35</v>
      </c>
    </row>
    <row r="8" spans="1:16" ht="17.399999999999999" x14ac:dyDescent="0.3">
      <c r="C8" s="37" t="s">
        <v>2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15" thickBot="1" x14ac:dyDescent="0.3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thickBot="1" x14ac:dyDescent="0.35">
      <c r="C10" s="1"/>
      <c r="D10" s="38" t="s">
        <v>3</v>
      </c>
      <c r="E10" s="39"/>
      <c r="F10" s="39"/>
      <c r="G10" s="40"/>
      <c r="H10" s="38" t="s">
        <v>4</v>
      </c>
      <c r="I10" s="39"/>
      <c r="J10" s="39"/>
      <c r="K10" s="39"/>
      <c r="L10" s="39"/>
      <c r="M10" s="41" t="s">
        <v>5</v>
      </c>
      <c r="N10" s="42"/>
      <c r="O10" s="43"/>
      <c r="P10" s="1"/>
    </row>
    <row r="11" spans="1:16" x14ac:dyDescent="0.3">
      <c r="C11" s="2" t="s">
        <v>6</v>
      </c>
      <c r="D11" s="3" t="s">
        <v>7</v>
      </c>
      <c r="E11" s="4" t="s">
        <v>8</v>
      </c>
      <c r="F11" s="4"/>
      <c r="G11" s="5" t="s">
        <v>9</v>
      </c>
      <c r="H11" s="3" t="s">
        <v>7</v>
      </c>
      <c r="I11" s="4" t="s">
        <v>9</v>
      </c>
      <c r="J11" s="4" t="s">
        <v>8</v>
      </c>
      <c r="K11" s="4" t="s">
        <v>10</v>
      </c>
      <c r="L11" s="4" t="s">
        <v>11</v>
      </c>
      <c r="M11" s="3" t="s">
        <v>12</v>
      </c>
      <c r="N11" s="4" t="s">
        <v>13</v>
      </c>
      <c r="O11" s="4"/>
      <c r="P11" s="6" t="s">
        <v>14</v>
      </c>
    </row>
    <row r="12" spans="1:16" x14ac:dyDescent="0.3">
      <c r="C12" s="7" t="s">
        <v>15</v>
      </c>
      <c r="D12" s="8" t="s">
        <v>16</v>
      </c>
      <c r="E12" s="9" t="s">
        <v>17</v>
      </c>
      <c r="F12" s="9" t="s">
        <v>18</v>
      </c>
      <c r="G12" s="10" t="s">
        <v>19</v>
      </c>
      <c r="H12" s="8" t="s">
        <v>16</v>
      </c>
      <c r="I12" s="9" t="s">
        <v>18</v>
      </c>
      <c r="J12" s="9" t="s">
        <v>17</v>
      </c>
      <c r="K12" s="9" t="s">
        <v>20</v>
      </c>
      <c r="L12" s="9" t="s">
        <v>21</v>
      </c>
      <c r="M12" s="8" t="s">
        <v>22</v>
      </c>
      <c r="N12" s="9" t="s">
        <v>23</v>
      </c>
      <c r="O12" s="9" t="s">
        <v>24</v>
      </c>
      <c r="P12" s="11" t="s">
        <v>25</v>
      </c>
    </row>
    <row r="13" spans="1:16" ht="15" thickBot="1" x14ac:dyDescent="0.35">
      <c r="C13" s="7" t="s">
        <v>26</v>
      </c>
      <c r="D13" s="8" t="s">
        <v>26</v>
      </c>
      <c r="E13" s="9" t="s">
        <v>26</v>
      </c>
      <c r="F13" s="9" t="s">
        <v>26</v>
      </c>
      <c r="G13" s="10" t="s">
        <v>26</v>
      </c>
      <c r="H13" s="8" t="s">
        <v>26</v>
      </c>
      <c r="I13" s="9" t="s">
        <v>26</v>
      </c>
      <c r="J13" s="9" t="s">
        <v>26</v>
      </c>
      <c r="K13" s="9" t="s">
        <v>26</v>
      </c>
      <c r="L13" s="9" t="s">
        <v>26</v>
      </c>
      <c r="M13" s="8" t="s">
        <v>26</v>
      </c>
      <c r="N13" s="9" t="s">
        <v>26</v>
      </c>
      <c r="O13" s="9" t="s">
        <v>26</v>
      </c>
      <c r="P13" s="11" t="s">
        <v>26</v>
      </c>
    </row>
    <row r="14" spans="1:16" ht="15" thickBot="1" x14ac:dyDescent="0.35">
      <c r="C14" s="12">
        <f>C54</f>
        <v>11.467576354578579</v>
      </c>
      <c r="D14" s="13">
        <f t="shared" ref="D14:O14" si="0">D54</f>
        <v>1376.1576120379787</v>
      </c>
      <c r="E14" s="13">
        <f t="shared" si="0"/>
        <v>174.03064817536557</v>
      </c>
      <c r="F14" s="13">
        <f t="shared" si="0"/>
        <v>95.986480464085474</v>
      </c>
      <c r="G14" s="13">
        <f t="shared" si="0"/>
        <v>146.23967574036769</v>
      </c>
      <c r="H14" s="13">
        <f t="shared" si="0"/>
        <v>-414.92736843403623</v>
      </c>
      <c r="I14" s="13">
        <f t="shared" si="0"/>
        <v>-58.231060994805979</v>
      </c>
      <c r="J14" s="13">
        <f t="shared" si="0"/>
        <v>-19.309561810255914</v>
      </c>
      <c r="K14" s="13">
        <f t="shared" si="0"/>
        <v>-27.197990184257577</v>
      </c>
      <c r="L14" s="13">
        <f t="shared" si="0"/>
        <v>-367.89393261342474</v>
      </c>
      <c r="M14" s="13">
        <f t="shared" si="0"/>
        <v>-1049.3933282255064</v>
      </c>
      <c r="N14" s="13">
        <f t="shared" si="0"/>
        <v>-24.972875328001873</v>
      </c>
      <c r="O14" s="13">
        <f t="shared" si="0"/>
        <v>-90.576101068267974</v>
      </c>
      <c r="P14" s="14">
        <f>SUM(C14:O14)</f>
        <v>-248.62022588618106</v>
      </c>
    </row>
    <row r="15" spans="1:16" x14ac:dyDescent="0.3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">
      <c r="C16" s="1" t="s">
        <v>27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" thickBot="1" x14ac:dyDescent="0.35"/>
    <row r="18" spans="1:16" x14ac:dyDescent="0.3">
      <c r="A18" s="3"/>
      <c r="B18" s="4"/>
      <c r="C18" s="2" t="s">
        <v>6</v>
      </c>
      <c r="D18" s="3" t="s">
        <v>7</v>
      </c>
      <c r="E18" s="4" t="s">
        <v>8</v>
      </c>
      <c r="F18" s="4"/>
      <c r="G18" s="5" t="s">
        <v>9</v>
      </c>
      <c r="H18" s="3" t="s">
        <v>7</v>
      </c>
      <c r="I18" s="4" t="s">
        <v>9</v>
      </c>
      <c r="J18" s="4" t="s">
        <v>8</v>
      </c>
      <c r="K18" s="4" t="s">
        <v>10</v>
      </c>
      <c r="L18" s="4" t="s">
        <v>11</v>
      </c>
      <c r="M18" s="3" t="s">
        <v>12</v>
      </c>
      <c r="N18" s="4" t="s">
        <v>13</v>
      </c>
      <c r="O18" s="4"/>
      <c r="P18" s="6" t="s">
        <v>14</v>
      </c>
    </row>
    <row r="19" spans="1:16" x14ac:dyDescent="0.3">
      <c r="A19" s="8"/>
      <c r="B19" s="9" t="s">
        <v>29</v>
      </c>
      <c r="C19" s="7" t="s">
        <v>15</v>
      </c>
      <c r="D19" s="8" t="s">
        <v>16</v>
      </c>
      <c r="E19" s="9" t="s">
        <v>17</v>
      </c>
      <c r="F19" s="9" t="s">
        <v>18</v>
      </c>
      <c r="G19" s="10" t="s">
        <v>19</v>
      </c>
      <c r="H19" s="8" t="s">
        <v>16</v>
      </c>
      <c r="I19" s="9" t="s">
        <v>18</v>
      </c>
      <c r="J19" s="9" t="s">
        <v>17</v>
      </c>
      <c r="K19" s="9" t="s">
        <v>20</v>
      </c>
      <c r="L19" s="9" t="s">
        <v>21</v>
      </c>
      <c r="M19" s="8" t="s">
        <v>22</v>
      </c>
      <c r="N19" s="9" t="s">
        <v>23</v>
      </c>
      <c r="O19" s="9" t="s">
        <v>24</v>
      </c>
      <c r="P19" s="11" t="s">
        <v>25</v>
      </c>
    </row>
    <row r="20" spans="1:16" ht="15" thickBot="1" x14ac:dyDescent="0.35">
      <c r="A20" s="17" t="s">
        <v>30</v>
      </c>
      <c r="B20" s="18" t="s">
        <v>31</v>
      </c>
      <c r="C20" s="22" t="s">
        <v>26</v>
      </c>
      <c r="D20" s="17" t="s">
        <v>26</v>
      </c>
      <c r="E20" s="18" t="s">
        <v>26</v>
      </c>
      <c r="F20" s="18" t="s">
        <v>26</v>
      </c>
      <c r="G20" s="23" t="s">
        <v>26</v>
      </c>
      <c r="H20" s="17" t="s">
        <v>26</v>
      </c>
      <c r="I20" s="18" t="s">
        <v>26</v>
      </c>
      <c r="J20" s="18" t="s">
        <v>26</v>
      </c>
      <c r="K20" s="18" t="s">
        <v>26</v>
      </c>
      <c r="L20" s="18" t="s">
        <v>26</v>
      </c>
      <c r="M20" s="17" t="s">
        <v>26</v>
      </c>
      <c r="N20" s="18" t="s">
        <v>26</v>
      </c>
      <c r="O20" s="18" t="s">
        <v>26</v>
      </c>
      <c r="P20" s="24" t="s">
        <v>26</v>
      </c>
    </row>
    <row r="21" spans="1:16" x14ac:dyDescent="0.3">
      <c r="A21" s="27">
        <v>2019</v>
      </c>
      <c r="B21" s="28">
        <v>1.0063458385698116</v>
      </c>
      <c r="C21" s="29">
        <v>2.2834317399915363</v>
      </c>
      <c r="D21" s="29">
        <v>0</v>
      </c>
      <c r="E21" s="29">
        <v>0</v>
      </c>
      <c r="F21" s="29">
        <v>0</v>
      </c>
      <c r="G21" s="29">
        <v>3.5145172154320243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30">
        <f>SUM(C21:O21)</f>
        <v>5.7979489554235606</v>
      </c>
    </row>
    <row r="22" spans="1:16" x14ac:dyDescent="0.3">
      <c r="A22" s="19">
        <v>2020</v>
      </c>
      <c r="B22" s="20">
        <v>0.93392482840834401</v>
      </c>
      <c r="C22" s="25">
        <v>2.060524295698885</v>
      </c>
      <c r="D22" s="25">
        <v>53.424304698922356</v>
      </c>
      <c r="E22" s="25">
        <v>5.8190263420600754</v>
      </c>
      <c r="F22" s="25">
        <v>1.449714201860957</v>
      </c>
      <c r="G22" s="25">
        <v>11.034438273214731</v>
      </c>
      <c r="H22" s="25">
        <v>-0.63247917239875995</v>
      </c>
      <c r="I22" s="25">
        <v>-1.2691896108152225</v>
      </c>
      <c r="J22" s="25">
        <v>0</v>
      </c>
      <c r="K22" s="25">
        <v>0</v>
      </c>
      <c r="L22" s="25">
        <v>0</v>
      </c>
      <c r="M22" s="25">
        <v>-19.559999999999945</v>
      </c>
      <c r="N22" s="25">
        <v>-0.13999999999999702</v>
      </c>
      <c r="O22" s="25">
        <v>-1.5000000000000013E-2</v>
      </c>
      <c r="P22" s="31">
        <f t="shared" ref="P22:P53" si="1">SUM(C22:O22)</f>
        <v>52.171339028543073</v>
      </c>
    </row>
    <row r="23" spans="1:16" x14ac:dyDescent="0.3">
      <c r="A23" s="19">
        <v>2021</v>
      </c>
      <c r="B23" s="20">
        <v>0.86689242618513873</v>
      </c>
      <c r="C23" s="25">
        <v>1.7865305957489641</v>
      </c>
      <c r="D23" s="25">
        <v>164.99525860752527</v>
      </c>
      <c r="E23" s="25">
        <v>20.092788835983264</v>
      </c>
      <c r="F23" s="25">
        <v>5.0078802430359808</v>
      </c>
      <c r="G23" s="25">
        <v>12.146910015740934</v>
      </c>
      <c r="H23" s="25">
        <v>-11.23283528637212</v>
      </c>
      <c r="I23" s="25">
        <v>-3.366337567595151</v>
      </c>
      <c r="J23" s="25">
        <v>0</v>
      </c>
      <c r="K23" s="25">
        <v>0</v>
      </c>
      <c r="L23" s="25">
        <v>0</v>
      </c>
      <c r="M23" s="25">
        <v>-60.629999999999882</v>
      </c>
      <c r="N23" s="25">
        <v>-0.17000000000000171</v>
      </c>
      <c r="O23" s="25">
        <v>-2.9999999999999916E-2</v>
      </c>
      <c r="P23" s="31">
        <f t="shared" si="1"/>
        <v>128.60019544406728</v>
      </c>
    </row>
    <row r="24" spans="1:16" x14ac:dyDescent="0.3">
      <c r="A24" s="19">
        <v>2022</v>
      </c>
      <c r="B24" s="20">
        <v>0.80467127087510482</v>
      </c>
      <c r="C24" s="25">
        <v>1.6861911869882542</v>
      </c>
      <c r="D24" s="25">
        <v>171.21825489736869</v>
      </c>
      <c r="E24" s="25">
        <v>21.376298561340256</v>
      </c>
      <c r="F24" s="25">
        <v>5.998477237854452</v>
      </c>
      <c r="G24" s="25">
        <v>12.161358015740934</v>
      </c>
      <c r="H24" s="25">
        <v>-33.717470211152168</v>
      </c>
      <c r="I24" s="25">
        <v>-2.4680090497186331</v>
      </c>
      <c r="J24" s="25">
        <v>-0.48746071726257217</v>
      </c>
      <c r="K24" s="25">
        <v>0</v>
      </c>
      <c r="L24" s="25">
        <v>0</v>
      </c>
      <c r="M24" s="25">
        <v>-65.579999999999927</v>
      </c>
      <c r="N24" s="25">
        <v>-1.5100000000000016</v>
      </c>
      <c r="O24" s="25">
        <v>-3.1000000000000028E-2</v>
      </c>
      <c r="P24" s="31">
        <f t="shared" si="1"/>
        <v>108.64663992115929</v>
      </c>
    </row>
    <row r="25" spans="1:16" x14ac:dyDescent="0.3">
      <c r="A25" s="19">
        <v>2023</v>
      </c>
      <c r="B25" s="20">
        <v>0.74691603550066443</v>
      </c>
      <c r="C25" s="25">
        <v>1.1441126144863709</v>
      </c>
      <c r="D25" s="25">
        <v>160.36161486632778</v>
      </c>
      <c r="E25" s="25">
        <v>20.585323873413813</v>
      </c>
      <c r="F25" s="25">
        <v>6.4539246234047818</v>
      </c>
      <c r="G25" s="25">
        <v>12.176125015740935</v>
      </c>
      <c r="H25" s="25">
        <v>-55.04657965510286</v>
      </c>
      <c r="I25" s="25">
        <v>-1.4399060473304397</v>
      </c>
      <c r="J25" s="25">
        <v>-2.3132176802007152</v>
      </c>
      <c r="K25" s="25">
        <v>0</v>
      </c>
      <c r="L25" s="25">
        <v>0</v>
      </c>
      <c r="M25" s="25">
        <v>-69.829999999999927</v>
      </c>
      <c r="N25" s="25">
        <v>-1.6199999999999974</v>
      </c>
      <c r="O25" s="25">
        <v>-3.8000000000000034E-2</v>
      </c>
      <c r="P25" s="31">
        <f t="shared" si="1"/>
        <v>70.433397610739732</v>
      </c>
    </row>
    <row r="26" spans="1:16" x14ac:dyDescent="0.3">
      <c r="A26" s="19">
        <v>2024</v>
      </c>
      <c r="B26" s="20">
        <v>0.69316471888208397</v>
      </c>
      <c r="C26" s="25">
        <v>0.73492111078794076</v>
      </c>
      <c r="D26" s="25">
        <v>151.66239642188074</v>
      </c>
      <c r="E26" s="25">
        <v>19.826844185949323</v>
      </c>
      <c r="F26" s="25">
        <v>7.1186271462392252</v>
      </c>
      <c r="G26" s="25">
        <v>12.191216015740935</v>
      </c>
      <c r="H26" s="25">
        <v>-42.102250400245381</v>
      </c>
      <c r="I26" s="25">
        <v>-3.7973291004936627</v>
      </c>
      <c r="J26" s="25">
        <v>-1.7115221116970702</v>
      </c>
      <c r="K26" s="25">
        <v>0</v>
      </c>
      <c r="L26" s="25">
        <v>0</v>
      </c>
      <c r="M26" s="25">
        <v>-78.820000000000164</v>
      </c>
      <c r="N26" s="25">
        <v>-0.68999999999999773</v>
      </c>
      <c r="O26" s="25">
        <v>-3.400000000000003E-2</v>
      </c>
      <c r="P26" s="31">
        <f t="shared" si="1"/>
        <v>64.378903268161864</v>
      </c>
    </row>
    <row r="27" spans="1:16" x14ac:dyDescent="0.3">
      <c r="A27" s="19">
        <v>2025</v>
      </c>
      <c r="B27" s="20">
        <v>0.64341286002827602</v>
      </c>
      <c r="C27" s="25">
        <v>0.4457639122918039</v>
      </c>
      <c r="D27" s="25">
        <v>144.06200668063289</v>
      </c>
      <c r="E27" s="25">
        <v>19.097746436742895</v>
      </c>
      <c r="F27" s="25">
        <v>7.6303376811126764</v>
      </c>
      <c r="G27" s="25">
        <v>12.206640015740936</v>
      </c>
      <c r="H27" s="25">
        <v>-39.736808153261705</v>
      </c>
      <c r="I27" s="25">
        <v>-3.9477892079712298</v>
      </c>
      <c r="J27" s="25">
        <v>-1.6583866176281994</v>
      </c>
      <c r="K27" s="25">
        <v>0</v>
      </c>
      <c r="L27" s="25">
        <v>0</v>
      </c>
      <c r="M27" s="25">
        <v>-84.179999999999836</v>
      </c>
      <c r="N27" s="25">
        <v>-1.6400000000000006</v>
      </c>
      <c r="O27" s="25">
        <v>-2.300000000000002E-2</v>
      </c>
      <c r="P27" s="31">
        <f t="shared" si="1"/>
        <v>52.256510747660208</v>
      </c>
    </row>
    <row r="28" spans="1:16" x14ac:dyDescent="0.3">
      <c r="A28" s="19">
        <v>2026</v>
      </c>
      <c r="B28" s="20">
        <v>0.59723193805567742</v>
      </c>
      <c r="C28" s="25">
        <v>0.31321869609157399</v>
      </c>
      <c r="D28" s="25">
        <v>138.01022748735073</v>
      </c>
      <c r="E28" s="25">
        <v>18.391854913930779</v>
      </c>
      <c r="F28" s="25">
        <v>8.3560578808304644</v>
      </c>
      <c r="G28" s="25">
        <v>12.127393015740934</v>
      </c>
      <c r="H28" s="25">
        <v>-37.538779574198315</v>
      </c>
      <c r="I28" s="25">
        <v>-4.2126516119960229</v>
      </c>
      <c r="J28" s="25">
        <v>-1.6077900400797418</v>
      </c>
      <c r="K28" s="25">
        <v>0</v>
      </c>
      <c r="L28" s="25">
        <v>0</v>
      </c>
      <c r="M28" s="25">
        <v>-88.319999999999709</v>
      </c>
      <c r="N28" s="25">
        <v>-1.1900000000000048</v>
      </c>
      <c r="O28" s="25">
        <v>-0.70399999999999752</v>
      </c>
      <c r="P28" s="31">
        <f t="shared" si="1"/>
        <v>43.625530767670682</v>
      </c>
    </row>
    <row r="29" spans="1:16" x14ac:dyDescent="0.3">
      <c r="A29" s="19">
        <v>2027</v>
      </c>
      <c r="B29" s="20">
        <v>0.55436564916974984</v>
      </c>
      <c r="C29" s="25">
        <v>0.32104916349386325</v>
      </c>
      <c r="D29" s="25">
        <v>133.31689574064092</v>
      </c>
      <c r="E29" s="25">
        <v>17.697769969839442</v>
      </c>
      <c r="F29" s="25">
        <v>8.7015485230854406</v>
      </c>
      <c r="G29" s="25">
        <v>12.143502015740934</v>
      </c>
      <c r="H29" s="25">
        <v>-35.542805754940815</v>
      </c>
      <c r="I29" s="25">
        <v>-4.3588932806033576</v>
      </c>
      <c r="J29" s="25">
        <v>-1.5595052635354865</v>
      </c>
      <c r="K29" s="25">
        <v>0</v>
      </c>
      <c r="L29" s="25">
        <v>-59.584825841765863</v>
      </c>
      <c r="M29" s="25">
        <v>-96.369999999999891</v>
      </c>
      <c r="N29" s="25">
        <v>4.019999999999996</v>
      </c>
      <c r="O29" s="25">
        <v>-1.1889999999999992</v>
      </c>
      <c r="P29" s="31">
        <f t="shared" si="1"/>
        <v>-22.404264728044843</v>
      </c>
    </row>
    <row r="30" spans="1:16" x14ac:dyDescent="0.3">
      <c r="A30" s="19">
        <v>2028</v>
      </c>
      <c r="B30" s="20">
        <v>0.51447109326961526</v>
      </c>
      <c r="C30" s="25">
        <v>0.32907539258120977</v>
      </c>
      <c r="D30" s="25">
        <v>129.01299210899066</v>
      </c>
      <c r="E30" s="25">
        <v>17.006151907700499</v>
      </c>
      <c r="F30" s="25">
        <v>9.1088689722510967</v>
      </c>
      <c r="G30" s="25">
        <v>12.159966015740935</v>
      </c>
      <c r="H30" s="25">
        <v>-148.19424861840196</v>
      </c>
      <c r="I30" s="25">
        <v>-14.590270669848302</v>
      </c>
      <c r="J30" s="25">
        <v>-7.409793061306658</v>
      </c>
      <c r="K30" s="25">
        <v>0</v>
      </c>
      <c r="L30" s="25">
        <v>-59.249306489495098</v>
      </c>
      <c r="M30" s="25">
        <v>-97.579999999999927</v>
      </c>
      <c r="N30" s="25">
        <v>-6.1199999999999974</v>
      </c>
      <c r="O30" s="25">
        <v>-2.4449999999999998</v>
      </c>
      <c r="P30" s="31">
        <f t="shared" si="1"/>
        <v>-167.97156444178756</v>
      </c>
    </row>
    <row r="31" spans="1:16" x14ac:dyDescent="0.3">
      <c r="A31" s="19">
        <v>2029</v>
      </c>
      <c r="B31" s="20">
        <v>0.47754495938040853</v>
      </c>
      <c r="C31" s="25">
        <v>0.33730227739574009</v>
      </c>
      <c r="D31" s="25">
        <v>124.70908847734044</v>
      </c>
      <c r="E31" s="25">
        <v>16.314455646162941</v>
      </c>
      <c r="F31" s="25">
        <v>8.9891831589865419</v>
      </c>
      <c r="G31" s="25">
        <v>12.176792015740935</v>
      </c>
      <c r="H31" s="25">
        <v>-93.904142898701195</v>
      </c>
      <c r="I31" s="25">
        <v>-4.5035229478442247</v>
      </c>
      <c r="J31" s="25">
        <v>-4.5760080394937432</v>
      </c>
      <c r="K31" s="25">
        <v>0</v>
      </c>
      <c r="L31" s="25">
        <v>-58.922175121031103</v>
      </c>
      <c r="M31" s="25">
        <v>-87.940000000000055</v>
      </c>
      <c r="N31" s="25">
        <v>-8.1499999999999986</v>
      </c>
      <c r="O31" s="25">
        <v>-2.6210000000000049</v>
      </c>
      <c r="P31" s="31">
        <f t="shared" si="1"/>
        <v>-98.09002743144373</v>
      </c>
    </row>
    <row r="32" spans="1:16" x14ac:dyDescent="0.3">
      <c r="A32" s="19">
        <v>2030</v>
      </c>
      <c r="B32" s="20">
        <v>0.44326919668181214</v>
      </c>
      <c r="C32" s="25">
        <v>0.34573483433063351</v>
      </c>
      <c r="D32" s="25">
        <v>120.40518484569021</v>
      </c>
      <c r="E32" s="25">
        <v>15.622759384625386</v>
      </c>
      <c r="F32" s="25">
        <v>9.0791421143242772</v>
      </c>
      <c r="G32" s="25">
        <v>12.193989015740936</v>
      </c>
      <c r="H32" s="25">
        <v>-21.062333096558916</v>
      </c>
      <c r="I32" s="25">
        <v>-4.4913154488583373</v>
      </c>
      <c r="J32" s="25">
        <v>-0.94513910133270684</v>
      </c>
      <c r="K32" s="25">
        <v>0</v>
      </c>
      <c r="L32" s="25">
        <v>-58.603222036778703</v>
      </c>
      <c r="M32" s="25">
        <v>-86.570000000000164</v>
      </c>
      <c r="N32" s="25">
        <v>-1.5</v>
      </c>
      <c r="O32" s="25">
        <v>-3.5900000000000034</v>
      </c>
      <c r="P32" s="31">
        <f t="shared" si="1"/>
        <v>-19.115199488817382</v>
      </c>
    </row>
    <row r="33" spans="1:16" x14ac:dyDescent="0.3">
      <c r="A33" s="19">
        <v>2031</v>
      </c>
      <c r="B33" s="20">
        <v>0.41145357493014312</v>
      </c>
      <c r="C33" s="25">
        <v>0.35437820518889929</v>
      </c>
      <c r="D33" s="25">
        <v>116.10128121404</v>
      </c>
      <c r="E33" s="25">
        <v>14.931063123087824</v>
      </c>
      <c r="F33" s="25">
        <v>9.4622663010654087</v>
      </c>
      <c r="G33" s="25">
        <v>12.211563015740934</v>
      </c>
      <c r="H33" s="25">
        <v>-28.028159149708188</v>
      </c>
      <c r="I33" s="25">
        <v>-5.7084551321365993</v>
      </c>
      <c r="J33" s="25">
        <v>-1.5526056912551951</v>
      </c>
      <c r="K33" s="25">
        <v>-11.139458219972605</v>
      </c>
      <c r="L33" s="25">
        <v>-58.292242779632616</v>
      </c>
      <c r="M33" s="25">
        <v>-104.05000000000018</v>
      </c>
      <c r="N33" s="25">
        <v>-2.1499999999999915</v>
      </c>
      <c r="O33" s="25">
        <v>-5.6319999999999943</v>
      </c>
      <c r="P33" s="31">
        <f t="shared" si="1"/>
        <v>-63.492369113582356</v>
      </c>
    </row>
    <row r="34" spans="1:16" x14ac:dyDescent="0.3">
      <c r="A34" s="19">
        <v>2032</v>
      </c>
      <c r="B34" s="20">
        <v>0.38184359157359055</v>
      </c>
      <c r="C34" s="25">
        <v>0.36323766031862176</v>
      </c>
      <c r="D34" s="25">
        <v>111.79737758238977</v>
      </c>
      <c r="E34" s="25">
        <v>14.239366861550266</v>
      </c>
      <c r="F34" s="25">
        <v>9.9405778316564337</v>
      </c>
      <c r="G34" s="25">
        <v>12.229524015740935</v>
      </c>
      <c r="H34" s="25">
        <v>-25.013811618316026</v>
      </c>
      <c r="I34" s="25">
        <v>-10.160730958467397</v>
      </c>
      <c r="J34" s="25">
        <v>-1.8714421528264822</v>
      </c>
      <c r="K34" s="25">
        <v>-1.2587190844794769</v>
      </c>
      <c r="L34" s="25">
        <v>-57.989038003915176</v>
      </c>
      <c r="M34" s="25">
        <v>-106.31999999999971</v>
      </c>
      <c r="N34" s="25">
        <v>-1.1300000000000026</v>
      </c>
      <c r="O34" s="25">
        <v>-6.9170000000000007</v>
      </c>
      <c r="P34" s="31">
        <f t="shared" si="1"/>
        <v>-62.090657866348252</v>
      </c>
    </row>
    <row r="35" spans="1:16" x14ac:dyDescent="0.3">
      <c r="A35" s="19">
        <v>2033</v>
      </c>
      <c r="B35" s="20">
        <v>0.35443678918636157</v>
      </c>
      <c r="C35" s="25">
        <v>0.37231860182658727</v>
      </c>
      <c r="D35" s="25">
        <v>107.49347395073957</v>
      </c>
      <c r="E35" s="25">
        <v>13.547670600012705</v>
      </c>
      <c r="F35" s="25">
        <v>9.6413640440847939</v>
      </c>
      <c r="G35" s="25">
        <v>12.247881015740935</v>
      </c>
      <c r="H35" s="25">
        <v>-24.157946536911936</v>
      </c>
      <c r="I35" s="25">
        <v>-2.8993998130493353</v>
      </c>
      <c r="J35" s="25">
        <v>-1.8105481993884318</v>
      </c>
      <c r="K35" s="25">
        <v>0.96242516655726718</v>
      </c>
      <c r="L35" s="25">
        <v>-57.693413347590678</v>
      </c>
      <c r="M35" s="25">
        <v>-108.27999999999975</v>
      </c>
      <c r="N35" s="25">
        <v>-1.8299999999999983</v>
      </c>
      <c r="O35" s="25">
        <v>-8.4030000000000094</v>
      </c>
      <c r="P35" s="31">
        <f t="shared" si="1"/>
        <v>-60.809174517978263</v>
      </c>
    </row>
    <row r="36" spans="1:16" x14ac:dyDescent="0.3">
      <c r="A36" s="19">
        <v>2034</v>
      </c>
      <c r="B36" s="20">
        <v>0.3289971085046382</v>
      </c>
      <c r="C36" s="25">
        <v>0.38162656687225188</v>
      </c>
      <c r="D36" s="25">
        <v>103.18957031908933</v>
      </c>
      <c r="E36" s="25">
        <v>12.855974338475146</v>
      </c>
      <c r="F36" s="25">
        <v>9.7538457126265605</v>
      </c>
      <c r="G36" s="25">
        <v>12.266641015740934</v>
      </c>
      <c r="H36" s="25">
        <v>-23.306459013771246</v>
      </c>
      <c r="I36" s="25">
        <v>-3.7699770724273449</v>
      </c>
      <c r="J36" s="25">
        <v>-1.7473815441161449</v>
      </c>
      <c r="K36" s="25">
        <v>-1.9521507133620091</v>
      </c>
      <c r="L36" s="25">
        <v>-57.405179307674302</v>
      </c>
      <c r="M36" s="25">
        <v>-111.7800000000002</v>
      </c>
      <c r="N36" s="25">
        <v>-1.8799999999999955</v>
      </c>
      <c r="O36" s="25">
        <v>-10.137999999999986</v>
      </c>
      <c r="P36" s="31">
        <f t="shared" si="1"/>
        <v>-73.531489698546991</v>
      </c>
    </row>
    <row r="37" spans="1:16" x14ac:dyDescent="0.3">
      <c r="A37" s="19">
        <v>2035</v>
      </c>
      <c r="B37" s="20">
        <v>0.30538335947824247</v>
      </c>
      <c r="C37" s="25">
        <v>0.39116723104405821</v>
      </c>
      <c r="D37" s="25">
        <v>98.885666687439112</v>
      </c>
      <c r="E37" s="25">
        <v>12.197819046504215</v>
      </c>
      <c r="F37" s="25">
        <v>10.166678788436601</v>
      </c>
      <c r="G37" s="25">
        <v>12.285814015740934</v>
      </c>
      <c r="H37" s="25">
        <v>-22.459019622627466</v>
      </c>
      <c r="I37" s="25">
        <v>-6.695487732011415</v>
      </c>
      <c r="J37" s="25">
        <v>-1.6797140163094539</v>
      </c>
      <c r="K37" s="25">
        <v>-4.7232910204569052</v>
      </c>
      <c r="L37" s="25">
        <v>-57.124151118755819</v>
      </c>
      <c r="M37" s="25">
        <v>-111</v>
      </c>
      <c r="N37" s="25">
        <v>-4.5</v>
      </c>
      <c r="O37" s="25">
        <v>-11.708999999999969</v>
      </c>
      <c r="P37" s="31">
        <f t="shared" si="1"/>
        <v>-85.963517740996124</v>
      </c>
    </row>
    <row r="38" spans="1:16" x14ac:dyDescent="0.3">
      <c r="A38" s="19">
        <v>2036</v>
      </c>
      <c r="B38" s="20">
        <v>0.28340664875685884</v>
      </c>
      <c r="C38" s="25">
        <v>0.40094641182015961</v>
      </c>
      <c r="D38" s="25">
        <v>94.581763055788912</v>
      </c>
      <c r="E38" s="25">
        <v>11.629928214460033</v>
      </c>
      <c r="F38" s="25">
        <v>10.648033581964405</v>
      </c>
      <c r="G38" s="25">
        <v>12.305409015740933</v>
      </c>
      <c r="H38" s="25">
        <v>-21.570232419712056</v>
      </c>
      <c r="I38" s="25">
        <v>-5.8891609755396814</v>
      </c>
      <c r="J38" s="25">
        <v>-1.6104930618158377</v>
      </c>
      <c r="K38" s="25">
        <v>-5.460737156521617</v>
      </c>
      <c r="L38" s="25">
        <v>-56.850148634560298</v>
      </c>
      <c r="M38" s="25">
        <v>-113.61000000000013</v>
      </c>
      <c r="N38" s="25">
        <v>-4.7199999999999989</v>
      </c>
      <c r="O38" s="25">
        <v>-13.028000000000034</v>
      </c>
      <c r="P38" s="31">
        <f t="shared" si="1"/>
        <v>-93.172691968375219</v>
      </c>
    </row>
    <row r="39" spans="1:16" x14ac:dyDescent="0.3">
      <c r="A39" s="19">
        <v>2037</v>
      </c>
      <c r="B39" s="20">
        <v>0.26306515242403611</v>
      </c>
      <c r="C39" s="25">
        <v>0.41097007211566361</v>
      </c>
      <c r="D39" s="25">
        <v>90.277859424138654</v>
      </c>
      <c r="E39" s="25">
        <v>11.141794196564227</v>
      </c>
      <c r="F39" s="25">
        <v>10.635566391380424</v>
      </c>
      <c r="G39" s="25">
        <v>12.325434015740935</v>
      </c>
      <c r="H39" s="25">
        <v>-20.721424784361602</v>
      </c>
      <c r="I39" s="25">
        <v>-6.6116110118510392</v>
      </c>
      <c r="J39" s="25">
        <v>-1.5488502519513787</v>
      </c>
      <c r="K39" s="25">
        <v>-2.5908856493046244</v>
      </c>
      <c r="L39" s="25">
        <v>-56.582996212469666</v>
      </c>
      <c r="M39" s="25">
        <v>-115.52999999999975</v>
      </c>
      <c r="N39" s="25">
        <v>-4.7199999999999989</v>
      </c>
      <c r="O39" s="25">
        <v>-14.409000000000047</v>
      </c>
      <c r="P39" s="31">
        <f t="shared" si="1"/>
        <v>-97.923143809998209</v>
      </c>
    </row>
    <row r="40" spans="1:16" x14ac:dyDescent="0.3">
      <c r="A40" s="19">
        <v>2038</v>
      </c>
      <c r="B40" s="20">
        <v>0.24418366585059359</v>
      </c>
      <c r="C40" s="25">
        <v>0.4212443239185551</v>
      </c>
      <c r="D40" s="25">
        <v>94.875197226360385</v>
      </c>
      <c r="E40" s="25">
        <v>10.676729001259986</v>
      </c>
      <c r="F40" s="25">
        <v>10.954500859791635</v>
      </c>
      <c r="G40" s="25">
        <v>12.345901015740933</v>
      </c>
      <c r="H40" s="25">
        <v>-20.014741364558631</v>
      </c>
      <c r="I40" s="25">
        <v>-5.3704332329388649</v>
      </c>
      <c r="J40" s="25">
        <v>-1.4989235601173903</v>
      </c>
      <c r="K40" s="25">
        <v>-22.642154338316388</v>
      </c>
      <c r="L40" s="25">
        <v>-56.322522600931308</v>
      </c>
      <c r="M40" s="25">
        <v>-121.42000000000007</v>
      </c>
      <c r="N40" s="25">
        <v>-2.5300000000000011</v>
      </c>
      <c r="O40" s="25">
        <v>-16.377000000000059</v>
      </c>
      <c r="P40" s="31">
        <f t="shared" si="1"/>
        <v>-116.90220266979122</v>
      </c>
    </row>
    <row r="41" spans="1:16" x14ac:dyDescent="0.3">
      <c r="A41" s="19">
        <v>2039</v>
      </c>
      <c r="B41" s="20">
        <v>0.22665739691786857</v>
      </c>
      <c r="C41" s="25">
        <v>0.43177543201651897</v>
      </c>
      <c r="D41" s="25">
        <v>89.876787386150525</v>
      </c>
      <c r="E41" s="25">
        <v>10.21166380595575</v>
      </c>
      <c r="F41" s="25">
        <v>10.919156434440776</v>
      </c>
      <c r="G41" s="25">
        <v>12.366817015740935</v>
      </c>
      <c r="H41" s="25">
        <v>-19.334863438623188</v>
      </c>
      <c r="I41" s="25">
        <v>-17.638310706949497</v>
      </c>
      <c r="J41" s="25">
        <v>-1.4520380708593947</v>
      </c>
      <c r="K41" s="25">
        <v>-13.594044739471485</v>
      </c>
      <c r="L41" s="25">
        <v>-56.068560829681402</v>
      </c>
      <c r="M41" s="25">
        <v>-120.02999999999975</v>
      </c>
      <c r="N41" s="25">
        <v>-5.6600000000000108</v>
      </c>
      <c r="O41" s="25">
        <v>-17.66799999999991</v>
      </c>
      <c r="P41" s="31">
        <f t="shared" si="1"/>
        <v>-127.63961771128011</v>
      </c>
    </row>
    <row r="42" spans="1:16" x14ac:dyDescent="0.3">
      <c r="A42" s="19">
        <v>2040</v>
      </c>
      <c r="B42" s="20">
        <v>0.21034614782611605</v>
      </c>
      <c r="C42" s="25">
        <v>0.44256981781693189</v>
      </c>
      <c r="D42" s="25">
        <v>84.87837754594068</v>
      </c>
      <c r="E42" s="25">
        <v>9.7465986106515103</v>
      </c>
      <c r="F42" s="25">
        <v>11.084611421028139</v>
      </c>
      <c r="G42" s="25">
        <v>12.388194015740934</v>
      </c>
      <c r="H42" s="25">
        <v>-19.03564138267609</v>
      </c>
      <c r="I42" s="25">
        <v>3.2027732213911406</v>
      </c>
      <c r="J42" s="25">
        <v>-1.4033893636251804</v>
      </c>
      <c r="K42" s="25">
        <v>2.607034391988293</v>
      </c>
      <c r="L42" s="25">
        <v>-55.820948102712748</v>
      </c>
      <c r="M42" s="25">
        <v>-122.36999999999989</v>
      </c>
      <c r="N42" s="25">
        <v>-6.8499999999999801</v>
      </c>
      <c r="O42" s="25">
        <v>-19.442000000000021</v>
      </c>
      <c r="P42" s="31">
        <f t="shared" si="1"/>
        <v>-100.57181982445628</v>
      </c>
    </row>
    <row r="43" spans="1:16" x14ac:dyDescent="0.3">
      <c r="A43" s="19">
        <v>2041</v>
      </c>
      <c r="B43" s="20">
        <v>0.19524856485339206</v>
      </c>
      <c r="C43" s="25">
        <v>0.45363406326235511</v>
      </c>
      <c r="D43" s="25">
        <v>79.879967705730806</v>
      </c>
      <c r="E43" s="25">
        <v>9.2815334153472726</v>
      </c>
      <c r="F43" s="25">
        <v>11.305486070287646</v>
      </c>
      <c r="G43" s="25">
        <v>12.410041015740935</v>
      </c>
      <c r="H43" s="25">
        <v>-25.004991894836962</v>
      </c>
      <c r="I43" s="25">
        <v>-4.8739995196402219</v>
      </c>
      <c r="J43" s="25">
        <v>-1.3547406563909803</v>
      </c>
      <c r="K43" s="25">
        <v>-10.63907823211548</v>
      </c>
      <c r="L43" s="25">
        <v>-55.579525693918313</v>
      </c>
      <c r="M43" s="25">
        <v>-125.88000000000011</v>
      </c>
      <c r="N43" s="25">
        <v>-1.5100000000000051</v>
      </c>
      <c r="O43" s="25">
        <v>-22.029999999999987</v>
      </c>
      <c r="P43" s="31">
        <f t="shared" si="1"/>
        <v>-133.54167372653308</v>
      </c>
    </row>
    <row r="44" spans="1:16" x14ac:dyDescent="0.3">
      <c r="A44" s="19">
        <v>2042</v>
      </c>
      <c r="B44" s="20">
        <v>0.1812346100524885</v>
      </c>
      <c r="C44" s="25">
        <v>0.46497491484391401</v>
      </c>
      <c r="D44" s="25">
        <v>74.881557865520932</v>
      </c>
      <c r="E44" s="25">
        <v>8.8164682200430349</v>
      </c>
      <c r="F44" s="25">
        <v>11.762215999507811</v>
      </c>
      <c r="G44" s="25">
        <v>12.432369015740935</v>
      </c>
      <c r="H44" s="25">
        <v>-34.526542660942823</v>
      </c>
      <c r="I44" s="25">
        <v>-6.1464292239487719</v>
      </c>
      <c r="J44" s="25">
        <v>-1.3060919491567589</v>
      </c>
      <c r="K44" s="25">
        <v>-8.2813792654234248</v>
      </c>
      <c r="L44" s="25">
        <v>-55.344138845343736</v>
      </c>
      <c r="M44" s="25">
        <v>-128.17000000000007</v>
      </c>
      <c r="N44" s="25">
        <v>-1.8599999999999852</v>
      </c>
      <c r="O44" s="25">
        <v>-24.602000000000007</v>
      </c>
      <c r="P44" s="31">
        <f t="shared" si="1"/>
        <v>-151.87899592915895</v>
      </c>
    </row>
    <row r="45" spans="1:16" x14ac:dyDescent="0.3">
      <c r="A45" s="19">
        <v>2043</v>
      </c>
      <c r="B45" s="20">
        <v>0.16822650607209799</v>
      </c>
      <c r="C45" s="25">
        <v>0.47659928771501175</v>
      </c>
      <c r="D45" s="25">
        <v>69.883148025311087</v>
      </c>
      <c r="E45" s="25">
        <v>8.3514030247387971</v>
      </c>
      <c r="F45" s="25">
        <v>12.601640197746892</v>
      </c>
      <c r="G45" s="25">
        <v>12.455188015740934</v>
      </c>
      <c r="H45" s="25">
        <v>-32.490084308925361</v>
      </c>
      <c r="I45" s="25">
        <v>-9.1094100448861752</v>
      </c>
      <c r="J45" s="25">
        <v>-1.2817390445879582</v>
      </c>
      <c r="K45" s="25">
        <v>-2.7895616232882787</v>
      </c>
      <c r="L45" s="25">
        <v>-55.114636667983525</v>
      </c>
      <c r="M45" s="25">
        <v>-131.21999999999935</v>
      </c>
      <c r="N45" s="25">
        <v>-4.9900000000000091</v>
      </c>
      <c r="O45" s="25">
        <v>-27.713000000000068</v>
      </c>
      <c r="P45" s="31">
        <f t="shared" si="1"/>
        <v>-160.94045313841801</v>
      </c>
    </row>
    <row r="46" spans="1:16" x14ac:dyDescent="0.3">
      <c r="A46" s="19">
        <v>2044</v>
      </c>
      <c r="B46" s="20">
        <v>0.15612019724789697</v>
      </c>
      <c r="C46" s="25">
        <v>0.48851426990788704</v>
      </c>
      <c r="D46" s="25">
        <v>64.884738185101213</v>
      </c>
      <c r="E46" s="25">
        <v>7.8863378294345559</v>
      </c>
      <c r="F46" s="25">
        <v>12.826805045052469</v>
      </c>
      <c r="G46" s="25">
        <v>12.478509015740935</v>
      </c>
      <c r="H46" s="25">
        <v>-30.640632281687658</v>
      </c>
      <c r="I46" s="25">
        <v>-6.0551175226247551</v>
      </c>
      <c r="J46" s="25">
        <v>-1.2812783852843523</v>
      </c>
      <c r="K46" s="25">
        <v>-3.6240570185028673</v>
      </c>
      <c r="L46" s="25">
        <v>-54.890872045057321</v>
      </c>
      <c r="M46" s="25">
        <v>-130.55999999999949</v>
      </c>
      <c r="N46" s="25">
        <v>-6.289999999999992</v>
      </c>
      <c r="O46" s="25">
        <v>-30.39</v>
      </c>
      <c r="P46" s="31">
        <f t="shared" si="1"/>
        <v>-165.16705290791941</v>
      </c>
    </row>
    <row r="47" spans="1:16" x14ac:dyDescent="0.3">
      <c r="A47" s="19">
        <v>2045</v>
      </c>
      <c r="B47" s="20">
        <v>0.14491467883918038</v>
      </c>
      <c r="C47" s="25">
        <v>0.50072712665558416</v>
      </c>
      <c r="D47" s="25">
        <v>60.140094711355523</v>
      </c>
      <c r="E47" s="25">
        <v>7.4435577991435924</v>
      </c>
      <c r="F47" s="25">
        <v>12.445007157117375</v>
      </c>
      <c r="G47" s="25">
        <v>12.502343015740935</v>
      </c>
      <c r="H47" s="25">
        <v>-28.871789815941838</v>
      </c>
      <c r="I47" s="25">
        <v>-8.5845974878963034</v>
      </c>
      <c r="J47" s="25">
        <v>-1.255466085382551</v>
      </c>
      <c r="K47" s="25">
        <v>-13.469999770645728</v>
      </c>
      <c r="L47" s="25">
        <v>-54.67270153770427</v>
      </c>
      <c r="M47" s="25">
        <v>-133.78999999999996</v>
      </c>
      <c r="N47" s="25">
        <v>-3.3400000000000034</v>
      </c>
      <c r="O47" s="25">
        <v>-34.5270000000001</v>
      </c>
      <c r="P47" s="31">
        <f t="shared" si="1"/>
        <v>-185.47982488755775</v>
      </c>
    </row>
    <row r="48" spans="1:16" x14ac:dyDescent="0.3">
      <c r="A48" s="19">
        <v>2046</v>
      </c>
      <c r="B48" s="20">
        <v>0.13451343588630835</v>
      </c>
      <c r="C48" s="25">
        <v>0.51324530482197372</v>
      </c>
      <c r="D48" s="25">
        <v>55.946821771393715</v>
      </c>
      <c r="E48" s="25">
        <v>7.0563977096451191</v>
      </c>
      <c r="F48" s="25">
        <v>12.612471597171652</v>
      </c>
      <c r="G48" s="25">
        <v>12.526701015740935</v>
      </c>
      <c r="H48" s="25">
        <v>-27.189609995563842</v>
      </c>
      <c r="I48" s="25">
        <v>-10.14292167623762</v>
      </c>
      <c r="J48" s="25">
        <v>-1.2074831664065897</v>
      </c>
      <c r="K48" s="25">
        <v>-12.197295401916563</v>
      </c>
      <c r="L48" s="25">
        <v>-54.459985293035039</v>
      </c>
      <c r="M48" s="25">
        <v>-134.73000000000047</v>
      </c>
      <c r="N48" s="25">
        <v>-3.7400000000000091</v>
      </c>
      <c r="O48" s="25">
        <v>-38.576999999999899</v>
      </c>
      <c r="P48" s="31">
        <f t="shared" si="1"/>
        <v>-193.58865813438666</v>
      </c>
    </row>
    <row r="49" spans="1:16" x14ac:dyDescent="0.3">
      <c r="A49" s="19">
        <v>2047</v>
      </c>
      <c r="B49" s="20">
        <v>0.12485874156350797</v>
      </c>
      <c r="C49" s="25">
        <v>0.52607643744252308</v>
      </c>
      <c r="D49" s="25">
        <v>51.843245455923622</v>
      </c>
      <c r="E49" s="25">
        <v>6.6780560978167856</v>
      </c>
      <c r="F49" s="25">
        <v>12.726982176653319</v>
      </c>
      <c r="G49" s="25">
        <v>12.551595015740935</v>
      </c>
      <c r="H49" s="25">
        <v>-25.617862327724424</v>
      </c>
      <c r="I49" s="25">
        <v>-12.610116821211392</v>
      </c>
      <c r="J49" s="25">
        <v>-1.1647312979049218</v>
      </c>
      <c r="K49" s="25">
        <v>10.060253293462438</v>
      </c>
      <c r="L49" s="25">
        <v>-54.252586954482545</v>
      </c>
      <c r="M49" s="25">
        <v>-138.25</v>
      </c>
      <c r="N49" s="25">
        <v>-2.2700000000000102</v>
      </c>
      <c r="O49" s="25">
        <v>-43.779999999999994</v>
      </c>
      <c r="P49" s="31">
        <f t="shared" si="1"/>
        <v>-183.55908892428369</v>
      </c>
    </row>
    <row r="50" spans="1:16" x14ac:dyDescent="0.3">
      <c r="A50" s="19">
        <v>2048</v>
      </c>
      <c r="B50" s="20">
        <v>0.11587336512038617</v>
      </c>
      <c r="C50" s="25">
        <v>0.53922834837858613</v>
      </c>
      <c r="D50" s="25">
        <v>47.739669140453536</v>
      </c>
      <c r="E50" s="25">
        <v>6.299714485988452</v>
      </c>
      <c r="F50" s="25">
        <v>12.428661262387527</v>
      </c>
      <c r="G50" s="25">
        <v>12.577037015740935</v>
      </c>
      <c r="H50" s="25">
        <v>-24.450632191136037</v>
      </c>
      <c r="I50" s="25">
        <v>1.430619352484797</v>
      </c>
      <c r="J50" s="25">
        <v>-1.1245905290477936</v>
      </c>
      <c r="K50" s="25">
        <v>-27.167840677567881</v>
      </c>
      <c r="L50" s="25">
        <v>-54.050373574393859</v>
      </c>
      <c r="M50" s="25">
        <v>-141.35999999999967</v>
      </c>
      <c r="N50" s="25">
        <v>-0.65000000000003411</v>
      </c>
      <c r="O50" s="25">
        <v>-49.353000000000101</v>
      </c>
      <c r="P50" s="31">
        <f t="shared" si="1"/>
        <v>-217.14150736671155</v>
      </c>
    </row>
    <row r="51" spans="1:16" x14ac:dyDescent="0.3">
      <c r="A51" s="19">
        <v>2049</v>
      </c>
      <c r="B51" s="20">
        <v>0.10755656083224707</v>
      </c>
      <c r="C51" s="25">
        <v>0.55270905708805074</v>
      </c>
      <c r="D51" s="25">
        <v>43.63609282498345</v>
      </c>
      <c r="E51" s="25">
        <v>5.9213728741601184</v>
      </c>
      <c r="F51" s="25">
        <v>12.07196069595706</v>
      </c>
      <c r="G51" s="25">
        <v>12.603039015740935</v>
      </c>
      <c r="H51" s="25">
        <v>-23.63639222610027</v>
      </c>
      <c r="I51" s="25">
        <v>-9.8523485340739398</v>
      </c>
      <c r="J51" s="25">
        <v>-1.0844497601906937</v>
      </c>
      <c r="K51" s="25">
        <v>-2.9184643558821222</v>
      </c>
      <c r="L51" s="25">
        <v>-53.853215528807397</v>
      </c>
      <c r="M51" s="25">
        <v>-139.05999999999949</v>
      </c>
      <c r="N51" s="25">
        <v>-4.1500000000000341</v>
      </c>
      <c r="O51" s="25">
        <v>-53.921000000000213</v>
      </c>
      <c r="P51" s="31">
        <f t="shared" si="1"/>
        <v>-213.69069593712453</v>
      </c>
    </row>
    <row r="52" spans="1:16" x14ac:dyDescent="0.3">
      <c r="A52" s="19">
        <v>2050</v>
      </c>
      <c r="B52" s="20">
        <v>9.983669470582747E-2</v>
      </c>
      <c r="C52" s="25">
        <v>4.7210565292938989E-2</v>
      </c>
      <c r="D52" s="25">
        <v>30.686868990118825</v>
      </c>
      <c r="E52" s="25">
        <v>4.327750835974288</v>
      </c>
      <c r="F52" s="25">
        <v>8.6494721862033401</v>
      </c>
      <c r="G52" s="25">
        <v>11.843279522434258</v>
      </c>
      <c r="H52" s="25">
        <v>-22.45893910098107</v>
      </c>
      <c r="I52" s="25">
        <v>-11.102912695857611</v>
      </c>
      <c r="J52" s="25">
        <v>-1.0443089913335655</v>
      </c>
      <c r="K52" s="25">
        <v>3.1263131276415379</v>
      </c>
      <c r="L52" s="25">
        <v>-53.660986434360581</v>
      </c>
      <c r="M52" s="25">
        <v>-141.02041312598703</v>
      </c>
      <c r="N52" s="25">
        <v>-4.253750000000025</v>
      </c>
      <c r="O52" s="25">
        <v>-55.053341000000017</v>
      </c>
      <c r="P52" s="31">
        <f t="shared" si="1"/>
        <v>-229.91375612085471</v>
      </c>
    </row>
    <row r="53" spans="1:16" ht="15" thickBot="1" x14ac:dyDescent="0.35">
      <c r="A53" s="21">
        <v>2051</v>
      </c>
      <c r="B53" s="32">
        <v>9.267092153802145E-2</v>
      </c>
      <c r="C53" s="33">
        <v>-1.2166245407117079E-17</v>
      </c>
      <c r="D53" s="33">
        <v>5.6356618750651446</v>
      </c>
      <c r="E53" s="33">
        <v>0.72731555969603856</v>
      </c>
      <c r="F53" s="33">
        <v>1.2140026200760707</v>
      </c>
      <c r="G53" s="33">
        <v>5.1417136832107282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4">
        <f t="shared" si="1"/>
        <v>12.718693738047982</v>
      </c>
    </row>
    <row r="54" spans="1:16" ht="42" thickBot="1" x14ac:dyDescent="0.35">
      <c r="A54" s="1"/>
      <c r="B54" s="26" t="s">
        <v>32</v>
      </c>
      <c r="C54" s="35">
        <f>SUMPRODUCT(C21:C53,$B$21:$B$53)</f>
        <v>11.467576354578579</v>
      </c>
      <c r="D54" s="35">
        <f t="shared" ref="D54:P54" si="2">SUMPRODUCT(D21:D53,$B$21:$B$53)</f>
        <v>1376.1576120379787</v>
      </c>
      <c r="E54" s="35">
        <f t="shared" si="2"/>
        <v>174.03064817536557</v>
      </c>
      <c r="F54" s="36">
        <f t="shared" si="2"/>
        <v>95.986480464085474</v>
      </c>
      <c r="G54" s="36">
        <f t="shared" si="2"/>
        <v>146.23967574036769</v>
      </c>
      <c r="H54" s="35">
        <f t="shared" si="2"/>
        <v>-414.92736843403623</v>
      </c>
      <c r="I54" s="35">
        <f t="shared" si="2"/>
        <v>-58.231060994805979</v>
      </c>
      <c r="J54" s="35">
        <f t="shared" si="2"/>
        <v>-19.309561810255914</v>
      </c>
      <c r="K54" s="35">
        <f t="shared" si="2"/>
        <v>-27.197990184257577</v>
      </c>
      <c r="L54" s="35">
        <f t="shared" si="2"/>
        <v>-367.89393261342474</v>
      </c>
      <c r="M54" s="35">
        <f t="shared" si="2"/>
        <v>-1049.3933282255064</v>
      </c>
      <c r="N54" s="35">
        <f t="shared" si="2"/>
        <v>-24.972875328001873</v>
      </c>
      <c r="O54" s="35">
        <f t="shared" si="2"/>
        <v>-90.576101068267974</v>
      </c>
      <c r="P54" s="35">
        <f t="shared" si="2"/>
        <v>-248.62022588618083</v>
      </c>
    </row>
  </sheetData>
  <mergeCells count="4">
    <mergeCell ref="C8:P8"/>
    <mergeCell ref="D10:G10"/>
    <mergeCell ref="H10:L10"/>
    <mergeCell ref="M10:O10"/>
  </mergeCells>
  <pageMargins left="0.7" right="0.7" top="0.75" bottom="0.75" header="0.3" footer="0.3"/>
  <pageSetup scale="61" orientation="landscape" r:id="rId1"/>
  <ignoredErrors>
    <ignoredError sqref="P21:P53" formulaRange="1"/>
  </ignoredError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C08B3BCBA1C43A1CCAC94D697ED44" ma:contentTypeVersion="" ma:contentTypeDescription="Create a new document." ma:contentTypeScope="" ma:versionID="1ce9b7a21dfda04495a1f35921a0593d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35606EB0-F6F6-402D-9C89-72B116EFC0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9290CA-2D6D-43AC-B6AB-190AF80C6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D003D4-F7D7-472E-A03D-96A4D26635F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